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1.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Albums" sheetId="2" state="visible" r:id="rId4"/>
    <sheet name="Lanes" sheetId="3" state="visible" r:id="rId5"/>
    <sheet name="Artists" sheetId="4" state="visible" r:id="rId6"/>
    <sheet name="Scenes" sheetId="5" state="visible" r:id="rId7"/>
    <sheet name="Labels" sheetId="6" state="visible" r:id="rId8"/>
    <sheet name="Tags" sheetId="7" state="visible" r:id="rId9"/>
    <sheet name="Paths" sheetId="8" state="visible" r:id="rId10"/>
    <sheet name="Borderline Log" sheetId="9" state="visible" r:id="rId11"/>
    <sheet name="Needs Verification" sheetId="10" state="visible" r:id="rId12"/>
    <sheet name="QA Log" sheetId="11" state="visible" r:id="rId13"/>
    <sheet name="Stats" sheetId="12" state="visible" r:id="rId14"/>
    <sheet name="Lists" sheetId="13" state="hidden" r:id="rId15"/>
  </sheets>
  <definedNames>
    <definedName function="false" hidden="true" localSheetId="1" name="_xlnm._FilterDatabase" vbProcedure="false">Albums!$A$1:$AB$2811</definedName>
    <definedName function="false" hidden="true" localSheetId="3" name="_xlnm._FilterDatabase" vbProcedure="false">Artists!$A$1:$K$1148</definedName>
    <definedName function="false" hidden="true" localSheetId="8" name="_xlnm._FilterDatabase" vbProcedure="false">'Borderline Log'!$A$1:$F$370</definedName>
    <definedName function="false" hidden="true" localSheetId="5" name="_xlnm._FilterDatabase" vbProcedure="false">Labels!$A$1:$G$16</definedName>
    <definedName function="false" hidden="true" localSheetId="2" name="_xlnm._FilterDatabase" vbProcedure="false">Lanes!$A$1:$L$55</definedName>
    <definedName function="false" hidden="true" localSheetId="9" name="_xlnm._FilterDatabase" vbProcedure="false">'Needs Verification'!$A$1:$E$77</definedName>
    <definedName function="false" hidden="true" localSheetId="7" name="_xlnm._FilterDatabase" vbProcedure="false">Paths!$A$1:$H$2</definedName>
    <definedName function="false" hidden="true" localSheetId="10" name="_xlnm._FilterDatabase" vbProcedure="false">'QA Log'!$A$1:$F$2</definedName>
    <definedName function="false" hidden="true" localSheetId="4" name="_xlnm._FilterDatabase" vbProcedure="false">Scenes!$A$1:$G$2</definedName>
    <definedName function="false" hidden="true" localSheetId="11" name="_xlnm._FilterDatabase" vbProcedure="false">Stats!$A$1:$G$159</definedName>
    <definedName function="false" hidden="true" localSheetId="6" name="_xlnm._FilterDatabase" vbProcedure="false">Tags!$A$1:$D$51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<sst xmlns="http://schemas.openxmlformats.org/spreadsheetml/2006/main" count="61656" uniqueCount="23529">
  <si>
    <t xml:space="preserve">The V — Album Atlas</t>
  </si>
  <si>
    <t xml:space="preserve">An album-level atlas of indie twang, slacker rock, and everything that fed them. Companion to V_Map.docx and to the Slacker Rock &amp; Alt-Country Field Guide (whose Region and Style vocabulary it reuses).</t>
  </si>
  <si>
    <t xml:space="preserve">THE SHAPE. Picture a V. The bottom point is the modern indie-twang and slacker scene (2014–now). Climbing the V goes back in time through the genres that fed it; the V widens with each era.</t>
  </si>
  <si>
    <t xml:space="preserve">LAYER (vertical, from the original release year): L1 Now 2014–2026 · L2 Bridge 1998–2013 · L3 Nineties 1987–1997 · L4 Underground 1978–1986 · L5 Classic 1965–1977 · L6 Roots before 1965 (the R1 roots lane is always L6).</t>
  </si>
  <si>
    <t xml:space="preserve">ZONE (horizontal, from the primary lane): Core = the scenes happening now (completionist) · V = direct ancestors and close siblings (deep) · Context = popular branches whose main line leads elsewhere (landmarks only). Row colour: orange = Core, blue = V, grey = Context.</t>
  </si>
  <si>
    <t xml:space="preserve">SHEETS. Albums — one row per album (Layer and Zone are formulas). Artists — one row per artist with key album IDs. Lanes — the 54 lanes with parents/children and a live album count. Scenes, Labels — gazetteer. Tags — the controlled descriptor vocabulary. Paths — the listening paths from V_Map.docx. Borderline Log — every judgment call. Needs Verification — candidates that could not be verified (never in Albums). QA Log — every error-correction run. Stats — live counts by layer × zone, lane, year and priority.</t>
  </si>
  <si>
    <t xml:space="preserve">HOW TO USE. Filter Albums by Zone/Lane/Priority, or search a descriptor (e.g. 'pedal steel'). 'Start here' marks one or two entry points per lane. The Terry column links Josh Terry's No Expectations coverage. Lineage basis: Documented = established by interview, cover, credit, shared member or critic; Inferred = resemblance only.</t>
  </si>
  <si>
    <t xml:space="preserve">YOUR COLUMNS. Heard (Y/N), Rating (1–5) and My notes are blank for you; they have dropdowns. Example: Heard = Y, Rating = 4, My notes = 'side two is the one'.</t>
  </si>
  <si>
    <t xml:space="preserve">CONFIDENCE. High = two independent sources agree on artist, title, original year and original label; Medium = one reliable source. Sources lists the verification URLs.</t>
  </si>
  <si>
    <t xml:space="preserve">Active years on the Artists sheet are the span of that artist's releases in this atlas, not a full career span.</t>
  </si>
  <si>
    <t xml:space="preserve">ID</t>
  </si>
  <si>
    <t xml:space="preserve">Artist</t>
  </si>
  <si>
    <t xml:space="preserve">Album</t>
  </si>
  <si>
    <t xml:space="preserve">Year</t>
  </si>
  <si>
    <t xml:space="preserve">Type</t>
  </si>
  <si>
    <t xml:space="preserve">Label</t>
  </si>
  <si>
    <t xml:space="preserve">Layer</t>
  </si>
  <si>
    <t xml:space="preserve">Zone</t>
  </si>
  <si>
    <t xml:space="preserve">Primary lane</t>
  </si>
  <si>
    <t xml:space="preserve">Secondary lanes</t>
  </si>
  <si>
    <t xml:space="preserve">Style</t>
  </si>
  <si>
    <t xml:space="preserve">Region</t>
  </si>
  <si>
    <t xml:space="preserve">Base</t>
  </si>
  <si>
    <t xml:space="preserve">Scene</t>
  </si>
  <si>
    <t xml:space="preserve">Descriptors</t>
  </si>
  <si>
    <t xml:space="preserve">Description</t>
  </si>
  <si>
    <t xml:space="preserve">Lineage</t>
  </si>
  <si>
    <t xml:space="preserve">Lineage basis</t>
  </si>
  <si>
    <t xml:space="preserve">Key tracks</t>
  </si>
  <si>
    <t xml:space="preserve">Priority</t>
  </si>
  <si>
    <t xml:space="preserve">Start here</t>
  </si>
  <si>
    <t xml:space="preserve">Terry</t>
  </si>
  <si>
    <t xml:space="preserve">In field guide</t>
  </si>
  <si>
    <t xml:space="preserve">Sources</t>
  </si>
  <si>
    <t xml:space="preserve">Confidence</t>
  </si>
  <si>
    <t xml:space="preserve">Heard</t>
  </si>
  <si>
    <t xml:space="preserve">Rating</t>
  </si>
  <si>
    <t xml:space="preserve">My notes</t>
  </si>
  <si>
    <t xml:space="preserve">A0001</t>
  </si>
  <si>
    <t xml:space="preserve">The Carter Family</t>
  </si>
  <si>
    <t xml:space="preserve">The Essential Carter Family</t>
  </si>
  <si>
    <t xml:space="preserve">Compilation</t>
  </si>
  <si>
    <t xml:space="preserve">Columbia/Legacy</t>
  </si>
  <si>
    <t xml:space="preserve">R1 Roots</t>
  </si>
  <si>
    <t xml:space="preserve">Country folk</t>
  </si>
  <si>
    <t xml:space="preserve">The South</t>
  </si>
  <si>
    <t xml:space="preserve">Maces Spring, VA</t>
  </si>
  <si>
    <t xml:space="preserve">close harmonies; fingerpicked acoustic; storytelling; spiritual or gospel; drawl</t>
  </si>
  <si>
    <t xml:space="preserve">A.P., Sara and Maybelle Carter cut hundreds of sides for Victor, ARC and Decca between 1927 and 1941, turning Appalachian hymns, ballads and parlor songs into the bedrock repertoire of country music. Maybelle's thumb-brush guitar style became a standard technique for generations of pickers, and Sara and Maybelle's plain, close harmonies set the template for duet singing in both country and folk. This 40-track set is the standard single-disc entry point to that catalog.</t>
  </si>
  <si>
    <t xml:space="preserve">The founding act of recorded country and folk music; directly covered and cited by Woody Guthrie, Johnny Cash (who married into the family via June Carter), Bob Dylan, and the entire folk revival, and an explicit touchstone for Gillian Welch and the modern indie-folk line.</t>
  </si>
  <si>
    <t xml:space="preserve">Documented</t>
  </si>
  <si>
    <t xml:space="preserve">Wildwood Flower; Keep on the Sunny Side; Can the Circle Be Unbroken</t>
  </si>
  <si>
    <t xml:space="preserve">Essential</t>
  </si>
  <si>
    <t xml:space="preserve">https://en.wikipedia.org/wiki/Carter_Family_discography
https://www.discogs.com/release/16074438-The-Carter-Family-The-Essential-Carter-Family</t>
  </si>
  <si>
    <t xml:space="preserve">High</t>
  </si>
  <si>
    <t xml:space="preserve">A0002</t>
  </si>
  <si>
    <t xml:space="preserve">Jimmie Rodgers</t>
  </si>
  <si>
    <t xml:space="preserve">The Essential Jimmie Rodgers</t>
  </si>
  <si>
    <t xml:space="preserve">RCA</t>
  </si>
  <si>
    <t xml:space="preserve">Meridian, MS</t>
  </si>
  <si>
    <t xml:space="preserve">fingerpicked acoustic; storytelling; road songs; drawl; heartbreak</t>
  </si>
  <si>
    <t xml:space="preserve">The 'Father of Country Music' fused blues, hobo-song sentimentality and his trademark blue yodel into records that sold in the hundreds of thousands during the Depression, cut mostly with just his own guitar for producer Ralph Peer. His rambling, train- and jailhouse-themed songwriting set the storytelling mold that country and folk singers kept returning to for decades. This 20-track RCA set covers his key 1927-1931 Victor sides.</t>
  </si>
  <si>
    <t xml:space="preserve">Established the singing-brakeman persona and blue-yodel sound that shaped Bob Wills, Hank Snow, Merle Haggard and Lefty Frizzell, and fed the train-and-drifter songwriting strain that runs through Woody Guthrie into the outlaw and Americana lines.</t>
  </si>
  <si>
    <t xml:space="preserve">Blue Yodel No. 1 (T for Texas); Waiting for a Train; In the Jailhouse Now</t>
  </si>
  <si>
    <t xml:space="preserve">https://www.discogs.com/release/6163197-Jimmie-Rodgers-The-Essential-Jimmie-Rodgers
https://en.wikipedia.org/wiki/Jimmie_Rodgers_discography</t>
  </si>
  <si>
    <t xml:space="preserve">A0003</t>
  </si>
  <si>
    <t xml:space="preserve">Hank Williams</t>
  </si>
  <si>
    <t xml:space="preserve">40 Greatest Hits</t>
  </si>
  <si>
    <t xml:space="preserve">Mercury</t>
  </si>
  <si>
    <t xml:space="preserve">Honky-tonk</t>
  </si>
  <si>
    <t xml:space="preserve">Montgomery, AL</t>
  </si>
  <si>
    <t xml:space="preserve">Telecaster twang; drawl; heartbreak; drinking songs; storytelling</t>
  </si>
  <si>
    <t xml:space="preserve">Williams and his band the Drifting Cowboys cut these sides for MGM between 1947 and 1952, distilling honky-tonk into plainspoken, three-minute songs about drinking, cheating and loneliness delivered in his high, aching voice. He died at 29, but this two-record set of his MGM singles is still the standard way listeners meet him, left unedited and unoverdubbed unlike some earlier reissues. It is the single most-cited record in the lane's whole family tree.</t>
  </si>
  <si>
    <t xml:space="preserve">The core honky-tonk songbook that country music keeps rewriting; a direct model for Lefty Frizzell, Patsy Cline, George Jones, the outlaw country of Waylon Jennings and Willie Nelson, and every plainspoken heartbreak songwriter downstream through John Prine to today's alt-country.</t>
  </si>
  <si>
    <t xml:space="preserve">Your Cheatin' Heart; I'm So Lonesome I Could Cry; Hey, Good Lookin'</t>
  </si>
  <si>
    <t xml:space="preserve">Y</t>
  </si>
  <si>
    <t xml:space="preserve">https://en.wikipedia.org/wiki/40_Greatest_Hits_(Hank_Williams_album)</t>
  </si>
  <si>
    <t xml:space="preserve">Medium</t>
  </si>
  <si>
    <t xml:space="preserve">A0004</t>
  </si>
  <si>
    <t xml:space="preserve">Various Artists</t>
  </si>
  <si>
    <t xml:space="preserve">Anthology of American Folk Music</t>
  </si>
  <si>
    <t xml:space="preserve">Folkways Records</t>
  </si>
  <si>
    <t xml:space="preserve">Various, USA</t>
  </si>
  <si>
    <t xml:space="preserve">banjo; fiddle; storytelling; spiritual or gospel; Southern gothic</t>
  </si>
  <si>
    <t xml:space="preserve">Collector Harry Smith assembled 84 commercial 78-rpm sides from 1926-1933 - Appalachian ballads, Cajun two-steps, gospel, blues and string-band music from Dock Boggs, Mississippi John Hurt, the Carter Family, Clarence Ashley and dozens of others - into six LPs split across Ballads, Social Music and Songs. It sold poorly on release but became the shared songbook of the 1950s-60s folk revival, sending researchers out to find still-living performers like Boggs and Hurt. Its strange, plainspoken mix of the sacred and the murderous defined how a whole generation understood 'old, weird America.'</t>
  </si>
  <si>
    <t xml:space="preserve">The single most important source text for the folk revival: it directly shaped Bob Dylan, the New Lost City Ramblers, Joan Baez and Jerry Garcia, and its rediscovered artists fed the American Primitive guitar line and, further downstream, Gillian Welch and the 2010s indie-folk revival.</t>
  </si>
  <si>
    <t xml:space="preserve">Henry Lee; John the Revelator; Acadian One Step</t>
  </si>
  <si>
    <t xml:space="preserve">https://en.wikipedia.org/wiki/Anthology_of_American_Folk_Music</t>
  </si>
  <si>
    <t xml:space="preserve">A0005</t>
  </si>
  <si>
    <t xml:space="preserve">Woody Guthrie</t>
  </si>
  <si>
    <t xml:space="preserve">Dust Bowl Ballads</t>
  </si>
  <si>
    <t xml:space="preserve">LP</t>
  </si>
  <si>
    <t xml:space="preserve">Victor</t>
  </si>
  <si>
    <t xml:space="preserve">Texas and Oklahoma</t>
  </si>
  <si>
    <t xml:space="preserve">Okemah, OK</t>
  </si>
  <si>
    <t xml:space="preserve">storytelling; political; harmonica; drawl; road songs</t>
  </si>
  <si>
    <t xml:space="preserve">Recorded for RCA Victor as a themed set of his own songs about Dust Bowl migration and Depression-era poverty, this is one of the first true concept albums, built around the multi-part talking blues 'Tom Joad' (a compression of Steinbeck's Grapes of Wrath) and dry, plainspoken narratives like 'Do Re Mi.' Guthrie sings in a flat, conversational drawl over simple guitar and harmonica, treating hard times as material for storytelling rather than lament. It was Guthrie's first and most commercially successful record.</t>
  </si>
  <si>
    <t xml:space="preserve">The template for the topical, talking-blues singer-songwriter tradition that runs through Pete Seeger and Bob Dylan (who called Guthrie his primary influence) into the whole folk-songwriting trunk line that reaches Townes Van Zandt and, eventually, Big Thief.</t>
  </si>
  <si>
    <t xml:space="preserve">Tom Joad; Do Re Mi; Talkin' Dust Bowl Blues</t>
  </si>
  <si>
    <t xml:space="preserve">https://en.wikipedia.org/wiki/Dust_Bowl_Ballads</t>
  </si>
  <si>
    <t xml:space="preserve">A0006</t>
  </si>
  <si>
    <t xml:space="preserve">This Land Is Your Land: The Asch Recordings, Vol. 1</t>
  </si>
  <si>
    <t xml:space="preserve">Smithsonian Folkways</t>
  </si>
  <si>
    <t xml:space="preserve">storytelling; political; harmonica; spiritual or gospel; road songs</t>
  </si>
  <si>
    <t xml:space="preserve">Drawn from the hundreds of songs Guthrie cut for Moses Asch's Folkways label through the 1940s, this is the standard modern entry point to that catalog, opening with the title anthem and moving through migrant, labor and children's songs, several cut alongside Cisco Houston and Sonny Terry. It shows the looser, more collaborative side of Guthrie next to the tighter Dust Bowl Ballads concept record. Smithsonian Folkways issued it as the first in a multi-volume series drawing on Asch's vault.</t>
  </si>
  <si>
    <t xml:space="preserve">Preserves the bulk of Guthrie's Asch-era songwriting, the direct source for Pete Seeger, the Almanac Singers' topical-song lineage, and the folk-revival singer-songwriters who followed him into the 1960s.</t>
  </si>
  <si>
    <t xml:space="preserve">This Land Is Your Land; Pastures of Plenty; Grand Coulee Dam</t>
  </si>
  <si>
    <t xml:space="preserve">Recommended</t>
  </si>
  <si>
    <t xml:space="preserve">https://www.discogs.com/release/2190465-Woody-Guthrie-This-Land-Is-Your-Land-The-Asch-Recordings-Vol-1</t>
  </si>
  <si>
    <t xml:space="preserve">A0007</t>
  </si>
  <si>
    <t xml:space="preserve">The Louvin Brothers</t>
  </si>
  <si>
    <t xml:space="preserve">Tragic Songs of Life</t>
  </si>
  <si>
    <t xml:space="preserve">Capitol</t>
  </si>
  <si>
    <t xml:space="preserve">Classic country</t>
  </si>
  <si>
    <t xml:space="preserve">Henagar, AL</t>
  </si>
  <si>
    <t xml:space="preserve">mandolin; close harmonies; storytelling; heartbreak; Southern gothic</t>
  </si>
  <si>
    <t xml:space="preserve">Ira Louvin's high, keening tenor and Charlie's lead vocal wrap tight, shape-note-schooled harmony around murder ballads and orphan songs like 'Knoxville Girl' and 'In the Pines,' with Ira's mandolin the only real lead instrument against spare guitar and bass. It is bleaker and more traditional than their gospel records, closer to the Anthology of American Folk Music's old ballads than to Nashville pop-country. Producer Ken Nelson kept the sound close and unadorned, letting the brothers' blend carry the record.</t>
  </si>
  <si>
    <t xml:space="preserve">The close-harmony duo singing here is a direct model for the Everly Brothers, Gram Parsons and Emmylou Harris, and its stock of tragic-ballad narratives feeds the Southern gothic strain of storytelling that runs down through Southern rock into Drive-By Truckers.</t>
  </si>
  <si>
    <t xml:space="preserve">Knoxville Girl; In the Pines; Kentucky</t>
  </si>
  <si>
    <t xml:space="preserve">https://en.wikipedia.org/wiki/Tragic_Songs_of_Life</t>
  </si>
  <si>
    <t xml:space="preserve">A0008</t>
  </si>
  <si>
    <t xml:space="preserve">Satan Is Real</t>
  </si>
  <si>
    <t xml:space="preserve">mandolin; close harmonies; spiritual or gospel; Southern gothic; baritone</t>
  </si>
  <si>
    <t xml:space="preserve">A full gospel concept record from two Baptist-raised brothers who genuinely believed the fire-and-brimstone warnings in these songs, built around the title track's spoken sermon over a wall of vocal harmony and capped by the infamous cover photo of the brothers before a plywood devil. Ira's mandolin and the pair's close, high harmonies carry material that ranges from stark warnings ('Satan's Jeweled Crown') to tender hymns. It is widely considered their most fully realized record.</t>
  </si>
  <si>
    <t xml:space="preserve">Its gospel fervor and Southern-gothic imagery directly influenced the Byrds (who covered 'The Christian Life' on Sweetheart of the Rodeo) and Emmylou Harris, and it stands as a touchstone for later alt-country and indie artists drawn to sacred-and-profane country songwriting.</t>
  </si>
  <si>
    <t xml:space="preserve">Satan Is Real; The Christian Life; Satan's Jeweled Crown</t>
  </si>
  <si>
    <t xml:space="preserve">https://en.wikipedia.org/wiki/Satan_Is_Real</t>
  </si>
  <si>
    <t xml:space="preserve">A0009</t>
  </si>
  <si>
    <t xml:space="preserve">The Everly Brothers</t>
  </si>
  <si>
    <t xml:space="preserve">Songs Our Daddy Taught Us</t>
  </si>
  <si>
    <t xml:space="preserve">Cadence</t>
  </si>
  <si>
    <t xml:space="preserve">Nashville, TN</t>
  </si>
  <si>
    <t xml:space="preserve">close harmonies; fingerpicked acoustic; storytelling; drawl; heartbreak</t>
  </si>
  <si>
    <t xml:space="preserve">At the peak of their teen-pop fame, Don and Phil Everly set aside the rock and roll singles to cut old Appalachian ballads and parlor songs their father Ike had taught them growing up, backed by spare acoustic guitar instead of a rock band. Songs like 'Barbara Allen' and 'Down in the Willow Garden' show the same brother-harmony blend that powered their hits applied to genuinely old material, years ahead of the folk boom that would make such repertoire fashionable. Critics at the time mostly ignored it; it is now seen as a quietly radical move for a teen idol act.</t>
  </si>
  <si>
    <t xml:space="preserve">A direct bridge between old-time Appalachian duet singing and the brother-harmony sound that Simon &amp; Garfunkel, the Byrds and Gram Parsons and Emmylou Harris's duets all drew on.</t>
  </si>
  <si>
    <t xml:space="preserve">Barbara Allen; Down in the Willow Garden; Roving Gambler</t>
  </si>
  <si>
    <t xml:space="preserve">https://en.wikipedia.org/wiki/Songs_Our_Daddy_Taught_Us</t>
  </si>
  <si>
    <t xml:space="preserve">A0010</t>
  </si>
  <si>
    <t xml:space="preserve">The Best of The Everly Brothers</t>
  </si>
  <si>
    <t xml:space="preserve">close harmonies; duets; heartbreak; breezy; drawl</t>
  </si>
  <si>
    <t xml:space="preserve">An era-original hits set on the brothers' own Cadence label, gathering the run of singles - 'Bye Bye Love,' 'Wake Up Little Susie,' 'All I Have to Do Is Dream' - that made their tight, two-part sibling harmony one of the defining sounds of late-1950s pop and country radio alike. Chet Atkins' clean guitar work and the brothers' close blend gave the songs a country foundation under otherwise teen-pop arrangements. It is the standard way to hear the hit-single side of a duo whose sound sits right at the country/pop border.</t>
  </si>
  <si>
    <t xml:space="preserve">Their harmony-singing template runs forward into the Beatles, the Byrds' vocal blend, and the duet tradition Gram Parsons and Emmylou Harris carried into country rock.</t>
  </si>
  <si>
    <t xml:space="preserve">Bye Bye Love; Wake Up Little Susie; All I Have to Do Is Dream</t>
  </si>
  <si>
    <t xml:space="preserve">https://en.wikipedia.org/wiki/The_Everly_Brothers_discography</t>
  </si>
  <si>
    <t xml:space="preserve">A0011</t>
  </si>
  <si>
    <t xml:space="preserve">Lefty Frizzell</t>
  </si>
  <si>
    <t xml:space="preserve">Look What Thoughts Will Do</t>
  </si>
  <si>
    <t xml:space="preserve">Corsicana, TX</t>
  </si>
  <si>
    <t xml:space="preserve">Telecaster twang; drawl; heartbreak; storytelling; drinking songs</t>
  </si>
  <si>
    <t xml:space="preserve">Frizzell sang honky-tonk with a loose, sliding phrasing - drawing out and bending syllables in ways no one had before him - that became one of the two or three most imitated vocal styles in country music, heard later in Merle Haggard and George Strait alike. This 2-disc, 34-track Columbia/Legacy set gathers his defining 1950s sides, from the double-sided 1950 breakthrough 'If You've Got the Money (I've Got the Time)' b/w 'I Love You a Thousand Ways' through 1959's 'Long Black Veil.' The band stays spare and clean behind him, keeping the focus on that elastic phrasing.</t>
  </si>
  <si>
    <t xml:space="preserve">His vocal phrasing is a direct, oft-cited influence on Merle Haggard, George Strait and Randy Travis, keeping the honky-tonk singing style alive as a technique that later alt-country and Americana singers study.</t>
  </si>
  <si>
    <t xml:space="preserve">If You've Got the Money (I've Got the Time); Long Black Veil; I Love You a Thousand Ways</t>
  </si>
  <si>
    <t xml:space="preserve">https://www.discogs.com/release/1508292-Lefty-Frizzell-Look-What-Thoughts-Will-Do
https://en.wikipedia.org/wiki/Lefty_Frizzell_discography</t>
  </si>
  <si>
    <t xml:space="preserve">A0012</t>
  </si>
  <si>
    <t xml:space="preserve">Bob Wills &amp; His Texas Playboys</t>
  </si>
  <si>
    <t xml:space="preserve">The Essential Bob Wills (1935-1947)</t>
  </si>
  <si>
    <t xml:space="preserve">Columbia</t>
  </si>
  <si>
    <t xml:space="preserve">Tulsa, OK</t>
  </si>
  <si>
    <t xml:space="preserve">fiddle; horns; storytelling; road songs; breezy</t>
  </si>
  <si>
    <t xml:space="preserve">Wills led a big, horn-and-fiddle Western swing band broadcasting daily from Cain's Ballroom in Tulsa, blending string-band fiddling with jazz and blues horn charts into a loose, danceable sound built for a live room full of dancers. 'New San Antonio Rose' became a national hit and 'Steel Guitar Rag' helped establish the pedal steel as a lead country instrument. This Columbia/Legacy set gathers his most influential 1935-1947 sides for the label.</t>
  </si>
  <si>
    <t xml:space="preserve">Western swing's blend of jazz-informed horns and string-band instruments fed directly into Merle Haggard (who recorded a full Wills tribute album) and the Bakersfield sound, and its steel-guitar lead lines are a direct ancestor of the pedal steel vocabulary the whole V draws on.</t>
  </si>
  <si>
    <t xml:space="preserve">New San Antonio Rose; Steel Guitar Rag; Take Me Back to Tulsa</t>
  </si>
  <si>
    <t xml:space="preserve">https://www.discogs.com/master/1260552-Bob-Wills-The-Essential-Bob-Wills-1935-1947
https://en.wikipedia.org/wiki/Bob_Wills</t>
  </si>
  <si>
    <t xml:space="preserve">A0013</t>
  </si>
  <si>
    <t xml:space="preserve">Johnny Cash</t>
  </si>
  <si>
    <t xml:space="preserve">Johnny Cash with His Hot and Blue Guitar!</t>
  </si>
  <si>
    <t xml:space="preserve">Sun Records</t>
  </si>
  <si>
    <t xml:space="preserve">Memphis, TN</t>
  </si>
  <si>
    <t xml:space="preserve">Memphis, Sun Records</t>
  </si>
  <si>
    <t xml:space="preserve">baritone; drawl; storytelling; drinking songs; road songs</t>
  </si>
  <si>
    <t xml:space="preserve">Cash's debut album, cut with just guitarist Luther Perkins and bassist Marshall Grant (the Tennessee Two) behind his low, dry baritone, sets the boom-chicka-boom train-rhythm sound that defined his whole career, built around hits like 'I Walk the Line' and 'Folsom Prison Blues.' The arrangements are stripped to almost nothing, letting Cash's flat delivery and Sun Records' slapback echo carry the songs. It is the founding document of the Cash persona: plain, direct and a little dangerous.</t>
  </si>
  <si>
    <t xml:space="preserve">Set the minimal, rhythm-forward Sun sound and the plainspoken outlaw-adjacent persona that Cash carried into the Outlaw country movement and that Southern storytelling songwriters from Steve Earle to Jason Isbell still cite directly.</t>
  </si>
  <si>
    <t xml:space="preserve">Folsom Prison Blues; I Walk the Line; Cry! Cry! Cry!</t>
  </si>
  <si>
    <t xml:space="preserve">https://en.wikipedia.org/wiki/Johnny_Cash_with_His_Hot_and_Blue_Guitar!
https://en.wikipedia.org/wiki/Johnny_Cash</t>
  </si>
  <si>
    <t xml:space="preserve">A0014</t>
  </si>
  <si>
    <t xml:space="preserve">Johnny Cash Sings the Songs That Made Him Famous</t>
  </si>
  <si>
    <t xml:space="preserve">baritone; drawl; storytelling; heartbreak; road songs</t>
  </si>
  <si>
    <t xml:space="preserve">Assembled from Cash's Sun singles after he had already left for Columbia, this collects the run of 1956-58 45s - 'There You Go,' 'Ballad of a Teenage Queen,' 'Guess Things Happen That Way' - that built his early fame, again with the spare Tennessee Two arrangements and slapback echo. It functions as Sun's own closing statement on the Cash catalog before Columbia became the story. The song selection is stronger and more pop-leaning than the debut, showing Cash's range widening.</t>
  </si>
  <si>
    <t xml:space="preserve">Closes out the Sun era that established Cash's train-rhythm sound before his Columbia years broadened him into the Outlaw and Americana movements' patron saint.</t>
  </si>
  <si>
    <t xml:space="preserve">Ballad of a Teenage Queen; Guess Things Happen That Way; There You Go</t>
  </si>
  <si>
    <t xml:space="preserve">https://en.wikipedia.org/wiki/Sings_the_Songs_That_Made_Him_Famous</t>
  </si>
  <si>
    <t xml:space="preserve">A0015</t>
  </si>
  <si>
    <t xml:space="preserve">The Fabulous Johnny Cash</t>
  </si>
  <si>
    <t xml:space="preserve">baritone; drawl; storytelling; spiritual or gospel; heartbreak</t>
  </si>
  <si>
    <t xml:space="preserve">Cash's first Columbia album, cut right after leaving Sun, keeps the same Tennessee Two lineup and boom-chicka-boom pulse but adds fuller Nashville production and reaches toward the storytelling ballads ('Don't Take Your Guns to Town,' 'I Still Miss Someone') that would define his mature songwriting. It is a transitional record, still recognizably Sun-era Cash but pointed at the bigger stages Columbia would give him. 'Don't Take Your Guns to Town' became his first Columbia number-one.</t>
  </si>
  <si>
    <t xml:space="preserve">Bridges Cash's Sun-era minimalism and his Columbia-era ballad writing, carrying his plainspoken storytelling forward into the Outlaw country and Americana songwriters who followed.</t>
  </si>
  <si>
    <t xml:space="preserve">Don't Take Your Guns to Town; I Still Miss Someone; Frankie's Man, Johnny</t>
  </si>
  <si>
    <t xml:space="preserve">https://en.wikipedia.org/wiki/The_Fabulous_Johnny_Cash</t>
  </si>
  <si>
    <t xml:space="preserve">A0016</t>
  </si>
  <si>
    <t xml:space="preserve">Patsy Cline</t>
  </si>
  <si>
    <t xml:space="preserve">Showcase</t>
  </si>
  <si>
    <t xml:space="preserve">Decca</t>
  </si>
  <si>
    <t xml:space="preserve">Mainstream country</t>
  </si>
  <si>
    <t xml:space="preserve">Winchester, VA</t>
  </si>
  <si>
    <t xml:space="preserve">strings; close harmonies; heartbreak; baritone; polished</t>
  </si>
  <si>
    <t xml:space="preserve">Produced by Owen Bradley with the Jordanaires' background vocals and lush string arrangements, Showcase is the record where the 'Nashville Sound' fully crystallizes: Cline's huge, aching voice bending pop and torch-song phrasing into country radio via 'I Fall to Pieces' and 'Crazy.' It softened the fiddle-and-steel honky-tonk that came before it in favor of orchestral polish, opening the door for countrypolitan production. Cline died two years later, making this and Sentimentally Yours the twin pillars of her studio catalog.</t>
  </si>
  <si>
    <t xml:space="preserve">Owen Bradley's countrypolitan production model here shaped the Nashville Sound mainstream for the next decade and gave later women in country (Loretta Lynn, k.d. lang, and eventually alt-country singers like Neko Case) a vocal-forward, string-laden template to work against or embrace.</t>
  </si>
  <si>
    <t xml:space="preserve">Crazy; I Fall to Pieces; She's Got You</t>
  </si>
  <si>
    <t xml:space="preserve">https://en.wikipedia.org/wiki/Patsy_Cline</t>
  </si>
  <si>
    <t xml:space="preserve">A0017</t>
  </si>
  <si>
    <t xml:space="preserve">Flatt &amp; Scruggs</t>
  </si>
  <si>
    <t xml:space="preserve">Foggy Mountain Jamboree</t>
  </si>
  <si>
    <t xml:space="preserve">Bluegrass</t>
  </si>
  <si>
    <t xml:space="preserve">banjo; mandolin; fiddle; close harmonies; storytelling</t>
  </si>
  <si>
    <t xml:space="preserve">Earl Scruggs' three-finger banjo picking is the whole show here, driving instrumentals like 'Flint Hill Special' and 'Foggy Mountain Chimes' at breakneck speed while Lester Flatt's easy lead vocals anchor the sung numbers. It is widely treated as the definitive Flatt &amp; Scruggs studio album, tighter and more purely instrumental-focused than their later, more pop-crossover work. The Grammy Hall of Fame inducted it in 2012 as a foundational bluegrass document.</t>
  </si>
  <si>
    <t xml:space="preserve">Scruggs' banjo style became the default vocabulary for bluegrass banjo playing and fed directly into the American Primitive and newgrass lines, and the duo's clean, fast picking is a constant reference point for indie and alt-country bands that add banjo to their sound.</t>
  </si>
  <si>
    <t xml:space="preserve">Flint Hill Special; Foggy Mountain Chimes; Blue Ridge Cabin Home</t>
  </si>
  <si>
    <t xml:space="preserve">https://en.wikipedia.org/wiki/Foggy_Mountain_Jamboree</t>
  </si>
  <si>
    <t xml:space="preserve">A0018</t>
  </si>
  <si>
    <t xml:space="preserve">Bill Monroe</t>
  </si>
  <si>
    <t xml:space="preserve">The Essential Bill Monroe (1945-1949)</t>
  </si>
  <si>
    <t xml:space="preserve">Rosine, KY</t>
  </si>
  <si>
    <t xml:space="preserve">mandolin; fiddle; banjo; close harmonies; storytelling</t>
  </si>
  <si>
    <t xml:space="preserve">This is the classic 1945-1948 Blue Grass Boys lineup - Monroe on mandolin, Lester Flatt on guitar, Earl Scruggs on banjo, Chubby Wise on fiddle - cutting the sides that invented bluegrass as a named genre: fast, hard-driven string-band music with Monroe's keening 'high lonesome' tenor on top. Songs like 'Blue Moon of Kentucky' and 'Uncle Pen' became bluegrass standards covered by nearly everyone who followed. This Columbia/Legacy set is the standard way to hear that founding lineup.</t>
  </si>
  <si>
    <t xml:space="preserve">The direct source of the entire bluegrass genre; its high-lonesome vocal style and hard-driven picking fed Flatt &amp; Scruggs, the Stanley Brothers, and, much later, the American Primitive and newgrass lines and the 2010s bluegrass-inflected wing of indie folk.</t>
  </si>
  <si>
    <t xml:space="preserve">Blue Moon of Kentucky; Uncle Pen; Can't You Hear Me Callin'</t>
  </si>
  <si>
    <t xml:space="preserve">https://en.wikipedia.org/wiki/Bill_Monroe_discography
https://en.wikipedia.org/wiki/Bill_Monroe</t>
  </si>
  <si>
    <t xml:space="preserve">A0019</t>
  </si>
  <si>
    <t xml:space="preserve">The Stanley Brothers</t>
  </si>
  <si>
    <t xml:space="preserve">Country Pickin' and Singin'</t>
  </si>
  <si>
    <t xml:space="preserve">Dickenson County, VA</t>
  </si>
  <si>
    <t xml:space="preserve">banjo; mandolin; close harmonies; drawl; storytelling</t>
  </si>
  <si>
    <t xml:space="preserve">Carter and Ralph Stanley's high, hard mountain harmonies sit closer to the old ballad tradition than Bill Monroe's more polished bluegrass, with Ralph's clawhammer-descended banjo and the brothers' tight blood-harmony vocals carrying songs rooted directly in their native southwest Virginia. This Mercury LP is one of their earliest full studio albums as a working bluegrass band rather than a singles act. It shows the rawer, more old-time-inflected wing of bluegrass next to Monroe's and Flatt &amp; Scruggs's smoother sound.</t>
  </si>
  <si>
    <t xml:space="preserve">The Stanleys' raw mountain harmony style is a direct reference point for Ralph Stanley's later solo career (via O Brother, Where Art Thou?) and for the old-time-leaning wing of the 2010s bluegrass and indie-folk revival.</t>
  </si>
  <si>
    <t xml:space="preserve">Angel Band; White Dove; The Fields Have Turned Brown</t>
  </si>
  <si>
    <t xml:space="preserve">https://en.wikipedia.org/wiki/Stanley_Brothers</t>
  </si>
  <si>
    <t xml:space="preserve">A0020</t>
  </si>
  <si>
    <t xml:space="preserve">Marty Robbins</t>
  </si>
  <si>
    <t xml:space="preserve">Gunfighter Ballads and Trail Songs</t>
  </si>
  <si>
    <t xml:space="preserve">Elsewhere</t>
  </si>
  <si>
    <t xml:space="preserve">Glendale, AZ</t>
  </si>
  <si>
    <t xml:space="preserve">Telecaster twang; storytelling; road songs; baritone; drawl</t>
  </si>
  <si>
    <t xml:space="preserve">A concept record of Western narrative ballads, built around the galloping Spanish-guitar riff and murder-ballad plot of 'El Paso,' which crossed over to number one on both country and pop charts. Robbins sings these cowboy-outlaw stories with a clean, theatrical baritone over spare Nashville session backing, treating each song as a short story with a beginning, middle and violent end. AllMusic has called it the most influential Western-ballads album of the postwar era.</t>
  </si>
  <si>
    <t xml:space="preserve">Its story-song format and Western imagery fed directly into the outlaw-country movement's cowboy mythology and into narrative country songwriting generally, an explicit reference point for storytelling-heavy Southern rock and alt-country writers who followed.</t>
  </si>
  <si>
    <t xml:space="preserve">El Paso; Big Iron; Cool Water</t>
  </si>
  <si>
    <t xml:space="preserve">https://en.wikipedia.org/wiki/Gunfighter_Ballads_and_Trail_Songs</t>
  </si>
  <si>
    <t xml:space="preserve">A0021</t>
  </si>
  <si>
    <t xml:space="preserve">Buck Owens</t>
  </si>
  <si>
    <t xml:space="preserve">Bakersfield, CA</t>
  </si>
  <si>
    <t xml:space="preserve">Bakersfield sound</t>
  </si>
  <si>
    <t xml:space="preserve">Telecaster twang; drawl; close harmonies; heartbreak; rowdy</t>
  </si>
  <si>
    <t xml:space="preserve">Owens' debut album for Capitol, cut in Nashville-averse Bakersfield with producer Ken Nelson, is an early statement of what became known as the Bakersfield sound: bright, biting double-Telecaster twang, a hard backbeat, and none of the strings and choruses Nashville was adding to records at the time. It is rawer and more rock-and-roll-adjacent than the Nashville Sound records being made in the same years, closer to a bar band than a countrypolitan session. It set up the run of hits Owens and Don Rich would cut through the decade.</t>
  </si>
  <si>
    <t xml:space="preserve">The Bakersfield sound this record establishes is a direct model for Dwight Yoakam's 1980s revival of the style and for the Telecaster-driven honky-tonk that runs through the whole hard-country wing of the V, cited constantly by Gram Parsons and later alt-country guitarists.</t>
  </si>
  <si>
    <t xml:space="preserve">Under Your Spell Again; Above and Beyond; Excuse Me (I Think I've Got a Heartache)</t>
  </si>
  <si>
    <t xml:space="preserve">https://en.wikipedia.org/wiki/Buck_Owens_(1961_album)</t>
  </si>
  <si>
    <t xml:space="preserve">A0022</t>
  </si>
  <si>
    <t xml:space="preserve">Ray Charles</t>
  </si>
  <si>
    <t xml:space="preserve">Modern Sounds in Country and Western Music</t>
  </si>
  <si>
    <t xml:space="preserve">ABC-Paramount</t>
  </si>
  <si>
    <t xml:space="preserve">Crossover</t>
  </si>
  <si>
    <t xml:space="preserve">Albany, GA</t>
  </si>
  <si>
    <t xml:space="preserve">strings; horns; piano; close harmonies; heartbreak</t>
  </si>
  <si>
    <t xml:space="preserve">Charles took a stack of Nashville publisher demos and ran them through his own R&amp;B and soul arranging sensibility - strings, horns, gospel-inflected backing vocals - turning Hank Williams and Eddy Arnold songs like 'You Don't Know Me' into pop-soul records. 'I Can't Stop Loving You' went to number one and the album itself topped the pop chart, an unprecedented commercial crossing for a Black R&amp;B artist covering country songs during segregation. It is the record that proved country songwriting could carry any genre's arrangement.</t>
  </si>
  <si>
    <t xml:space="preserve">Its genre-blurring template is a direct ancestor of every later crossover between soul, pop and country songwriting, and its success helped keep country standards like Hank Williams's catalog in wide circulation outside Nashville.</t>
  </si>
  <si>
    <t xml:space="preserve">I Can't Stop Loving You; You Don't Know Me; Born to Lose</t>
  </si>
  <si>
    <t xml:space="preserve">https://en.wikipedia.org/wiki/Modern_Sounds_in_Country_and_Western_Music</t>
  </si>
  <si>
    <t xml:space="preserve">A0023</t>
  </si>
  <si>
    <t xml:space="preserve">Doc Watson</t>
  </si>
  <si>
    <t xml:space="preserve">Vanguard</t>
  </si>
  <si>
    <t xml:space="preserve">Deep Gap, NC</t>
  </si>
  <si>
    <t xml:space="preserve">fingerpicked acoustic; banjo; storytelling; drawl; harmonica</t>
  </si>
  <si>
    <t xml:space="preserve">Watson's debut solo album, supervised by folk revivalist Ralph Rinzler, introduced his flatpicked-fiddle-tune guitar style to a national folk-revival audience: dazzlingly fast, note-perfect runs on tunes like 'Black Mountain Rag' next to plain, unadorned old ballads and blues. Blind since infancy, he plays guitar, banjo and harmonica across the record, moving comfortably between Appalachian traditional material and older blues songs. It made flatpicking a technique other guitarists specifically tried to learn.</t>
  </si>
  <si>
    <t xml:space="preserve">Watson's flatpicking vocabulary is foundational to the whole acoustic-guitar wing of American folk and bluegrass playing, a direct technical ancestor of the fingerstyle American Primitive guitarists and the 2010s indie-folk pickers who came after him.</t>
  </si>
  <si>
    <t xml:space="preserve">Black Mountain Rag; Tom Dooley; Deep River Blues</t>
  </si>
  <si>
    <t xml:space="preserve">https://en.wikipedia.org/wiki/Doc_Watson_(album)</t>
  </si>
  <si>
    <t xml:space="preserve">A0024</t>
  </si>
  <si>
    <t xml:space="preserve">Lead Belly</t>
  </si>
  <si>
    <t xml:space="preserve">Where Did You Sleep Last Night: Lead Belly Legacy, Vol. 1</t>
  </si>
  <si>
    <t xml:space="preserve">Shreveport, LA</t>
  </si>
  <si>
    <t xml:space="preserve">fingerpicked acoustic; storytelling; spiritual or gospel; political; drawl</t>
  </si>
  <si>
    <t xml:space="preserve">Huddie Ledbetter played a booming twelve-string guitar and carried an enormous songster's repertoire of blues, work songs, prison songs and children's rhymes, first brought to wide attention by folklorists John and Alan Lomax recording him in Louisiana's Angola prison. This first volume of Smithsonian Folkways' posthumous retrospective gathers his best-known versions of songs like the title track (also known as 'In the Pines') alongside staples such as 'Goodnight, Irene' and 'Rock Island Line.' His plain, forceful delivery and songster's range across genres made him one of the folk revival's most-covered sources.</t>
  </si>
  <si>
    <t xml:space="preserve">Directly covered by the folk revival (the Weavers took 'Goodnight, Irene' to number one) and by Lonnie Donegan's skiffle version of 'Rock Island Line,' which helped spark the UK skiffle boom that fed into the Beatles and, further downstream, the whole folk-into-rock trunk line.</t>
  </si>
  <si>
    <t xml:space="preserve">Where Did You Sleep Last Night (In the Pines); Goodnight, Irene; Rock Island Line</t>
  </si>
  <si>
    <t xml:space="preserve">https://en.wikipedia.org/wiki/Lead_Belly</t>
  </si>
  <si>
    <t xml:space="preserve">A0025</t>
  </si>
  <si>
    <t xml:space="preserve">Mississippi John Hurt</t>
  </si>
  <si>
    <t xml:space="preserve">Avalon Blues: The Complete 1928 Okeh Recordings</t>
  </si>
  <si>
    <t xml:space="preserve">Avalon, MS</t>
  </si>
  <si>
    <t xml:space="preserve">fingerpicked acoustic; storytelling; hushed; drawl; heartbreak</t>
  </si>
  <si>
    <t xml:space="preserve">Hurt's two 1928 OKeh sessions produced a gentle, syncopated fingerpicking style and a warm, unhurried singing voice utterly unlike the harder Delta blues of his contemporaries, on songs like 'Frankie' and 'Candy Man Blues.' The records sold poorly and Hurt returned to farming in Avalon, Mississippi for over three decades until a blues researcher traced him there in 1963 using clues from one of these very songs. This Columbia/Legacy set gathers the complete, foundational sessions that made his later rediscovery possible.</t>
  </si>
  <si>
    <t xml:space="preserve">His gentle fingerstyle approach became a direct model for the American Primitive guitarists (John Fahey specifically cited him) and for 1960s folk-revival guitarists like Doc Watson and Dave Van Ronk.</t>
  </si>
  <si>
    <t xml:space="preserve">Frankie; Candy Man Blues; Avalon Blues</t>
  </si>
  <si>
    <t xml:space="preserve">https://en.wikipedia.org/wiki/Mississippi_John_Hurt</t>
  </si>
  <si>
    <t xml:space="preserve">A0026</t>
  </si>
  <si>
    <t xml:space="preserve">Elizabeth Cotten</t>
  </si>
  <si>
    <t xml:space="preserve">Folksongs and Instrumentals with Guitar</t>
  </si>
  <si>
    <t xml:space="preserve">Folkways</t>
  </si>
  <si>
    <t xml:space="preserve">Chapel Hill, NC</t>
  </si>
  <si>
    <t xml:space="preserve">fingerpicked acoustic; storytelling; hushed; lullaby; drawl</t>
  </si>
  <si>
    <t xml:space="preserve">Cotten, a self-taught left-handed guitarist who played a right-handed guitar upside down, developed a distinctive alternating-bass fingerpicking approach now simply called 'Cotten picking,' recorded here at around 65 years old after folklorist-collector Mike Seeger's family (she worked as their housekeeper) discovered her playing. The record includes her own composition 'Freight Train,' written as a child, alongside old-time instrumentals and rags played with a quiet, unhurried touch. It introduced an entirely new guitar vocabulary to the folk revival.</t>
  </si>
  <si>
    <t xml:space="preserve">Her fingerpicking technique is a foundational influence on the American Primitive guitar line (John Fahey, Jack Rose) and on generations of folk and indie fingerstyle guitarists who learned 'Freight Train' as a standard.</t>
  </si>
  <si>
    <t xml:space="preserve">Freight Train; Vastopol; Wilson Rag</t>
  </si>
  <si>
    <t xml:space="preserve">https://en.wikipedia.org/wiki/Elizabeth_Cotten</t>
  </si>
  <si>
    <t xml:space="preserve">A0027</t>
  </si>
  <si>
    <t xml:space="preserve">Jean Ritchie</t>
  </si>
  <si>
    <t xml:space="preserve">Singing the Traditional Songs of Her Kentucky Mountain Family</t>
  </si>
  <si>
    <t xml:space="preserve">Elektra</t>
  </si>
  <si>
    <t xml:space="preserve">Viper, KY</t>
  </si>
  <si>
    <t xml:space="preserve">storytelling; hushed; spiritual or gospel; drawl; lullaby</t>
  </si>
  <si>
    <t xml:space="preserve">Ritchie sang the ballads, lullabies and play-party songs passed down through her large Appalachian family in Viper, Kentucky, often accompanying herself on the mountain dulcimer she helped popularize far beyond its home region. This early Elektra LP (one of the label's first releases) presents the songs plainly, without folk-revival polish, as direct family tradition rather than performance repertoire. Songs like 'Nottamun Town' and 'Shady Grove' from her family's collection went on to become folk-revival standards covered widely.</t>
  </si>
  <si>
    <t xml:space="preserve">Her repertoire and dulcimer playing fed directly into the 1960s folk revival - Bob Dylan and Fairport Convention both drew on 'Nottamun Town' - and helped establish the dulcimer as a folk-revival instrument that indie folk artists still reach for.</t>
  </si>
  <si>
    <t xml:space="preserve">Nottamun Town; Shady Grove; The Cuckoo</t>
  </si>
  <si>
    <t xml:space="preserve">https://en.wikipedia.org/wiki/Jean_Ritchie</t>
  </si>
  <si>
    <t xml:space="preserve">A0028</t>
  </si>
  <si>
    <t xml:space="preserve">Odetta</t>
  </si>
  <si>
    <t xml:space="preserve">Odetta Sings Ballads and Blues</t>
  </si>
  <si>
    <t xml:space="preserve">Tradition Records</t>
  </si>
  <si>
    <t xml:space="preserve">Birmingham, AL</t>
  </si>
  <si>
    <t xml:space="preserve">storytelling; spiritual or gospel; political; baritone; hushed</t>
  </si>
  <si>
    <t xml:space="preserve">Odetta's debut solo album pairs a trained, classically resonant contralto with simple guitar accompaniment on spirituals, blues and folk ballads like 'Muleskinner Blues' and a spiritual trilogy of 'Oh, Freedom,' 'Come and Go With Me' and 'I'm on My Way.' Her powerful, deliberate delivery treated traditional Black American song as concert repertoire, directly inspiring the generation of singer-songwriters who followed her into coffeehouses and onto festival stages. The Library of Congress added it to the National Recording Registry in 2021.</t>
  </si>
  <si>
    <t xml:space="preserve">A direct and often-cited influence on Bob Dylan, Joan Baez and Janis Joplin, and a key figure in bringing spirituals and blues into the folk-revival concert repertoire that the whole folk-songwriting trunk line draws on.</t>
  </si>
  <si>
    <t xml:space="preserve">Muleskinner Blues; Oh, Freedom; Santy Anno</t>
  </si>
  <si>
    <t xml:space="preserve">https://en.wikipedia.org/wiki/Odetta_Sings_Ballads_and_Blues</t>
  </si>
  <si>
    <t xml:space="preserve">A0029</t>
  </si>
  <si>
    <t xml:space="preserve">Bob Dylan</t>
  </si>
  <si>
    <t xml:space="preserve">V22</t>
  </si>
  <si>
    <t xml:space="preserve">New York, NY</t>
  </si>
  <si>
    <t xml:space="preserve">Greenwich Village</t>
  </si>
  <si>
    <t xml:space="preserve">fingerpicked acoustic; storytelling; harmonica; drawl; heartbreak</t>
  </si>
  <si>
    <t xml:space="preserve">Cut cheaply and quickly for producer John Hammond, Dylan's debut is almost entirely other people's material - blues and folk standards like 'House of the Rising Sun' and 'Man of Constant Sorrow' - sung in a nasal, Guthrie-indebted rasp over his own guitar and harmonica, with only two originals ('Talkin' New York' and 'Song to Woody') hinting at what was coming. It sold poorly and got him nicknamed 'Hammond's Folly' inside Columbia. Heard now, it is the clearest document of Dylan as a Greenwich Village folk interpreter before he became a songwriter.</t>
  </si>
  <si>
    <t xml:space="preserve">The starting point of Dylan's catalog, which this lane logs here by release year before his songwriting and 1965 electric turn move him into the Dylan and The Band lane (V22); 'Song to Woody' is an explicit tribute naming Woody Guthrie as his direct source.</t>
  </si>
  <si>
    <t xml:space="preserve">Song to Woody; Talkin' New York; House of the Rising Sun</t>
  </si>
  <si>
    <t xml:space="preserve">https://en.wikipedia.org/wiki/Bob_Dylan_(album)</t>
  </si>
  <si>
    <t xml:space="preserve">A0030</t>
  </si>
  <si>
    <t xml:space="preserve">The Freewheelin' Bob Dylan</t>
  </si>
  <si>
    <t xml:space="preserve">fingerpicked acoustic; storytelling; harmonica; political; heartbreak</t>
  </si>
  <si>
    <t xml:space="preserve">Where the debut leaned on covers, this is almost entirely Dylan's own songs, and it is the record that made him the folk revival's defining songwriter: 'Blowin' in the Wind' and 'A Hard Rain's a-Gonna Fall' as topical anthems, 'Don't Think Twice, It's All Right' as a plainspoken breakup song, all carried by just his guitar, harmonica and increasingly assured voice. It set the template - solo acoustic performer as serious songwriter - that the entire folk-songwriting trunk line keeps returning to.</t>
  </si>
  <si>
    <t xml:space="preserve">Established Dylan as a songwriter rather than an interpreter, directly shaping Townes Van Zandt, John Prine and the plainspoken folk-songwriting line that runs through Gillian Welch to Big Thief; logged here by year before his 1965 electric turn carries him into V22.</t>
  </si>
  <si>
    <t xml:space="preserve">Blowin' in the Wind; Don't Think Twice, It's All Right; A Hard Rain's a-Gonna Fall</t>
  </si>
  <si>
    <t xml:space="preserve">https://en.wikipedia.org/wiki/The_Freewheelin%27_Bob_Dylan</t>
  </si>
  <si>
    <t xml:space="preserve">A0031</t>
  </si>
  <si>
    <t xml:space="preserve">Kitty Wells</t>
  </si>
  <si>
    <t xml:space="preserve">Kitty Wells' Country Hit Parade</t>
  </si>
  <si>
    <t xml:space="preserve">Telecaster twang; drawl; heartbreak; close harmonies; storytelling</t>
  </si>
  <si>
    <t xml:space="preserve">Wells' first LP gathers the hit singles that made her the first major female star of honky-tonk, anchored by 1952's 'It Wasn't God Who Made Honky Tonk Angels,' a direct sung answer to Hank Thompson's 'Wild Side of Life' that argued men, not women, caused honky-tonk heartbreak. Her plain, unadorned vocal delivery over spare steel-and-fiddle backing gave woman's-eye-view songwriting a mainstream country audience for the first time. It opened the door commercially for every woman who sang hard country after her.</t>
  </si>
  <si>
    <t xml:space="preserve">Directly cleared the commercial path for Patsy Cline, Loretta Lynn, Tammy Wynette and Dolly Parton to sing frankly about women's experience in country music, a lineage alt-country and Americana women songwriters still trace back to her.</t>
  </si>
  <si>
    <t xml:space="preserve">It Wasn't God Who Made Honky Tonk Angels; Release Me; Cheatin's a Sin</t>
  </si>
  <si>
    <t xml:space="preserve">https://en.wikipedia.org/wiki/Kitty_Wells%27_Country_Hit_Parade</t>
  </si>
  <si>
    <t xml:space="preserve">A0032</t>
  </si>
  <si>
    <t xml:space="preserve">Ernest Tubb</t>
  </si>
  <si>
    <t xml:space="preserve">The Ernest Tubb Story</t>
  </si>
  <si>
    <t xml:space="preserve">San Antonio, TX</t>
  </si>
  <si>
    <t xml:space="preserve">Telecaster twang; drawl; heartbreak; drinking songs; road songs</t>
  </si>
  <si>
    <t xml:space="preserve">Tubb's loose, talk-singing baritone and his band's clean electric guitar (played early on by Fay 'Smitty' Smith and later a procession of Texas pickers) pushed country music off the front porch and into the honky-tonk, led by 1941's 'Walking the Floor Over You,' one of the style's founding hits. This 24-track Decca retrospective, issued while Tubb was still a touring star, spans his biggest sides from the 1940s and 50s. He also helped popularize the electric lead guitar as a country lead instrument years before it was standard.</t>
  </si>
  <si>
    <t xml:space="preserve">As one of honky-tonk's founding artists, Tubb is a direct ancestor of Lefty Frizzell, George Jones and Buck Owens, and his electric-guitar-led band set the instrumental template hard country and later alt-country bands still use.</t>
  </si>
  <si>
    <t xml:space="preserve">Walking the Floor Over You; Filipino Baby; Rainbow at Midnight</t>
  </si>
  <si>
    <t xml:space="preserve">https://en.wikipedia.org/wiki/The_Ernest_Tubb_Story</t>
  </si>
  <si>
    <t xml:space="preserve">A0033</t>
  </si>
  <si>
    <t xml:space="preserve">Songs: Ohia</t>
  </si>
  <si>
    <t xml:space="preserve">Secretly Canadian</t>
  </si>
  <si>
    <t xml:space="preserve">V1 Molina and the Magnolia circle</t>
  </si>
  <si>
    <t xml:space="preserve">Lo-fi</t>
  </si>
  <si>
    <t xml:space="preserve">Chicago and the Midwest</t>
  </si>
  <si>
    <t xml:space="preserve">Chicago, IL</t>
  </si>
  <si>
    <t xml:space="preserve">Chicago</t>
  </si>
  <si>
    <t xml:space="preserve">lo-fi; hushed; bleak; Midwestern; storytelling</t>
  </si>
  <si>
    <t xml:space="preserve">Jason Molina's debut as Songs: Ohia, nicknamed 'the Black Album' for its plain dark sleeve, is little more than his reverb-soaked tenor voice and a spare electric or tenor guitar, cut fast and self-distributed before Secretly Canadian picked it up. Song titles like 'Vanquisher' and 'Fortunate Man' sit over almost no percussion, just repeated, incantatory phrases about ghosts and Midwestern dark. It set the stark, haunted template Molina returned to for the rest of his career.</t>
  </si>
  <si>
    <t xml:space="preserve">Grew out of the same lo-fi, DIY folk underground that produced Will Oldham's Palace records, and established the voice-and-guitar minimalism that every later Songs: Ohia and Magnolia Electric Co. record built from or reacted against.</t>
  </si>
  <si>
    <t xml:space="preserve">Vanquisher; Fortunate Man; Hayfoot</t>
  </si>
  <si>
    <t xml:space="preserve">https://en.wikipedia.org/wiki/Songs:_Ohia_(album)</t>
  </si>
  <si>
    <t xml:space="preserve">A0034</t>
  </si>
  <si>
    <t xml:space="preserve">Impala</t>
  </si>
  <si>
    <t xml:space="preserve">Happy Go Lucky</t>
  </si>
  <si>
    <t xml:space="preserve">lo-fi; cracked or yelping; bleak; storytelling; Midwestern</t>
  </si>
  <si>
    <t xml:space="preserve">Molina's second Songs: Ohia LP keeps the four-track hiss of the debut but adds a full, ramshackle band clattering behind him, giving songs like 'An Ace Unable to Change' a looser, more chaotic pulse. Parenthetical titles like '(Gambling Song)' and '(Trans Am)' hint at a private mythology that runs through the whole record. It is rougher and more obscure than the albums that followed, a transitional record between bedroom tape and full-band songwriter.</t>
  </si>
  <si>
    <t xml:space="preserve">Bridges the stripped-down debut and the fuller-band Axxess &amp; Ace, part of Molina's rapid early run of Secretly Canadian-adjacent releases out of the Bloomington/Chicago underground.</t>
  </si>
  <si>
    <t xml:space="preserve">An Ace Unable to Change; This Time Anything Finite at All; Just What Can Last</t>
  </si>
  <si>
    <t xml:space="preserve">https://en.wikipedia.org/wiki/Impala_(album)</t>
  </si>
  <si>
    <t xml:space="preserve">A0035</t>
  </si>
  <si>
    <t xml:space="preserve">Axxess &amp; Ace</t>
  </si>
  <si>
    <t xml:space="preserve">Alt-country</t>
  </si>
  <si>
    <t xml:space="preserve">drawl; hushed; storytelling; heartbreak; Midwestern</t>
  </si>
  <si>
    <t xml:space="preserve">Axxess &amp; Ace tightens Molina's songwriting into something closer to conventional verse-chorus structure while keeping the hushed, echo-drenched production of his earliest work. 'Captain Badass' stretches out past seven minutes as a slow-burning centerpiece, while 'Love &amp; Work' and 'Redhead' show a plainer, more direct kind of heartbreak song. It is often cited as the record where Molina's songwriting caught up with his atmosphere.</t>
  </si>
  <si>
    <t xml:space="preserve">Continues the Secretly Canadian run that runs from Songs: Ohia's debut through The Lioness, tightening the songwriting that would fully bloom on Didn't It Rain and Magnolia Electric Co.</t>
  </si>
  <si>
    <t xml:space="preserve">Captain Badass; Love &amp; Work; Redhead</t>
  </si>
  <si>
    <t xml:space="preserve">https://en.wikipedia.org/wiki/Axxess_%26_Ace</t>
  </si>
  <si>
    <t xml:space="preserve">A0036</t>
  </si>
  <si>
    <t xml:space="preserve">The Lioness</t>
  </si>
  <si>
    <t xml:space="preserve">V2</t>
  </si>
  <si>
    <t xml:space="preserve">hushed; drawl; fingerpicked acoustic; bleak; storytelling</t>
  </si>
  <si>
    <t xml:space="preserve">Recorded near Glasgow with producer Andy Miller, Alasdair Roberts, and members of Arab Strap, The Lioness pairs Molina's voice with a chillier, more atmospheric backing than his American records, opening on the seven-minute drone of 'The Black Crow'. Songs like 'Lioness' and 'Tigress' move at a near-funereal pace, closer to Scottish folk-noir than to Americana. It is one of the clearest points of contact between the Songs: Ohia catalog and the Drag City/Will Oldham circle, via Roberts.</t>
  </si>
  <si>
    <t xml:space="preserve">Made with Alasdair Roberts and Arab Strap's rhythm section in Scotland, linking the Songs: Ohia catalog directly to the UK folk underground that also produced Roberts's own records.</t>
  </si>
  <si>
    <t xml:space="preserve">The Black Crow; Lioness; Tigress</t>
  </si>
  <si>
    <t xml:space="preserve">https://en.wikipedia.org/wiki/The_Lioness_(album)</t>
  </si>
  <si>
    <t xml:space="preserve">A0037</t>
  </si>
  <si>
    <t xml:space="preserve">Ghost Tropic</t>
  </si>
  <si>
    <t xml:space="preserve">V12</t>
  </si>
  <si>
    <t xml:space="preserve">Slowcore</t>
  </si>
  <si>
    <t xml:space="preserve">hushed; glacial; long songs (7+ minutes); bleak; drawl</t>
  </si>
  <si>
    <t xml:space="preserve">Recorded by Mike Mogis, Ghost Tropic is the slowest and most drone-like Songs: Ohia record, built from long, barely-moving pieces like the twelve-minute 'Not Just a Ghost's Heart' and the eleven-minute 'Incantation'. Molina's guitar and voice sit in wide, reverberant space rather than pushing toward a chorus, closer to American slowcore than to a folk or country record. It is the Songs: Ohia album most often cited as a bridge to the Low/Codeine slowcore lineage.</t>
  </si>
  <si>
    <t xml:space="preserve">The most slowcore-indebted Songs: Ohia record, sitting between the folk-noir of The Lioness and the gospel-country turn of Didn't It Rain the following year.</t>
  </si>
  <si>
    <t xml:space="preserve">Inferred</t>
  </si>
  <si>
    <t xml:space="preserve">Ghost Tropic; Not Just a Ghost's Heart; Incantation</t>
  </si>
  <si>
    <t xml:space="preserve">https://en.wikipedia.org/wiki/Ghost_Tropic</t>
  </si>
  <si>
    <t xml:space="preserve">A0038</t>
  </si>
  <si>
    <t xml:space="preserve">Mi Sei Apparso Come Un Fantasma</t>
  </si>
  <si>
    <t xml:space="preserve">Live</t>
  </si>
  <si>
    <t xml:space="preserve">Paper Cup</t>
  </si>
  <si>
    <t xml:space="preserve">live in the room; drawl; hushed; storytelling; Midwestern</t>
  </si>
  <si>
    <t xml:space="preserve">Recorded near Modena, Italy in 2000 with Molina's touring band of the Sullivan brothers, Jeff Panall and Jim Grabowski and released locally the following year, this live set captures the full-band version of Songs: Ohia mid-tour, reworking songs like 'Tigress' and 'Being in Love' from The Lioness alongside then-new, otherwise-untitled pieces. It is looser and more electric than the studio records of the same period, a document of the road band rather than a studio statement.</t>
  </si>
  <si>
    <t xml:space="preserve">A snapshot of the touring band that also cut Ghost Tropic and Didn't It Rain, showing how the Songs: Ohia sound opened up once Molina had a full electric group behind him.</t>
  </si>
  <si>
    <t xml:space="preserve">Tigress; Being in Love; Cabwaylingo</t>
  </si>
  <si>
    <t xml:space="preserve">Deep cut</t>
  </si>
  <si>
    <t xml:space="preserve">https://en.wikipedia.org/wiki/Mi_Sei_Apparso_Come_Un_Fantasma</t>
  </si>
  <si>
    <t xml:space="preserve">A0039</t>
  </si>
  <si>
    <t xml:space="preserve">Protection Spells</t>
  </si>
  <si>
    <t xml:space="preserve">lo-fi; hushed; bleak; drawl; storytelling</t>
  </si>
  <si>
    <t xml:space="preserve">A solo, mostly acoustic album sold at live shows in 2000 and long out of print, Protection Spells is one of Molina's least-heard records, closer in spirit to the stark debut than to the full-band records surrounding it. Songs like 'Trouble Will Find You' and 'The Moon Undoes It All' are recorded plainly, voice and guitar with little else. It survives mainly as a tour artifact rather than a widely distributed release, but its titles and mood run through Molina's later, more famous work.</t>
  </si>
  <si>
    <t xml:space="preserve">A between-albums tour-only release from the same 2000 stretch that produced The Lioness and Ghost Tropic, showing the stripped-down solo mode Molina kept returning to between full-band records.</t>
  </si>
  <si>
    <t xml:space="preserve">Trouble Will Find You; The Moon Undoes It All; Darkness That Strong</t>
  </si>
  <si>
    <t xml:space="preserve">https://en.wikipedia.org/wiki/Protection_Spells</t>
  </si>
  <si>
    <t xml:space="preserve">A0040</t>
  </si>
  <si>
    <t xml:space="preserve">Hecla &amp; Griper</t>
  </si>
  <si>
    <t xml:space="preserve">EP</t>
  </si>
  <si>
    <t xml:space="preserve">lo-fi; hushed; bleak; drawl; short songs (under 2 minutes)</t>
  </si>
  <si>
    <t xml:space="preserve">Released the same year as the Songs: Ohia debut, this early EP is spare, plainly recorded songs like 'Pass' and 'Defenders' that run only a minute or two apiece, closer to sketches than finished songs. It shares the debut's stark voice-and-guitar sound and dark, allusive titles. It is a minor, early document more than a destination record, useful mainly for hearing how quickly Molina was already writing and releasing material.</t>
  </si>
  <si>
    <t xml:space="preserve">A same-year companion to the Songs: Ohia debut LP, part of the flood of early Secretly Canadian releases that established Molina's stark solo sound before the full band arrived.</t>
  </si>
  <si>
    <t xml:space="preserve">Pass; Defenders; Declarer</t>
  </si>
  <si>
    <t xml:space="preserve">https://en.wikipedia.org/wiki/Jason_Molina</t>
  </si>
  <si>
    <t xml:space="preserve">A0041</t>
  </si>
  <si>
    <t xml:space="preserve">Didn't It Rain</t>
  </si>
  <si>
    <t xml:space="preserve">drawl; hushed; spiritual or gospel; storytelling; long songs (7+ minutes)</t>
  </si>
  <si>
    <t xml:space="preserve">Recorded in Philadelphia with members of the bluegrass band Jim &amp; Jennie &amp; the Pinetops and named for a Mahalia Jackson song, Didn't It Rain trades Ghost Tropic's dense drone for a warmer, near-gospel small-group sound. The title track and 'Blue Factory Flame' stretch past seven and eight minutes on repeated, mantra-like phrases, while 'Two Blue Lights' offers a rare moment of brevity. Many fans and critics treat this as the true beginning of the Magnolia Electric Co. sound, one year before the name change.</t>
  </si>
  <si>
    <t xml:space="preserve">The field guide's other suggested starting point alongside Magnolia Electric Co.; its gospel-tinged small-band sound is the direct bridge from the earlier solo Songs: Ohia records to the full-band Crazy Horse-scale group that followed.</t>
  </si>
  <si>
    <t xml:space="preserve">Didn't It Rain; Blue Factory Flame; Two Blue Lights</t>
  </si>
  <si>
    <t xml:space="preserve">https://en.wikipedia.org/wiki/Didn%27t_It_Rain_(Songs:_Ohia_album)</t>
  </si>
  <si>
    <t xml:space="preserve">A0042</t>
  </si>
  <si>
    <t xml:space="preserve">The Magnolia Electric Co.</t>
  </si>
  <si>
    <t xml:space="preserve">V20</t>
  </si>
  <si>
    <t xml:space="preserve">Country rock</t>
  </si>
  <si>
    <t xml:space="preserve">Crazy Horse fuzz; drawl; long solos; storytelling; anthemic</t>
  </si>
  <si>
    <t xml:space="preserve">Cut live in the studio with a full touring band, The Magnolia Electric Co. opens with the seven-minute 'Farewell Transmission' and never really lets up, trading Molina's earlier hushed folk for Crazy Horse-scale electric guitar, organ and drums. 'I've Been Riding with the Ghost' and 'Just Be Simple' pair big, ragged choruses with Molina's still-bleak lyrics about ghosts and highways. It is the record that gave the band its next name and its widest audience, and remains the most-cited entry point into the whole catalog.</t>
  </si>
  <si>
    <t xml:space="preserve">Draws directly on Neil Young and Crazy Horse's guitar-heavy heartland rock and Molina's own heavy-metal roots, and gave its name to Magnolia Electric Co., the band Molina led for the next decade.</t>
  </si>
  <si>
    <t xml:space="preserve">Farewell Transmission; I've Been Riding with the Ghost; Just Be Simple</t>
  </si>
  <si>
    <t xml:space="preserve">https://en.wikipedia.org/wiki/The_Magnolia_Electric_Co.</t>
  </si>
  <si>
    <t xml:space="preserve">A0043</t>
  </si>
  <si>
    <t xml:space="preserve">Jason Molina</t>
  </si>
  <si>
    <t xml:space="preserve">Pyramid Electric Co.</t>
  </si>
  <si>
    <t xml:space="preserve">hushed; piano; bleak; lullaby; drawl</t>
  </si>
  <si>
    <t xml:space="preserve">Engineered by Mike Mogis, Pyramid Electric Co. strips everything back to Molina alone with voice, guitar and piano, the quietest record he made under his own name. The title track runs nearly nine minutes as a slow piano meditation, while 'Long Desert Train' closes the record on a similarly patient note. It is a deliberate come-down from the full-band Magnolia Electric Co. album released the year before, a private, unhurried companion piece.</t>
  </si>
  <si>
    <t xml:space="preserve">A solo counterpart released the year after The Magnolia Electric Co., returning to the hushed, voice-and-instrument minimalism of the earliest Songs: Ohia records.</t>
  </si>
  <si>
    <t xml:space="preserve">Pyramid Electric Co.; Long Desert Train; Division St. Girl</t>
  </si>
  <si>
    <t xml:space="preserve">https://en.wikipedia.org/wiki/Pyramid_Electric_Co.</t>
  </si>
  <si>
    <t xml:space="preserve">A0044</t>
  </si>
  <si>
    <t xml:space="preserve">Let Me Go, Let Me Go, Let Me Go</t>
  </si>
  <si>
    <t xml:space="preserve">Indie folk</t>
  </si>
  <si>
    <t xml:space="preserve">hushed; fingerpicked acoustic; bleak; drawl; spiritual or gospel</t>
  </si>
  <si>
    <t xml:space="preserve">Released the same year as Magnolia Electric Co.'s full-band Fading Trails, this sparse solo record leans on plain acoustic guitar and Molina's voice, with the title track closing things out at nearly seven minutes. Songs like 'It's Easier Now' and 'Alone With the Owl' keep the arrangements minimal so the lyrics about isolation and endurance carry the weight. It is one of the most purely singer-songwriter entries in Molina's catalog, closer to the folk end of his sound than to the band's rock side.</t>
  </si>
  <si>
    <t xml:space="preserve">Continues the solo, stripped-down thread running from Pyramid Electric Co. through Molina's later work, released as a quiet counterweight to the same year's full-band Fading Trails.</t>
  </si>
  <si>
    <t xml:space="preserve">It's Easier Now; Alone With the Owl; Let Me Go Let Me Go Let Me Go</t>
  </si>
  <si>
    <t xml:space="preserve">https://en.wikipedia.org/wiki/Let_Me_Go,_Let_Me_Go,_Let_Me_Go</t>
  </si>
  <si>
    <t xml:space="preserve">A0045</t>
  </si>
  <si>
    <t xml:space="preserve">Autumn Bird Songs</t>
  </si>
  <si>
    <t xml:space="preserve">Graveface Records</t>
  </si>
  <si>
    <t xml:space="preserve">hushed; fingerpicked acoustic; short songs (under 2 minutes); bleak; lullaby</t>
  </si>
  <si>
    <t xml:space="preserve">An eight-song, twenty-two-minute set released during Molina's illness, Autumn Bird Songs is brief, plainly recorded songs like 'Heart My Heart' and 'The Harvest Law' that feel closer to sketches than to a full statement. It is quieter and more fragile than his earlier work, released on Graveface rather than his usual home at Secretly Canadian. For a small, committed audience it is one of the last pieces of new music Molina put out in his lifetime.</t>
  </si>
  <si>
    <t xml:space="preserve">One of Molina's final releases before his 2013 death, extending the hushed solo-acoustic mode of Pyramid Electric Co. and Let Me Go, Let Me Go, Let Me Go into a briefer, more fragile form.</t>
  </si>
  <si>
    <t xml:space="preserve">Heart My Heart; The Harvest Law; Enough of a Stranger</t>
  </si>
  <si>
    <t xml:space="preserve">https://graveface.bandcamp.com/album/autumn-bird-songs
https://en.wikipedia.org/wiki/Jason_Molina</t>
  </si>
  <si>
    <t xml:space="preserve">A0046</t>
  </si>
  <si>
    <t xml:space="preserve">Eight Gates</t>
  </si>
  <si>
    <t xml:space="preserve">hushed; piano; bleak; spiritual or gospel; drawl</t>
  </si>
  <si>
    <t xml:space="preserve">Recorded in the 2000s but shelved until after Molina's 2013 death, Eight Gates was assembled and released by Secretly Canadian in 2020 as a posthumous studio album. Opener 'Whisper Away' and 'Shadow Answers the Wall' sit in the same hushed, piano-and-guitar territory as Pyramid Electric Co., by turns unfinished-sounding and quietly devastating. It gave fans a final, previously unheard chapter of Molina's writing, released under his own name seven years after he died.</t>
  </si>
  <si>
    <t xml:space="preserve">A posthumous release of 2000s-era Molina recordings, closing out the catalog begun with Songs: Ohia's 1997 debut and continued through his solo and Magnolia Electric Co. work.</t>
  </si>
  <si>
    <t xml:space="preserve">Whisper Away; Shadow Answers the Wall; The Mission's End</t>
  </si>
  <si>
    <t xml:space="preserve">https://jasonmolina.bandcamp.com/album/eight-gates
https://en.wikipedia.org/wiki/Jason_Molina</t>
  </si>
  <si>
    <t xml:space="preserve">A0047</t>
  </si>
  <si>
    <t xml:space="preserve">Pavement</t>
  </si>
  <si>
    <t xml:space="preserve">Slanted and Enchanted</t>
  </si>
  <si>
    <t xml:space="preserve">Matador Records</t>
  </si>
  <si>
    <t xml:space="preserve">V10 Slacker and '90s indie rock</t>
  </si>
  <si>
    <t xml:space="preserve">Slacker</t>
  </si>
  <si>
    <t xml:space="preserve">The West</t>
  </si>
  <si>
    <t xml:space="preserve">Stockton, CA</t>
  </si>
  <si>
    <t xml:space="preserve">lo-fi; deadpan; jangle; feedback; funny-sad</t>
  </si>
  <si>
    <t xml:space="preserve">Stephen Malkmus and Scott Kannberg's debut buries hooky, Fall-indebted guitar pop under tape hiss and wobbly, half-mixed production, with Malkmus's flat, ironic drawl floating over songs that keep threatening to fall apart. It set the template for the whole slacker-rock movement: smart, allusive lyrics delivered like they don't matter, played by a band that sounds like it barely rehearsed. Tracks like 'Summer Babe' and 'Trigger Cut' turned deliberate sloppiness into a new kind of hook.</t>
  </si>
  <si>
    <t xml:space="preserve">Grew out of Malkmus and Kannberg's Stockton four-track experiments and the Fall's off-kilter post-punk; became the foundational text for Matador's 1990s indie-rock roster and every slacker band after it.</t>
  </si>
  <si>
    <t xml:space="preserve">Summer Babe; Trigger Cut; In the Mouth a Desert</t>
  </si>
  <si>
    <t xml:space="preserve">https://en.wikipedia.org/wiki/Pavement_(band)</t>
  </si>
  <si>
    <t xml:space="preserve">A0048</t>
  </si>
  <si>
    <t xml:space="preserve">Westing (By Musket and Sextant)</t>
  </si>
  <si>
    <t xml:space="preserve">Drag City</t>
  </si>
  <si>
    <t xml:space="preserve">lo-fi; noise wall; feedback; deadpan; short songs (under 2 minutes)</t>
  </si>
  <si>
    <t xml:space="preserve">This compilation gathers Pavement's first three EPs (Slay Tracks, Demolition Plot J-7, Perfect Sound Forever) plus the 'Summer Babe' single and stray compilation tracks, capturing the band before they cleaned up any of their four-track hiss. It is rawer and more purely noisy than the albums that followed, closer to Sonic Youth skronk than to the melodic slacker-pop Pavement became. Songs like 'Box Elder' show the pop instincts were there from the start, just buried under distortion.</t>
  </si>
  <si>
    <t xml:space="preserve">Documents Pavement's earliest Drag City/Treble Kicker singles before they signed properly to Matador, tracing the band's move from pure noise experiment toward song.</t>
  </si>
  <si>
    <t xml:space="preserve">Box Elder; Debris Slide; Summer Babe (Winter Version)</t>
  </si>
  <si>
    <t xml:space="preserve">https://en.wikipedia.org/wiki/Westing_(By_Musket_and_Sextant)
https://en.wikipedia.org/wiki/Pavement_(band)</t>
  </si>
  <si>
    <t xml:space="preserve">A0049</t>
  </si>
  <si>
    <t xml:space="preserve">Crooked Rain, Crooked Rain</t>
  </si>
  <si>
    <t xml:space="preserve">jangle; deadpan; funny-sad; pop-culture references; breezy</t>
  </si>
  <si>
    <t xml:space="preserve">Pavement's second album trades some of the debut's hiss for actual hooks, stretching out into loose California classic-rock shapes on 'Range Life' while keeping Malkmus's sing-song sarcasm intact on 'Cut Your Hair.' It is the record where the band's private jokes and non sequiturs start to sound like genuine songwriting rather than noise-pop experiments. 'Gold Soundz' became the closest thing indie rock had to a canonical singalong in 1994.</t>
  </si>
  <si>
    <t xml:space="preserve">Built directly on Slanted and Enchanted's lo-fi template but points toward the more song-focused American indie rock of the later 1990s, influencing everyone from Silver Jews to the Strokes.</t>
  </si>
  <si>
    <t xml:space="preserve">Gold Soundz; Cut Your Hair; Range Life</t>
  </si>
  <si>
    <t xml:space="preserve">A0050</t>
  </si>
  <si>
    <t xml:space="preserve">Wowee Zowee</t>
  </si>
  <si>
    <t xml:space="preserve">lo-fi; deadpan; funny-sad; breezy; feedback</t>
  </si>
  <si>
    <t xml:space="preserve">Deliberately shapeless where Crooked Rain had hooks, Wowee Zowee sprawls across eighteen tracks that swing from country pastiche to hardcore blasts to hazy, half-finished sketches. It confused listeners expecting a follow-up single but has since become a cult favorite for exactly that restlessness, a band actively resisting its own commercial momentum. 'Father to a Sister of Thought' and 'Rattled by the Rush' show the songwriting still holding together under all the sprawl.</t>
  </si>
  <si>
    <t xml:space="preserve">A deliberate swerve away from the college-rock accessibility of Crooked Rain, Crooked Rain, closer in spirit to the era's lo-fi underground (Sebadoh, Guided by Voices) than to Pavement's own prior record.</t>
  </si>
  <si>
    <t xml:space="preserve">Rattled by the Rush; Father to a Sister of Thought; AT&amp;T</t>
  </si>
  <si>
    <t xml:space="preserve">A0051</t>
  </si>
  <si>
    <t xml:space="preserve">Brighten the Corners</t>
  </si>
  <si>
    <t xml:space="preserve">Jangle</t>
  </si>
  <si>
    <t xml:space="preserve">jangle; deadpan; breezy; pop-culture references; funny-sad</t>
  </si>
  <si>
    <t xml:space="preserve">The most straightforwardly melodic Pavement album, Brighten the Corners trims the sprawl of Wowee Zowee back into tight, guitar-pop songs without losing Malkmus's deadpan non sequiturs. 'Stereo' and 'Shady Lane' are as close as the band got to conventional radio songs, though the lyrics remain as slippery as ever. It reads as the sound of a band settling into confident midcareer craft rather than chasing a breakthrough.</t>
  </si>
  <si>
    <t xml:space="preserve">A return to song-length discipline after Wowee Zowee's sprawl, closer in feel to Crooked Rain, Crooked Rain and pointing toward Malkmus's more polished solo work after the band's split.</t>
  </si>
  <si>
    <t xml:space="preserve">Stereo; Shady Lane; Type Slowly</t>
  </si>
  <si>
    <t xml:space="preserve">A0052</t>
  </si>
  <si>
    <t xml:space="preserve">Terror Twilight</t>
  </si>
  <si>
    <t xml:space="preserve">jangle; breezy; deadpan; funny-sad; polished</t>
  </si>
  <si>
    <t xml:space="preserve">Produced by Nigel Godrich fresh off OK Computer, Pavement's final album is their most polished and, in spots, most melancholy, with 'Spit on a Stranger' and 'Major Leagues' sounding almost wistful compared to the band's earlier smirk. Internal tension between Malkmus and drummer Bob Nastanovich was already pulling the band apart during the sessions, and the record's more measured, less collaborative feel reflects that. It closed out the band's original run on a note of unexpected tenderness.</t>
  </si>
  <si>
    <t xml:space="preserve">Pavement's last studio album before their 1999 breakup, produced outside the band's usual DIY circle and pointing directly toward the more song-crafted, less chaotic sound of Malkmus's subsequent solo records.</t>
  </si>
  <si>
    <t xml:space="preserve">Spit on a Stranger; Major Leagues; Carrot Rope</t>
  </si>
  <si>
    <t xml:space="preserve">A0053</t>
  </si>
  <si>
    <t xml:space="preserve">Archers of Loaf</t>
  </si>
  <si>
    <t xml:space="preserve">Icky Mettle</t>
  </si>
  <si>
    <t xml:space="preserve">Alias Records</t>
  </si>
  <si>
    <t xml:space="preserve">The Carolinas</t>
  </si>
  <si>
    <t xml:space="preserve">Durham and Chapel Hill</t>
  </si>
  <si>
    <t xml:space="preserve">feedback; shouted; jangle; deadpan; short songs (under 2 minutes)</t>
  </si>
  <si>
    <t xml:space="preserve">Eric Bachmann's Chapel Hill band debuts with tangled, feedback-streaked guitar interplay and a yelped, half-sardonic vocal delivery that made them instant peers of Pavement without sounding like an imitation. 'Web in Front' and 'Wrong' pair genuinely catchy melodies with production that stays scrappy and unresolved. It is one of the definitive documents of the early-1990s Chapel Hill scene that also produced Superchunk and Polvo.</t>
  </si>
  <si>
    <t xml:space="preserve">A cornerstone of Chapel Hill's Merge/Alias-adjacent indie rock boom, sharing DNA with Pavement's noisy melodicism while helping put North Carolina on the same map as Matador's New York roster.</t>
  </si>
  <si>
    <t xml:space="preserve">Web in Front; Wrong</t>
  </si>
  <si>
    <t xml:space="preserve">https://en.wikipedia.org/wiki/Archers_of_Loaf</t>
  </si>
  <si>
    <t xml:space="preserve">A0054</t>
  </si>
  <si>
    <t xml:space="preserve">Vee Vee</t>
  </si>
  <si>
    <t xml:space="preserve">Noise</t>
  </si>
  <si>
    <t xml:space="preserve">feedback; noise wall; shouted; deadpan; storytelling</t>
  </si>
  <si>
    <t xml:space="preserve">The Archers' second album tightens the songwriting while turning up the guitar noise, with Eric Johnson and Eric Bachmann's twin-guitar clatter pushed further toward abrasion on tracks like 'Harnessed in Slums.' Bachmann's vocals grow more strained and urgent, matching lyrics that read as more directly bitter than the debut's shaggier jokes. It is generally regarded as the band's most abrasive and structurally ambitious record.</t>
  </si>
  <si>
    <t xml:space="preserve">Pushes the noisy melodicism of Icky Mettle toward harder-edged post-hardcore and noise rock, a move that anticipated the heavier turn of other Southern indie bands later in the decade.</t>
  </si>
  <si>
    <t xml:space="preserve">Harnessed in Slums; Underdogs of Nipomo</t>
  </si>
  <si>
    <t xml:space="preserve">A0055</t>
  </si>
  <si>
    <t xml:space="preserve">All the Nation's Airports</t>
  </si>
  <si>
    <t xml:space="preserve">jangle; deadpan; pop-culture references; breezy; feedback</t>
  </si>
  <si>
    <t xml:space="preserve">A deliberate step toward cleaner production and more accessible songwriting, All the Nation's Airports keeps the tangled guitar lines of earlier records but gives them more room to breathe, especially on the single 'Chumming the Ocean.' Critics at the time were divided on the polish, but the record holds up as the band's most tuneful outing without losing its off-kilter character. It shows a band trying to grow without abandoning what made them odd in the first place.</t>
  </si>
  <si>
    <t xml:space="preserve">Follows Vee Vee's noise-rock turn with a more melodic, radio-conscious record, part of a wider mid-1990s move by Matador- and Alias-adjacent bands toward cleaner studio sound.</t>
  </si>
  <si>
    <t xml:space="preserve">Chumming the Ocean; Scenic Pastures</t>
  </si>
  <si>
    <t xml:space="preserve">A0056</t>
  </si>
  <si>
    <t xml:space="preserve">White Trash Heroes</t>
  </si>
  <si>
    <t xml:space="preserve">noise wall; deadpan; bleak; feedback; storytelling</t>
  </si>
  <si>
    <t xml:space="preserve">The Archers' final studio album before their initial breakup is their strangest, trading straightforward guitar pop for murkier, more processed arrangements and a bleaker lyrical tone on songs like 'Fashion Bleeds.' It divided longtime fans expecting another Icky Mettle but has been reassessed since as a genuine left turn rather than a decline. The record's unease in hindsight reads as the sound of a band pulling itself apart.</t>
  </si>
  <si>
    <t xml:space="preserve">A late, more experimental swerve from a band that had already helped define 1990s Chapel Hill indie rock, closer in mood to the era's noisier post-hardcore than to the band's earlier slacker-pop.</t>
  </si>
  <si>
    <t xml:space="preserve">Fashion Bleeds</t>
  </si>
  <si>
    <t xml:space="preserve">A0057</t>
  </si>
  <si>
    <t xml:space="preserve">Superchunk</t>
  </si>
  <si>
    <t xml:space="preserve">Punk</t>
  </si>
  <si>
    <t xml:space="preserve">shouted; short songs (under 2 minutes); feedback; rowdy; noise wall</t>
  </si>
  <si>
    <t xml:space="preserve">Superchunk's self-titled debut is fast, blunt hardcore-pop, all buzzsaw guitars and Mac McCaughan's yelped, barely-melodic vocals, closer to Buzzcocks-via-Hüsker-Dü than to the more tuneful band they'd become. It captures a Chapel Hill house-party band before the songwriting caught up to the energy. Still, the raw speed and DIY snottiness set the tone for everything the band and their soon-to-be-founded label Merge represented.</t>
  </si>
  <si>
    <t xml:space="preserve">Superchunk's earliest recordings, made before Mac McCaughan and Laura Ballance founded Merge Records, drawing on Hüsker Dü and Buzzcocks-style hardcore-pop that the band would soon refine into their signature sound.</t>
  </si>
  <si>
    <t xml:space="preserve">Slack Motherfucker; Cast Iron</t>
  </si>
  <si>
    <t xml:space="preserve">https://en.wikipedia.org/wiki/Superchunk</t>
  </si>
  <si>
    <t xml:space="preserve">A0058</t>
  </si>
  <si>
    <t xml:space="preserve">No Pocky for Kitty</t>
  </si>
  <si>
    <t xml:space="preserve">shouted; rowdy; noise wall; short songs (under 2 minutes); anthemic</t>
  </si>
  <si>
    <t xml:space="preserve">Recorded with Steve Albini, No Pocky for Kitty is louder and more focused than the debut, with 'Skip Steps 1 &amp; 3' and 'Seed Toss' turning Superchunk's hardcore energy into genuine anthems. McCaughan's vocals are still shouted but the hooks are sharper, and the rhythm section of Ballance and Jon Wurster (soon to join) locks in tighter. It remains a favorite among fans who prize the band's rawest, most physically exciting era.</t>
  </si>
  <si>
    <t xml:space="preserve">An Albini-recorded leap in power and focus from the scrappier debut, part of the same early-1990s Matador roster as Pavement and Liz Phair before Superchunk struck out on their own label, Merge.</t>
  </si>
  <si>
    <t xml:space="preserve">Skip Steps 1 &amp; 3; Seed Toss</t>
  </si>
  <si>
    <t xml:space="preserve">A0059</t>
  </si>
  <si>
    <t xml:space="preserve">On the Mouth</t>
  </si>
  <si>
    <t xml:space="preserve">shouted; anthemic; rowdy; jangle; short songs (under 2 minutes)</t>
  </si>
  <si>
    <t xml:space="preserve">On the Mouth keeps the tempo high but starts letting real hooks and cleaner production through, with 'Precision Auto' and 'For Tension' showing a band tightening its craft without losing its punk urgency. It was Superchunk's last album for Matador before the band committed fully to their own label. The record sits right at the hinge between the group's hardcore-pop origins and the more melodic indie rock of Foolish.</t>
  </si>
  <si>
    <t xml:space="preserve">The final Matador-era Superchunk album before the band moved entirely to their own Merge Records, bridging their raw early sound and the more melodic songwriting of the mid-1990s run.</t>
  </si>
  <si>
    <t xml:space="preserve">Precision Auto; For Tension</t>
  </si>
  <si>
    <t xml:space="preserve">A0060</t>
  </si>
  <si>
    <t xml:space="preserve">Foolish</t>
  </si>
  <si>
    <t xml:space="preserve">Merge Records</t>
  </si>
  <si>
    <t xml:space="preserve">heartbreak; jangle; deadpan; funny-sad; breezy</t>
  </si>
  <si>
    <t xml:space="preserve">Written largely about Mac McCaughan and Laura Ballance's breakup while they continued running Merge Records together, Foolish slows the tempos down and lets real vulnerability into songs like 'Like a Fool' and 'The First Part.' It is the record where Superchunk stopped being just a fast hardcore-pop band and became genuine songwriters, without losing the tension and drive underneath. The unusual real-life backstory gives the whole album an unresolved, quietly aching quality.</t>
  </si>
  <si>
    <t xml:space="preserve">Superchunk's first album fully self-released on their own Merge Records, marking a deliberate slowdown from the hardcore-pop of On the Mouth toward the more emotionally direct songwriting that defined their mid-1990s work.</t>
  </si>
  <si>
    <t xml:space="preserve">Like a Fool; The First Part</t>
  </si>
  <si>
    <t xml:space="preserve">A0061</t>
  </si>
  <si>
    <t xml:space="preserve">Here's Where the Strings Come In</t>
  </si>
  <si>
    <t xml:space="preserve">jangle; anthemic; breezy; deadpan; short songs (under 2 minutes)</t>
  </si>
  <si>
    <t xml:space="preserve">Here's Where the Strings Come In balances Foolish's melodic turn with a return to punchier tempos, producing some of the band's most enduring singalongs in 'Hyper Enough' and 'Detroit Has a Skyline.' Jim Wilbur's guitar interplay with McCaughan gets more melodic without sacrificing the band's momentum, and the record is often cited as the clearest distillation of the 1990s Superchunk sound. It remains a fan-favorite entry point to the band's catalog.</t>
  </si>
  <si>
    <t xml:space="preserve">Consolidates the melodic songwriting Foolish introduced into Superchunk's fastest, most durable album, cementing Merge Records' identity alongside labelmates like Polvo and the Magnetic Fields.</t>
  </si>
  <si>
    <t xml:space="preserve">Hyper Enough; Detroit Has a Skyline</t>
  </si>
  <si>
    <t xml:space="preserve">A0062</t>
  </si>
  <si>
    <t xml:space="preserve">Indoor Living</t>
  </si>
  <si>
    <t xml:space="preserve">breezy; jangle; hushed; funny-sad; polished</t>
  </si>
  <si>
    <t xml:space="preserve">Indoor Living is Superchunk's most deliberately restrained record to date, adding keyboards and slower tempos and letting McCaughan's voice sit further forward in a calmer mix on songs like 'Watery Hands.' It reflects a band settling into its thirties without losing its melodic instincts, trading raw velocity for warmth and space. Longtime fans were split on the shift, but it opened the door to the even more textured Come Pick Me Up.</t>
  </si>
  <si>
    <t xml:space="preserve">A deliberate slowdown and studio expansion from the punchy mid-1990s run, setting up the more orchestrated, Jim O'Rourke-produced sound of Come Pick Me Up two years later.</t>
  </si>
  <si>
    <t xml:space="preserve">Watery Hands; Song for Marion Brown</t>
  </si>
  <si>
    <t xml:space="preserve">A0063</t>
  </si>
  <si>
    <t xml:space="preserve">Come Pick Me Up</t>
  </si>
  <si>
    <t xml:space="preserve">horns; strings; hushed; breezy; funny-sad</t>
  </si>
  <si>
    <t xml:space="preserve">Produced by Jim O'Rourke, Come Pick Me Up dresses Superchunk's songs in horns and strings for the first time, pulling the band furthest from its hardcore-pop roots toward orchestrated indie pop on tracks like 'Hello Hawk.' It is a warmer, more patient record than anything the band had made before, trading urgency for arrangement. The album closed out the band's most productive decade on an unexpectedly lush note.</t>
  </si>
  <si>
    <t xml:space="preserve">The most orchestrated Superchunk record of the 1990s, produced by Jim O'Rourke fresh from his Chicago post-rock and Wilco work, pointing the band toward the long hiatus that preceded their 2010 return.</t>
  </si>
  <si>
    <t xml:space="preserve">Hello Hawk; So Convinced</t>
  </si>
  <si>
    <t xml:space="preserve">A0064</t>
  </si>
  <si>
    <t xml:space="preserve">Majesty Shredding</t>
  </si>
  <si>
    <t xml:space="preserve">anthemic; rowdy; jangle; breezy; short songs (under 2 minutes)</t>
  </si>
  <si>
    <t xml:space="preserve">After a nine-year album hiatus, Superchunk returned with Majesty Shredding, reconnecting with the speed and hooks of their mid-1990s peak on songs like 'Digging for Something' and 'Crossed Wires.' It sounds like a band picking up exactly where its best records left off rather than chasing a new sound, proof the original chemistry of McCaughan, Ballance, Wilbur, and Wurster had barely aged. The record was widely received as a genuine comeback rather than a nostalgia exercise.</t>
  </si>
  <si>
    <t xml:space="preserve">Superchunk's 2000s-into-2010s return to the fast, hook-driven sound of their Merge Records prime, carrying the Chapel Hill scene they helped build into a new decade.</t>
  </si>
  <si>
    <t xml:space="preserve">Digging for Something; Crossed Wires</t>
  </si>
  <si>
    <t xml:space="preserve">A0065</t>
  </si>
  <si>
    <t xml:space="preserve">Built to Spill</t>
  </si>
  <si>
    <t xml:space="preserve">Ultimate Alternative Wavers</t>
  </si>
  <si>
    <t xml:space="preserve">C/Z Records</t>
  </si>
  <si>
    <t xml:space="preserve">Boise, ID</t>
  </si>
  <si>
    <t xml:space="preserve">Boise</t>
  </si>
  <si>
    <t xml:space="preserve">lo-fi; long solos; deadpan; feedback; breezy</t>
  </si>
  <si>
    <t xml:space="preserve">Doug Martsch's first Built to Spill album, made with a rotating early lineup, is scrappier and more meandering than the band's later work, stretching songs out into loose, unhurried guitar jams over lo-fi production. It already carries the unhurried, Neil Young-indebted guitar tone that would define the band, just without the sharper songwriting of what followed. It stands as an early document of Boise's unlikely indie-rock scene.</t>
  </si>
  <si>
    <t xml:space="preserve">Built to Spill's debut, recorded before Martsch settled the band into a more consistent lineup, drawing on Dinosaur Jr.'s guitar sprawl and setting the stage for the more focused songwriting of There's Nothing Wrong with Love.</t>
  </si>
  <si>
    <t xml:space="preserve">Get a Life; Built Too Long</t>
  </si>
  <si>
    <t xml:space="preserve">https://en.wikipedia.org/wiki/Ultimate_Alternative_Wavers
https://en.wikipedia.org/wiki/Built_to_Spill</t>
  </si>
  <si>
    <t xml:space="preserve">A0066</t>
  </si>
  <si>
    <t xml:space="preserve">There's Nothing Wrong with Love</t>
  </si>
  <si>
    <t xml:space="preserve">Up Records</t>
  </si>
  <si>
    <t xml:space="preserve">jangle; deadpan; small-town; breezy; funny-sad</t>
  </si>
  <si>
    <t xml:space="preserve">Built to Spill's second album is where Doug Martsch's songwriting snaps into focus, pairing conversational, small-town lyrics with melodic, layered guitar parts on 'Car' and 'In the Morning.' The production is still modest, but the songs are patient and fully formed in a way the debut wasn't. It became a foundational Pacific Northwest indie-rock record and the album that got the band signed to Warner Bros.</t>
  </si>
  <si>
    <t xml:space="preserve">The record that established Built to Spill's mature sound, drawing on Dinosaur Jr.'s guitar tone and Pavement's conversational songwriting, and directly leading to the band's major-label deal for Perfect from Now On.</t>
  </si>
  <si>
    <t xml:space="preserve">Car; In the Morning</t>
  </si>
  <si>
    <t xml:space="preserve">https://en.wikipedia.org/wiki/There%27s_Nothing_Wrong_with_Love
https://en.wikipedia.org/wiki/Built_to_Spill</t>
  </si>
  <si>
    <t xml:space="preserve">A0067</t>
  </si>
  <si>
    <t xml:space="preserve">Perfect from Now On</t>
  </si>
  <si>
    <t xml:space="preserve">Warner Bros. Records</t>
  </si>
  <si>
    <t xml:space="preserve">long solos; long songs (7+ minutes); breezy; deadpan; cosmic</t>
  </si>
  <si>
    <t xml:space="preserve">Built to Spill's major-label debut stretches almost every song past the five-minute mark, building patient, layered guitar architecture under Doug Martsch's thin, plainspoken voice. Signing with Warner Bros. for health insurance rather than ambition, the band made a record that sounds nothing like a commercial move, closer to a slowcore-adjacent Crazy Horse than to 1997 alt-rock radio. It is widely regarded as the band's most ambitious and structurally daring album.</t>
  </si>
  <si>
    <t xml:space="preserve">Built to Spill's first Warner Bros. album, expanding the guitar interplay of There's Nothing Wrong with Love into extended, Crazy Horse-scale songs that influenced a generation of indie bands comfortable with long, unhurried guitar rock.</t>
  </si>
  <si>
    <t xml:space="preserve">Randy Described Eternity; Stop the Show; Untrustable / Part 2</t>
  </si>
  <si>
    <t xml:space="preserve">https://en.wikipedia.org/wiki/Perfect_from_Now_On
https://en.wikipedia.org/wiki/Built_to_Spill</t>
  </si>
  <si>
    <t xml:space="preserve">A0068</t>
  </si>
  <si>
    <t xml:space="preserve">Keep It Like a Secret</t>
  </si>
  <si>
    <t xml:space="preserve">jangle; deadpan; breezy; long solos; small-town</t>
  </si>
  <si>
    <t xml:space="preserve">Keep It Like a Secret tightens Perfect from Now On's sprawl back into shorter, hookier songs without losing the layered guitar interplay, producing the closest thing Built to Spill had to radio singles in 'Carry the Zero' and 'Center of the Universe.' Doug Martsch's voice stays understated even as the arrangements get more confident. It is often cited as the most accessible entry point into the band's catalog.</t>
  </si>
  <si>
    <t xml:space="preserve">A more concise companion to Perfect from Now On, consolidating Built to Spill's reputation as the Pacific Northwest's answer to Dinosaur Jr. and setting the template the band would follow into the 2000s.</t>
  </si>
  <si>
    <t xml:space="preserve">Carry the Zero; Center of the Universe</t>
  </si>
  <si>
    <t xml:space="preserve">https://en.wikipedia.org/wiki/Keep_It_Like_a_Secret
https://en.wikipedia.org/wiki/Built_to_Spill</t>
  </si>
  <si>
    <t xml:space="preserve">A0069</t>
  </si>
  <si>
    <t xml:space="preserve">Ancient Melodies of the Future</t>
  </si>
  <si>
    <t xml:space="preserve">jangle; breezy; deadpan; long solos; funny-sad</t>
  </si>
  <si>
    <t xml:space="preserve">Ancient Melodies of the Future keeps the melodic clarity of Keep It Like a Secret while easing back the tempos, giving songs like 'Strange' and 'Alarmed' room to unfold at a more relaxed pace. It is a quietly confident record from a band no longer needing to prove anything, content to keep refining a sound it had already perfected. Some fans consider it a lesser sibling to the two records before it, but it holds up as a solid continuation.</t>
  </si>
  <si>
    <t xml:space="preserve">Extends Built to Spill's turn-of-the-2000s run into the new decade, carrying the Boise band's guitar-layered slacker rock past the 1990s without changing its essential approach.</t>
  </si>
  <si>
    <t xml:space="preserve">Strange; Alarmed</t>
  </si>
  <si>
    <t xml:space="preserve">https://en.wikipedia.org/wiki/Ancient_Melodies_of_the_Future
https://en.wikipedia.org/wiki/Built_to_Spill</t>
  </si>
  <si>
    <t xml:space="preserve">A0070</t>
  </si>
  <si>
    <t xml:space="preserve">You in Reverse</t>
  </si>
  <si>
    <t xml:space="preserve">long solos; long songs (7+ minutes); cosmic; breezy; deadpan</t>
  </si>
  <si>
    <t xml:space="preserve">After a five-year gap, Built to Spill returned with a heavier emphasis on extended jamming, opening with the eight-minute 'Goin' Against Your Mind' and leaning further into the Crazy Horse-scale guitar interplay hinted at on Perfect from Now On. It is a looser, more improvisational record than its immediate predecessors, reflecting a band comfortable stretching out live. Doug Martsch's guitar tone remains the clear center of gravity throughout.</t>
  </si>
  <si>
    <t xml:space="preserve">A return to the extended, jam-oriented structures of Perfect from Now On after two more concise records, continuing Built to Spill's 2000s life as Boise's most enduring indie-rock export.</t>
  </si>
  <si>
    <t xml:space="preserve">Goin' Against Your Mind; Conventional Wisdom</t>
  </si>
  <si>
    <t xml:space="preserve">https://en.wikipedia.org/wiki/You_in_Reverse
https://en.wikipedia.org/wiki/Built_to_Spill</t>
  </si>
  <si>
    <t xml:space="preserve">A0071</t>
  </si>
  <si>
    <t xml:space="preserve">The Halo Benders</t>
  </si>
  <si>
    <t xml:space="preserve">God Don't Make No Junk</t>
  </si>
  <si>
    <t xml:space="preserve">K Records</t>
  </si>
  <si>
    <t xml:space="preserve">Boise, ID / Olympia, WA</t>
  </si>
  <si>
    <t xml:space="preserve">Olympia</t>
  </si>
  <si>
    <t xml:space="preserve">lo-fi; baritone; deadpan; funny-sad; small-town</t>
  </si>
  <si>
    <t xml:space="preserve">A side project pairing Built to Spill's Doug Martsch with K Records founder Calvin Johnson, the Halo Benders' debut sets Johnson's deep, deadpan baritone against Martsch's higher, more melodic voice, often within the same song. The arrangements are homemade and unpolished, closer to K Records' lo-fi pop tradition than to Built to Spill's guitar sprawl. It plays like two very different songwriters trading verses in the same room.</t>
  </si>
  <si>
    <t xml:space="preserve">Connects Boise's Built to Spill directly to Olympia's K Records lo-fi scene through Doug Martsch and Calvin Johnson's shared project, linking two of the decade's key regional indie hubs.</t>
  </si>
  <si>
    <t xml:space="preserve">Country Fair; Canned Oxygen</t>
  </si>
  <si>
    <t xml:space="preserve">https://en.wikipedia.org/wiki/The_Halo_Benders</t>
  </si>
  <si>
    <t xml:space="preserve">A0072</t>
  </si>
  <si>
    <t xml:space="preserve">The Rebels Not In</t>
  </si>
  <si>
    <t xml:space="preserve">lo-fi; baritone; deadpan; small-town; breezy</t>
  </si>
  <si>
    <t xml:space="preserve">The third and final Halo Benders record keeps the Martsch/Johnson vocal contrast intact while the songs lean slightly more toward pop structure than the murkier debut. It remains a minor, clearly side-project affair next to either songwriter's main band, but that low-stakes looseness is part of its appeal. Fans of both Built to Spill and K Records' Beat Happening lineage tend to find something to like here.</t>
  </si>
  <si>
    <t xml:space="preserve">Closes out the Martsch/Johnson collaboration that had run alongside both Built to Spill's and Beat Happening's main careers through the 1990s.</t>
  </si>
  <si>
    <t xml:space="preserve">Boy's Best Friend</t>
  </si>
  <si>
    <t xml:space="preserve">A0073</t>
  </si>
  <si>
    <t xml:space="preserve">Silkworm</t>
  </si>
  <si>
    <t xml:space="preserve">Firewater</t>
  </si>
  <si>
    <t xml:space="preserve">Post-punk</t>
  </si>
  <si>
    <t xml:space="preserve">Seattle, WA</t>
  </si>
  <si>
    <t xml:space="preserve">baritone; deadpan; drawl; storytelling; noise wall</t>
  </si>
  <si>
    <t xml:space="preserve">Silkworm's Matador debut pairs Tim Midyett and Andy Cohen's dual songwriting and dry, conversational baritones with lean, muscular guitar interplay, closer to a smarter, more literate Superchunk than to their noise-rock peers. The songs are direct and unshowy, built around riffs rather than hooks, with lyrics that read like short stories. It marked the band's arrival on the national indie stage after years as a Pacific Northwest cult act.</t>
  </si>
  <si>
    <t xml:space="preserve">Formed from the band's Missoula-to-Seattle relocation, Firewater is Silkworm's step up to Matador Records alongside labelmates Pavement and Yo La Tengo, cementing their move from regional to national indie profile.</t>
  </si>
  <si>
    <t xml:space="preserve">Insomnia; The Bones</t>
  </si>
  <si>
    <t xml:space="preserve">https://en.wikipedia.org/wiki/Silkworm_(band)</t>
  </si>
  <si>
    <t xml:space="preserve">A0074</t>
  </si>
  <si>
    <t xml:space="preserve">Developer</t>
  </si>
  <si>
    <t xml:space="preserve">baritone; drawl; storytelling; deadpan; noise wall</t>
  </si>
  <si>
    <t xml:space="preserve">Developer keeps Silkworm's twin-vocalist, riff-driven approach intact while tightening the songwriting further, with Andy Cohen and Tim Midyett's contrasting voices trading off across terse, unsentimental rock songs. It is a transitional record between the band's Matador years and their subsequent move to Touch and Go, still carrying the dry Montana-bred wit that ran through all their work. Critics of the era praised its economy and lack of indulgence.</t>
  </si>
  <si>
    <t xml:space="preserve">The last Silkworm album on Matador before the band's move to Touch and Go Records for Blueblood, continuing the lean, literate guitar-rock style the band built out of Missoula and Seattle's underground scenes.</t>
  </si>
  <si>
    <t xml:space="preserve">Wet Firecracker</t>
  </si>
  <si>
    <t xml:space="preserve">https://en.wikipedia.org/wiki/Developer_(album)
https://en.wikipedia.org/wiki/Silkworm_(band)</t>
  </si>
  <si>
    <t xml:space="preserve">A0075</t>
  </si>
  <si>
    <t xml:space="preserve">Blueblood</t>
  </si>
  <si>
    <t xml:space="preserve">Touch and Go Records</t>
  </si>
  <si>
    <t xml:space="preserve">baritone; drawl; deadpan; storytelling; noise wall</t>
  </si>
  <si>
    <t xml:space="preserve">Silkworm's Touch and Go debut, made after the band relocated to Chicago, sharpens their riff-first approach with producer Steve Albini's characteristically dry, live-sounding engineering. Tim Midyett and Andy Cohen's songwriting stays plainspoken and unsentimental, closer to a bar-band version of Silver Jews than to anything flashy. It is often cited by fans as the point where the band's Chicago-era identity solidified.</t>
  </si>
  <si>
    <t xml:space="preserve">Marks Silkworm's move from Matador to Touch and Go Records and from Seattle to Chicago, aligning the band with the Albini-adjacent Midwest noise-rock and indie-rock underground of the late 1990s.</t>
  </si>
  <si>
    <t xml:space="preserve">Slave Wages</t>
  </si>
  <si>
    <t xml:space="preserve">A0076</t>
  </si>
  <si>
    <t xml:space="preserve">Lifestyle</t>
  </si>
  <si>
    <t xml:space="preserve">baritone; drawl; storytelling; deadpan; bleak</t>
  </si>
  <si>
    <t xml:space="preserve">Lifestyle sharpens Silkworm's Chicago-era sound into some of the band's most direct and emotionally clear-eyed songwriting, with Midyett and Cohen's dry vocal delivery carrying lyrics about domestic disappointment and adult compromise. The guitar interplay stays lean and riff-driven, avoiding any of the era's more fashionable noise-rock excess. It is frequently cited by longtime fans as a high point of the band's Touch and Go run.</t>
  </si>
  <si>
    <t xml:space="preserve">Continues Silkworm's Touch and Go, Albini-adjacent Chicago period, extending the band's 1990s Matador-era sound into the new decade without significant change in approach.</t>
  </si>
  <si>
    <t xml:space="preserve">Not Tomorrow; Plan of the Man</t>
  </si>
  <si>
    <t xml:space="preserve">A0077</t>
  </si>
  <si>
    <t xml:space="preserve">Italian Platinum</t>
  </si>
  <si>
    <t xml:space="preserve">baritone; drawl; storytelling; deadpan; anthemic</t>
  </si>
  <si>
    <t xml:space="preserve">Italian Platinum keeps Silkworm's dual-vocalist songwriting formula while opening up slightly more melodic space on tracks like 'Young Cannons.' It is a confident, road-tested record from a band deep into its second decade together, still built on riffs and plainspoken storytelling rather than studio polish. The album continued the critical respect the band had built without ever translating into wider commercial recognition.</t>
  </si>
  <si>
    <t xml:space="preserve">A later, confident entry in Silkworm's Touch and Go catalog, carrying the Missoula-bred band's lean guitar-rock sound into the early 2000s alongside labelmates like Braid and the Jesus Lizard.</t>
  </si>
  <si>
    <t xml:space="preserve">Young Cannons</t>
  </si>
  <si>
    <t xml:space="preserve">A0078</t>
  </si>
  <si>
    <t xml:space="preserve">Polvo</t>
  </si>
  <si>
    <t xml:space="preserve">Cor-Crane Secret</t>
  </si>
  <si>
    <t xml:space="preserve">feedback; noise wall; harmonized guitars; storytelling; shouted</t>
  </si>
  <si>
    <t xml:space="preserve">Polvo's debut tangles two guitars into dissonant, oddly-tuned patterns that would later get them lumped in with math rock, though the songs still carry the loose, off-kilter energy of the Chapel Hill scene around them. Ash Bowie and Dave Brylawski's interlocking riffs sound genuinely disorienting compared to the more straightforward noise-pop of labelmates like Superchunk. It is a strange, exploratory record that set the band apart even among an already adventurous local scene.</t>
  </si>
  <si>
    <t xml:space="preserve">Emerged from the same Chapel Hill scene as Superchunk and Archers of Loaf but pushed further into dissonant, non-standard-tuning guitar interplay, prefiguring the American math-rock underground of the mid-1990s.</t>
  </si>
  <si>
    <t xml:space="preserve">Vibracobra; Tilebreaker</t>
  </si>
  <si>
    <t xml:space="preserve">https://en.wikipedia.org/wiki/Polvo</t>
  </si>
  <si>
    <t xml:space="preserve">A0079</t>
  </si>
  <si>
    <t xml:space="preserve">Today's Active Lifestyles</t>
  </si>
  <si>
    <t xml:space="preserve">feedback; noise wall; harmonized guitars; storytelling; bleak</t>
  </si>
  <si>
    <t xml:space="preserve">Polvo's second album pushes their alternate-tuned, dissonant guitar interplay even further, with longer, more unresolved song structures than the debut. It is a denser, harder listen than Cor-Crane Secret, trading some of that record's immediacy for genuine strangeness. The band's Eastern-influenced drones and jagged riffs make it a key document of Chapel Hill's noisier, more experimental fringe.</t>
  </si>
  <si>
    <t xml:space="preserve">A deeper dive into the dissonant, drone-influenced guitar language Polvo introduced on Cor-Crane Secret, part of Merge Records' broader 1990s roster alongside Superchunk and Butterglory.</t>
  </si>
  <si>
    <t xml:space="preserve">Thermal Cradle; My Kimono</t>
  </si>
  <si>
    <t xml:space="preserve">A0080</t>
  </si>
  <si>
    <t xml:space="preserve">Exploded Drawing</t>
  </si>
  <si>
    <t xml:space="preserve">harmonized guitars; feedback; storytelling; cosmic; noise wall</t>
  </si>
  <si>
    <t xml:space="preserve">Moving to Touch and Go, Polvo pushed their sound toward more overtly psychedelic and Eastern-tinged textures on Exploded Drawing, incorporating sitar-like drones alongside their usual tangled guitar interplay. It is a more expansive, less purely aggressive record than the band's Merge-era work, reflecting a group actively broadening its palette. The record stands as a bridge between the band's noisier early records and their later, more progressive-leaning work.</t>
  </si>
  <si>
    <t xml:space="preserve">Polvo's move from Merge to Touch and Go coincided with a more psychedelic, drone-influenced direction, aligning them with the label's other angular, adventurous 1990s bands like Silkworm and the Jesus Lizard.</t>
  </si>
  <si>
    <t xml:space="preserve">Time Isn't on My Side; Everything Isn't Right</t>
  </si>
  <si>
    <t xml:space="preserve">A0081</t>
  </si>
  <si>
    <t xml:space="preserve">Modest Mouse</t>
  </si>
  <si>
    <t xml:space="preserve">This Is a Long Drive for Someone with Nothing to Think About</t>
  </si>
  <si>
    <t xml:space="preserve">Issaquah, WA</t>
  </si>
  <si>
    <t xml:space="preserve">cracked or yelping; road songs; small-town; feedback; deadpan</t>
  </si>
  <si>
    <t xml:space="preserve">Modest Mouse's debut full-length pairs Isaac Brock's cracked, half-shouted vocals with jittery, start-stop guitar figures and long, meandering song structures built around road-trip imagery and small-town alienation. It is rawer and more overtly punk than the band's later work, closer to a nervous, rural cousin of Pavement's sprawl. The record established the trio's reputation as one of the odder, more promising bands to come out of Up Records' Pacific Northwest roster.</t>
  </si>
  <si>
    <t xml:space="preserve">Modest Mouse's debut on Seattle's Up Records, drawing on the same Pacific Northwest indie underground as Built to Spill and Modest Mouse's own later major-label work.</t>
  </si>
  <si>
    <t xml:space="preserve">Dramamine; Novocain Stain</t>
  </si>
  <si>
    <t xml:space="preserve">https://en.wikipedia.org/wiki/Modest_Mouse</t>
  </si>
  <si>
    <t xml:space="preserve">A0082</t>
  </si>
  <si>
    <t xml:space="preserve">The Lonesome Crowded West</t>
  </si>
  <si>
    <t xml:space="preserve">cracked or yelping; road songs; small-town; political; storytelling</t>
  </si>
  <si>
    <t xml:space="preserve">A sprawling double-length statement about suburban sprawl eating the rural West, The Lonesome Crowded West pairs Isaac Brock's yelped, half-sung vocals with dynamic shifts from quiet, twangy passages to full-throttle noise on songs like 'Trucker's Atlas' and 'Cowboy Dan.' It remains the definitive Modest Mouse album for many fans, capturing the band's regional preoccupations before they signed to a major label. Its loose, road-worn structure mirrors its subject matter directly.</t>
  </si>
  <si>
    <t xml:space="preserve">The high point of Modest Mouse's Up Records period, widely regarded as the clearest statement of the Pacific Northwest strain of 1990s slacker rock before the band's jump to Epic for The Moon &amp; Antarctica.</t>
  </si>
  <si>
    <t xml:space="preserve">Trucker's Atlas; Cowboy Dan; Doin' the Cockroach</t>
  </si>
  <si>
    <t xml:space="preserve">A0083</t>
  </si>
  <si>
    <t xml:space="preserve">The Moon &amp; Antarctica</t>
  </si>
  <si>
    <t xml:space="preserve">Epic Records</t>
  </si>
  <si>
    <t xml:space="preserve">cosmic; cracked or yelping; storytelling; bleak; political</t>
  </si>
  <si>
    <t xml:space="preserve">Modest Mouse's major-label debut trades some of the earlier records' rawness for more spacious, atmospheric production, with Isaac Brock's lyrics turning toward existential and cosmic themes on '3rd Planet' and 'The Stars Are Projectors.' It is a more deliberately composed, less sprawling record than The Lonesome Crowded West, but keeps the same unsettled, cracked-voice intensity. The album is widely considered the band's artistic peak and the bridge into their 2000s mainstream breakthrough.</t>
  </si>
  <si>
    <t xml:space="preserve">Modest Mouse's first album for Epic Records after building a following on Up Records, carrying the band's 1990s Pacific Northwest indie-rock sound into a more polished, widescreen 2000s register.</t>
  </si>
  <si>
    <t xml:space="preserve">3rd Planet; The Stars Are Projectors; Gravity Rides Everything</t>
  </si>
  <si>
    <t xml:space="preserve">A0084</t>
  </si>
  <si>
    <t xml:space="preserve">Liz Phair</t>
  </si>
  <si>
    <t xml:space="preserve">Exile in Guyville</t>
  </si>
  <si>
    <t xml:space="preserve">deadpan; heartbreak; lo-fi; funny-sad; storytelling</t>
  </si>
  <si>
    <t xml:space="preserve">Conceived as a song-by-song response to the Rolling Stones' Exile on Main St., Liz Phair's debut pairs blunt, sexually frank lyrics with a flat, deadpan vocal delivery and deliberately unpolished home-recorded guitar. It emerged from Chicago's Girly-Sound cassette scene into one of the most acclaimed indie records of the decade, direct in a way few of her peers matched. Songs like 'Fuck and Run' and 'Divorce Song' made bluntness itself the point.</t>
  </si>
  <si>
    <t xml:space="preserve">Grew out of Phair's Girly-Sound home cassettes and the Chicago indie scene around Urge Overkill and Material Issue, becoming a Matador Records landmark that widened the lane for candid, unglamorous female singer-songwriters in indie rock.</t>
  </si>
  <si>
    <t xml:space="preserve">Never Said; Fuck and Run; Divorce Song</t>
  </si>
  <si>
    <t xml:space="preserve">https://en.wikipedia.org/wiki/Liz_Phair</t>
  </si>
  <si>
    <t xml:space="preserve">A0085</t>
  </si>
  <si>
    <t xml:space="preserve">Whip-Smart</t>
  </si>
  <si>
    <t xml:space="preserve">deadpan; heartbreak; breezy; storytelling; pop-culture references</t>
  </si>
  <si>
    <t xml:space="preserve">Whip-Smart pulls Liz Phair's songwriting toward slightly more polished, radio-conscious arrangements without losing the blunt, deadpan candor of Exile in Guyville, most visibly on the single 'Supernova.' It sold well and drew inevitable comparisons to its predecessor, though it stands on its own as a more outward-facing, less confessional record. The contrast between the two albums traces the tension of an indie artist absorbing sudden mainstream attention.</t>
  </si>
  <si>
    <t xml:space="preserve">Liz Phair's second album, following up the acclaimed Exile in Guyville with a more commercially aimed but still Matador-rooted record from the same Chicago indie scene.</t>
  </si>
  <si>
    <t xml:space="preserve">Supernova; Whip-Smart</t>
  </si>
  <si>
    <t xml:space="preserve">A0086</t>
  </si>
  <si>
    <t xml:space="preserve">Helium</t>
  </si>
  <si>
    <t xml:space="preserve">The Dirt of Luck</t>
  </si>
  <si>
    <t xml:space="preserve">The Northeast</t>
  </si>
  <si>
    <t xml:space="preserve">Boston, MA</t>
  </si>
  <si>
    <t xml:space="preserve">deadpan; feedback; baritone; storytelling; noise wall</t>
  </si>
  <si>
    <t xml:space="preserve">Mary Timony's Helium debuts on Matador with fuzzed-out, noise-pop guitars under her husky, vibrato-less vocal delivery, sitting somewhere between Boston's noisier indie underground and the more melodic side of 1990s alt-rock. Songs like 'Superball' and 'Pat's Trick' balance genuine pop hooks against squalls of guitar noise. It established Timony as one of the era's more distinctive singer-guitarists.</t>
  </si>
  <si>
    <t xml:space="preserve">Emerged from Boston's early-1990s indie underground (Timony had been in Autoclave), part of Matador's mid-decade wave of women-led noise-pop bands alongside Liz Phair and Versus.</t>
  </si>
  <si>
    <t xml:space="preserve">Superball; Pat's Trick</t>
  </si>
  <si>
    <t xml:space="preserve">https://en.wikipedia.org/wiki/Helium_(band)</t>
  </si>
  <si>
    <t xml:space="preserve">A0087</t>
  </si>
  <si>
    <t xml:space="preserve">The Magic City</t>
  </si>
  <si>
    <t xml:space="preserve">synths; drum machine; deadpan; cosmic; storytelling</t>
  </si>
  <si>
    <t xml:space="preserve">Helium's second album swaps out much of the guitar noise of the debut for analog synths and drum machines, building a stranger, more fantastical song-cycle around fairy-tale and science-fiction imagery. Mary Timony's songwriting grows more ambitious and less garage-rock in scope, closer to a lo-fi prog record than to the band's noisier early singles. It remains a cult favorite for listeners drawn to its unusual, hermetic atmosphere.</t>
  </si>
  <si>
    <t xml:space="preserve">A deliberate stylistic swerve from The Dirt of Luck's noise-pop toward synth-driven art rock, prefiguring Mary Timony's later solo and Wild Flag work.</t>
  </si>
  <si>
    <t xml:space="preserve">Medieval People; Leon's Space Song</t>
  </si>
  <si>
    <t xml:space="preserve">A0088</t>
  </si>
  <si>
    <t xml:space="preserve">Versus</t>
  </si>
  <si>
    <t xml:space="preserve">The Stars Are Insane</t>
  </si>
  <si>
    <t xml:space="preserve">TeenBeat Records</t>
  </si>
  <si>
    <t xml:space="preserve">jangle; close harmonies; heartbreak; breezy; storytelling</t>
  </si>
  <si>
    <t xml:space="preserve">Versus's debut pairs Richard Baluyut and Fontaine Toups's dual vocals with loud-soft dynamics borrowed from grunge but filtered through a distinctly melodic, indie-pop sensibility. The songs are disciplined and tightly played compared to much of the era's shambling slacker rock, closer to a New York answer to Superchunk. It set the template for the band's decade-long run on the city's DIY indie scene.</t>
  </si>
  <si>
    <t xml:space="preserve">Emerged from the same early-1990s New York indie-pop underground as Unrest's TeenBeat label roster, blending grunge dynamics with jangle-pop melody ahead of the band's later Caroline Records albums.</t>
  </si>
  <si>
    <t xml:space="preserve">Wired; Let It Ride</t>
  </si>
  <si>
    <t xml:space="preserve">https://en.wikipedia.org/wiki/Versus_(band)</t>
  </si>
  <si>
    <t xml:space="preserve">A0089</t>
  </si>
  <si>
    <t xml:space="preserve">Secret Swingers</t>
  </si>
  <si>
    <t xml:space="preserve">Caroline Records</t>
  </si>
  <si>
    <t xml:space="preserve">jangle; close harmonies; breezy; storytelling; anthemic</t>
  </si>
  <si>
    <t xml:space="preserve">Versus's second full-length sharpens the loud-soft dynamics of the debut into tighter, more confident songwriting, with James Baluyut's addition on second guitar thickening the band's sound. It keeps the disciplined, almost muscular musicianship that set the band apart from looser slacker contemporaries. The record is often cited by fans as the strongest entry in the band's catalog.</t>
  </si>
  <si>
    <t xml:space="preserve">Continues Versus's move from the DIY TeenBeat scene to the larger Caroline Records roster, part of New York's mid-1990s indie-rock underground alongside Chavez and Cell.</t>
  </si>
  <si>
    <t xml:space="preserve">Miss Out; Air</t>
  </si>
  <si>
    <t xml:space="preserve">A0090</t>
  </si>
  <si>
    <t xml:space="preserve">Two Cents Plus Tax</t>
  </si>
  <si>
    <t xml:space="preserve">jangle; close harmonies; storytelling; breezy; anthemic</t>
  </si>
  <si>
    <t xml:space="preserve">Two Cents Plus Tax closes out Versus's 1990s run with the band's most polished production to date, keeping the dual male-female vocal interplay while pushing the arrangements toward a slightly more expansive, mid-fi sound. It shows a band comfortable in its own established identity rather than chasing trends late in the decade. The record capped a run that made Versus one of New York's most consistent indie-rock bands of the era.</t>
  </si>
  <si>
    <t xml:space="preserve">The last Versus album of the band's original 1990s run on Caroline Records, closing out a decade of steady New York indie-pop songwriting before the band's early-2000s hiatus.</t>
  </si>
  <si>
    <t xml:space="preserve">Sunday Best; Crazy Eight</t>
  </si>
  <si>
    <t xml:space="preserve">A0091</t>
  </si>
  <si>
    <t xml:space="preserve">Yo La Tengo</t>
  </si>
  <si>
    <t xml:space="preserve">Painful</t>
  </si>
  <si>
    <t xml:space="preserve">Hoboken, NJ</t>
  </si>
  <si>
    <t xml:space="preserve">feedback; hushed; drawl; glacial; cosmic</t>
  </si>
  <si>
    <t xml:space="preserve">With bassist James McNew now a full member, Yo La Tengo's Matador debut settles into the hushed-to-feedback dynamic that would define the band's mature sound, pairing Ira Kaplan and Georgia Hubley's quiet, conversational vocals with long stretches of guitar drone on 'I Heard You Looking.' It is a patient, unhurried record that trusts silence as much as noise. Kaplan himself has called it the point where Yo La Tengo really became a band rather than a project.</t>
  </si>
  <si>
    <t xml:space="preserve">Yo La Tengo's first album for Matador Records and the first with James McNew on bass, marking the true beginning of the band's classic 1990s run into Electr-O-Pura and beyond.</t>
  </si>
  <si>
    <t xml:space="preserve">I Heard You Looking; Big Day Coming</t>
  </si>
  <si>
    <t xml:space="preserve">https://en.wikipedia.org/wiki/Yo_La_Tengo</t>
  </si>
  <si>
    <t xml:space="preserve">A0092</t>
  </si>
  <si>
    <t xml:space="preserve">Electr-O-Pura</t>
  </si>
  <si>
    <t xml:space="preserve">feedback; hushed; glacial; cosmic; drawl</t>
  </si>
  <si>
    <t xml:space="preserve">Electr-O-Pura pushes Painful's hushed-drone dynamic into longer, more exploratory song structures, with all three members now credited as co-writers rather than individual songwriters. Ira Kaplan's guitar noise gets more extended and abstract on tracks like 'Blue Line Swinger,' while quieter songs stay close and intimate. It is regarded by many longtime fans as the band's most purely rewarding mid-1990s record.</t>
  </si>
  <si>
    <t xml:space="preserve">Continues the full-band songwriting approach Painful established, deepening Yo La Tengo's reputation as critics' favorites ahead of the even more eclectic I Can Hear the Heart Beating as One.</t>
  </si>
  <si>
    <t xml:space="preserve">Blue Line Swinger; Decora</t>
  </si>
  <si>
    <t xml:space="preserve">A0093</t>
  </si>
  <si>
    <t xml:space="preserve">I Can Hear the Heart Beating as One</t>
  </si>
  <si>
    <t xml:space="preserve">hushed; breezy; cosmic; duets; funny-sad</t>
  </si>
  <si>
    <t xml:space="preserve">Yo La Tengo's most eclectic record folds folk, bossa nova, punk, shoegaze-style noise, and electronic textures into a single sprawling double LP, unified mainly by Ira Kaplan and Georgia Hubley's soft, conversational vocal interplay. 'Autumn Sweater' became one of the band's most beloved songs, an unlikely almost-hit built on a simple organ riff and hushed delivery. It is often called the quintessential Yo La Tengo album for its sheer range.</t>
  </si>
  <si>
    <t xml:space="preserve">The fullest synthesis of Yo La Tengo's stylistic range to date, cementing the band's status as, in critics' words, the quintessential critics' band of American 1990s indie rock.</t>
  </si>
  <si>
    <t xml:space="preserve">Autumn Sweater; Sugarcube; Center of Gravity</t>
  </si>
  <si>
    <t xml:space="preserve">A0094</t>
  </si>
  <si>
    <t xml:space="preserve">And Then Nothing Turned Itself Inside-Out</t>
  </si>
  <si>
    <t xml:space="preserve">hushed; glacial; synths; lullaby; cosmic</t>
  </si>
  <si>
    <t xml:space="preserve">Yo La Tengo's quietest record scales back the guitar noise almost entirely in favor of hushed, keyboard-and-drum-machine-driven songs, opening with the ten-minute drone-lullaby 'Everyday.' It trades the eclecticism of I Can Hear the Heart Beating as One for a single, sustained late-night mood. The record shows the band's willingness to keep redefining itself well into its second decade.</t>
  </si>
  <si>
    <t xml:space="preserve">A deliberately hushed counterpoint to the sprawling I Can Hear the Heart Beating as One, closing out Yo La Tengo's most acclaimed decade and continuing the Hoboken band's influence into the 2000s indie underground.</t>
  </si>
  <si>
    <t xml:space="preserve">Everyday; Cherry Chapstick</t>
  </si>
  <si>
    <t xml:space="preserve">A0095</t>
  </si>
  <si>
    <t xml:space="preserve">The Grifters</t>
  </si>
  <si>
    <t xml:space="preserve">Crappin' You Negative</t>
  </si>
  <si>
    <t xml:space="preserve">Shangri-La Records</t>
  </si>
  <si>
    <t xml:space="preserve">lo-fi; drawl; noise wall; deadpan; storytelling</t>
  </si>
  <si>
    <t xml:space="preserve">Widely considered the Grifters' high-water mark, Crappin' You Negative balances the Memphis band's grimy, tape-hiss production with genuinely catchy, blues-inflected garage-rock songwriting. Dave Shouse and Scott Taylor's dual vocals stay loose and half-buried in the mix, closer in spirit to Pavement's fractured pop than to traditional Memphis roots rock. It captures a band comfortable being both scrappy and tuneful at once.</t>
  </si>
  <si>
    <t xml:space="preserve">The clearest statement of the Memphis-scene lo-fi sound the Grifters built on their own Shangri-La label, sharing the era's noisy-pop vocabulary with Pavement and Guided by Voices while staying rooted in Southern grit.</t>
  </si>
  <si>
    <t xml:space="preserve">Bummer; Corolla Hoist</t>
  </si>
  <si>
    <t xml:space="preserve">https://en.wikipedia.org/wiki/The_Grifters_(band)</t>
  </si>
  <si>
    <t xml:space="preserve">A0096</t>
  </si>
  <si>
    <t xml:space="preserve">Ain't My Lookout</t>
  </si>
  <si>
    <t xml:space="preserve">Shangri-La Records / Sub Pop</t>
  </si>
  <si>
    <t xml:space="preserve">drawl; storytelling; breezy; deadpan; polished</t>
  </si>
  <si>
    <t xml:space="preserve">Ain't My Lookout cleans up the Grifters' production considerably compared to their earlier, noisier records, letting the band's pop songwriting and Memphis blues-rock instincts come through more clearly. It marked the group's Sub Pop-distributed step toward a wider audience without abandoning the loose, unpretentious feel of their earlier work. It remains a favorite among fans who prefer the band's more song-focused mid-career run.</t>
  </si>
  <si>
    <t xml:space="preserve">Follows Crappin' You Negative with a cleaner, more commercially aimed sound as the Grifters partnered with Sub Pop for wider distribution, part of the mid-1990s wave of lo-fi bands gaining major-indie backing.</t>
  </si>
  <si>
    <t xml:space="preserve">Bronze Cast; Eureka Moment</t>
  </si>
  <si>
    <t xml:space="preserve">A0097</t>
  </si>
  <si>
    <t xml:space="preserve">Seam</t>
  </si>
  <si>
    <t xml:space="preserve">Headsparks</t>
  </si>
  <si>
    <t xml:space="preserve">Homestead Records</t>
  </si>
  <si>
    <t xml:space="preserve">hushed; glacial; deadpan; feedback; bleak</t>
  </si>
  <si>
    <t xml:space="preserve">Formed by former Bitch Magnet guitarist Sooyoung Park after relocating from Chapel Hill to Chicago, Seam's debut pairs slow, deliberate tempos with hushed vocals that occasionally give way to walls of guitar noise. It sits at the meeting point of slowcore and the era's noisier indie underground, patient where most of Seam's contemporaries were fast and loose. The record's restraint became the band's defining trait.</t>
  </si>
  <si>
    <t xml:space="preserve">Sooyoung Park's post-Bitch Magnet project, moving from the Chapel Hill scene to Chicago and helping define the slowcore-adjacent, hushed-to-loud dynamic that ran alongside 1990s slacker rock.</t>
  </si>
  <si>
    <t xml:space="preserve">Sussex; Rafael</t>
  </si>
  <si>
    <t xml:space="preserve">https://en.wikipedia.org/wiki/Seam_(band)</t>
  </si>
  <si>
    <t xml:space="preserve">A0098</t>
  </si>
  <si>
    <t xml:space="preserve">The Problem with Me</t>
  </si>
  <si>
    <t xml:space="preserve">hushed; glacial; deadpan; bleak; feedback</t>
  </si>
  <si>
    <t xml:space="preserve">Seam's Touch and Go debut refines the hushed-to-loud dynamic of Headsparks into more fully developed songs, with Sooyoung Park's flat vocal delivery sitting over slow, spacious arrangements that occasionally erupt into distortion. It is a patient, melancholy record that never rushes to make its point. The band's understated approach influenced a wide swath of the emo and slowcore scenes that followed.</t>
  </si>
  <si>
    <t xml:space="preserve">Seam's move to Touch and Go Records deepened their hushed, deliberate sound, an approach that would go on to directly influence Midwest emo and slowcore bands through the rest of the decade.</t>
  </si>
  <si>
    <t xml:space="preserve">Shame; Little Chang</t>
  </si>
  <si>
    <t xml:space="preserve">A0099</t>
  </si>
  <si>
    <t xml:space="preserve">Are You Driving Me Crazy?</t>
  </si>
  <si>
    <t xml:space="preserve">hushed; glacial; bleak; deadpan; storytelling</t>
  </si>
  <si>
    <t xml:space="preserve">Seam's third album keeps the patient, hushed pace of its predecessors while adding new drummer Chris Manfrin's steadier rhythmic backbone, giving the songs a slightly more grounded feel than the band's earlier work. Sooyoung Park's lyrics stay understated and interior, matching the unhurried music. It continued the band's quiet influence on the era's slowcore and emo undergrounds without ever seeking a wider audience.</t>
  </si>
  <si>
    <t xml:space="preserve">Continues Seam's Touch and Go run of hushed, deliberate indie rock, part of the same Chicago underground that included Tortoise and other members of the post-Bitch Magnet, post-hardcore diaspora.</t>
  </si>
  <si>
    <t xml:space="preserve">Days of Thunder; Sky Blue Sky</t>
  </si>
  <si>
    <t xml:space="preserve">A0100</t>
  </si>
  <si>
    <t xml:space="preserve">Chavez</t>
  </si>
  <si>
    <t xml:space="preserve">Gone Glimmering</t>
  </si>
  <si>
    <t xml:space="preserve">feedback; noise wall; harmonized guitars; shouted; anthemic</t>
  </si>
  <si>
    <t xml:space="preserve">Chavez's debut pairs Matt Sweeney and Clay Tarver's tightly harmonized twin-guitar riffs with an unusually muscular, almost classic-rock sense of scale for a Matador band, closer to a smarter, more disciplined take on noise rock than to shambling slacker pop. The songs are dense and riff-driven but never sloppy, a deliberate contrast to the looser bands around them on the label. It quickly became a touchstone for the era's more guitar-forward indie rock.</t>
  </si>
  <si>
    <t xml:space="preserve">Part of Matador's mid-1990s New York roster alongside Pavement and Liz Phair, but pointed toward a tighter, more riff-driven post-hardcore sound that anticipated bands like Helmet and the Dismemberment Plan.</t>
  </si>
  <si>
    <t xml:space="preserve">Break Up Your Band; Repeat the Ending</t>
  </si>
  <si>
    <t xml:space="preserve">https://en.wikipedia.org/wiki/Gone_Glimmering</t>
  </si>
  <si>
    <t xml:space="preserve">A0101</t>
  </si>
  <si>
    <t xml:space="preserve">Ride the Fader</t>
  </si>
  <si>
    <t xml:space="preserve">feedback; noise wall; harmonized guitars; anthemic; shouted</t>
  </si>
  <si>
    <t xml:space="preserve">Chavez's second and final studio album sharpens the dense, harmonized-guitar attack of Gone Glimmering into something closer to arena-scale hard rock filtered through indie sensibilities, described by one reviewer as spare, brainy post-metal. It is a heavier, more confident record than the debut, built on riffs that stick without sacrificing the band's underground credibility. The band split not long after, leaving a small but influential two-album run.</t>
  </si>
  <si>
    <t xml:space="preserve">The heavier, more muscular follow-up to Gone Glimmering, closing out Chavez's brief but influential run on Matador and leaving a clear mark on the following decade's post-hardcore and noise-rock revival.</t>
  </si>
  <si>
    <t xml:space="preserve">Unreal Is Here; Nervous Breakthrough</t>
  </si>
  <si>
    <t xml:space="preserve">https://en.wikipedia.org/wiki/Ride_the_Fader</t>
  </si>
  <si>
    <t xml:space="preserve">A0102</t>
  </si>
  <si>
    <t xml:space="preserve">Unrest</t>
  </si>
  <si>
    <t xml:space="preserve">Imperial f.f.r.r.</t>
  </si>
  <si>
    <t xml:space="preserve">Washington, D.C.</t>
  </si>
  <si>
    <t xml:space="preserve">jangle; deadpan; noise wall; feedback; short songs (under 2 minutes)</t>
  </si>
  <si>
    <t xml:space="preserve">With bassist Bridget Cross now in the lineup, Unrest's Imperial f.f.r.r. moves from the band's earlier noisier, more chaotic sound toward a leaner, more melodic minimalist pop, interspersing actual songs with avant-garde sound collages and stray noise. Mark Robinson's deadpan vocal delivery sits over jangly, economical guitar parts that feel closer to European post-punk than to American grunge. It was a turning point that pointed directly toward Perfect Teeth.</t>
  </si>
  <si>
    <t xml:space="preserve">Built on Mark Robinson's own TeenBeat label and DC's DIY indie-pop underground, Imperial f.f.r.r. set up the more fully-realized pop songwriting of Perfect Teeth the following year.</t>
  </si>
  <si>
    <t xml:space="preserve">Imperial</t>
  </si>
  <si>
    <t xml:space="preserve">https://en.wikipedia.org/wiki/Unrest_(band)</t>
  </si>
  <si>
    <t xml:space="preserve">A0103</t>
  </si>
  <si>
    <t xml:space="preserve">Perfect Teeth</t>
  </si>
  <si>
    <t xml:space="preserve">4AD Records</t>
  </si>
  <si>
    <t xml:space="preserve">jangle; deadpan; close harmonies; breezy; pop-culture references</t>
  </si>
  <si>
    <t xml:space="preserve">Unrest's final album is its most purely melodic, distilling the minimalist pop hinted at on Imperial f.f.r.r. into tight, hook-filled songs like 'Make Out Club' and 'Cath Carroll.' Mark Robinson and Bridget Cross's vocal interplay gives the record a warmth that belies the band's earlier avant-garde noise experiments. Released just before the band's breakup, it is widely regarded as Unrest's definitive statement and a key link between DC's punk scene and its indie-pop underground.</t>
  </si>
  <si>
    <t xml:space="preserve">The culmination of Unrest's evolution from noisy DC post-punk toward clean, hook-driven indie pop, released on 4AD and directly influencing the twee and indie-pop scenes that followed through TeenBeat's later roster.</t>
  </si>
  <si>
    <t xml:space="preserve">Make Out Club; Cath Carroll; Sugar Shack</t>
  </si>
  <si>
    <t xml:space="preserve">A0104</t>
  </si>
  <si>
    <t xml:space="preserve">Eric's Trip</t>
  </si>
  <si>
    <t xml:space="preserve">Love Tara</t>
  </si>
  <si>
    <t xml:space="preserve">Sub Pop</t>
  </si>
  <si>
    <t xml:space="preserve">The UK, Ireland and Canada</t>
  </si>
  <si>
    <t xml:space="preserve">Moncton, New Brunswick, Canada</t>
  </si>
  <si>
    <t xml:space="preserve">lo-fi; feedback; drawl; heartbreak; hushed</t>
  </si>
  <si>
    <t xml:space="preserve">The first Canadian band signed to Sub Pop, Eric's Trip built Love Tara out of home four-track recordings, layering thick, melodic distortion under Rick White and Julie Doiron's alternating, intimate vocal turns. It is simultaneously scrappy and tender, closer in feel to Sebadoh's lo-fi confessionalism than to grunge despite the Sub Pop connection. The record remains a touchstone of Canadian indie rock's early-1990s underground.</t>
  </si>
  <si>
    <t xml:space="preserve">A key Sub Pop signing from outside the Pacific Northwest, connecting Moncton's DIY four-track scene to the American lo-fi underground of Sebadoh and Guided by Voices.</t>
  </si>
  <si>
    <t xml:space="preserve">Stove; Sixteen Wishes</t>
  </si>
  <si>
    <t xml:space="preserve">https://en.wikipedia.org/wiki/Eric%27s_Trip</t>
  </si>
  <si>
    <t xml:space="preserve">A0105</t>
  </si>
  <si>
    <t xml:space="preserve">Forever Again</t>
  </si>
  <si>
    <t xml:space="preserve">Forever Again keeps Eric's Trip's thick, home-recorded distortion intact while sharpening the songwriting, producing the closest thing the band had to a radio hit in 'View Master.' Julie Doiron and Rick White's dual vocal presence continues to give the songs an unusually personal, diaristic quality for a Sub Pop band. It stands as the clearest snapshot of the band before their 1996 breakup.</t>
  </si>
  <si>
    <t xml:space="preserve">Continues Eric's Trip's fusion of Maritime Canadian DIY recording culture with the American lo-fi movement, extending Love Tara's approach into the band's most commercially visible moment.</t>
  </si>
  <si>
    <t xml:space="preserve">View Master; Behind the Line</t>
  </si>
  <si>
    <t xml:space="preserve">A0106</t>
  </si>
  <si>
    <t xml:space="preserve">Spoon</t>
  </si>
  <si>
    <t xml:space="preserve">Telephono</t>
  </si>
  <si>
    <t xml:space="preserve">Austin, TX</t>
  </si>
  <si>
    <t xml:space="preserve">shouted; noise wall; deadpan; feedback; short songs (under 2 minutes)</t>
  </si>
  <si>
    <t xml:space="preserve">Spoon's debut wears its Pixies and Wire influences plainly, all clipped post-punk riffs and Britt Daniel's sneering, half-shouted vocals over deliberately abrasive production. It is far noisier and rawer than the band's later, more minimalist work, closer to the mid-1990s Matador noise-pop underground than to the tight funk-rock they'd develop. The record marked Austin's entry into the same national indie conversation as Pavement and Chavez.</t>
  </si>
  <si>
    <t xml:space="preserve">Spoon's Matador debut, drawing on Pixies-style post-punk before the band moved through Elektra to Merge and refined their sound into the minimalist funk of Girls Can Tell.</t>
  </si>
  <si>
    <t xml:space="preserve">Not Turning Off; Don't Buy the Realistic</t>
  </si>
  <si>
    <t xml:space="preserve">https://en.wikipedia.org/wiki/Spoon_(band)</t>
  </si>
  <si>
    <t xml:space="preserve">A0107</t>
  </si>
  <si>
    <t xml:space="preserve">A Series of Sneaks</t>
  </si>
  <si>
    <t xml:space="preserve">Elektra Records</t>
  </si>
  <si>
    <t xml:space="preserve">deadpan; shouted; jangle; short songs (under 2 minutes); breezy</t>
  </si>
  <si>
    <t xml:space="preserve">Spoon's major-label debut tightens Telephono's post-punk clatter into leaner, more economical songs, with Britt Daniel's vocals staying sharp and dry over increasingly minimalist arrangements. The band was dropped by Elektra shortly after release, a snub that Daniel later referenced directly in song. It is a transitional record between the band's noisy beginnings and the stripped-down, rhythm-forward sound of Girls Can Tell.</t>
  </si>
  <si>
    <t xml:space="preserve">Made during Spoon's brief and famously bruising major-label detour, sharpening the post-punk economy of Telephono ahead of the band's rebound on Merge Records with Girls Can Tell.</t>
  </si>
  <si>
    <t xml:space="preserve">Metal Detektor; The Minor Tough</t>
  </si>
  <si>
    <t xml:space="preserve">A0108</t>
  </si>
  <si>
    <t xml:space="preserve">Girls Can Tell</t>
  </si>
  <si>
    <t xml:space="preserve">deadpan; jangle; breezy; storytelling; anthemic</t>
  </si>
  <si>
    <t xml:space="preserve">Girls Can Tell strips Spoon's sound down to its rhythmic essentials, built on Jim Eno's precise, understated drumming and Britt Daniel's increasingly confident, plainspoken songwriting on 'Everything Hits at Once' and 'Chicago at Night.' It is a marked leap in craft from the noisier records that preceded it, the sound of a band recovering from a bad major-label experience by getting more disciplined rather than less. The record set the template Spoon would refine for the rest of the 2000s.</t>
  </si>
  <si>
    <t xml:space="preserve">Spoon's rebound after being dropped by Elektra, moving to Merge Records (labelmates of Superchunk and the Magnetic Fields) and establishing the minimalist, rhythm-forward sound that defined the band's 2000s run.</t>
  </si>
  <si>
    <t xml:space="preserve">Everything Hits at Once; Chicago at Night</t>
  </si>
  <si>
    <t xml:space="preserve">A0109</t>
  </si>
  <si>
    <t xml:space="preserve">The Lemonheads</t>
  </si>
  <si>
    <t xml:space="preserve">It's a Shame About Ray</t>
  </si>
  <si>
    <t xml:space="preserve">Atlantic Records</t>
  </si>
  <si>
    <t xml:space="preserve">Power pop</t>
  </si>
  <si>
    <t xml:space="preserve">breezy; heartbreak; jangle; drawl; short songs (under 2 minutes)</t>
  </si>
  <si>
    <t xml:space="preserve">Evan Dando's major-label breakthrough turns the Lemonheads' earlier hardcore-pop scrappiness into sun-warmed, concise guitar pop, all twelve songs wrapped up in under half an hour. Dando's easy, slightly detached vocal delivery over jangly, melodic guitars became the defining sound of major-label slacker rock, later reissued with a cover of Simon and Garfunkel's 'Mrs. Robinson' that became a surprise hit. It remains the clearest distillation of early-1990s college-radio guitar pop.</t>
  </si>
  <si>
    <t xml:space="preserve">The commercial and creative peak of the Lemonheads' evolution from Boston hardcore-pop kids (Hate Your Friends, Lovey) into major-label slacker-pop stars, directly shaping the sound of mid-1990s alternative radio.</t>
  </si>
  <si>
    <t xml:space="preserve">My Drug Buddy; It's a Shame About Ray; Confetti</t>
  </si>
  <si>
    <t xml:space="preserve">https://en.wikipedia.org/wiki/The_Lemonheads</t>
  </si>
  <si>
    <t xml:space="preserve">A0110</t>
  </si>
  <si>
    <t xml:space="preserve">Come On Feel the Lemonheads</t>
  </si>
  <si>
    <t xml:space="preserve">breezy; pop-culture references; drawl; funny-sad; jangle</t>
  </si>
  <si>
    <t xml:space="preserve">Following the success of It's a Shame About Ray, Come On Feel the Lemonheads keeps Evan Dando's melodic, breezy songwriting but stretches into slightly more ambitious, occasionally darker territory, with 'Into Your Arms' becoming the band's biggest hit. Dando's increasingly public struggles with fame and drugs seep into the lyrics without derailing the record's easygoing surface. It is generally seen as a worthy, if less tightly focused, sibling to its predecessor.</t>
  </si>
  <si>
    <t xml:space="preserve">Built directly on the commercial momentum of It's a Shame About Ray, representing the peak of the Lemonheads' major-label visibility before Dando's career became more erratic through the rest of the decade.</t>
  </si>
  <si>
    <t xml:space="preserve">Into Your Arms; Big Gay Heart</t>
  </si>
  <si>
    <t xml:space="preserve">A0111</t>
  </si>
  <si>
    <t xml:space="preserve">Buffalo Tom</t>
  </si>
  <si>
    <t xml:space="preserve">Let Me Come Over</t>
  </si>
  <si>
    <t xml:space="preserve">Beggars Banquet / RCA Records</t>
  </si>
  <si>
    <t xml:space="preserve">Crazy Horse fuzz; drawl; heartbreak; storytelling; anthemic</t>
  </si>
  <si>
    <t xml:space="preserve">Buffalo Tom's third album sharpens the thick, Dinosaur Jr.-indebted guitar tone of their earlier records into genuine emotional songwriting, with Bill Janovitz's raw, unpolished voice carrying direct, unguarded lyrics on 'Taillights Fade.' It is widely considered the band's finest hour, striking a balance between loud/quiet dynamics and real melodic craft that many of their noisier peers never found. The record's blend of scrappy guitar rock and open-hearted lyricism became a touchstone for the Boston scene.</t>
  </si>
  <si>
    <t xml:space="preserve">Follows Buffalo Tom's J Mascis-produced debut and Birdbrain with a more fully realized version of the same Dinosaur Jr.-indebted, emotionally direct sound, cementing the band as one of Boston's defining early-1990s guitar-rock exports.</t>
  </si>
  <si>
    <t xml:space="preserve">Taillights Fade; Velvet Roof</t>
  </si>
  <si>
    <t xml:space="preserve">https://en.wikipedia.org/wiki/Let_Me_Come_Over
https://en.wikipedia.org/wiki/Buffalo_Tom</t>
  </si>
  <si>
    <t xml:space="preserve">A0112</t>
  </si>
  <si>
    <t xml:space="preserve">Big Red Letter Day</t>
  </si>
  <si>
    <t xml:space="preserve">Beggars Banquet</t>
  </si>
  <si>
    <t xml:space="preserve">Crazy Horse fuzz; anthemic; drawl; heartbreak; breezy</t>
  </si>
  <si>
    <t xml:space="preserve">Big Red Letter Day pushes Buffalo Tom's sound toward slightly cleaner production and more anthemic choruses without losing the loud-guitar, plainspoken-voice foundation of Let Me Come Over, led by the single 'Sodajerk.' The record reached the UK albums chart top twenty, reflecting the band's growing overseas following even as US mainstream success stayed elusive. It remains a fan-favorite entry from the band's commercial peak.</t>
  </si>
  <si>
    <t xml:space="preserve">Continues the melodic, Dinosaur Jr.-adjacent sound of Let Me Come Over into a slightly more polished, hook-forward register, part of the same early-1990s Boston scene as the Lemonheads and Dinosaur Jr.</t>
  </si>
  <si>
    <t xml:space="preserve">Sodajerk; Late at Night</t>
  </si>
  <si>
    <t xml:space="preserve">https://en.wikipedia.org/wiki/Big_Red_Letter_Day
https://en.wikipedia.org/wiki/Buffalo_Tom</t>
  </si>
  <si>
    <t xml:space="preserve">A0113</t>
  </si>
  <si>
    <t xml:space="preserve">Grandaddy</t>
  </si>
  <si>
    <t xml:space="preserve">Under the Western Freeway</t>
  </si>
  <si>
    <t xml:space="preserve">Will Records</t>
  </si>
  <si>
    <t xml:space="preserve">Modesto, CA</t>
  </si>
  <si>
    <t xml:space="preserve">synths; lo-fi; drawl; breezy; small-town</t>
  </si>
  <si>
    <t xml:space="preserve">Grandaddy's debut pairs Jason Lytle's cracked, unhurried vocals with cheap analog synthesizers and fuzzy, homemade guitar textures, setting a template of small-town, technology-haunted melancholy that the band would refine for the rest of their career. It is scrappier and more lo-fi than the albums that followed, closer to a Central Valley cousin of Built to Spill than to the more orchestrated Sophtware Slump. Tracks like 'Summer Here Kids' show the band's knack for bittersweet, unhurried melody already intact.</t>
  </si>
  <si>
    <t xml:space="preserve">Grandaddy's Modesto-recorded debut, drawing on the same slacker-rock and lo-fi vocabulary as Built to Spill and Pavement while introducing the analog-synth melancholy that would define The Sophtware Slump.</t>
  </si>
  <si>
    <t xml:space="preserve">Summer Here Kids; Everything Beautiful Is Far Away</t>
  </si>
  <si>
    <t xml:space="preserve">https://en.wikipedia.org/wiki/Grandaddy</t>
  </si>
  <si>
    <t xml:space="preserve">A0114</t>
  </si>
  <si>
    <t xml:space="preserve">The Sophtware Slump</t>
  </si>
  <si>
    <t xml:space="preserve">V2 Records</t>
  </si>
  <si>
    <t xml:space="preserve">synths; cosmic; drawl; breezy; bleak</t>
  </si>
  <si>
    <t xml:space="preserve">Grandaddy's second album expands Under the Western Freeway's homemade synth-pop into a loosely conceptual record about technology, loneliness, and a dying robot, without losing Jason Lytle's warm, unhurried vocal delivery. Often compared to OK Computer for its themes of alienation, it is built on the same lo-fi, small-town sensibility as the debut but with fuller, more ambitious arrangements. It became the band's most acclaimed record and a defining statement of turn-of-the-millennium indie rock.</t>
  </si>
  <si>
    <t xml:space="preserve">Expands the analog-synth melancholy of Under the Western Freeway into a fuller, more widescreen statement, extending the Modesto band's lo-fi slacker-rock roots into 2000s indie rock's more expansive production values.</t>
  </si>
  <si>
    <t xml:space="preserve">He's Simple, He's Dumb, He's the Pilot; Hewlett's Daughter; Jed the Humanoid</t>
  </si>
  <si>
    <t xml:space="preserve">A0115</t>
  </si>
  <si>
    <t xml:space="preserve">Tsunami</t>
  </si>
  <si>
    <t xml:space="preserve">Deep End</t>
  </si>
  <si>
    <t xml:space="preserve">Simple Machines</t>
  </si>
  <si>
    <t xml:space="preserve">Arlington, VA</t>
  </si>
  <si>
    <t xml:space="preserve">jangle; close harmonies; deadpan; shouted; breezy</t>
  </si>
  <si>
    <t xml:space="preserve">Jenny Toomey and Kristin Thomson's Tsunami pairs loud-soft guitar dynamics with melodic, dual-vocal songwriting on their debut, released on Simple Machines, the DIY label the two co-founded. It sits between the DC punk scene's ethics and a more melodic, indie-pop sensibility, with Toomey's clear, powerful voice cutting through the guitar noise. The record established Tsunami as a key act in the era's riot grrrl-adjacent, women-led indie underground.</t>
  </si>
  <si>
    <t xml:space="preserve">Grew directly out of DC's DIY and Simple Machines label ecosystem, connecting the loud-soft dynamics of grunge-era indie rock to the feminist indie-pop underground Toomey and Thomson helped build.</t>
  </si>
  <si>
    <t xml:space="preserve">Genius Girl; Punk Means Cuddle</t>
  </si>
  <si>
    <t xml:space="preserve">https://en.wikipedia.org/wiki/Tsunami_(Virginia_band)</t>
  </si>
  <si>
    <t xml:space="preserve">A0116</t>
  </si>
  <si>
    <t xml:space="preserve">The Heart's Tremolo</t>
  </si>
  <si>
    <t xml:space="preserve">jangle; close harmonies; breezy; heartbreak; deadpan</t>
  </si>
  <si>
    <t xml:space="preserve">The Heart's Tremolo sharpens Tsunami's loud-soft songwriting into more consistently melodic territory, with Jenny Toomey's vocals sitting further forward in the mix than on the debut. It reflects the band's growing confidence as both musicians and independent label operators, still rooted in the DC DIY scene's collectivist ethics. The record is often cited as the clearest showcase of the band's guitar-pop songwriting strengths.</t>
  </si>
  <si>
    <t xml:space="preserve">Continues Tsunami's Simple Machines run, part of the same DC-area indie underground that included Unrest, extending the loud-soft, dual-guitar songwriting of the debut into more assured territory.</t>
  </si>
  <si>
    <t xml:space="preserve">She's a Cloud; Old Life</t>
  </si>
  <si>
    <t xml:space="preserve">A0117</t>
  </si>
  <si>
    <t xml:space="preserve">The Spinanes</t>
  </si>
  <si>
    <t xml:space="preserve">Manos</t>
  </si>
  <si>
    <t xml:space="preserve">Portland, OR</t>
  </si>
  <si>
    <t xml:space="preserve">lo-fi; hushed; jangle; deadpan; breezy</t>
  </si>
  <si>
    <t xml:space="preserve">Rebecca Gates and Scott Plouf's unusual two-piece lineup, guitar and drums with no bass, gives Manos an open, airy feel that stands apart from the thicker guitar-wall sound of most Sub Pop bands. Gates's murmured, unhurried vocals sit over open-tuned, chiming guitar figures, closer to a stripped-down slacker take on jangle pop than to grunge. It is a quiet, understated debut that rewards close listening.</t>
  </si>
  <si>
    <t xml:space="preserve">A Sub Pop signing that stood apart from the label's grunge reputation, using a stripped two-piece format that anticipated the minimalist arrangements of later indie duos.</t>
  </si>
  <si>
    <t xml:space="preserve">Noel, Jonah, and Me; Kid in Candy</t>
  </si>
  <si>
    <t xml:space="preserve">https://en.wikipedia.org/wiki/The_Spinanes</t>
  </si>
  <si>
    <t xml:space="preserve">A0118</t>
  </si>
  <si>
    <t xml:space="preserve">Strand</t>
  </si>
  <si>
    <t xml:space="preserve">jangle; breezy; hushed; deadpan; storytelling</t>
  </si>
  <si>
    <t xml:space="preserve">Strand keeps the Spinanes' guitar-and-drums-only lineup but pushes the songwriting toward slightly fuller, more melodic arrangements, with Rebecca Gates's vocals gaining confidence without losing their conversational, understated quality. It stands as a more fully realized version of the sound introduced on Manos, still built on open space rather than density. The record closed out the band's most active period before Gates moved toward more collaborative, expansive later work.</t>
  </si>
  <si>
    <t xml:space="preserve">Continues the Spinanes' minimalist two-piece format on Sub Pop, part of the era's broader interest in stripped-down, unconventional band lineups alongside acts like Quasi.</t>
  </si>
  <si>
    <t xml:space="preserve">Souvenir; Azzurra</t>
  </si>
  <si>
    <t xml:space="preserve">A0119</t>
  </si>
  <si>
    <t xml:space="preserve">Heatmiser</t>
  </si>
  <si>
    <t xml:space="preserve">Mic City Sons</t>
  </si>
  <si>
    <t xml:space="preserve">deadpan; drawl; funny-sad; breezy; heartbreak</t>
  </si>
  <si>
    <t xml:space="preserve">Heatmiser's final album pairs Elliott Smith's melancholic, understated songwriting with Neil Gust's darker, more anxious material, the two contrasting voices trading songs across a record made as the band's internal tensions were pulling it apart. It is more melodic and less overtly post-hardcore than the band's earlier records, foreshadowing the hushed acoustic direction Smith would take as a solo artist. Released right before the band's breakup, it stands as Heatmiser's most fully realized statement.</t>
  </si>
  <si>
    <t xml:space="preserve">The culmination of Heatmiser's Portland run, notable in hindsight as the record where Elliott Smith's solo songwriting voice first became clearly distinct from the band's heavier, Neil Gust-driven material.</t>
  </si>
  <si>
    <t xml:space="preserve">Get Lucky; Plainclothes Man</t>
  </si>
  <si>
    <t xml:space="preserve">https://en.wikipedia.org/wiki/Heatmiser</t>
  </si>
  <si>
    <t xml:space="preserve">A0120</t>
  </si>
  <si>
    <t xml:space="preserve">Quasi</t>
  </si>
  <si>
    <t xml:space="preserve">Featuring "Birds"</t>
  </si>
  <si>
    <t xml:space="preserve">deadpan; lo-fi; synths; storytelling; funny-sad</t>
  </si>
  <si>
    <t xml:space="preserve">Sam Coomes and Janet Weiss's duo Quasi pairs Coomes's cheap, detuned Rocksichord keyboard with Weiss's powerful drumming, producing a scrappy, organ-driven sound closer to garage-pop than to the guitar interplay of most Pacific Northwest indie bands. Coomes's wry, downbeat lyrics and flat vocal delivery give the record a deadpan, funny-sad quality throughout. It established Quasi as one of Portland's most distinctive, format-defying acts.</t>
  </si>
  <si>
    <t xml:space="preserve">Formed by two veterans of Portland's Heatmiser and Sleater-Kinney-adjacent scenes, using an unconventional keyboard-and-drums format that stood apart from the guitar-forward Pacific Northwest slacker sound around them.</t>
  </si>
  <si>
    <t xml:space="preserve">Only Success Can Fail Me; Slowly Alone</t>
  </si>
  <si>
    <t xml:space="preserve">https://en.wikipedia.org/wiki/Quasi_(band)</t>
  </si>
  <si>
    <t xml:space="preserve">A0121</t>
  </si>
  <si>
    <t xml:space="preserve">Field Studies</t>
  </si>
  <si>
    <t xml:space="preserve">deadpan; lo-fi; synths; funny-sad; hushed</t>
  </si>
  <si>
    <t xml:space="preserve">Field Studies keeps Quasi's stripped keyboard-and-drums format while leaning into quieter, more melancholy territory than its predecessor, with Sam Coomes's downbeat wit staying intact even as the arrangements grow sparser. It continued to build the duo's reputation as a distinctive outlier within Portland's indie scene, unconcerned with the guitar-driven norm around them. The record's modesty in scale belies genuinely sharp songwriting underneath.</t>
  </si>
  <si>
    <t xml:space="preserve">Continues Quasi's format-defying, keyboard-driven sound on Up Records, part of the same Pacific Northwest label roster as Built to Spill and Modest Mouse despite a completely different instrumental approach.</t>
  </si>
  <si>
    <t xml:space="preserve">Nothing from Nothing</t>
  </si>
  <si>
    <t xml:space="preserve">A0122</t>
  </si>
  <si>
    <t xml:space="preserve">The Wrens</t>
  </si>
  <si>
    <t xml:space="preserve">Secaucus</t>
  </si>
  <si>
    <t xml:space="preserve">Grass Records</t>
  </si>
  <si>
    <t xml:space="preserve">Secaucus, NJ</t>
  </si>
  <si>
    <t xml:space="preserve">jangle; breezy; heartbreak; storytelling; anthemic</t>
  </si>
  <si>
    <t xml:space="preserve">The Wrens' second album sharpens the melodic guitar-pop of their debut into more confident, hook-driven songwriting, still recorded on a shoestring budget in New Jersey. It carries an unpretentious, almost bar-band earnestness that set the band apart from more studied indie-pop contemporaries. The record's relative obscurity at the time belied the fierce, devoted following the band would build over the following decade.</t>
  </si>
  <si>
    <t xml:space="preserve">The Wrens' second Grass Records album, part of the mid-1990s New Jersey indie underground, later overshadowed by the band's prolonged, much-delayed follow-up The Meadowlands.</t>
  </si>
  <si>
    <t xml:space="preserve">Won't Do You Wrong; Everyone Chooses Sides</t>
  </si>
  <si>
    <t xml:space="preserve">https://en.wikipedia.org/wiki/The_Wrens</t>
  </si>
  <si>
    <t xml:space="preserve">A0123</t>
  </si>
  <si>
    <t xml:space="preserve">The Meadowlands</t>
  </si>
  <si>
    <t xml:space="preserve">Absolutely Kosher Records</t>
  </si>
  <si>
    <t xml:space="preserve">jangle; heartbreak; storytelling; funny-sad; anthemic</t>
  </si>
  <si>
    <t xml:space="preserve">Recorded over years of label trouble and day-job exhaustion, The Meadowlands turns The Wrens' scrappy New Jersey guitar-pop into wearier, more emotionally direct songwriting about adulthood, failure, and stalled careers. The interlocking guitar lines and layered harmonies are more ambitious than anything on Secaucus, but the record keeps the band's unpolished, lived-in character intact. It became a slow-burn indie classic, frequently cited as one of the best albums of its decade.</t>
  </si>
  <si>
    <t xml:space="preserve">A long-delayed follow-up to Secaucus that turned The Wrens' 1990s New Jersey indie-pop roots into one of the most acclaimed guitar-rock records of the following decade.</t>
  </si>
  <si>
    <t xml:space="preserve">Happy; This Boy Is Exhausted; She Sends Kisses</t>
  </si>
  <si>
    <t xml:space="preserve">A0124</t>
  </si>
  <si>
    <t xml:space="preserve">Guided by Voices</t>
  </si>
  <si>
    <t xml:space="preserve">Propeller</t>
  </si>
  <si>
    <t xml:space="preserve">Rockathon Records</t>
  </si>
  <si>
    <t xml:space="preserve">V11 Lo-fi and home taping</t>
  </si>
  <si>
    <t xml:space="preserve">V17</t>
  </si>
  <si>
    <t xml:space="preserve">Dayton, OH</t>
  </si>
  <si>
    <t xml:space="preserve">Dayton lo-fi scene</t>
  </si>
  <si>
    <t xml:space="preserve">lo-fi; short songs (under 2 minutes); jangle; cracked or yelping; anthemic</t>
  </si>
  <si>
    <t xml:space="preserve">Robert Pollard and his rotating Dayton lineup self-financed 500 hand-assembled vinyl copies of 'Propeller' after years of basement four-track experiments, and the fidelity swings wildly from song to song as a result. Hooks like 'Weed King' and 'Circus World' arrive fully formed inside thirty seconds of hiss and tape wobble, then vanish before a chorus can properly repeat. It is the record where Pollard's arena-rock ambitions and garage-tape means first lined up.</t>
  </si>
  <si>
    <t xml:space="preserve">Grew out of years of private Dayton basement tapes that predate the album itself, and it set the cut-and-paste, fidelity-shifting template that 'Vampire on Titus' and 'Bee Thousand' then refined.</t>
  </si>
  <si>
    <t xml:space="preserve">Weed King; Circus World; Ergo Space Pig</t>
  </si>
  <si>
    <t xml:space="preserve">https://en.wikipedia.org/wiki/Propeller_(Guided_by_Voices_album)
https://en.wikipedia.org/wiki/Guided_by_Voices_discography</t>
  </si>
  <si>
    <t xml:space="preserve">A0125</t>
  </si>
  <si>
    <t xml:space="preserve">Vampire on Titus</t>
  </si>
  <si>
    <t xml:space="preserve">Scat Records</t>
  </si>
  <si>
    <t xml:space="preserve">lo-fi; short songs (under 2 minutes); cracked or yelping; deadpan; jangle</t>
  </si>
  <si>
    <t xml:space="preserve">Recorded entirely on a cheap four-track in guitarist Mitch Mitchell's basement, 'Vampire on Titus' is the rawest full-band Guided by Voices album, all hiss, clipped vocals, and songs that cut off mid-idea like 'Wondering Boy Poet' and 'Jar of Cardinals.' There is almost no separation between instruments, so drums, guitar, and Pollard's half-buried melodies fight for the same narrow band of tape. It is the extreme case the band would pull back from just slightly on 'Bee Thousand.'</t>
  </si>
  <si>
    <t xml:space="preserve">A direct bridge from the handmade 'Propeller' to 'Bee Thousand,' recorded in the same Dayton basement circle that fed Robert Pollard's Rockathon self-releases.</t>
  </si>
  <si>
    <t xml:space="preserve">Wondering Boy Poet; Jar of Cardinals; Marchers in Orange</t>
  </si>
  <si>
    <t xml:space="preserve">https://en.wikipedia.org/wiki/Vampire_on_Titus
https://en.wikipedia.org/wiki/Guided_by_Voices_discography</t>
  </si>
  <si>
    <t xml:space="preserve">A0126</t>
  </si>
  <si>
    <t xml:space="preserve">Bee Thousand</t>
  </si>
  <si>
    <t xml:space="preserve">Assembled from years of Robert Pollard's four-track cassette experiments, 'Bee Thousand' compresses twenty songs into thirty-six minutes, hiss and all, so that a hook like 'I Am a Scientist' or 'Echos Myron' just barely resolves before the tape jumps to the next fragment. Pollard sings in a flat, British-inflected drawl over guitars that sound miked from another room, treating the four-track's limitations as the whole point rather than an obstacle. It became the record most often cited as the founding document of American lo-fi.</t>
  </si>
  <si>
    <t xml:space="preserve">The culmination of the basement-tape method Pollard had been refining since 'Propeller' and 'Vampire on Titus,' and the record most directly credited with legitimizing four-track home recording as an aesthetic for the Matador/Scat generation and everyone after.</t>
  </si>
  <si>
    <t xml:space="preserve">I Am a Scientist; Echos Myron; Gold Star for Robot Boy</t>
  </si>
  <si>
    <t xml:space="preserve">https://en.wikipedia.org/wiki/Bee_Thousand
https://en.wikipedia.org/wiki/Guided_by_Voices_discography</t>
  </si>
  <si>
    <t xml:space="preserve">A0127</t>
  </si>
  <si>
    <t xml:space="preserve">Alien Lanes</t>
  </si>
  <si>
    <t xml:space="preserve">Guided by Voices' Matador debut keeps the four-track hiss of 'Bee Thousand' but pushes the fragmentation further, jamming 28 songs into under 42 minutes so that 'Game of Pricks' and 'My Valuable Hunting Knife' feel like full songs snatched out of a much longer tape. Robert Pollard's melodic instincts and classic-rock phrasing keep surfacing through the murk, which is much of the record's appeal. It confirmed that a band could sign to a real label and keep making records that sounded like they were smuggled out of somebody's garage.</t>
  </si>
  <si>
    <t xml:space="preserve">Extends the fragmentary four-track method of 'Bee Thousand' onto a bigger indie label, and its song-shard structure influenced the Elephant 6 bands and countless 1990s lo-fi acts who followed GBV's example.</t>
  </si>
  <si>
    <t xml:space="preserve">Game of Pricks; My Valuable Hunting Knife; Motor Away</t>
  </si>
  <si>
    <t xml:space="preserve">https://en.wikipedia.org/wiki/Alien_Lanes
https://en.wikipedia.org/wiki/Guided_by_Voices_discography</t>
  </si>
  <si>
    <t xml:space="preserve">A0128</t>
  </si>
  <si>
    <t xml:space="preserve">Under the Bushes Under the Stars</t>
  </si>
  <si>
    <t xml:space="preserve">lo-fi; jangle; cracked or yelping; anthemic; short songs (under 2 minutes)</t>
  </si>
  <si>
    <t xml:space="preserve">Split between full-band studio sessions and Robert Pollard's usual home four-track fragments, 'Under the Bushes Under the Stars' is the sound of Guided by Voices negotiating between hi-fi ambition and lo-fi habit, with 'Cut-Out Witch' and 'Don't Stop Now' sitting a few tracks from cassette-hiss miniatures. Multiple producers and band tension during the sessions show up as a slightly patchwork sequence rather than a single continuous take. It is the last GBV album to keep one foot fully in the home-taping method before the band's sound cleaned up further.</t>
  </si>
  <si>
    <t xml:space="preserve">The hinge point between the four-track years of 'Bee Thousand'/'Alien Lanes' and Guided by Voices' later, more conventionally studio-built records.</t>
  </si>
  <si>
    <t xml:space="preserve">Cut-Out Witch; Don't Stop Now; Underwater Explosions</t>
  </si>
  <si>
    <t xml:space="preserve">https://en.wikipedia.org/wiki/Under_the_Bushes_Under_the_Stars
https://en.wikipedia.org/wiki/Guided_by_Voices_discography</t>
  </si>
  <si>
    <t xml:space="preserve">A0129</t>
  </si>
  <si>
    <t xml:space="preserve">Mag Earwhig!</t>
  </si>
  <si>
    <t xml:space="preserve">Robert Pollard rebuilt Guided by Voices around the young Ohio band Cobra Verde for 'Mag Earwhig!,' trading some of the tape hiss for a harder, more straightforward rock attack while keeping the abrupt song-to-song jump cuts of the four-track years, as on 'I Am a Tree' and 'Bulldog Skin.' It is louder and more electric than 'Bee Thousand' but still built from Pollard's stockpile of fragments rather than a conventional album session. The lineup change marked the start of GBV's slow drift away from strict home-taping.</t>
  </si>
  <si>
    <t xml:space="preserve">Documents Guided by Voices absorbing a full backing band (Cobra Verde) while still drawing on Robert Pollard's home-recorded song fragments, a transitional record between the lo-fi years and the band's later studio-built albums.</t>
  </si>
  <si>
    <t xml:space="preserve">I Am a Tree; Bulldog Skin; Not Behind the Fighter Jet</t>
  </si>
  <si>
    <t xml:space="preserve">https://en.wikipedia.org/wiki/Mag_Earwhig!
https://en.wikipedia.org/wiki/Guided_by_Voices_discography</t>
  </si>
  <si>
    <t xml:space="preserve">A0130</t>
  </si>
  <si>
    <t xml:space="preserve">Robert Pollard</t>
  </si>
  <si>
    <t xml:space="preserve">Not in My Airforce</t>
  </si>
  <si>
    <t xml:space="preserve">lo-fi; short songs (under 2 minutes); cracked or yelping; jangle; deadpan</t>
  </si>
  <si>
    <t xml:space="preserve">Robert Pollard's first billed solo album is basically an alternate-universe Guided by Voices record, cut mostly alone on a four-track with the same jump-cut editing and classic-rock-radio hooks buried in hiss, as on 'Party Times Sadness Eyes' and 'Get Under It.' Without a full band to push back, the songs feel even more like fragments of a much longer private tape than GBV albums of the same period. It confirmed that the home-taping method was Pollard's own voice, not just a byproduct of a particular lineup.</t>
  </si>
  <si>
    <t xml:space="preserve">A parallel outlet to Guided by Voices' mid-1990s work, using the same Dayton four-track method and later feeding into Pollard's long-running Fading Captain solo series.</t>
  </si>
  <si>
    <t xml:space="preserve">Party Times Sadness Eyes; Get Under It; Level Flight Opera</t>
  </si>
  <si>
    <t xml:space="preserve">https://en.wikipedia.org/wiki/Not_in_My_Airforce
https://en.wikipedia.org/wiki/Robert_Pollard</t>
  </si>
  <si>
    <t xml:space="preserve">A0131</t>
  </si>
  <si>
    <t xml:space="preserve">Tobin Sprout</t>
  </si>
  <si>
    <t xml:space="preserve">Carnival Boy</t>
  </si>
  <si>
    <t xml:space="preserve">lo-fi; hushed; jangle; fingerpicked acoustic; short songs (under 2 minutes)</t>
  </si>
  <si>
    <t xml:space="preserve">Guided by Voices co-founder Tobin Sprout's solo debut is gentler and more melodic than Robert Pollard's fragments, home-recorded with the same low-fidelity hand but built around fuller, prettier tunes like 'Gina' and 'Angels Hang Their Socks on the Moon.' Sprout's plainer, warmer voice and his ear for chamber-pop melody give the record a softness that sets it apart from GBV's noisier side. It showed that the Dayton four-track scene could produce quiet, tuneful songwriting as easily as hooky noise-pop.</t>
  </si>
  <si>
    <t xml:space="preserve">Grew directly out of Sprout's parallel role writing and home-recording songs inside Guided by Voices, giving the Dayton lo-fi scene a gentler solo counterpart to Robert Pollard's records.</t>
  </si>
  <si>
    <t xml:space="preserve">Gina; Angels Hang Their Socks on the Moon; Number Seven Loneliness Road</t>
  </si>
  <si>
    <t xml:space="preserve">https://en.wikipedia.org/wiki/Tobin_Sprout
https://en.wikipedia.org/wiki/Carnival_Boy</t>
  </si>
  <si>
    <t xml:space="preserve">A0132</t>
  </si>
  <si>
    <t xml:space="preserve">Moonflower Plastic</t>
  </si>
  <si>
    <t xml:space="preserve">lo-fi; hushed; jangle; fingerpicked acoustic; breezy</t>
  </si>
  <si>
    <t xml:space="preserve">Tobin Sprout's second solo album, subtitled 'Welcome to My Wigwam,' keeps building on the tuneful home-recorded pop of 'Carnival Boy,' with a slightly warmer, more filled-out four-track sound on songs like 'It's a Bright Day Today' and 'Grace Chang.' The record leans further into psychedelic pop shapes than into Guided by Voices-style noise-rock. It rounds out Sprout's mid-1990s run as the melodic, home-recording counterpart to Robert Pollard's fragmentary songwriting.</t>
  </si>
  <si>
    <t xml:space="preserve">The follow-up to 'Carnival Boy,' continuing Tobin Sprout's home-recorded, melody-first solo strand of the Dayton four-track scene.</t>
  </si>
  <si>
    <t xml:space="preserve">It's a Bright Day Today; Grace Chang; Try to Kiss My Handmedown</t>
  </si>
  <si>
    <t xml:space="preserve">https://en.wikipedia.org/wiki/Moonflower_Plastic
https://en.wikipedia.org/wiki/Tobin_Sprout</t>
  </si>
  <si>
    <t xml:space="preserve">A0133</t>
  </si>
  <si>
    <t xml:space="preserve">Sebadoh</t>
  </si>
  <si>
    <t xml:space="preserve">III</t>
  </si>
  <si>
    <t xml:space="preserve">Westfield, MA</t>
  </si>
  <si>
    <t xml:space="preserve">Western Mass DIY / Homestead Records</t>
  </si>
  <si>
    <t xml:space="preserve">lo-fi; cracked or yelping; deadpan; short songs (under 2 minutes); hushed</t>
  </si>
  <si>
    <t xml:space="preserve">Sebadoh III splits the difference between Lou Barlow's hushed four-track confessionals and Eric Gaffney's noisier, more abrasive experiments, with the two songwriters' fragments stacked back to back rather than smoothed into a single band sound. The record includes 'Freed Pig,' Barlow's blunt, deadpan kiss-off to his former band Dinosaur Jr. and bandmate J Mascis, alongside noisier collage pieces and hushed acoustic sketches. Its raw, unedited home-recording ethic became a reference point for the American lo-fi scene that followed.</t>
  </si>
  <si>
    <t xml:space="preserve">Grew out of Lou Barlow's home four-track recordings made after his acrimonious split from Dinosaur Jr., establishing Sebadoh as a defining lo-fi act alongside Guided by Voices and feeding directly into 'Bubble &amp; Scrape' and the Sub Pop years.</t>
  </si>
  <si>
    <t xml:space="preserve">Freed Pig</t>
  </si>
  <si>
    <t xml:space="preserve">https://en.wikipedia.org/wiki/Sebadoh</t>
  </si>
  <si>
    <t xml:space="preserve">A0134</t>
  </si>
  <si>
    <t xml:space="preserve">Bubble &amp; Scrape</t>
  </si>
  <si>
    <t xml:space="preserve">Western Mass DIY / Sub Pop</t>
  </si>
  <si>
    <t xml:space="preserve">lo-fi; hushed; deadpan; cracked or yelping; heartbreak</t>
  </si>
  <si>
    <t xml:space="preserve">Sebadoh's Sub Pop debut keeps the four-track intimacy of the Homestead years but lets songs breathe a little longer, with 'Soul and Fire' pairing Lou Barlow's plainspoken vocal against ragged, minor-key guitar. Eric Gaffney's more chaotic contributions still puncture the record's quieter moments, keeping it from settling into polish. It is the transitional record between Sebadoh's cassette-culture beginnings and the tighter songwriting of 'Bakesale.'</t>
  </si>
  <si>
    <t xml:space="preserve">The first Sebadoh album for Sub Pop, carrying the band's Homestead-era four-track method onto a bigger indie platform and setting up the more focused songwriting of 'Bakesale.'</t>
  </si>
  <si>
    <t xml:space="preserve">Soul and Fire</t>
  </si>
  <si>
    <t xml:space="preserve">A0135</t>
  </si>
  <si>
    <t xml:space="preserve">Bakesale</t>
  </si>
  <si>
    <t xml:space="preserve">lo-fi; hushed; deadpan; heartbreak; short songs (under 2 minutes)</t>
  </si>
  <si>
    <t xml:space="preserve">'Bakesale' is Sebadoh's most immediate record, Lou Barlow's songwriting sharpened into compact, hook-driven tracks like 'Skull' and 'Magnet's Coil' while keeping the thin, close-mic'd production of the band's earlier four-track work. Jason Loewenstein's rougher, punkier songs balance out Barlow's melodic streak across the record. It is often cited as the point where Sebadoh's lo-fi habits and pop instincts lined up most cleanly.</t>
  </si>
  <si>
    <t xml:space="preserve">Follows 'Bubble &amp; Scrape' as Sebadoh's breakthrough on Sub Pop, tightening the band's four-track aesthetic into concise songs that widened their audience beyond the lo-fi underground.</t>
  </si>
  <si>
    <t xml:space="preserve">Skull; Magnet's Coil</t>
  </si>
  <si>
    <t xml:space="preserve">A0136</t>
  </si>
  <si>
    <t xml:space="preserve">Harmacy</t>
  </si>
  <si>
    <t xml:space="preserve">lo-fi; heartbreak; deadpan; hushed; cracked or yelping</t>
  </si>
  <si>
    <t xml:space="preserve">'Harmacy' pushes Sebadoh toward fuller, more conventionally produced arrangements without losing Lou Barlow's plainspoken, heartbroken delivery, as on 'Ocean' and 'On Fire.' It still carries the band's home-recording DNA in its unpolished mixes and Jason Loewenstein's rawer songs, even as some tracks approach straightforward alt-rock. It marks the point where Sebadoh's sound had drifted furthest from its four-track cassette roots while still being recognizably the same band.</t>
  </si>
  <si>
    <t xml:space="preserve">The last Sebadoh album from the band's classic lineup era, closing out the run that began with the Homestead cassettes and carried through Sub Pop into more conventional studio recording.</t>
  </si>
  <si>
    <t xml:space="preserve">Ocean; On Fire</t>
  </si>
  <si>
    <t xml:space="preserve">A0137</t>
  </si>
  <si>
    <t xml:space="preserve">Daniel Johnston</t>
  </si>
  <si>
    <t xml:space="preserve">Hi, How Are You</t>
  </si>
  <si>
    <t xml:space="preserve">Self-released</t>
  </si>
  <si>
    <t xml:space="preserve">Austin outsider-tape scene</t>
  </si>
  <si>
    <t xml:space="preserve">lo-fi; cracked or yelping; hushed; piano; lullaby</t>
  </si>
  <si>
    <t xml:space="preserve">Recorded alone on a chord organ and a cheap boombox, 'Hi, How Are You' is one of Daniel Johnston's most primitive and beloved tapes, its cover art (a wide-eyed frog-alien character later nicknamed Jeremiah the Innocent) becoming an unofficial Austin landmark. Songs like 'Walking the Cow' and 'Impossible Love' pair Johnston's untrained, cracking voice with simple, almost nursery-rhyme melodies about love and mental anguish. Its extreme rawness and outsider-art honesty made it a touchstone for the whole American lo-fi movement.</t>
  </si>
  <si>
    <t xml:space="preserve">One of the foundational home-taping documents of American lo-fi, handed out on cassette around Austin before reaching a wider audience and directly inspiring the four-track ethos of Beck, Sebadoh, and the Elephant 6 bands.</t>
  </si>
  <si>
    <t xml:space="preserve">Walking the Cow; Impossible Love</t>
  </si>
  <si>
    <t xml:space="preserve">https://en.wikipedia.org/wiki/Daniel_Johnston</t>
  </si>
  <si>
    <t xml:space="preserve">A0138</t>
  </si>
  <si>
    <t xml:space="preserve">Yip/Jump Music</t>
  </si>
  <si>
    <t xml:space="preserve">A double-length cassette recorded on a chord organ in his parents' basement, 'Yip/Jump Music' is looser and stranger than 'Hi, How Are You,' padded with spoken interludes and half-finished ideas alongside real songs like 'Speeding Motorcycle' and 'True Love Will Find You in the End.' The organ drone and Johnston's untrained voice give even his simplest love songs a woozy, unsettled quality. Both songs became among his most covered, carrying his private tape culture into indie rock at large.</t>
  </si>
  <si>
    <t xml:space="preserve">Alongside 'Hi, How Are You,' one of the key cassette-only documents that made Daniel Johnston a reference point for four-track and home-taping culture well before 'lo-fi' had a name.</t>
  </si>
  <si>
    <t xml:space="preserve">Speeding Motorcycle; True Love Will Find You in the End</t>
  </si>
  <si>
    <t xml:space="preserve">A0139</t>
  </si>
  <si>
    <t xml:space="preserve">1990</t>
  </si>
  <si>
    <t xml:space="preserve">Shimmy-Disc</t>
  </si>
  <si>
    <t xml:space="preserve">lo-fi; cracked or yelping; piano; hushed; bleak</t>
  </si>
  <si>
    <t xml:space="preserve">Produced by Kramer at his Noise New York studio, '1990' is Daniel Johnston's first album made outside a bedroom, giving songs like 'Devil Town' and 'Some Things Last a Long Time' a fuller arrangement while keeping his cracked, untrained voice front and center. It sits at the hinge between Johnston's pure cassette-culture years and his more professionally recorded later work. The record introduced several songs that became standards for other artists to cover, most famously 'Devil Town.'</t>
  </si>
  <si>
    <t xml:space="preserve">Made with Shimmy-Disc's Kramer just as Johnston's cassette reputation was crossing into the wider alternative-rock world, a bridge between his home-taping years and the Atlantic Records album 'Fun.'</t>
  </si>
  <si>
    <t xml:space="preserve">Devil Town; Some Things Last a Long Time</t>
  </si>
  <si>
    <t xml:space="preserve">A0140</t>
  </si>
  <si>
    <t xml:space="preserve">Neutral Milk Hotel</t>
  </si>
  <si>
    <t xml:space="preserve">On Avery Island</t>
  </si>
  <si>
    <t xml:space="preserve">Athens, GA</t>
  </si>
  <si>
    <t xml:space="preserve">Elephant 6 Collective</t>
  </si>
  <si>
    <t xml:space="preserve">lo-fi; noise wall; horns; cracked or yelping; hushed</t>
  </si>
  <si>
    <t xml:space="preserve">Jeff Mangum's first Neutral Milk Hotel album was largely recorded and mixed by Robert Schneider on homemade equipment, layering fuzzed-out horns, tape hiss, and Mangum's strained, urgent voice over songs like 'Song Against Sex' and 'Naomi.' The production is thick and murky by design, closer to a bedroom collage than a conventional studio rock record, even as the songwriting reaches for big, surreal images. It set up the more fully-realized concept-album leap of 'In the Aeroplane Over the Sea' two years later.</t>
  </si>
  <si>
    <t xml:space="preserve">Jeff Mangum's debut as Neutral Milk Hotel within the Elephant 6 collective, built with the same four-track, homemade production ethos as labelmates Olivia Tremor Control and Apples in Stereo, and the direct lead-in to 'In the Aeroplane Over the Sea.'</t>
  </si>
  <si>
    <t xml:space="preserve">Song Against Sex; Naomi</t>
  </si>
  <si>
    <t xml:space="preserve">https://en.wikipedia.org/wiki/Neutral_Milk_Hotel</t>
  </si>
  <si>
    <t xml:space="preserve">A0141</t>
  </si>
  <si>
    <t xml:space="preserve">In the Aeroplane Over the Sea</t>
  </si>
  <si>
    <t xml:space="preserve">lo-fi; horns; cracked or yelping; storytelling; cosmic</t>
  </si>
  <si>
    <t xml:space="preserve">Recorded quickly with Robert Schneider in a home studio, 'In the Aeroplane Over the Sea' wraps Jeff Mangum's raw, straining voice and surreal, Anne Frank-haunted lyrics in fuzzed horns, singing saw, and distorted acoustic guitar that never resolves into clean production. Songs like 'Holland, 1945' and the title track push from hushed verses into blaring, brass-choked climaxes within seconds. Despite selling modestly on release, it became the most influential Elephant 6 record and a founding text of American indie lo-fi's second wave.</t>
  </si>
  <si>
    <t xml:space="preserve">The culmination of Neutral Milk Hotel and the wider Elephant 6 collective's homemade recording ethic, recorded in the same lo-fi, Beach Boys-indebted tradition as Apples in Stereo and Olivia Tremor Control and enormously influential on the next two decades of indie folk and lo-fi songwriting.</t>
  </si>
  <si>
    <t xml:space="preserve">King of Carrot Flowers Pt. One; In the Aeroplane Over the Sea; Holland, 1945</t>
  </si>
  <si>
    <t xml:space="preserve">A0142</t>
  </si>
  <si>
    <t xml:space="preserve">The Olivia Tremor Control</t>
  </si>
  <si>
    <t xml:space="preserve">Music from the Unrealized Film Script: Dusk at Cubist Castle</t>
  </si>
  <si>
    <t xml:space="preserve">Flydaddy Records</t>
  </si>
  <si>
    <t xml:space="preserve">lo-fi; cosmic; noise wall; harmonized guitars; breezy</t>
  </si>
  <si>
    <t xml:space="preserve">The Olivia Tremor Control's debut splices Beach Boys harmonies and British Invasion pop with tape-loop collage and analog synth noise, songs like 'Define a Transparent Dream' and 'NYC-25' dissolving into minutes of musique-concrete interludes before resolving again. Will Cullen Hart and Bill Doss trade lead vocals over layers recorded on cheap home equipment, giving the record a hazy, sun-damaged tape quality. It became one of the defining sounds of the Elephant 6 collective's more psychedelic wing.</t>
  </si>
  <si>
    <t xml:space="preserve">Grew out of the Elephant 6 collective centered in Denver and Athens, sharing members and a homemade four-track aesthetic with Neutral Milk Hotel and the Apples in Stereo, and pushing the collective's psychedelic, collage-heavy side furthest.</t>
  </si>
  <si>
    <t xml:space="preserve">Define a Transparent Dream; NYC-25</t>
  </si>
  <si>
    <t xml:space="preserve">https://en.wikipedia.org/wiki/The_Olivia_Tremor_Control</t>
  </si>
  <si>
    <t xml:space="preserve">A0143</t>
  </si>
  <si>
    <t xml:space="preserve">Black Foliage: Animation Music Volume One</t>
  </si>
  <si>
    <t xml:space="preserve">lo-fi; cosmic; noise wall; breezy; harmonized guitars</t>
  </si>
  <si>
    <t xml:space="preserve">'Black Foliage' pushes The Olivia Tremor Control further into collage territory, alternating fully arranged pop songs like 'Hideaway' with long stretches of tape manipulation, drones, and found sound. It is denser and less immediately accessible than 'Dusk at Cubist Castle,' closer to a scrapbook of home-studio experiments stitched around a loose set of songs. The record stands as the most extreme expression of Elephant 6's lo-fi psychedelic ambitions.</t>
  </si>
  <si>
    <t xml:space="preserve">The second and final Olivia Tremor Control studio album from their original run, extending the tape-collage, homemade-psychedelia strand of the Elephant 6 collective before the band's long hiatus.</t>
  </si>
  <si>
    <t xml:space="preserve">Hideaway</t>
  </si>
  <si>
    <t xml:space="preserve">A0144</t>
  </si>
  <si>
    <t xml:space="preserve">The Apples in Stereo</t>
  </si>
  <si>
    <t xml:space="preserve">Fun Trick Noisemaker</t>
  </si>
  <si>
    <t xml:space="preserve">spinART Records</t>
  </si>
  <si>
    <t xml:space="preserve">Denver, CO</t>
  </si>
  <si>
    <t xml:space="preserve">lo-fi; harmonized guitars; breezy; jangle; short songs (under 2 minutes)</t>
  </si>
  <si>
    <t xml:space="preserve">Robert Schneider's Apples in Stereo debut compresses Beach Boys harmony and British Invasion melody into deliberately lo-fi, tape-saturated production, with songs like 'Tidal Wave' and 'She's Only Happy in the Sun' sounding like AM radio pop recorded through a wall of hiss. Schneider's primitive analog multitracking and pitched tape effects became a signature of the Elephant 6 sound he helped popularize. It set the template for the collective's bright, hooky, homemade psychedelia.</t>
  </si>
  <si>
    <t xml:space="preserve">The founding record of Robert Schneider's Elephant 6 Recording Company aesthetic, sharing the collective's home-recorded, Beach Boys-indebted sound with Neutral Milk Hotel and the Olivia Tremor Control.</t>
  </si>
  <si>
    <t xml:space="preserve">Tidal Wave; She's Only Happy in the Sun</t>
  </si>
  <si>
    <t xml:space="preserve">https://en.wikipedia.org/wiki/The_Apples_in_Stereo</t>
  </si>
  <si>
    <t xml:space="preserve">A0145</t>
  </si>
  <si>
    <t xml:space="preserve">Tone Soul Evolution</t>
  </si>
  <si>
    <t xml:space="preserve">lo-fi; harmonized guitars; breezy; jangle; synths</t>
  </si>
  <si>
    <t xml:space="preserve">'Tone Soul Evolution' refines the Apples in Stereo's homemade psych-pop with clearer melodies and slightly warmer production than the debut, songs like 'Ruby' still carrying tape hiss and lo-fi keyboard tones even as the hooks get bigger. Robert Schneider's arrangements lean further into vintage synths and layered vocal harmonies. It consolidated the band's role as the most straightforwardly pop-minded wing of the Elephant 6 collective.</t>
  </si>
  <si>
    <t xml:space="preserve">The follow-up to 'Fun Trick Noisemaker,' continuing Robert Schneider's homemade Elephant 6 production style into more fully-formed pop songwriting.</t>
  </si>
  <si>
    <t xml:space="preserve">Ruby</t>
  </si>
  <si>
    <t xml:space="preserve">A0146</t>
  </si>
  <si>
    <t xml:space="preserve">The Freed Man</t>
  </si>
  <si>
    <t xml:space="preserve">lo-fi; cracked or yelping; hushed; short songs (under 2 minutes); deadpan</t>
  </si>
  <si>
    <t xml:space="preserve">Sebadoh's debut stitches together Lou Barlow's four-track bedroom sketches with Eric Gaffney's noisier tape experiments and no real attempt to smooth the seams between them. Songs blur into short instrumental fragments and spoken-word snippets, closer to a mixtape of a songwriter's private archive than a produced album. It is rougher and less song-oriented than what followed, but it set the template of unedited home-tape collage that Sebadoh built a career on.</t>
  </si>
  <si>
    <t xml:space="preserve">Grew directly out of Lou Barlow's four-track recordings made in the wake of his split from Dinosaur Jr., and established the raw, unedited home-tape method that 'Weed Forestin'' and 'Sebadoh III' then refined.</t>
  </si>
  <si>
    <t xml:space="preserve">Soul and Fire (early version); Gimme Indie Rock</t>
  </si>
  <si>
    <t xml:space="preserve">https://en.wikipedia.org/wiki/Sebadoh
https://en.wikipedia.org/wiki/The_Freed_Man</t>
  </si>
  <si>
    <t xml:space="preserve">A0147</t>
  </si>
  <si>
    <t xml:space="preserve">Weed Forestin'</t>
  </si>
  <si>
    <t xml:space="preserve">lo-fi; hushed; deadpan; heartbreak; cracked or yelping</t>
  </si>
  <si>
    <t xml:space="preserve">Recorded almost entirely by Lou Barlow alone on a four-track, 'Weed Forestin'' is quieter and more song-focused than the debut, with plainspoken confessional pieces sitting next to tape hiss and half-finished ideas. Barlow's voice stays close-mic'd and unguarded throughout, favoring mood and diary-like candor over polish. Later reissued alongside 'The Freed Man' material as 'The Freed Weed,' it remains a key document of Barlow's early solo four-track songwriting.</t>
  </si>
  <si>
    <t xml:space="preserve">The second Sebadoh full-length, deepening Lou Barlow's four-track home-recording method just before Eric Gaffney's contributions expanded on 'Sebadoh III.'</t>
  </si>
  <si>
    <t xml:space="preserve">Loud; Not a Friend</t>
  </si>
  <si>
    <t xml:space="preserve">https://en.wikipedia.org/wiki/Sebadoh
https://en.wikipedia.org/wiki/Weed_Forestin'</t>
  </si>
  <si>
    <t xml:space="preserve">A0148</t>
  </si>
  <si>
    <t xml:space="preserve">Smash Your Head on the Punk Rock</t>
  </si>
  <si>
    <t xml:space="preserve">lo-fi; cracked or yelping; short songs (under 2 minutes); noise wall; deadpan</t>
  </si>
  <si>
    <t xml:space="preserve">A compilation pulling together Sebadoh's scattered early singles, compilation tracks, and four-track ephemera from the Homestead years, 'Smash Your Head on the Punk Rock' is deliberately abrasive and unpolished even by the band's own low standards. It captures Eric Gaffney's noisier, more collage-based side as much as Lou Barlow's songwriting, with tape edits and abrupt cuts left audible. It stands as the era's most direct document of Sebadoh's pre-Sub Pop home-tape underground.</t>
  </si>
  <si>
    <t xml:space="preserve">Gathers early Homestead-era Sebadoh recordings into a single canonical document of the band's rawest four-track period, bridging 'Weed Forestin'' and 'Sebadoh III.'</t>
  </si>
  <si>
    <t xml:space="preserve">Healthy Sick; Brand New Love</t>
  </si>
  <si>
    <t xml:space="preserve">https://en.wikipedia.org/wiki/Sebadoh
https://en.wikipedia.org/wiki/Smash_Your_Head_on_the_Punk_Rock</t>
  </si>
  <si>
    <t xml:space="preserve">A0149</t>
  </si>
  <si>
    <t xml:space="preserve">Lou Barlow</t>
  </si>
  <si>
    <t xml:space="preserve">Winning Losers: A Collection of Home Recordings 89-93</t>
  </si>
  <si>
    <t xml:space="preserve">Smells Like Records</t>
  </si>
  <si>
    <t xml:space="preserve">Western Mass DIY / Shrimper Records</t>
  </si>
  <si>
    <t xml:space="preserve">lo-fi; hushed; fingerpicked acoustic; deadpan; heartbreak</t>
  </si>
  <si>
    <t xml:space="preserve">Released under Lou Barlow's Sentridoh alias, 'Winning Losers' collects four-track home recordings made between 1989 and 1993, quieter and more intimate than anything he was doing in Sebadoh at the time. Acoustic sketches, muttered asides, and unfinished fragments sit alongside fully realized songs, all captured with the same close, unguarded four-track sound. It shows Barlow using solo home taping as a direct outlet separate from the band, a practice he kept up for decades under the Sentridoh name.</t>
  </si>
  <si>
    <t xml:space="preserve">Collects Lou Barlow's parallel Sentridoh home-tape output from the same years as early Sebadoh, documenting the DIY four-track network (Shrimper Records and its Southern California cassette scene) that ran alongside the Sebadoh/Folk Implosion catalog.</t>
  </si>
  <si>
    <t xml:space="preserve">Losercore; Confusion Reigns</t>
  </si>
  <si>
    <t xml:space="preserve">https://en.wikipedia.org/wiki/Lou_Barlow
https://en.wikipedia.org/wiki/Winning_Losers:_A_Collection_of_Home_Recordings_89-93</t>
  </si>
  <si>
    <t xml:space="preserve">A0150</t>
  </si>
  <si>
    <t xml:space="preserve">The Folk Implosion</t>
  </si>
  <si>
    <t xml:space="preserve">Take a Look Inside</t>
  </si>
  <si>
    <t xml:space="preserve">Communion Label</t>
  </si>
  <si>
    <t xml:space="preserve">Western Mass DIY</t>
  </si>
  <si>
    <t xml:space="preserve">lo-fi; drum machine; deadpan; hushed; short songs (under 2 minutes)</t>
  </si>
  <si>
    <t xml:space="preserve">Lou Barlow's project with John Davis, 'Take a Look Inside' pairs cheap drum machines and sampled loops with the same close-mic'd, unpolished sound Barlow used in Sebadoh, but pointed toward a starker, more rhythmic songwriting style. Vocals sit low and flat in the mix over skeletal beats, favoring mood and repetition over hooks. It is the quiet, self-released start of a project that would later reach a much wider audience with 'Natural One.'</t>
  </si>
  <si>
    <t xml:space="preserve">Lou Barlow's first Folk Implosion release, extending his four-track home-recording habits from Sebadoh and Sentridoh into a drum-machine-driven duo that later crossed over with the 'Kids' soundtrack.</t>
  </si>
  <si>
    <t xml:space="preserve">Winter Ass; Wooden Nickel</t>
  </si>
  <si>
    <t xml:space="preserve">https://en.wikipedia.org/wiki/The_Folk_Implosion
https://en.wikipedia.org/wiki/Take_a_Look_Inside_(The_Folk_Implosion_album)</t>
  </si>
  <si>
    <t xml:space="preserve">A0151</t>
  </si>
  <si>
    <t xml:space="preserve">Dare to Be Surprised</t>
  </si>
  <si>
    <t xml:space="preserve">lo-fi; drum machine; deadpan; hushed; synths</t>
  </si>
  <si>
    <t xml:space="preserve">Released the same year 'Natural One' made the duo unlikely radio fixtures, 'Dare to Be Surprised' keeps the Folk Implosion's small-label independence, favoring hushed vocals and lo-fi drum-machine grooves over anything resembling a follow-up single. Lou Barlow and John Davis's arrangements stay spare and unresolved, closer to sketches than fully arranged pop songs. The album confirmed the project's insistence on staying an independent-label concern even after mainstream attention.</t>
  </si>
  <si>
    <t xml:space="preserve">Follows the Folk Implosion's breakout single with a deliberately lo-fi, small-label record, keeping Lou Barlow's home-recording instincts intact just as major labels came calling.</t>
  </si>
  <si>
    <t xml:space="preserve">Free to Go; The Choking Kind</t>
  </si>
  <si>
    <t xml:space="preserve">https://en.wikipedia.org/wiki/The_Folk_Implosion
https://en.wikipedia.org/wiki/Dare_to_Be_Surprised</t>
  </si>
  <si>
    <t xml:space="preserve">A0152</t>
  </si>
  <si>
    <t xml:space="preserve">One Part Lullaby</t>
  </si>
  <si>
    <t xml:space="preserve">Interscope</t>
  </si>
  <si>
    <t xml:space="preserve">lo-fi; drum machine; synths; deadpan; hushed</t>
  </si>
  <si>
    <t xml:space="preserve">The Folk Implosion's major-label record trades some of the four-track hiss for cleaner electronic textures, with producer credits going further into drum programming and synth layers than the duo's earlier work. Lou Barlow's plainspoken vocal delivery and John Davis's arrangements keep a lo-fi, bedroom-built feel even inside a bigger studio budget. It marks the outer edge of how far the project's home-recording roots stretched before Barlow moved on to solo work.</t>
  </si>
  <si>
    <t xml:space="preserve">The Folk Implosion's most produced record, carrying the project's lo-fi drum-machine sound onto a major label at the tail end of Lou Barlow's 1990s home-recording run.</t>
  </si>
  <si>
    <t xml:space="preserve">Free to Go; One Part Lullaby</t>
  </si>
  <si>
    <t xml:space="preserve">https://en.wikipedia.org/wiki/The_Folk_Implosion
https://en.wikipedia.org/wiki/One_Part_Lullaby</t>
  </si>
  <si>
    <t xml:space="preserve">A0153</t>
  </si>
  <si>
    <t xml:space="preserve">Fun</t>
  </si>
  <si>
    <t xml:space="preserve">Atlantic</t>
  </si>
  <si>
    <t xml:space="preserve">lo-fi; cracked or yelping; piano; hushed; funny-sad</t>
  </si>
  <si>
    <t xml:space="preserve">Produced by Jad Fair's Half Japanese collaborator Paul Leary of the Butthole Surfers, 'Fun' was Daniel Johnston's only major-label album, giving his cracked voice and simple chord-organ melodies a fuller studio arrangement without losing his outsider songwriting. Tracks like 'Some Things Last a Long Time' era leftovers and new songs sit alongside the same blunt, diary-like love songs that defined his cassette years. It marked the furthest Johnston's home-tape reputation carried him into the mainstream music industry.</t>
  </si>
  <si>
    <t xml:space="preserve">Daniel Johnston's bridge from cassette-only home recordings to a fully produced studio album, made possible by the cult following his 1980s tapes built.</t>
  </si>
  <si>
    <t xml:space="preserve">Fun; Silly Love</t>
  </si>
  <si>
    <t xml:space="preserve">https://en.wikipedia.org/wiki/Daniel_Johnston
https://en.wikipedia.org/wiki/Fun_(Daniel_Johnston_album)</t>
  </si>
  <si>
    <t xml:space="preserve">A0154</t>
  </si>
  <si>
    <t xml:space="preserve">Rejected Unknown</t>
  </si>
  <si>
    <t xml:space="preserve">Gammon Records</t>
  </si>
  <si>
    <t xml:space="preserve">lo-fi; cracked or yelping; piano; bleak; hushed</t>
  </si>
  <si>
    <t xml:space="preserve">Produced by Brian Beattie of Glass Eye, 'Rejected Unknown' finds Daniel Johnston's songwriting turning darker and more overtly anguished than his 1980s tapes, recorded in Waller, Texas with fuller arrangements but the same untrained, straining voice. It followed years of hospitalization and health struggles, and the record's themes of rejection and isolation are more explicit than the plainer love songs of his cassette years. It is the last Johnston album before his sound moved further from the outsider-tape aesthetic that made his name.</t>
  </si>
  <si>
    <t xml:space="preserve">A late-career return to independent recording after the major-label 'Fun,' still carrying the raw, untrained vocal style Daniel Johnston established on his 1980s home cassettes.</t>
  </si>
  <si>
    <t xml:space="preserve">Rocket Ship; Jad Fair</t>
  </si>
  <si>
    <t xml:space="preserve">https://en.wikipedia.org/wiki/Rejected_Unknown
https://danieljohnston.bandcamp.com/album/rejected-unknown-2001</t>
  </si>
  <si>
    <t xml:space="preserve">A0155</t>
  </si>
  <si>
    <t xml:space="preserve">Elf Power</t>
  </si>
  <si>
    <t xml:space="preserve">Vainly Clutching at Phantom Limbs</t>
  </si>
  <si>
    <t xml:space="preserve">lo-fi; noise wall; cosmic; small-town; breezy</t>
  </si>
  <si>
    <t xml:space="preserve">Elf Power's debut is a home-recorded psychedelic folk record, Andrew Rieger's plainspoken vocals wrapped in tape hiss, cheap organ, and fuzzed guitar that sound tracked in a bedroom rather than a studio. Songs drift between fairy-tale imagery and simple pop structures, closer in spirit to a private art project than a polished debut. Self-released on cassette before later reissues, it is the founding document of Elf Power's corner of the Elephant 6 collective.</t>
  </si>
  <si>
    <t xml:space="preserve">Elf Power's first record and an early Elephant 6 release, sharing the collective's homemade recording ethic with Neutral Milk Hotel and the Olivia Tremor Control before later reissues on Drug Racer and Arena Rock widened its audience.</t>
  </si>
  <si>
    <t xml:space="preserve">Never Alone Loneliness; Long Bright Sadness</t>
  </si>
  <si>
    <t xml:space="preserve">https://en.wikipedia.org/wiki/Elf_Power
https://en.wikipedia.org/wiki/Vainly_Clutching_at_Phantom_Limbs</t>
  </si>
  <si>
    <t xml:space="preserve">A0156</t>
  </si>
  <si>
    <t xml:space="preserve">A Dream in Sound</t>
  </si>
  <si>
    <t xml:space="preserve">Arena Rock Recording Co.</t>
  </si>
  <si>
    <t xml:space="preserve">Elf Power's third album keeps the homemade production of the earlier records but pushes toward fuller, more layered psych-pop arrangements, with violin added to the band's core sound during the supporting tour. Andrew Rieger and Laura Carter's vocals sit inside dense, fuzzed guitar and organ textures that never fully clean up. It represents the peak of Elf Power's Elephant 6-era home-recorded psychedelia before the band's sound gradually smoothed out.</t>
  </si>
  <si>
    <t xml:space="preserve">Continues Elf Power's run of homemade Elephant 6 psych-folk records, following 'When the Red King Comes' and cementing the band's role in the Athens wing of the collective alongside Olivia Tremor Control and Neutral Milk Hotel.</t>
  </si>
  <si>
    <t xml:space="preserve">The Naked Sun; Watching Trees Take Time</t>
  </si>
  <si>
    <t xml:space="preserve">https://en.wikipedia.org/wiki/Elf_Power
https://en.wikipedia.org/wiki/A_Dream_in_Sound</t>
  </si>
  <si>
    <t xml:space="preserve">A0157</t>
  </si>
  <si>
    <t xml:space="preserve">Of Montreal</t>
  </si>
  <si>
    <t xml:space="preserve">Cherry Peel</t>
  </si>
  <si>
    <t xml:space="preserve">Bar/None Records</t>
  </si>
  <si>
    <t xml:space="preserve">lo-fi; jangle; breezy; pop-culture references; short songs (under 2 minutes)</t>
  </si>
  <si>
    <t xml:space="preserve">Kevin Barnes's debut as Of Montreal is a homemade twee-pop record, cheaply recorded and stuffed with whimsical, storybook lyrics and chirping keyboard lines. The production is thin and close-mic'd, more in line with the Elephant 6 collective's homemade aesthetic than the theatrical, studio-heavy records Of Montreal would later make. It is the plainest, most lo-fi entry point into a catalog that grew steadily more maximalist.</t>
  </si>
  <si>
    <t xml:space="preserve">Of Montreal's first album, made inside the Elephant 6 collective's homemade recording culture alongside Apples in Stereo and Elf Power, before the project moved toward more elaborately produced pop.</t>
  </si>
  <si>
    <t xml:space="preserve">Don't Ask Me to Explain; Springer's Invitation</t>
  </si>
  <si>
    <t xml:space="preserve">https://en.wikipedia.org/wiki/Cherry_Peel
https://en.wikipedia.org/wiki/Of_Montreal</t>
  </si>
  <si>
    <t xml:space="preserve">A0158</t>
  </si>
  <si>
    <t xml:space="preserve">The Gay Parade</t>
  </si>
  <si>
    <t xml:space="preserve">lo-fi; jangle; breezy; storytelling; pop-culture references</t>
  </si>
  <si>
    <t xml:space="preserve">A loose concept record following a cast of circus-adjacent characters, 'The Gay Parade' keeps Of Montreal's cheap home-studio sound while getting more ambitious in structure, stringing character sketches together with recurring musical motifs. Kevin Barnes's melodies stay bright and theatrical even as the fidelity remains thin and homemade. It is the last Of Montreal album before the band's arrangements and production grew noticeably more elaborate.</t>
  </si>
  <si>
    <t xml:space="preserve">The second Of Montreal album made inside the Elephant 6 collective's homemade recording circle, extending 'Cherry Peel' into a more ambitious song cycle before the band's sound moved further from lo-fi.</t>
  </si>
  <si>
    <t xml:space="preserve">Baby You're Turning Blue; Old People in the Cemetery</t>
  </si>
  <si>
    <t xml:space="preserve">https://en.wikipedia.org/wiki/Of_Montreal</t>
  </si>
  <si>
    <t xml:space="preserve">A0159</t>
  </si>
  <si>
    <t xml:space="preserve">The Music Tapes</t>
  </si>
  <si>
    <t xml:space="preserve">1st Imaginary Symphony For Nomad</t>
  </si>
  <si>
    <t xml:space="preserve">lo-fi; strings; cosmic; storytelling; noise wall</t>
  </si>
  <si>
    <t xml:space="preserve">Julian Koster's Music Tapes project builds its debut from singing saw, antique organs, and homemade sound collage, closer to an audio scrapbook than a conventional song-based album. Spoken interludes and warped tape textures interrupt the songs throughout, a direct extension of the found-sound techniques Koster brought to Neutral Milk Hotel's 'In the Aeroplane Over the Sea.' It is one of the strangest, most purely home-recorded artifacts to come out of the Elephant 6 collective.</t>
  </si>
  <si>
    <t xml:space="preserve">Grew out of Julian Koster's work as a touring and recording member of Neutral Milk Hotel, carrying the same homemade, singing-saw-laced Elephant 6 aesthetic into his own project.</t>
  </si>
  <si>
    <t xml:space="preserve">The Television Tells Us; Song for Oscar Wilde</t>
  </si>
  <si>
    <t xml:space="preserve">https://en.wikipedia.org/wiki/The_Music_Tapes</t>
  </si>
  <si>
    <t xml:space="preserve">A0160</t>
  </si>
  <si>
    <t xml:space="preserve">The Microphones</t>
  </si>
  <si>
    <t xml:space="preserve">Don't Wake Me Up</t>
  </si>
  <si>
    <t xml:space="preserve">Anacortes, WA</t>
  </si>
  <si>
    <t xml:space="preserve">Anacortes/Olympia K Records scene</t>
  </si>
  <si>
    <t xml:space="preserve">lo-fi; noise wall; hushed; cracked or yelping; lullaby</t>
  </si>
  <si>
    <t xml:space="preserve">Phil Elverum's first proper Microphones album stacks close-mic'd acoustic guitar and murmured vocals against bursts of tape hiss and distortion, all recorded and self-produced in his own home setup around Anacortes and Olympia. Quiet, almost whispered verses give way without warning to walls of fuzzed noise, a dynamic Elverum would keep refining. It set the template of extreme, DIY home production that defined the Microphones' K Records years.</t>
  </si>
  <si>
    <t xml:space="preserve">Phil Elverum's debut under the Microphones name, recorded inside the K Records-adjacent Anacortes/Olympia scene that also produced Beat Happening and Old Time Relijun, and the direct lead-in to 'The Glow Pt. 2.'</t>
  </si>
  <si>
    <t xml:space="preserve">My Heart Went Boom; The Pull</t>
  </si>
  <si>
    <t xml:space="preserve">https://en.wikipedia.org/wiki/The_Microphones</t>
  </si>
  <si>
    <t xml:space="preserve">A0161</t>
  </si>
  <si>
    <t xml:space="preserve">It Was Hot, We Stayed in the Water</t>
  </si>
  <si>
    <t xml:space="preserve">lo-fi; noise wall; hushed; lullaby; feedback</t>
  </si>
  <si>
    <t xml:space="preserve">Built from long, patiently unfolding home-recorded pieces, 'It Was Hot, We Stayed in the Water' pushes Phil Elverum's self-produced sound further into drone and tape-noise territory than the album before it. Quiet fingerpicked passages dissolve into extended stretches of hiss and distortion, with song structure often secondary to texture and atmosphere. It is one of the most purely experimental records to come out of the K Records lo-fi lineage.</t>
  </si>
  <si>
    <t xml:space="preserve">The second Microphones full-length, deepening Phil Elverum's homemade, effects-laden production method between 'Don't Wake Me Up' and 'The Glow Pt. 2.'</t>
  </si>
  <si>
    <t xml:space="preserve">The Glow; Ice</t>
  </si>
  <si>
    <t xml:space="preserve">A0162</t>
  </si>
  <si>
    <t xml:space="preserve">The Glow Pt. 2</t>
  </si>
  <si>
    <t xml:space="preserve">lo-fi; noise wall; hushed; cracked or yelping; feedback</t>
  </si>
  <si>
    <t xml:space="preserve">Widely considered Phil Elverum's masterpiece, 'The Glow Pt. 2' swings between hushed, intimate acoustic passages and sudden eruptions of fuzzed noise and clattering percussion, all recorded and mixed by Elverum himself. Songs bleed into each other without clean breaks, favoring mood and dynamic extremity over conventional verse-chorus structure. It became the record most credited with carrying the K Records home-recording lineage into the 2000s indie underground.</t>
  </si>
  <si>
    <t xml:space="preserve">The culmination of Phil Elverum's self-produced Microphones records, extending the Anacortes/Olympia K Records home-taping lineage of Beat Happening and Beck's 'One Foot in the Grave' and setting up Elverum's later work as Mount Eerie.</t>
  </si>
  <si>
    <t xml:space="preserve">I Want Wind to Blow; The Glow Pt. 2; My Roots Are Strong and Deep</t>
  </si>
  <si>
    <t xml:space="preserve">https://en.wikipedia.org/wiki/The_Microphones
https://en.wikipedia.org/wiki/The_Glow_Pt._2</t>
  </si>
  <si>
    <t xml:space="preserve">A0163</t>
  </si>
  <si>
    <t xml:space="preserve">Mount Eerie</t>
  </si>
  <si>
    <t xml:space="preserve">lo-fi; hushed; noise wall; spiritual or gospel; bleak</t>
  </si>
  <si>
    <t xml:space="preserve">Phil Elverum retired the Microphones name for this three-part, self-recorded meditation on mountains, weather, and mortality, keeping the same homemade production but pushing the songs toward longer, more ambient stretches. Whispered vocals and simple acoustic figures are wrapped in tape hiss, field recordings, and sudden noise passages built entirely in Elverum's own space. It marks the direct, self-produced continuation of the Microphones' home-recording method under a new name.</t>
  </si>
  <si>
    <t xml:space="preserve">The album on which Phil Elverum renamed the Microphones as Mount Eerie, carrying the same self-built K Records home-taping method forward into his long-running solo project.</t>
  </si>
  <si>
    <t xml:space="preserve">The Mountain; Mt. Eerie</t>
  </si>
  <si>
    <t xml:space="preserve">https://en.wikipedia.org/wiki/Mount_Eerie_(band)
https://en.wikipedia.org/wiki/Mount_Eerie_(album)</t>
  </si>
  <si>
    <t xml:space="preserve">A0164</t>
  </si>
  <si>
    <t xml:space="preserve">The Mountain Goats</t>
  </si>
  <si>
    <t xml:space="preserve">Zopilote Machine</t>
  </si>
  <si>
    <t xml:space="preserve">Ajax Records</t>
  </si>
  <si>
    <t xml:space="preserve">Claremont, CA</t>
  </si>
  <si>
    <t xml:space="preserve">Boombox home-taping</t>
  </si>
  <si>
    <t xml:space="preserve">lo-fi; cracked or yelping; storytelling; short songs (under 2 minutes); small-town</t>
  </si>
  <si>
    <t xml:space="preserve">John Darnielle's first full-length under the Mountain Goats name is recorded straight onto a Panasonic boombox, his voice pushed hot into distortion over strummed acoustic guitar with almost no other production. Songs arrive as compressed, image-dense narratives, sung in a nasal, insistent yelp that leaves no room for polish. The hiss and clipping are simply part of how the songs were made, not an effect added afterward.</t>
  </si>
  <si>
    <t xml:space="preserve">The founding boombox-recorded Mountain Goats album, establishing John Darnielle's extreme lo-fi home-taping method that continued through 'Sweden' and 'Nothing for Juice' before later returning on 'All Hail West Texas.'</t>
  </si>
  <si>
    <t xml:space="preserve">The Best Ever Death Metal Band in Denton; Orange Ball of Love</t>
  </si>
  <si>
    <t xml:space="preserve">https://en.wikipedia.org/wiki/Zopilote_Machine
https://en.wikipedia.org/wiki/The_Mountain_Goats</t>
  </si>
  <si>
    <t xml:space="preserve">A0165</t>
  </si>
  <si>
    <t xml:space="preserve">Sweden</t>
  </si>
  <si>
    <t xml:space="preserve">Shrimper Records</t>
  </si>
  <si>
    <t xml:space="preserve">lo-fi; storytelling; cracked or yelping; road songs; small-town</t>
  </si>
  <si>
    <t xml:space="preserve">A sprawling 19-song set, 'Sweden' is the record where John Darnielle began pulling back from pure boombox noise toward more thematically focused songwriting, working with collaborators including Alastair Galbraith and Simon Joyner during this period. The hiss and hot vocal distortion of the earlier records are still present, but the songwriting leans further into travelogue imagery and character sketches. Released on the Shrimper Records cassette-culture label, it sits at the hinge between Darnielle's rawest boombox years and his more deliberate mid-1990s records.</t>
  </si>
  <si>
    <t xml:space="preserve">Follows 'Zopilote Machine' as the Mountain Goats' boombox-era songwriting grew more expansive, released on Shrimper, the Claremont-adjacent home-taping label that also carried Lou Barlow's Sentridoh tapes.</t>
  </si>
  <si>
    <t xml:space="preserve">The Recognition Scene; Downtown Seoul</t>
  </si>
  <si>
    <t xml:space="preserve">https://en.wikipedia.org/wiki/Sweden_(album)
https://en.wikipedia.org/wiki/The_Mountain_Goats</t>
  </si>
  <si>
    <t xml:space="preserve">A0166</t>
  </si>
  <si>
    <t xml:space="preserve">Nine Black Poppies</t>
  </si>
  <si>
    <t xml:space="preserve">Emperor Jones</t>
  </si>
  <si>
    <t xml:space="preserve">lo-fi; cracked or yelping; storytelling; short songs (under 2 minutes); bleak</t>
  </si>
  <si>
    <t xml:space="preserve">A short, boombox-recorded EP from the same mid-1990s stretch as 'Sweden,' 'Nine Black Poppies' keeps John Darnielle's hot, distorted vocal takes and single-guitar arrangements over a tighter handful of songs. It is a minor entry in the catalog but a clear document of Darnielle's prolific home-recording pace during this period, releasing far more material than fit onto any single album. The Emperor Jones imprint became one of his recurring home labels through the rest of the decade.</t>
  </si>
  <si>
    <t xml:space="preserve">A compact boombox-era release from the Mountain Goats' most prolific home-taping stretch, sharing the Emperor Jones label with the fuller-length 'Full Force Galesburg' two years later.</t>
  </si>
  <si>
    <t xml:space="preserve">Going to Bristol; Going to Queens</t>
  </si>
  <si>
    <t xml:space="preserve">https://en.wikipedia.org/wiki/Nine_Black_Poppies
https://en.wikipedia.org/wiki/The_Mountain_Goats_discography</t>
  </si>
  <si>
    <t xml:space="preserve">A0167</t>
  </si>
  <si>
    <t xml:space="preserve">Nothing for Juice</t>
  </si>
  <si>
    <t xml:space="preserve">lo-fi; storytelling; cracked or yelping; small-town; heartbreak</t>
  </si>
  <si>
    <t xml:space="preserve">'Nothing for Juice' keeps John Darnielle's boombox recording method but tightens the songwriting into more direct character studies, his hot, straining voice still the loudest thing in the mix over spare acoustic guitar. It was the last album with bassist Rachel Ware, who left the band after its recording. The record continues the mid-1990s run where Darnielle was writing and self-recording at a prolific pace outside any conventional studio.</t>
  </si>
  <si>
    <t xml:space="preserve">Continues the Mountain Goats' Ajax Records-era boombox recordings, sitting between 'Sweden' and 'Full Force Galesburg' in Darnielle's most prolific lo-fi stretch.</t>
  </si>
  <si>
    <t xml:space="preserve">The Alphonse Mambo; Going to Georgia</t>
  </si>
  <si>
    <t xml:space="preserve">https://en.wikipedia.org/wiki/Nothing_for_Juice
https://en.wikipedia.org/wiki/The_Mountain_Goats</t>
  </si>
  <si>
    <t xml:space="preserve">A0168</t>
  </si>
  <si>
    <t xml:space="preserve">Full Force Galesburg</t>
  </si>
  <si>
    <t xml:space="preserve">lo-fi; storytelling; cracked or yelping; small-town; road songs</t>
  </si>
  <si>
    <t xml:space="preserve">Recorded and self-produced in Darnielle's usual home-taping manner, 'Full Force Galesburg' keeps the boombox hiss and single-take urgency of the mid-1990s records while its songs range across small Midwestern towns and character vignettes. The performances stay direct and unadorned, guitar and voice with almost nothing else, true to the method Darnielle had used since 'Zopilote Machine.' It closed out the most prolific stretch of his 1990s home-recording years before a slower, more deliberate turn.</t>
  </si>
  <si>
    <t xml:space="preserve">The last fully boombox-recorded Mountain Goats album before Darnielle slowed his pace, following 'Nothing for Juice' and preceding the more measured 'The Coroner's Gambit.'</t>
  </si>
  <si>
    <t xml:space="preserve">Riches and Wonders; Cotton</t>
  </si>
  <si>
    <t xml:space="preserve">https://en.wikipedia.org/wiki/Full_Force_Galesburg
https://en.wikipedia.org/wiki/The_Mountain_Goats</t>
  </si>
  <si>
    <t xml:space="preserve">A0169</t>
  </si>
  <si>
    <t xml:space="preserve">The Coroner's Gambit</t>
  </si>
  <si>
    <t xml:space="preserve">lo-fi; storytelling; cracked or yelping; small-town; bleak</t>
  </si>
  <si>
    <t xml:space="preserve">After several quieter years, John Darnielle returned to his old Panasonic RX-FT500 boombox for most of 'The Coroner's Gambit,' its songs carrying the same loud background hiss and hot vocal takes that defined his mid-1990s records. The songwriting is denser and more oblique than the earlier boombox albums, but the recording method is a deliberate throwback. It signaled the partial return to home-taping that 'All Hail West Texas' would complete two years later.</t>
  </si>
  <si>
    <t xml:space="preserve">Marks John Darnielle's return to boombox recording after several more experimental, less lo-fi mid-1990s records, directly setting up 'All Hail West Texas.'</t>
  </si>
  <si>
    <t xml:space="preserve">Family Happiness; Baboon</t>
  </si>
  <si>
    <t xml:space="preserve">https://en.wikipedia.org/wiki/The_Coroner's_Gambit
https://en.wikipedia.org/wiki/The_Mountain_Goats</t>
  </si>
  <si>
    <t xml:space="preserve">A0170</t>
  </si>
  <si>
    <t xml:space="preserve">All Hail West Texas</t>
  </si>
  <si>
    <t xml:space="preserve">lo-fi; storytelling; cracked or yelping; small-town; drinking songs</t>
  </si>
  <si>
    <t xml:space="preserve">Recorded entirely on the same Panasonic boombox John Darnielle had used since 'Zopilote Machine,' 'All Hail West Texas' is, by his own description, the culmination of his lo-fi recording style before he moved to full-band studio records. Character studies of small-town Texas kids, metalheads, and burnouts arrive as compressed, hissing two-and-a-half-minute songs sung in his familiar hot, straining voice. It is widely treated as the definitive statement of the Mountain Goats' boombox era.</t>
  </si>
  <si>
    <t xml:space="preserve">The deliberate full-album return to and endpoint of John Darnielle's boombox recording method, immediately followed by the full-band, studio-recorded 'Tallahassee.'</t>
  </si>
  <si>
    <t xml:space="preserve">The Best Ever Death Metal Band Out of Denton; Fall of the High School Running Back</t>
  </si>
  <si>
    <t xml:space="preserve">https://en.wikipedia.org/wiki/All_Hail_West_Texas
https://en.wikipedia.org/wiki/The_Mountain_Goats</t>
  </si>
  <si>
    <t xml:space="preserve">A0171</t>
  </si>
  <si>
    <t xml:space="preserve">Tallahassee</t>
  </si>
  <si>
    <t xml:space="preserve">4AD</t>
  </si>
  <si>
    <t xml:space="preserve">V4</t>
  </si>
  <si>
    <t xml:space="preserve">storytelling; drinking songs; bleak; small-town; heartbreak</t>
  </si>
  <si>
    <t xml:space="preserve">'Tallahassee' is the first Mountain Goats album recorded with a full band in an actual studio, closing out the Alpha Couple song cycle that ran through years of John Darnielle's boombox recordings. The songwriting keeps the same plainspoken, novelistic character focus, but the production is clean and full for the first time, a deliberate break from the hiss that defined every earlier record. Its release on 4AD also marked Darnielle's first album for a larger label.</t>
  </si>
  <si>
    <t xml:space="preserve">The direct studio-recorded sequel to years of boombox-only Mountain Goats records, marking John Darnielle's move away from home taping just as 'All Hail West Texas' had pushed the method to its limit.</t>
  </si>
  <si>
    <t xml:space="preserve">No Children; International Small Arms Traffic Blues</t>
  </si>
  <si>
    <t xml:space="preserve">https://en.wikipedia.org/wiki/Tallahassee_(album)
https://en.wikipedia.org/wiki/The_Mountain_Goats</t>
  </si>
  <si>
    <t xml:space="preserve">A0172</t>
  </si>
  <si>
    <t xml:space="preserve">Ween</t>
  </si>
  <si>
    <t xml:space="preserve">GodWeenSatan: The Oneness</t>
  </si>
  <si>
    <t xml:space="preserve">Twin/Tone Records</t>
  </si>
  <si>
    <t xml:space="preserve">New Hope, PA</t>
  </si>
  <si>
    <t xml:space="preserve">Ween's DAT/four-track home-taping</t>
  </si>
  <si>
    <t xml:space="preserve">lo-fi; cracked or yelping; short songs (under 2 minutes); funny-sad; drum machine</t>
  </si>
  <si>
    <t xml:space="preserve">Ween's debut compiles 26 tracks written during Gene and Dean Ween's first six years together, recorded on a Digital Audio Tape rig with pre-programmed drum patterns rather than a live band. Genres lurch from metal parody to acid-damaged pop within seconds, tied together by the duo's deadpan absurdist humor and their self-invented mascot, the Boognish. It introduced the duo's entire eclectic, home-recorded aesthetic before major labels ever got involved.</t>
  </si>
  <si>
    <t xml:space="preserve">Ween's official debut for Twin/Tone, drawn from years of self-released home cassettes and setting up the deeper four-track experiments of 'The Pod' and 'Pure Guava.'</t>
  </si>
  <si>
    <t xml:space="preserve">You Fucked Up; Common Bill</t>
  </si>
  <si>
    <t xml:space="preserve">https://en.wikipedia.org/wiki/GodWeenSatan:_The_Oneness
https://en.wikipedia.org/wiki/Ween</t>
  </si>
  <si>
    <t xml:space="preserve">A0173</t>
  </si>
  <si>
    <t xml:space="preserve">The Pod</t>
  </si>
  <si>
    <t xml:space="preserve">lo-fi; drum machine; cracked or yelping; funny-sad; short songs (under 2 minutes)</t>
  </si>
  <si>
    <t xml:space="preserve">Recorded on a four-track cassette machine in the Solebury, Pennsylvania apartment that gives the album its title, 'The Pod' leans into pitch-shifted vocals, warped guitars, and drum-machine backing that sound deliberately degraded. Gene and Dean Ween's drug-fueled humor runs through the whole record, from the cover parody of a Leonard Cohen LP to lyrics that swing between sincere and absurd within a single verse. It is the fullest expression of Ween's early four-track home-recording method before signing to Elektra.</t>
  </si>
  <si>
    <t xml:space="preserve">The peak of Ween's independent four-track period, recorded entirely at home just before the duo signed to Elektra Records for 'Pure Guava.'</t>
  </si>
  <si>
    <t xml:space="preserve">Strap on That Jammy Pac; Pork Roll, Egg &amp; Cheese</t>
  </si>
  <si>
    <t xml:space="preserve">https://en.wikipedia.org/wiki/Ween</t>
  </si>
  <si>
    <t xml:space="preserve">A0174</t>
  </si>
  <si>
    <t xml:space="preserve">Pure Guava</t>
  </si>
  <si>
    <t xml:space="preserve">Ween's major-label debut was still recorded on the same lo-fi home setup as 'The Pod,' Elektra essentially licensing an album of warped, pitch-shifted home tapes rather than sending the duo into a proper studio. The novelty hit 'Push th' Little Daisies' brought MTV attention despite (or because of) its cheap, distorted production, becoming a target on 'Beavis and Butt-Head.' It is the clearest proof that a major label could market unpolished four-track home recording as a viable commercial product.</t>
  </si>
  <si>
    <t xml:space="preserve">Ween's first album for a major label, made without changing their four-track home-recording method, closing out the trio of lo-fi albums that began with 'GodWeenSatan' and 'The Pod.'</t>
  </si>
  <si>
    <t xml:space="preserve">Push th' Little Daisies; Sarah</t>
  </si>
  <si>
    <t xml:space="preserve">A0175</t>
  </si>
  <si>
    <t xml:space="preserve">Half Japanese</t>
  </si>
  <si>
    <t xml:space="preserve">Charmed Life</t>
  </si>
  <si>
    <t xml:space="preserve">50 Skidillion Watts</t>
  </si>
  <si>
    <t xml:space="preserve">V16</t>
  </si>
  <si>
    <t xml:space="preserve">Uniontown, MD</t>
  </si>
  <si>
    <t xml:space="preserve">Half Japanese outsider tape scene</t>
  </si>
  <si>
    <t xml:space="preserve">lo-fi; noise wall; cracked or yelping; shouted; short songs (under 2 minutes)</t>
  </si>
  <si>
    <t xml:space="preserve">Jad and David Fair's Half Japanese never learned to play conventionally, and 'Charmed Life' keeps the homemade, untrained clatter of guitar and drums that defined the band since the mid-1970s, now spread across a sprawling double LP. Jad Fair's untrained, shouted vocals sit over guitar that is often just scraped or banged rather than picked, closer to outsider art than rock musicianship. Featuring guest spots from a wide circle of admirers, it is widely considered the most fully realized record of the band's primitive, tape-culture aesthetic.</t>
  </si>
  <si>
    <t xml:space="preserve">A key document of Jad and David Fair's self-taught, home-recorded outsider rock, directly inspiring the DIY, anyone-can-do-it ethic that fed into Daniel Johnston, Beat Happening, and the broader lo-fi movement.</t>
  </si>
  <si>
    <t xml:space="preserve">Ventilator; Buttercups</t>
  </si>
  <si>
    <t xml:space="preserve">https://en.wikipedia.org/wiki/Half_Japanese
https://en.wikipedia.org/wiki/Charmed_Life_(Half_Japanese_album)</t>
  </si>
  <si>
    <t xml:space="preserve">A0176</t>
  </si>
  <si>
    <t xml:space="preserve">The Frogs</t>
  </si>
  <si>
    <t xml:space="preserve">It's Only Right and Natural</t>
  </si>
  <si>
    <t xml:space="preserve">Milwaukee, WI</t>
  </si>
  <si>
    <t xml:space="preserve">Milwaukee home-tape underground</t>
  </si>
  <si>
    <t xml:space="preserve">lo-fi; shouted; funny-sad; noise wall; deadpan</t>
  </si>
  <si>
    <t xml:space="preserve">Recorded on four-track reel-to-reel with two microphones and never intended for release, the Flemion brothers' improvised home tapes became 'It's Only Right and Natural' after Steve Albini passed a cassette to Homestead's Gerard Cosloy. The record's over-the-top, satirical homoeroticism scandalized as many listeners as it delighted, with the brothers' loose, unrehearsed playing left completely unedited. Its blend of shock-comedy lyrics and genuinely raw home-tape production made it a cult touchstone for musicians drawn to unfiltered, DIY recording.</t>
  </si>
  <si>
    <t xml:space="preserve">Built from unreleased Flemion brothers home tapes that reached Homestead Records through Steve Albini, and its blunt, unedited home-recording ethic later drew championing from Kurt Cobain, Beck, and the Smashing Pumpkins.</t>
  </si>
  <si>
    <t xml:space="preserve">I Only Play 4 Money; Rabbi Baby</t>
  </si>
  <si>
    <t xml:space="preserve">https://en.wikipedia.org/wiki/The_Frogs_(band)
https://en.wikipedia.org/wiki/It's_Only_Right_and_Natural</t>
  </si>
  <si>
    <t xml:space="preserve">A0177</t>
  </si>
  <si>
    <t xml:space="preserve">Sparklehorse</t>
  </si>
  <si>
    <t xml:space="preserve">Vivadixiesubmarinetransmissionplot</t>
  </si>
  <si>
    <t xml:space="preserve">Capitol Records</t>
  </si>
  <si>
    <t xml:space="preserve">Richmond, VA</t>
  </si>
  <si>
    <t xml:space="preserve">Sparklehorse home recording</t>
  </si>
  <si>
    <t xml:space="preserve">lo-fi; hushed; drawl; noise wall; bleak</t>
  </si>
  <si>
    <t xml:space="preserve">Mark Linkous built Sparklehorse's debut largely alone in a rural Virginia home studio, layering hushed, half-mumbled vocals over acoustic guitar, tape hiss, and sudden bursts of distortion. Songs like 'Someday I Will Treat You Good' sit next to noisier, more fractured pieces, giving the record a fragile, private quality even where the arrangements grow dense. Its title track alone runs past ten minutes of feedback and static, underlining how much of the album's atmosphere came from Linkous's own home-recorded sound rather than studio polish.</t>
  </si>
  <si>
    <t xml:space="preserve">Mark Linkous's debut as Sparklehorse, carrying a home-recorded, Neil Young-and-tape-hiss indebted sound onto a major label roughly parallel to Beck's and Guided by Voices' own home-tape crossovers of the mid-1990s.</t>
  </si>
  <si>
    <t xml:space="preserve">Someday I Will Treat You Good; Homecoming Queen</t>
  </si>
  <si>
    <t xml:space="preserve">https://en.wikipedia.org/wiki/Sparklehorse
https://en.wikipedia.org/wiki/Vivadixiesubmarinetransmissionplot</t>
  </si>
  <si>
    <t xml:space="preserve">A0178</t>
  </si>
  <si>
    <t xml:space="preserve">Good Morning Spider</t>
  </si>
  <si>
    <t xml:space="preserve">lo-fi; hushed; drawl; bleak; noise wall</t>
  </si>
  <si>
    <t xml:space="preserve">Made in the aftermath of a near-fatal overdose that left Mark Linkous temporarily unable to walk, 'Good Morning Spider' keeps his home-recorded, hiss-laden production while pushing the songwriting toward starker, more fragile territory. Quiet acoustic pieces and warped electronic textures sit alongside noisier outbursts, all filtered through Linkous's soft, damaged-sounding voice. It remains one of Sparklehorse's most emotionally direct and most purely homemade-sounding records.</t>
  </si>
  <si>
    <t xml:space="preserve">Sparklehorse's second album, continuing Mark Linkous's home-studio production method from 'Vivadixiesubmarinetransmissionplot' while processing the physical and emotional aftermath of his 1996 overdose.</t>
  </si>
  <si>
    <t xml:space="preserve">Sick of Goodbyes; Painbirds</t>
  </si>
  <si>
    <t xml:space="preserve">https://en.wikipedia.org/wiki/Sparklehorse
https://en.wikipedia.org/wiki/Good_Morning_Spider</t>
  </si>
  <si>
    <t xml:space="preserve">A0179</t>
  </si>
  <si>
    <t xml:space="preserve">It's a Wonderful Life</t>
  </si>
  <si>
    <t xml:space="preserve">lo-fi; hushed; drawl; strings; bleak</t>
  </si>
  <si>
    <t xml:space="preserve">'It's a Wonderful Life' softens Sparklehorse's noisier tendencies into hushed, string-laced home recordings, Mark Linkous's whispery voice sitting close over acoustic guitar and analog keyboard textures with guest turns from Tom Waits and PJ Harvey. The production stays intimate and imperfect even as the arrangements grow more delicate than the earlier records. It closes out the most purely home-recorded run of Sparklehorse's catalog before Linkous's later albums moved further toward full-band studio work.</t>
  </si>
  <si>
    <t xml:space="preserve">The third Sparklehorse album, extending Mark Linkous's rural home-studio method from 'Good Morning Spider' into quieter, more orchestrated territory just past the lane's core 1990s window.</t>
  </si>
  <si>
    <t xml:space="preserve">Gold Day; Eyepennies</t>
  </si>
  <si>
    <t xml:space="preserve">https://en.wikipedia.org/wiki/Sparklehorse
https://en.wikipedia.org/wiki/It's_a_Wonderful_Life_(album)</t>
  </si>
  <si>
    <t xml:space="preserve">A0180</t>
  </si>
  <si>
    <t xml:space="preserve">East River Pipe</t>
  </si>
  <si>
    <t xml:space="preserve">Poor Fricky</t>
  </si>
  <si>
    <t xml:space="preserve">Sarah Records</t>
  </si>
  <si>
    <t xml:space="preserve">Weehawken, NJ</t>
  </si>
  <si>
    <t xml:space="preserve">East River Pipe home recording</t>
  </si>
  <si>
    <t xml:space="preserve">lo-fi; hushed; synths; drum machine; bleak</t>
  </si>
  <si>
    <t xml:space="preserve">Fred Cornog records as East River Pipe entirely alone in his New Jersey apartment, building 'Poor Fricky' from cheap synthesizers, drum machines, and a flat, weary voice mixed close and low. The songs are small, melancholy character studies of dead-end jobs and quiet desperation, delivered with a hushed, almost embarrassed intimacy. Originally released in the UK on the twee-pop label Sarah Records before reaching a wider American audience through Merge, it set the template for Cornog's entire solo catalog.</t>
  </si>
  <si>
    <t xml:space="preserve">One of the earliest East River Pipe releases, establishing Fred Cornog's one-man, apartment-recorded synth-and-guitar sound that Merge Records continued to release for the rest of the decade.</t>
  </si>
  <si>
    <t xml:space="preserve">Cardboard Sam's Dream; Shiny Shiny Shoes</t>
  </si>
  <si>
    <t xml:space="preserve">https://en.wikipedia.org/wiki/East_River_Pipe</t>
  </si>
  <si>
    <t xml:space="preserve">A0181</t>
  </si>
  <si>
    <t xml:space="preserve">Mel</t>
  </si>
  <si>
    <t xml:space="preserve">lo-fi; hushed; synths; drum machine; heartbreak</t>
  </si>
  <si>
    <t xml:space="preserve">'Mel' keeps Fred Cornog's one-man, apartment-built sound, drum machines and cheap synths carrying plainly sung, downcast melodies about small failures and quiet longing. The mix stays deliberately thin and close, the sound of a single person working alone with whatever gear was on hand rather than a produced pop record. It is one of the clearest distillations of East River Pipe's insular, home-recorded songwriting.</t>
  </si>
  <si>
    <t xml:space="preserve">Cornog's first full album released directly through Merge, continuing the apartment-built synth-pop sound of 'Poor Fricky' and 'Shining Hours in a Can.'</t>
  </si>
  <si>
    <t xml:space="preserve">Weightless; Shiny New Pony</t>
  </si>
  <si>
    <t xml:space="preserve">A0182</t>
  </si>
  <si>
    <t xml:space="preserve">Bill Fox</t>
  </si>
  <si>
    <t xml:space="preserve">Shelter from the Smoke</t>
  </si>
  <si>
    <t xml:space="preserve">Cleveland, OH</t>
  </si>
  <si>
    <t xml:space="preserve">Cleveland home-tape underground</t>
  </si>
  <si>
    <t xml:space="preserve">lo-fi; jangle; fingerpicked acoustic; hushed; drawl</t>
  </si>
  <si>
    <t xml:space="preserve">After leaving the garage-punk band the Mice, Bill Fox retreated into recording alone on cheap home equipment, and 'Shelter from the Smoke' carries that isolation directly into its sound: thin, close-mic'd acoustic guitar and a plain, unaffected voice with almost nothing added. Melodies echo classic Beatles-esque songwriting, but the fidelity stays resolutely lo-fi throughout. Originally issued in a shorter UK cassette edition before this fuller American release, it built a quiet cult reputation among fellow songwriters.</t>
  </si>
  <si>
    <t xml:space="preserve">Bill Fox's first solo album after the breakup of the Mice, recorded entirely on home cassette equipment in Cleveland and later cited as an influence by songwriters drawn to its unadorned, four-track intimacy.</t>
  </si>
  <si>
    <t xml:space="preserve">Old Beach Road; Rabbit Runs a Destiny</t>
  </si>
  <si>
    <t xml:space="preserve">https://en.wikipedia.org/wiki/Bill_Fox_(musician)</t>
  </si>
  <si>
    <t xml:space="preserve">A0183</t>
  </si>
  <si>
    <t xml:space="preserve">Transit Byzantium</t>
  </si>
  <si>
    <t xml:space="preserve">Bill Fox's second solo album keeps the same bare, home-recorded set-up as 'Shelter from the Smoke,' acoustic guitar and voice mixed thin and close with almost no overdubs. The melodic instincts stay strong even as the recording remains resolutely homemade, giving the songs an unguarded, almost private feel. Fox largely disappeared from music after this record, adding to its quiet, word-of-mouth reputation among fans of home-recorded songwriting.</t>
  </si>
  <si>
    <t xml:space="preserve">The second and, for many years, final Bill Fox solo album, continuing the stark home-cassette method of 'Shelter from the Smoke' before Fox's long absence from recording.</t>
  </si>
  <si>
    <t xml:space="preserve">From a Dark Night; Song of a Drunken Nightingale</t>
  </si>
  <si>
    <t xml:space="preserve">https://en.wikipedia.org/wiki/Bill_Fox_(musician)
https://www.discogs.com/release/2176313-Bill-Fox-Transit-Byzantium</t>
  </si>
  <si>
    <t xml:space="preserve">A0184</t>
  </si>
  <si>
    <t xml:space="preserve">Elliott Smith</t>
  </si>
  <si>
    <t xml:space="preserve">Roman Candle</t>
  </si>
  <si>
    <t xml:space="preserve">Cavity Search Records</t>
  </si>
  <si>
    <t xml:space="preserve">V10</t>
  </si>
  <si>
    <t xml:space="preserve">Portland home-tape songwriting</t>
  </si>
  <si>
    <t xml:space="preserve">lo-fi; hushed; fingerpicked acoustic; close harmonies; bleak</t>
  </si>
  <si>
    <t xml:space="preserve">Written and reportedly begun around age seventeen, Elliott Smith's solo debut was recorded almost entirely alone on a four-track in a friend's basement, his whispery, multi-tracked voice stacked over spare fingerpicked guitar. The songs are quiet and unresolved, often just one or two takes with the tape hiss left audible, a stark contrast to the full-band sound of his other project Heatmiser. It introduced the hushed, confessional home-recording style that would define the rest of his catalog.</t>
  </si>
  <si>
    <t xml:space="preserve">Elliott Smith's first solo album, made on a four-track separately from his louder band Heatmiser, and the direct lo-fi foundation for 'Elliott Smith' and 'Either/Or.'</t>
  </si>
  <si>
    <t xml:space="preserve">Condor Ave; No Name #1</t>
  </si>
  <si>
    <t xml:space="preserve">https://en.wikipedia.org/wiki/Elliott_Smith
https://en.wikipedia.org/wiki/Roman_Candle_(album)</t>
  </si>
  <si>
    <t xml:space="preserve">A0185</t>
  </si>
  <si>
    <t xml:space="preserve">Kill Rock Stars</t>
  </si>
  <si>
    <t xml:space="preserve">lo-fi; hushed; fingerpicked acoustic; bleak; close harmonies</t>
  </si>
  <si>
    <t xml:space="preserve">Elliott Smith's self-titled second album deepens the hushed, four-track intimacy of 'Roman Candle,' with darker, more explicitly personal lyrics about addiction and self-harm delivered in the same close-mic'd whisper. The arrangements stay minimal, mostly acoustic guitar and doubled vocals recorded on cheap home equipment, letting the songwriting carry the record entirely. It built Smith's reputation in the Pacific Northwest underground well before 'Miss Misery' brought him wider attention.</t>
  </si>
  <si>
    <t xml:space="preserve">The second Elliott Smith solo album, continuing his four-track home-recording method on Kill Rock Stars just before 'Either/Or' brought him to a larger indie audience.</t>
  </si>
  <si>
    <t xml:space="preserve">Needle in the Hay; Clementine</t>
  </si>
  <si>
    <t xml:space="preserve">https://en.wikipedia.org/wiki/Elliott_Smith
https://en.wikipedia.org/wiki/Elliott_Smith_(album)</t>
  </si>
  <si>
    <t xml:space="preserve">A0186</t>
  </si>
  <si>
    <t xml:space="preserve">Bright Eyes</t>
  </si>
  <si>
    <t xml:space="preserve">Letting Off the Happiness</t>
  </si>
  <si>
    <t xml:space="preserve">Saddle Creek</t>
  </si>
  <si>
    <t xml:space="preserve">Omaha, NE</t>
  </si>
  <si>
    <t xml:space="preserve">Saddle Creek / Omaha home taping</t>
  </si>
  <si>
    <t xml:space="preserve">lo-fi; cracked or yelping; hushed; heartbreak; drum machine</t>
  </si>
  <si>
    <t xml:space="preserve">Conor Oberst recorded most of 'Letting Off the Happiness' on an analog eight-track reel-to-reel in his family's Omaha basement, his young, quavering voice sitting close over full-band arrangements that still carry the room noise and imperfections of home taping. Members of Lullaby for the Working Class and Neutral Milk Hotel contributed, giving the record a fuller sound than a solo bedroom tape while keeping its DIY origins audible. It established the emotionally raw, confessional style that made Bright Eyes a defining voice of the Omaha scene.</t>
  </si>
  <si>
    <t xml:space="preserve">Conor Oberst's first fully-formed Bright Eyes album, recorded at home in Omaha and setting the template for the Saddle Creek label's emo-adjacent, home-taped singer-songwriter sound.</t>
  </si>
  <si>
    <t xml:space="preserve">Padraic My Prince; June on the West Coast</t>
  </si>
  <si>
    <t xml:space="preserve">https://en.wikipedia.org/wiki/Bright_Eyes_(band)
https://en.wikipedia.org/wiki/Letting_Off_the_Happiness</t>
  </si>
  <si>
    <t xml:space="preserve">A0187</t>
  </si>
  <si>
    <t xml:space="preserve">A Collection of Songs Written and Recorded 1995-1997</t>
  </si>
  <si>
    <t xml:space="preserve">lo-fi; drum machine; cracked or yelping; hushed; bleak</t>
  </si>
  <si>
    <t xml:space="preserve">Assembled from songs a teenage Conor Oberst had been stockpiling since 1995, this first official Bright Eyes release swings between bleating drum-machine experiments, techno-adjacent synth instrumentals, and hushed acoustic sketches, all recorded on cheap home gear. The fidelity is rougher and the songwriting less consistent than what followed, closer to a scrapbook of a young songwriter's private recordings than a planned album. It is a document of Oberst's earliest home-taping years before Bright Eyes found its footing on 'Letting Off the Happiness.'</t>
  </si>
  <si>
    <t xml:space="preserve">The earliest official Bright Eyes release, compiling Conor Oberst's teenage home recordings before the more focused 'Letting Off the Happiness' later the same year.</t>
  </si>
  <si>
    <t xml:space="preserve">The City Has Sex; Falling Out of Love at This Volume</t>
  </si>
  <si>
    <t xml:space="preserve">https://en.wikipedia.org/wiki/Bright_Eyes_(band)
https://en.wikipedia.org/wiki/A_Collection_of_Songs_Written_and_Recorded_1995%E2%80%931997</t>
  </si>
  <si>
    <t xml:space="preserve">A0188</t>
  </si>
  <si>
    <t xml:space="preserve">Beat Happening</t>
  </si>
  <si>
    <t xml:space="preserve">You Turn Me On</t>
  </si>
  <si>
    <t xml:space="preserve">Olympia, WA</t>
  </si>
  <si>
    <t xml:space="preserve">Olympia K Records scene</t>
  </si>
  <si>
    <t xml:space="preserve">lo-fi; deadpan; hushed; drawl; small-town</t>
  </si>
  <si>
    <t xml:space="preserve">Beat Happening's final studio album pushes their deliberately primitive, home-taped sound toward slower, sparser arrangements, Calvin Johnson's flat baritone and Heather Lewis's plain vocals sitting over minimal, unpolished guitar and drums. The production stays as thin and unadorned as their 1985 debut, proof that the band never abandoned its founding lo-fi, anyone-can-play ethic even as their songwriting matured. It closed out a catalog that helped define the K Records aesthetic and the whole Pacific Northwest DIY scene.</t>
  </si>
  <si>
    <t xml:space="preserve">Beat Happening's last album, carrying the deliberately amateurish, home-recorded K Records sound established on their debut through to the end of the band's run, directly influencing the Pacific Northwest's later lo-fi scene including Beck's 'One Foot in the Grave' and the Microphones.</t>
  </si>
  <si>
    <t xml:space="preserve">Godsend; Tiger Bay</t>
  </si>
  <si>
    <t xml:space="preserve">https://en.wikipedia.org/wiki/Beat_Happening
https://en.wikipedia.org/wiki/You_Turn_Me_On</t>
  </si>
  <si>
    <t xml:space="preserve">A0189</t>
  </si>
  <si>
    <t xml:space="preserve">Beck</t>
  </si>
  <si>
    <t xml:space="preserve">One Foot in the Grave</t>
  </si>
  <si>
    <t xml:space="preserve">Los Angeles, CA</t>
  </si>
  <si>
    <t xml:space="preserve">lo-fi; fingerpicked acoustic; drawl; deadpan; short songs (under 2 minutes)</t>
  </si>
  <si>
    <t xml:space="preserve">Recorded in a few days with Calvin Johnson of Beat Happening in Olympia, 'One Foot in the Grave' strips Beck down to acoustic blues and folk fragments, sung in a dry, half-mumbled drawl over guitar that is often just one or two takes. The songs are loose and unfinished-sounding by design, closer to a folk-blues scrapbook than the sample-heavy pop of 'Mellow Gold' released the same year. It is Beck's clearest full-length alignment with the K Records home-taping aesthetic.</t>
  </si>
  <si>
    <t xml:space="preserve">Made during a break in Beck's major-label bidding war, pairing him directly with Calvin Johnson's Olympia K Records home-taping scene that also produced Beat Happening and, later, the Microphones.</t>
  </si>
  <si>
    <t xml:space="preserve">Painted Bird; Girl Dreams</t>
  </si>
  <si>
    <t xml:space="preserve">https://en.wikipedia.org/wiki/Beck
https://en.wikipedia.org/wiki/One_Foot_in_the_Grave_(Beck_album)</t>
  </si>
  <si>
    <t xml:space="preserve">A0190</t>
  </si>
  <si>
    <t xml:space="preserve">Stereopathetic Soulmanure</t>
  </si>
  <si>
    <t xml:space="preserve">Flipside Records</t>
  </si>
  <si>
    <t xml:space="preserve">L.A. anti-folk home-tape scene</t>
  </si>
  <si>
    <t xml:space="preserve">lo-fi; noise wall; drum machine; short songs (under 2 minutes); funny-sad</t>
  </si>
  <si>
    <t xml:space="preserve">A sprawling 25-track collection of pre-'Loser' home recordings, 'Stereopathetic Soulmanure' jumps between tape-collage noise, drum-machine sketches, spoken-word fragments, and half-finished acoustic songs with no attempt at consistency. Released on the small punk label Flipside just weeks before the major-label 'Mellow Gold,' it captures Beck's home-tape archive in its rawest, least commercial form. The record stands as the clearest evidence of how much of Beck's early catalog came directly out of unedited bedroom recording.</t>
  </si>
  <si>
    <t xml:space="preserve">Compiles Beck's pre-fame home-tape archive, released on an independent label the same year as his major-label debut to keep his lo-fi, DIY recordings in circulation alongside 'Mellow Gold.'</t>
  </si>
  <si>
    <t xml:space="preserve">Rowboat; Total Soul Future (Eat It)</t>
  </si>
  <si>
    <t xml:space="preserve">https://en.wikipedia.org/wiki/Beck
https://en.wikipedia.org/wiki/Stereopathetic_Soulmanure</t>
  </si>
  <si>
    <t xml:space="preserve">A0191</t>
  </si>
  <si>
    <t xml:space="preserve">Let's Go Eat the Factory</t>
  </si>
  <si>
    <t xml:space="preserve">Guided by Voices Inc.</t>
  </si>
  <si>
    <t xml:space="preserve">lo-fi; short songs (under 2 minutes); cracked or yelping; jangle; anthemic</t>
  </si>
  <si>
    <t xml:space="preserve">The first album from Guided by Voices' reunited 'classic lineup' (Robert Pollard, Tobin Sprout, Mitch Mitchell, Greg Demos, Kevin Fennell) deliberately returns to the fragmented, four-track-style editing of the 'Bee Thousand' era after nearly two decades of steadily higher-fidelity studio records. Song fragments cut off mid-idea, hiss and room noise are left in, and the sequencing again favors abrupt jump-cuts over smooth transitions. Critics and fans widely read it as a conscious return to the home-taping method that made the band's mid-1990s reputation.</t>
  </si>
  <si>
    <t xml:space="preserve">Guided by Voices' classic-lineup reunion record, deliberately reviving the lo-fi, four-track editing style of 'Propeller' through 'Alien Lanes' after years of more conventionally produced studio albums.</t>
  </si>
  <si>
    <t xml:space="preserve">Doughnut for a Snowman; The Unsinkable Fats Domino</t>
  </si>
  <si>
    <t xml:space="preserve">https://en.wikipedia.org/wiki/Guided_by_Voices_discography
https://en.wikipedia.org/wiki/Let's_Go_Eat_the_Factory</t>
  </si>
  <si>
    <t xml:space="preserve">A0192</t>
  </si>
  <si>
    <t xml:space="preserve">Galaxie 500</t>
  </si>
  <si>
    <t xml:space="preserve">Today</t>
  </si>
  <si>
    <t xml:space="preserve">Aurora Records</t>
  </si>
  <si>
    <t xml:space="preserve">V12 Slowcore and sadcore</t>
  </si>
  <si>
    <t xml:space="preserve">Cambridge, MA</t>
  </si>
  <si>
    <t xml:space="preserve">Boston</t>
  </si>
  <si>
    <t xml:space="preserve">hushed; drawl; feedback; glacial; lo-fi</t>
  </si>
  <si>
    <t xml:space="preserve">Dean Wareham's thin, wavering voice floats over Damon Krukowski's loose, almost jazzy drumming and Naomi Yang's simple bass lines, with reverb-drenched guitar that hangs in the air rather than driving forward. Recorded cheaply and quickly with producer Kramer, it moves at a deliberately unhurried pace that treats space and silence as instruments. It is the founding document of American slowcore, a Velvet Underground homage stretched out until the songs feel like they could dissolve at any moment.</t>
  </si>
  <si>
    <t xml:space="preserve">Descended directly from the Velvet Underground's third-album hush and Jonathan Richman's amateurism; it set the template that Low, Red House Painters, and Codeine would each take in their own direction.</t>
  </si>
  <si>
    <t xml:space="preserve">Flowers; Tugboat; Oblivious</t>
  </si>
  <si>
    <t xml:space="preserve">https://en.wikipedia.org/wiki/Galaxie_500
https://en.wikipedia.org/wiki/Today_(Galaxie_500_album)</t>
  </si>
  <si>
    <t xml:space="preserve">A0193</t>
  </si>
  <si>
    <t xml:space="preserve">On Fire</t>
  </si>
  <si>
    <t xml:space="preserve">Rough Trade</t>
  </si>
  <si>
    <t xml:space="preserve">hushed; feedback; glacial; lullaby; bleak</t>
  </si>
  <si>
    <t xml:space="preserve">Warmer production and a bigger reverb trail let this second album breathe more than the debut, with Wareham's guitar solos stretching into long, keening lines over Krukowski's brushed, patient drumming. Songs like 'Strange' and 'Blue Thunder' move at a near-motionless tempo, turning small chord shifts into the record's main event. It is generally regarded as the band's high point and the clearest statement of the slow, sad, reverb-soaked sound that would come to be called slowcore.</t>
  </si>
  <si>
    <t xml:space="preserve">Built on the Today template but polished by a full studio budget on Rough Trade; its guitar tone and pacing directly informed Low and Bedhead a few years later.</t>
  </si>
  <si>
    <t xml:space="preserve">Strange; Blue Thunder; Snowstorm</t>
  </si>
  <si>
    <t xml:space="preserve">https://en.wikipedia.org/wiki/Galaxie_500
https://en.wikipedia.org/wiki/On_Fire_(Galaxie_500_album)</t>
  </si>
  <si>
    <t xml:space="preserve">A0194</t>
  </si>
  <si>
    <t xml:space="preserve">This Is Our Music</t>
  </si>
  <si>
    <t xml:space="preserve">hushed; drawl; feedback; cosmic; bleak</t>
  </si>
  <si>
    <t xml:space="preserve">The trio's final album pushes further into extended, almost ambient guitar passages, including an eight-minute cover of Yoko Ono's 'Listen, the Snow Is Falling' that closes the record in a wash of noise. Wareham's songwriting is a little more direct than before even as the arrangements grow more spacious, and the whole thing was recorded and mixed in just a few days. Internal tensions broke the band up shortly after release, making this an accidental capstone to their three-album run.</t>
  </si>
  <si>
    <t xml:space="preserve">The last statement of the Today/On Fire sound before Wareham formed Luna and Krukowski and Yang became Damon &amp; Naomi; its long, drifting closer anticipates the extended pieces on Duster's Stratosphere.</t>
  </si>
  <si>
    <t xml:space="preserve">Fourth of July; Way Up High; Listen, the Snow Is Falling</t>
  </si>
  <si>
    <t xml:space="preserve">https://en.wikipedia.org/wiki/Galaxie_500
https://en.wikipedia.org/wiki/This_Is_Our_Music</t>
  </si>
  <si>
    <t xml:space="preserve">A0195</t>
  </si>
  <si>
    <t xml:space="preserve">Damon &amp; Naomi</t>
  </si>
  <si>
    <t xml:space="preserve">More Sad Hits</t>
  </si>
  <si>
    <t xml:space="preserve">Shimmy Disc</t>
  </si>
  <si>
    <t xml:space="preserve">hushed; strings; lullaby; bleak; fingerpicked acoustic</t>
  </si>
  <si>
    <t xml:space="preserve">Galaxie 500's rhythm section regroups as a duo, trading electric drift for hushed acoustic arrangements built around Naomi Yang's low, plainspoken vocals and Damon Krukowski's brushed drums and vibraphone touches. Produced by Kramer, it carries over the unhurried pace of their old band but replaces guitar haze with strings and piano for a more chamber-folk feel. The title is not ironic: these are quiet, grieving songs written in the immediate aftermath of Galaxie 500's breakup.</t>
  </si>
  <si>
    <t xml:space="preserve">A direct continuation of Galaxie 500 by two of its three members, moving the same hushed sensibility from reverbed rock into folk-adjacent arrangements that later fed Damon &amp; Naomi's long-running Sub Pop run.</t>
  </si>
  <si>
    <t xml:space="preserve">Coax Me; Brøndbyøster; Sunday Dream</t>
  </si>
  <si>
    <t xml:space="preserve">https://en.wikipedia.org/wiki/Damon_%26_Naomi</t>
  </si>
  <si>
    <t xml:space="preserve">A0196</t>
  </si>
  <si>
    <t xml:space="preserve">Low</t>
  </si>
  <si>
    <t xml:space="preserve">I Could Live in Hope</t>
  </si>
  <si>
    <t xml:space="preserve">Vernon Yard</t>
  </si>
  <si>
    <t xml:space="preserve">Duluth, MN</t>
  </si>
  <si>
    <t xml:space="preserve">Duluth</t>
  </si>
  <si>
    <t xml:space="preserve">hushed; close harmonies; glacial; bleak; spiritual or gospel</t>
  </si>
  <si>
    <t xml:space="preserve">Alan Sparhawk and Mimi Parker's married-couple harmonies sit over barely-there bass and a drum kit reduced to a single cymbal and snare, with songs stretched to a near-stop tempo that felt radical next to 1994's alternative-rock boom. The production is dry and close-miked, so every brushed drum hit and breath is audible in a way that makes the record feel recorded in a small room at night. It became the founding text of the genre later dubbed slowcore, a title Low themselves resisted but never escaped.</t>
  </si>
  <si>
    <t xml:space="preserve">Picks up the reverb-free hush of the Velvet Underground's quietest moments and Galaxie 500's pacing, then strips it down further; it set the template Low would work variations on for the next three decades.</t>
  </si>
  <si>
    <t xml:space="preserve">Words; Fear; Lullaby</t>
  </si>
  <si>
    <t xml:space="preserve">https://en.wikipedia.org/wiki/Low_(band)
https://en.wikipedia.org/wiki/I_Could_Live_in_Hope</t>
  </si>
  <si>
    <t xml:space="preserve">A0197</t>
  </si>
  <si>
    <t xml:space="preserve">Long Division</t>
  </si>
  <si>
    <t xml:space="preserve">hushed; close harmonies; glacial; bleak; drum machine</t>
  </si>
  <si>
    <t xml:space="preserve">The second Low album keeps the trio's minimal instrumentation but opens up the arrangements slightly, with a drum machine appearing on a couple of tracks and the guitar allowed a little more distortion at the edges. Parker and Sparhawk's vocal blend is even more foregrounded here, often carrying songs with almost no other instrumentation behind them. It is quieter and more austere than the debut in places, doubling down on the idea that restraint itself could be the hook.</t>
  </si>
  <si>
    <t xml:space="preserve">A direct sequel to I Could Live in Hope that tightened the same minimalist formula; it influenced the hushed side of Bedhead and the Duluth scene Low anchored for years after.</t>
  </si>
  <si>
    <t xml:space="preserve">Emma Jean; Violence; Shame</t>
  </si>
  <si>
    <t xml:space="preserve">https://en.wikipedia.org/wiki/Low_(band)
https://en.wikipedia.org/wiki/Long_Division_(album)</t>
  </si>
  <si>
    <t xml:space="preserve">A0198</t>
  </si>
  <si>
    <t xml:space="preserve">The Curtain Hits the Cast</t>
  </si>
  <si>
    <t xml:space="preserve">hushed; close harmonies; glacial; long songs (7+ minutes); bleak</t>
  </si>
  <si>
    <t xml:space="preserve">Low's third record stretches out, closing with the roughly fifteen-minute 'Do You Know How to Waltz?', a slow-building drone that was the longest and loudest thing the band had committed to tape. Elsewhere the record keeps the hushed, brushed-drum sound of the first two albums, but there is a new patience to how songs are allowed to develop over five or six minutes rather than resolve quickly. It closed out the band's run on the fading Vernon Yard label before they moved to Kranky.</t>
  </si>
  <si>
    <t xml:space="preserve">Extends the I Could Live in Hope sound toward longer, more drone-like structures that anticipate Codeine's most extended pieces and the more experimental Low records to come on Kranky.</t>
  </si>
  <si>
    <t xml:space="preserve">Anon; Over the Ocean; Do You Know How to Waltz?</t>
  </si>
  <si>
    <t xml:space="preserve">https://en.wikipedia.org/wiki/Low_(band)
https://en.wikipedia.org/wiki/The_Curtain_Hits_the_Cast</t>
  </si>
  <si>
    <t xml:space="preserve">A0199</t>
  </si>
  <si>
    <t xml:space="preserve">Secret Name</t>
  </si>
  <si>
    <t xml:space="preserve">Kranky</t>
  </si>
  <si>
    <t xml:space="preserve">hushed; close harmonies; strings; spiritual or gospel; glacial</t>
  </si>
  <si>
    <t xml:space="preserve">Produced by Steve Albini and the first album for Kranky, Secret Name adds strings and organ to Low's palette without disturbing the trio's basic quiet-and-slow approach, and the Mormon faith of Sparhawk and Parker surfaces more openly in the lyrics. The pacing is still glacial but the arrangements feel fuller and warmer than the Vernon Yard albums, a widening that critics singled out as a small but real evolution. It is often cited as the record where Low's audience beyond the slowcore faithful started to grow.</t>
  </si>
  <si>
    <t xml:space="preserve">Moves Low's sound from the stark early records toward the more textured, occasionally gospel-tinged music of the 2000s; Albini's involvement ties it to the same Chicago recording lineage as Codeine and Bedhead.</t>
  </si>
  <si>
    <t xml:space="preserve">Starfire; Weight of Water; Don't Understand</t>
  </si>
  <si>
    <t xml:space="preserve">https://en.wikipedia.org/wiki/Low_(band)
https://en.wikipedia.org/wiki/Secret_Name</t>
  </si>
  <si>
    <t xml:space="preserve">A0200</t>
  </si>
  <si>
    <t xml:space="preserve">Things We Lost in the Fire</t>
  </si>
  <si>
    <t xml:space="preserve">hushed; close harmonies; strings; cracked or yelping; bleak</t>
  </si>
  <si>
    <t xml:space="preserve">Steve Albini returns to produce a record that is fuller and more melodic than Secret Name while never abandoning Low's trademark hush, with cello and viola threaded through songs like 'Dinosaur Act' and 'Sunflower.' Sparhawk and Parker's harmonies are mixed close and dry, so the record's emotional weight comes from tone and restraint rather than volume. It is frequently named the best entry point into Low's catalog, the record that made the band's patience sound inviting rather than austere.</t>
  </si>
  <si>
    <t xml:space="preserve">The fullest realization of the Kranky-era Low sound, carrying the L2 slowcore torch into the 2000s indie landscape and directly shaping bands like Bon Iver and the 2010s Kranky-adjacent scene.</t>
  </si>
  <si>
    <t xml:space="preserve">Dinosaur Act; Sunflower; In the Drugs</t>
  </si>
  <si>
    <t xml:space="preserve">https://en.wikipedia.org/wiki/Low_(band)
https://en.wikipedia.org/wiki/Things_We_Lost_in_the_Fire</t>
  </si>
  <si>
    <t xml:space="preserve">A0201</t>
  </si>
  <si>
    <t xml:space="preserve">Trust</t>
  </si>
  <si>
    <t xml:space="preserve">hushed; bleak; close harmonies; glacial; spiritual or gospel</t>
  </si>
  <si>
    <t xml:space="preserve">A darker, denser record than its predecessor, Trust leans into distortion and longer song lengths while keeping the tempos as slow as ever, recorded in the wake of the September 11 attacks and Sparhawk's own crisis of faith. Songs like the eight-minute 'Diamond' let the band's patience curdle into something closer to dread than comfort. It is less immediate than Things We Lost in the Fire but rewards the same close, quiet listening the band always demanded.</t>
  </si>
  <si>
    <t xml:space="preserve">Continues the Albini-produced Kranky trilogy, pushing Low's minimalism toward a heavier, more ominous register that fed into the noisier turn of The Great Destroyer.</t>
  </si>
  <si>
    <t xml:space="preserve">Canada; Diamond; Little Argument</t>
  </si>
  <si>
    <t xml:space="preserve">https://en.wikipedia.org/wiki/Low_(band)
https://en.wikipedia.org/wiki/Trust_(Low_album)</t>
  </si>
  <si>
    <t xml:space="preserve">A0202</t>
  </si>
  <si>
    <t xml:space="preserve">The Great Destroyer</t>
  </si>
  <si>
    <t xml:space="preserve">cracked or yelping; close harmonies; feedback; anthemic; bleak</t>
  </si>
  <si>
    <t xml:space="preserve">Low's Sub Pop debut brought in producer Dave Fridmann and, for the first time, real distortion and up-tempo drumming, startling longtime fans who had come to equate the band with near-total stillness. The hush is still there in places, but songs like 'Monkey' and 'California' move with a rock band's urgency rather than a devotional one's patience. It remains the most debated record in Low's catalog, the moment slowcore's most famous practitioners flirted with leaving the genre behind.</t>
  </si>
  <si>
    <t xml:space="preserve">A deliberate break from the Kranky-era formula that shows how far the slowcore blueprint could stretch toward conventional indie rock without losing Sparhawk and Parker's harmonic core.</t>
  </si>
  <si>
    <t xml:space="preserve">Monkey; California; Just Stand Back</t>
  </si>
  <si>
    <t xml:space="preserve">https://en.wikipedia.org/wiki/Low_(band)
https://en.wikipedia.org/wiki/The_Great_Destroyer</t>
  </si>
  <si>
    <t xml:space="preserve">A0203</t>
  </si>
  <si>
    <t xml:space="preserve">Drums and Guns</t>
  </si>
  <si>
    <t xml:space="preserve">hushed; drum machine; political; bleak; close harmonies</t>
  </si>
  <si>
    <t xml:space="preserve">A stark reaction to The Great Destroyer's rock move, Drums and Guns brings back Low's quiet and adds programmed beats, tape loops, and overtly political, war-haunted lyrics from Sparhawk in the Iraq War years. The production, again with Dave Fridmann, is spare and electronic in a way that feels closer to Kranky labelmates than to rock radio. It is one of the bleakest records in the catalog, matching mortal subject matter to the coldest sounds the band had used to that point.</t>
  </si>
  <si>
    <t xml:space="preserve">Pulls Low back toward its Kranky-era minimalism while absorbing electronic texture, a move that anticipates the drone and noise experiments of Double Negative a decade later.</t>
  </si>
  <si>
    <t xml:space="preserve">Belarus; Murderer; Breaker</t>
  </si>
  <si>
    <t xml:space="preserve">https://en.wikipedia.org/wiki/Low_(band)
https://en.wikipedia.org/wiki/Drums_and_Guns</t>
  </si>
  <si>
    <t xml:space="preserve">A0204</t>
  </si>
  <si>
    <t xml:space="preserve">Double Negative</t>
  </si>
  <si>
    <t xml:space="preserve">C8 Modern slowcore and hushed twang</t>
  </si>
  <si>
    <t xml:space="preserve">noise wall; bleak; drum machine; close harmonies; glacial</t>
  </si>
  <si>
    <t xml:space="preserve">Produced with BJ Burton, Double Negative buries Sparhawk and Parker's harmonies under distorted, glitching electronics and collapsing drum machines, sounding less like a band recording live and more like a slowcore album being digitally destroyed in real time. It was one of the most acclaimed records of 2018 for how radically it reinvented a thirty-year-old sound rather than repeating it. The tempos are still slow and the mood still devotional, but the texture is closer to noise music than to the hushed folk-rock of the band's debut.</t>
  </si>
  <si>
    <t xml:space="preserve">A late-career reinvention that pulls Low's original slowcore template into the same noise and glitch territory the 2010s C8 scene was exploring, directly influencing younger hushed-twang and noise-adjacent bands.</t>
  </si>
  <si>
    <t xml:space="preserve">Quorum; Dancing and Blood; Disarray</t>
  </si>
  <si>
    <t xml:space="preserve">https://en.wikipedia.org/wiki/Low_(band)
https://en.wikipedia.org/wiki/Double_Negative_(Low_album)</t>
  </si>
  <si>
    <t xml:space="preserve">A0205</t>
  </si>
  <si>
    <t xml:space="preserve">Red House Painters</t>
  </si>
  <si>
    <t xml:space="preserve">Down Colorful Hill</t>
  </si>
  <si>
    <t xml:space="preserve">San Francisco, CA</t>
  </si>
  <si>
    <t xml:space="preserve">San Francisco</t>
  </si>
  <si>
    <t xml:space="preserve">hushed; fingerpicked acoustic; long songs (7+ minutes); bleak; baritone</t>
  </si>
  <si>
    <t xml:space="preserve">Mark Kozelek's baritone unspools over slow, mostly acoustic arrangements that stretch songs like the eleven-minute title track well past conventional pop length, with Anthony Koutsos's drums and Gorden Mack's guitar entering and leaving almost imperceptibly. Compiled from demo sessions rather than built as a proper studio album, it has a raw, unfinished intimacy that later Red House Painters records would polish away. It introduced 4AD, a label better known for shimmering dream pop, to a completely different kind of slow, sad American rock.</t>
  </si>
  <si>
    <t xml:space="preserve">Picks up where Galaxie 500 and early Low left off but stretches songs even longer and starker; it set the confessional, extended-form template Kozelek would use across the rest of Red House Painters and Sun Kil Moon.</t>
  </si>
  <si>
    <t xml:space="preserve">Down Colorful Hill; Michael; Lord Kill the Pain</t>
  </si>
  <si>
    <t xml:space="preserve">https://en.wikipedia.org/wiki/Red_House_Painters
https://en.wikipedia.org/wiki/Down_Colorful_Hill</t>
  </si>
  <si>
    <t xml:space="preserve">A0206</t>
  </si>
  <si>
    <t xml:space="preserve">Red House Painters (Rollercoaster)</t>
  </si>
  <si>
    <t xml:space="preserve">hushed; fingerpicked acoustic; long songs (7+ minutes); baritone; bleak</t>
  </si>
  <si>
    <t xml:space="preserve">The first self-titled album, distinguished by fans as 'Rollercoaster' for its cover photo, is a full-band studio statement built around long, slowly unfurling guitar figures and Kozelek's plainspoken accounts of childhood and small-town Ohio. 'Katy Song' and 'New Jersey' stretch past six and eight minutes without hurrying toward a chorus, trusting repetition and dynamics instead. It remains one of the clearest statements of what came to be called sadcore: unhurried, unadorned, emotionally direct without irony.</t>
  </si>
  <si>
    <t xml:space="preserve">Expands the Down Colorful Hill approach into a full studio record, cementing Red House Painters alongside Low and Codeine as the genre's defining early-'90s trio of bands.</t>
  </si>
  <si>
    <t xml:space="preserve">Katy Song; New Jersey; Mother</t>
  </si>
  <si>
    <t xml:space="preserve">https://en.wikipedia.org/wiki/Red_House_Painters
https://en.wikipedia.org/wiki/Red_House_Painters_(1993_album,_Rollercoaster)</t>
  </si>
  <si>
    <t xml:space="preserve">A0207</t>
  </si>
  <si>
    <t xml:space="preserve">Red House Painters (Bridge)</t>
  </si>
  <si>
    <t xml:space="preserve">hushed; fingerpicked acoustic; baritone; bleak; storytelling</t>
  </si>
  <si>
    <t xml:space="preserve">Released the same year as the first self-titled record and nicknamed 'Bridge' for its cover shot, this second self-titled album is shorter and slightly more song-based, though still built on Kozelek's unhurried tempos and long, plain-spoken verses. It leans a little further into full-band arrangements than Down Colorful Hill while keeping the confessional directness that defined the band's early run. Coming out so close to Rollercoaster, it can read as a companion piece rather than a fresh statement, but it holds up as one of the era's clearest sadcore records.</t>
  </si>
  <si>
    <t xml:space="preserve">A companion to the first self-titled album, deepening the same hushed, extended-song approach that made Red House Painters one of the genre's three or four defining acts alongside Low and Codeine.</t>
  </si>
  <si>
    <t xml:space="preserve">Blindfold; Rollercoaster; Uncle Joe</t>
  </si>
  <si>
    <t xml:space="preserve">https://en.wikipedia.org/wiki/Red_House_Painters
https://en.wikipedia.org/wiki/Red_House_Painters_(1993_album,_Bridge)</t>
  </si>
  <si>
    <t xml:space="preserve">A0208</t>
  </si>
  <si>
    <t xml:space="preserve">Ocean Beach</t>
  </si>
  <si>
    <t xml:space="preserve">hushed; fingerpicked acoustic; baritone; breezy; storytelling</t>
  </si>
  <si>
    <t xml:space="preserve">Named for the San Francisco neighborhood where Kozelek lived, Ocean Beach is a little brighter and more melodic than the band's earlier records, with 'Summer Dress' and 'Cabezon' letting some warmth into the usual slow tempos and unhurried arrangements. It is still built on long, patient songs and Kozelek's plain, confessional voice, but the production has more air and light in it than Down Colorful Hill's demo-tape intimacy. Fans often point to it as the most accessible entry into the band's catalog without sacrificing what made the early records distinctive.</t>
  </si>
  <si>
    <t xml:space="preserve">Keeps Red House Painters' core hushed, extended-song formula while opening it toward warmer, more melodic songwriting that would carry over into Songs for a Blue Guitar.</t>
  </si>
  <si>
    <t xml:space="preserve">Summer Dress; Cabezon; San Geronimo</t>
  </si>
  <si>
    <t xml:space="preserve">https://en.wikipedia.org/wiki/Red_House_Painters
https://en.wikipedia.org/wiki/Ocean_Beach_(album)</t>
  </si>
  <si>
    <t xml:space="preserve">A0209</t>
  </si>
  <si>
    <t xml:space="preserve">Songs for a Blue Guitar</t>
  </si>
  <si>
    <t xml:space="preserve">Island Records</t>
  </si>
  <si>
    <t xml:space="preserve">baritone; long songs (7+ minutes); hushed; storytelling; breezy</t>
  </si>
  <si>
    <t xml:space="preserve">Moving to a major label after 4AD dropped the band, Songs for a Blue Guitar keeps the slow tempos but adds electric-guitar interplay and more rock-band muscle than any previous Red House Painters record, including a nearly eleven-minute cover of the Cars' 'All Mixed Up.' It became the band's best-selling record in the US, helped by a bigger promotional budget, even as the songwriting stayed as unhurried and diaristic as ever. It marks the point where the band's sound started sliding toward what would become Kozelek's Sun Kil Moon project.</t>
  </si>
  <si>
    <t xml:space="preserve">A major-label widening of the Red House Painters sound that keeps the slowcore pacing while adding guitar interplay closer to classic rock, foreshadowing the more expansive Sun Kil Moon records to come.</t>
  </si>
  <si>
    <t xml:space="preserve">Have You Forgotten; All Mixed Up; Trailways</t>
  </si>
  <si>
    <t xml:space="preserve">https://en.wikipedia.org/wiki/Red_House_Painters
https://en.wikipedia.org/wiki/Songs_for_a_Blue_Guitar</t>
  </si>
  <si>
    <t xml:space="preserve">A0210</t>
  </si>
  <si>
    <t xml:space="preserve">Old Ramon</t>
  </si>
  <si>
    <t xml:space="preserve">baritone; hushed; bleak; storytelling; long songs (7+ minutes)</t>
  </si>
  <si>
    <t xml:space="preserve">Recorded in 1998 but shelved for three years by label mergers before Sub Pop finally released it, Old Ramon is the last Red House Painters album, and its delayed release makes it a strange bridge between the band and Kozelek's subsequent Sun Kil Moon work. The songs are darker and more electric than Songs for a Blue Guitar, with Kozelek's voice sitting low in the mix over slow, guitar-driven arrangements. It closes out the band's catalog on a note that is quieter in spirit than in volume, still committed to letting songs take their time.</t>
  </si>
  <si>
    <t xml:space="preserve">The final Red House Painters record and a direct bridge to Sun Kil Moon, carrying the band's hushed, extended-song formula into the 2000s on the same label, Sub Pop, that would later release Low's mid-period albums.</t>
  </si>
  <si>
    <t xml:space="preserve">Wop-a-Din-Din; Michael; Byrd Joel</t>
  </si>
  <si>
    <t xml:space="preserve">https://en.wikipedia.org/wiki/Red_House_Painters
https://en.wikipedia.org/wiki/Old_Ramon</t>
  </si>
  <si>
    <t xml:space="preserve">A0211</t>
  </si>
  <si>
    <t xml:space="preserve">Sun Kil Moon</t>
  </si>
  <si>
    <t xml:space="preserve">Ghosts of the Great Highway</t>
  </si>
  <si>
    <t xml:space="preserve">Jetset Records</t>
  </si>
  <si>
    <t xml:space="preserve">baritone; long songs (7+ minutes); storytelling; hushed; bleak</t>
  </si>
  <si>
    <t xml:space="preserve">Mark Kozelek's post-Red House Painters project debuts with a record built around true stories of dead boxers and lost friends, delivered in his familiar low, unhurried voice over full-band arrangements that alternate between hushed acoustic passages and slow-building electric ones. Songs like the fourteen-minute 'Duk Koo Kim' show the same patience for long-form storytelling that defined Down Colorful Hill a decade earlier. It is generally considered Kozelek's best latter-day record and the clearest sign that his songwriting obsessions had not changed even as the band name did.</t>
  </si>
  <si>
    <t xml:space="preserve">A direct continuation of Red House Painters' extended, confessional songwriting under a new band name, extending the sadcore lineage into the 2000s and setting up Kozelek's later, even more explicitly narrative Benji.</t>
  </si>
  <si>
    <t xml:space="preserve">Glenn Tipton; Carry Me Ohio; Duk Koo Kim</t>
  </si>
  <si>
    <t xml:space="preserve">https://en.wikipedia.org/wiki/Sun_Kil_Moon</t>
  </si>
  <si>
    <t xml:space="preserve">A0212</t>
  </si>
  <si>
    <t xml:space="preserve">Codeine</t>
  </si>
  <si>
    <t xml:space="preserve">Frigid Stars</t>
  </si>
  <si>
    <t xml:space="preserve">glacial; bleak; baritone; noise wall; hushed</t>
  </si>
  <si>
    <t xml:space="preserve">Stephen Immerwahr's flat, weary baritone sits over guitars tuned down and played at a crawl, with drummer Chris Brokaw's minimal, dragging beat giving the whole record a heavy, sedated pull. Recorded for a fraction of the budget of its peers, it is one of the records most responsible for the term 'slowcore' being coined at all, its tempo so consistently slow that critics reached for a new label to describe it. The mood is uniformly bleak, closer to doom metal's weight than to folk-rock's warmth, despite the quiet volume.</t>
  </si>
  <si>
    <t xml:space="preserve">Along with Galaxie 500, this is a founding document of American slowcore; its members went on to Codeine's own later work and, in Brokaw's case, to Come, spreading the sound through the Northeast underground.</t>
  </si>
  <si>
    <t xml:space="preserve">D; Pickup Song; Cave-In</t>
  </si>
  <si>
    <t xml:space="preserve">https://en.wikipedia.org/wiki/Codeine_(band)</t>
  </si>
  <si>
    <t xml:space="preserve">A0213</t>
  </si>
  <si>
    <t xml:space="preserve">Barely Real</t>
  </si>
  <si>
    <t xml:space="preserve">glacial; bleak; baritone; hushed; long songs (7+ minutes)</t>
  </si>
  <si>
    <t xml:space="preserve">A four-song bridge between Frigid Stars and The White Birch, Barely Real keeps the same dragging tempos and downcast baritone vocals while letting individual songs stretch out a little further, including the nearly seven-minute 'Realize, Rewind.' It is leaner and more focused than a full album, functioning almost as a mission statement for how uncompromisingly slow the band was willing to go. New drummer John Engle would soon replace Chris Brokaw, and this EP captures the band mid-transition.</t>
  </si>
  <si>
    <t xml:space="preserve">A short but important link in Codeine's catalog, keeping the band's tempo-as-ideology approach intact between two more widely heard full-lengths.</t>
  </si>
  <si>
    <t xml:space="preserve">Realize, Rewind; Ates; 3 A.M.</t>
  </si>
  <si>
    <t xml:space="preserve">A0214</t>
  </si>
  <si>
    <t xml:space="preserve">The White Birch</t>
  </si>
  <si>
    <t xml:space="preserve">glacial; bleak; baritone; noise wall; long songs (7+ minutes)</t>
  </si>
  <si>
    <t xml:space="preserve">Codeine's final album pushes even further into heaviness, with thicker, more distorted guitars and a slightly more full-band feel than Frigid Stars, though the tempos remain just as funereal. Immerwahr's lyrics are bleaker still, and the record's closing tracks stretch past six minutes without ever picking up speed. It was recorded as tensions within the band were rising, and Codeine broke up not long after its release, leaving it as the genre's most extreme statement of how slow rock music could go and still function as rock music.</t>
  </si>
  <si>
    <t xml:space="preserve">The culmination of Codeine's slowcore extremism, a direct influence on Bedhead's own tempo-obsessed guitar interplay and on the doom-adjacent wing of the genre that followed.</t>
  </si>
  <si>
    <t xml:space="preserve">Have I Sinned; Sea; Vein</t>
  </si>
  <si>
    <t xml:space="preserve">A0215</t>
  </si>
  <si>
    <t xml:space="preserve">American Music Club</t>
  </si>
  <si>
    <t xml:space="preserve">California</t>
  </si>
  <si>
    <t xml:space="preserve">Frontier Records</t>
  </si>
  <si>
    <t xml:space="preserve">baritone; hushed; pedal steel; bleak; storytelling</t>
  </si>
  <si>
    <t xml:space="preserve">Mark Eitzel's ragged, plainspoken baritone leads a loose country-rock band through slow, pedal-steel-streaked songs about drinking, failure, and the California underclass, closer in spirit to a whiskey-soaked Neil Young ballad than to any indie-rock trend of 1988. Vudi's guitar work is spare and atmospheric rather than showy, leaving most of the space to Eitzel's half-sung, half-spoken delivery. It set American Music Club apart from both the alt-country scene and the emerging slowcore underground by combining both impulses into something bleaker and more theatrical than either.</t>
  </si>
  <si>
    <t xml:space="preserve">Bridges the sad, slow West Coast country-rock lineage with the emerging sadcore sensibility, an influence Eitzel's later solo work and bands like Idaho and Red House Painters would build on directly.</t>
  </si>
  <si>
    <t xml:space="preserve">Firefly; Blue and Grey Shirt; Bad Liquor</t>
  </si>
  <si>
    <t xml:space="preserve">https://en.wikipedia.org/wiki/American_Music_Club</t>
  </si>
  <si>
    <t xml:space="preserve">A0216</t>
  </si>
  <si>
    <t xml:space="preserve">United Kingdom</t>
  </si>
  <si>
    <t xml:space="preserve">Demon Records</t>
  </si>
  <si>
    <t xml:space="preserve">baritone; hushed; bleak; storytelling; drinking songs</t>
  </si>
  <si>
    <t xml:space="preserve">Recorded and released first in Britain, where the band had a small but devoted following before they found much notice at home, United Kingdom keeps the slow tempos and confessional bent of California while leaning further into Eitzel's bleak humor and drinking-song persona. The band plays looser and rangier here, with Vudi's guitar drifting between country twang and noisier textures. It remains one of the least reissued and hardest-to-find American Music Club records, overshadowed by the trio of albums that followed on bigger labels.</t>
  </si>
  <si>
    <t xml:space="preserve">An overlooked link between California and the band's more widely heard early-'90s albums, cementing Eitzel's persona as a singer for whom sadness was a full-time occupation.</t>
  </si>
  <si>
    <t xml:space="preserve">Big Painted Sign; Torn Blue Foam Couch; What Godzilla Said to God</t>
  </si>
  <si>
    <t xml:space="preserve">A0217</t>
  </si>
  <si>
    <t xml:space="preserve">Everclear</t>
  </si>
  <si>
    <t xml:space="preserve">baritone; hushed; bleak; storytelling; heartbreak</t>
  </si>
  <si>
    <t xml:space="preserve">Widely considered the band's breakthrough, Everclear pairs Eitzel's most direct, devastating lyrics yet with arrangements that move from near-silence to sudden, cathartic swells, as on 'Rise' and 'Miracle on 8th Street.' The pacing is unhurried throughout, letting songs about addiction, longing, and San Francisco's underside build slowly rather than rushing to a hook. It won the band real critical attention for the first time, with some critics naming Eitzel among the best American songwriters of his generation off the strength of this record alone.</t>
  </si>
  <si>
    <t xml:space="preserve">The album that established American Music Club as a major sadcore-adjacent songwriting force, directly influencing the more theatrical, confessional end of the genre represented later by Mark Lanegan and Mark Kozelek.</t>
  </si>
  <si>
    <t xml:space="preserve">Rise; Miracle on 8th Street; Royal Cafe</t>
  </si>
  <si>
    <t xml:space="preserve">A0218</t>
  </si>
  <si>
    <t xml:space="preserve">Virgin Records</t>
  </si>
  <si>
    <t xml:space="preserve">baritone; strings; bleak; storytelling; heartbreak</t>
  </si>
  <si>
    <t xml:space="preserve">The band's major-label debut adds strings and a bigger studio budget without smoothing over Eitzel's bleak worldview, resulting in some of the most orchestrated and also most despairing songs in the catalog, including 'Johnny Mathis' Feet.' The pace stays slow and the arrangements patient, but there is a new grandeur to songs like 'Gratitude Walks' that the earlier indie releases could not afford. It is frequently cited alongside Everclear as the peak of the classic American Music Club lineup.</t>
  </si>
  <si>
    <t xml:space="preserve">Shows how far the sadcore songwriting template could be scaled up with major-label resources while keeping its emotional core intact, a path Mark Eitzel would continue exploring on his solo records.</t>
  </si>
  <si>
    <t xml:space="preserve">Johnny Mathis' Feet; Gratitude Walks; Challenger</t>
  </si>
  <si>
    <t xml:space="preserve">A0219</t>
  </si>
  <si>
    <t xml:space="preserve">Reprise Records</t>
  </si>
  <si>
    <t xml:space="preserve">baritone; hushed; bleak; storytelling; breezy</t>
  </si>
  <si>
    <t xml:space="preserve">The last album by the original lineup before the band's first breakup, San Francisco is a valentine to and eulogy for the city that shaped Eitzel's songwriting, with slower, more resigned arrangements than Mercury's occasional grandeur. Songs like 'What the Pillar of Salt Held Up' and 'Wish the World Away' find the band at its most exhausted and tender simultaneously. Eitzel announced the band's split shortly after its release, framing the record as a fitting, unhurried farewell.</t>
  </si>
  <si>
    <t xml:space="preserve">Closes out the classic American Music Club run on the same slow, confessional terms it began on, after which Eitzel's solo career and the band's eventual 2004 reunion carried the sound forward.</t>
  </si>
  <si>
    <t xml:space="preserve">What the Pillar of Salt Held Up; Wish the World Away; How Many Six Packs</t>
  </si>
  <si>
    <t xml:space="preserve">A0220</t>
  </si>
  <si>
    <t xml:space="preserve">Mark Eitzel</t>
  </si>
  <si>
    <t xml:space="preserve">60 Watt Silver Lining</t>
  </si>
  <si>
    <t xml:space="preserve">baritone; piano; hushed; bleak; storytelling</t>
  </si>
  <si>
    <t xml:space="preserve">Eitzel's first proper solo album after American Music Club's split leans toward jazzy, late-night piano and brushed-drum arrangements, a quieter and more lounge-adjacent setting for his weary voice than any AMC record attempted. The songs keep the slow tempos and downcast lyrics intact while trading Vudi's guitar textures for a more cabaret-like backing band. It is often held up as the strongest of Eitzel's many solo records, a showcase for a voice built entirely around understatement.</t>
  </si>
  <si>
    <t xml:space="preserve">Carries American Music Club's sadcore songwriting into a solo, more torch-song-inflected register, part of the same San Francisco lineage that runs through Red House Painters and Tarnation.</t>
  </si>
  <si>
    <t xml:space="preserve">Saved; Southend on Sea; No More Songs About the Moon</t>
  </si>
  <si>
    <t xml:space="preserve">https://en.wikipedia.org/wiki/Mark_Eitzel</t>
  </si>
  <si>
    <t xml:space="preserve">A0221</t>
  </si>
  <si>
    <t xml:space="preserve">Idaho</t>
  </si>
  <si>
    <t xml:space="preserve">Year After Year</t>
  </si>
  <si>
    <t xml:space="preserve">hushed; baritone; glacial; bleak; piano</t>
  </si>
  <si>
    <t xml:space="preserve">Jeff Martin's debut as Idaho is built around cracked, close-mic'd vocals and songs that barely move, with piano and guitar figures left to hang in long silences rather than filling every bar. It is one of the slowest and starkest records to come out of the early-'90s Los Angeles underground, closer in spirit to Codeine's tempo-as-ideology than to the city's guitar-pop scene. The mood throughout is one of quiet exhaustion, a mode Martin would keep refining across a long, prolific career under the Idaho name.</t>
  </si>
  <si>
    <t xml:space="preserve">Emerged from the LA underground alongside acts like Acetone and Spain but pushed the tempo even slower, aligning it more closely with Codeine and Low than with its immediate geographic peers.</t>
  </si>
  <si>
    <t xml:space="preserve">Skin Soaked in Stinging Poison; Baby; This Bird Has Flown</t>
  </si>
  <si>
    <t xml:space="preserve">https://en.wikipedia.org/wiki/Idaho_(band)</t>
  </si>
  <si>
    <t xml:space="preserve">A0222</t>
  </si>
  <si>
    <t xml:space="preserve">This Way Out</t>
  </si>
  <si>
    <t xml:space="preserve">hushed; baritone; glacial; bleak; strings</t>
  </si>
  <si>
    <t xml:space="preserve">Idaho's second album keeps Jeff Martin's whispered, fragile delivery front and center while adding more string and keyboard texture around the slow-motion guitar figures. The record is even more skeletal in places than the debut, with several songs built from almost nothing but voice and a single sustained chord. It confirmed Idaho as one of the least compromising bands in the emerging slowcore underground, uninterested in even the modest hooks some peers allowed themselves.</t>
  </si>
  <si>
    <t xml:space="preserve">Doubles down on the extreme minimalism of Year After Year, part of a Los Angeles slowcore strand running alongside Acetone and Spain that traded that city's usual pop instincts for near-total stillness.</t>
  </si>
  <si>
    <t xml:space="preserve">Palms; Return; Black As Silk</t>
  </si>
  <si>
    <t xml:space="preserve">A0223</t>
  </si>
  <si>
    <t xml:space="preserve">Three Sheets to the Wind</t>
  </si>
  <si>
    <t xml:space="preserve">hushed; baritone; bleak; glacial; piano</t>
  </si>
  <si>
    <t xml:space="preserve">The third Idaho album widens the arrangements slightly, with more prominent piano and a fuller low end, but the songs remain as unhurried and quietly despairing as ever, built around Jeff Martin's fragile, almost whispered vocals. It is generally regarded as a high point in the band's catalog, striking a balance between the extreme minimalism of the first two records and a bit more melodic clarity. The title suggests drunkenness, but the mood is closer to a slow-motion hangover than to any rowdiness.</t>
  </si>
  <si>
    <t xml:space="preserve">A refinement of Idaho's core sound that kept the band central to the LA wing of American slowcore through the mid-'90s, alongside labelmates and peers on Caroline Records.</t>
  </si>
  <si>
    <t xml:space="preserve">Sweep; Sun Drugs; Sadness</t>
  </si>
  <si>
    <t xml:space="preserve">A0224</t>
  </si>
  <si>
    <t xml:space="preserve">Bedhead</t>
  </si>
  <si>
    <t xml:space="preserve">WhatFunLifeWas</t>
  </si>
  <si>
    <t xml:space="preserve">Trance Syndicate</t>
  </si>
  <si>
    <t xml:space="preserve">Dallas, TX</t>
  </si>
  <si>
    <t xml:space="preserve">Dallas</t>
  </si>
  <si>
    <t xml:space="preserve">hushed; harmonized guitars; deadpan; glacial; drawl</t>
  </si>
  <si>
    <t xml:space="preserve">Twin brothers Matt and Bubba Kadane lead a five-piece built around interlocking clean-toned guitars that build slowly toward controlled swells rather than choruses, with vocals delivered in a flat, almost spoken deadpan just above a whisper. The songs move at a crawl and rarely raise their voice even when the guitars finally distort, a discipline that became the band's signature. Coming out of the noise-rock-heavy Trance Syndicate roster, it stood apart for its quiet, almost mathematical patience.</t>
  </si>
  <si>
    <t xml:space="preserve">Took the tempo obsession of Codeine and the guitar-interplay ideas of post-rock and applied them to a Texas indie scene otherwise dominated by noisier bands, directly shaping the Kadanes' later project the New Year.</t>
  </si>
  <si>
    <t xml:space="preserve">Living Well; Bedside Table; The Present</t>
  </si>
  <si>
    <t xml:space="preserve">https://en.wikipedia.org/wiki/Bedhead_(band)</t>
  </si>
  <si>
    <t xml:space="preserve">A0225</t>
  </si>
  <si>
    <t xml:space="preserve">Beheaded</t>
  </si>
  <si>
    <t xml:space="preserve">Bedhead's second album sharpens the interlocking-guitar formula of the debut with slightly clearer production, letting the long, slow builds of songs like 'Extramundane' land with more force when they finally arrive. The Kadane brothers' vocals stay just as flat and unhurried, treating melody almost as an afterthought to texture and dynamics. It remains a touchstone for the more minimal, guitar-interplay-driven wing of slowcore, distinct from the piano- or pedal-steel-leaning acts in the genre.</t>
  </si>
  <si>
    <t xml:space="preserve">Refines the debut's controlled-dynamics formula, a direct forerunner to the more overtly post-rock arrangements the Kadanes would pursue in the New Year.</t>
  </si>
  <si>
    <t xml:space="preserve">Extramundane; Psychosomatica; Bedside Table</t>
  </si>
  <si>
    <t xml:space="preserve">A0226</t>
  </si>
  <si>
    <t xml:space="preserve">Transaction de Novo</t>
  </si>
  <si>
    <t xml:space="preserve">hushed; harmonized guitars; deadpan; glacial; long songs (7+ minutes)</t>
  </si>
  <si>
    <t xml:space="preserve">Bedhead's final studio album, produced by Steve Albini, is the fullest and most confident realization of the band's slow-build guitar interplay, with tracks stretching past seven minutes without ever raising the vocal above a murmur. The dynamics are more dramatic than on the earlier records, moving from near-silence to genuinely loud, distorted peaks before receding again. The band broke up not long after its release, but its patient, architecturally-minded approach to guitar rock directly shaped the Kadanes' next band, the New Year.</t>
  </si>
  <si>
    <t xml:space="preserve">The capstone of Bedhead's catalog and a direct bridge to the New Year, cementing Dallas as a key Texas node in the slowcore map alongside Trance Syndicate's Austin base.</t>
  </si>
  <si>
    <t xml:space="preserve">The Present; Roman Candle; Dark Ages</t>
  </si>
  <si>
    <t xml:space="preserve">A0227</t>
  </si>
  <si>
    <t xml:space="preserve">The New Year</t>
  </si>
  <si>
    <t xml:space="preserve">Newness Ends</t>
  </si>
  <si>
    <t xml:space="preserve">Denton, TX</t>
  </si>
  <si>
    <t xml:space="preserve">Denton</t>
  </si>
  <si>
    <t xml:space="preserve">Formed by Matt and Bubba Kadane after Bedhead's breakup, the New Year's debut keeps the same slow-building, interlocking-guitar approach but with a fuller, more amplified band behind it, closer to the louder end of Transaction de Novo stretched across a whole record. The vocals remain flat and unhurried, but the arrangements have more low end and dynamic range than the average Bedhead song. It is essentially a direct continuation of the Kadanes' project under a new name, made for a new Texas base in Denton rather than Dallas.</t>
  </si>
  <si>
    <t xml:space="preserve">A direct continuation of Bedhead by the same songwriting brothers, extending the guitar-interplay slowcore approach into the 2000s Denton and Chicago (Touch and Go) underground.</t>
  </si>
  <si>
    <t xml:space="preserve">The Beach; Half a Believer; The Company I Can Get</t>
  </si>
  <si>
    <t xml:space="preserve">https://en.wikipedia.org/wiki/The_New_Year_(band)</t>
  </si>
  <si>
    <t xml:space="preserve">A0228</t>
  </si>
  <si>
    <t xml:space="preserve">Duster</t>
  </si>
  <si>
    <t xml:space="preserve">Stratosphere</t>
  </si>
  <si>
    <t xml:space="preserve">San Jose, CA</t>
  </si>
  <si>
    <t xml:space="preserve">lo-fi; hushed; glacial; noise wall; bleak</t>
  </si>
  <si>
    <t xml:space="preserve">Recorded on cheap four-track equipment, Stratosphere buries slow, simple guitar figures and murmured vocals under tape hiss and haze, closer to a bedroom drone record than a conventional rock album. Songs drift rather than build, often fading out before resolving into anything like a chorus, and the extended instrumental passages feel indebted as much to space rock as to slowcore proper. It has become one of the most influential cult records in the genre, its lo-fi murk cited by nearly every 2010s slowcore revival band that followed.</t>
  </si>
  <si>
    <t xml:space="preserve">Fuses the tempo and mood of Low and Codeine with a lo-fi, four-track aesthetic closer to Duster's Bay Area indie-pop peers, directly seeding the 2010s modern-slowcore revival captured in C8.</t>
  </si>
  <si>
    <t xml:space="preserve">Inside Out; The Twins/Romantica; Constellations</t>
  </si>
  <si>
    <t xml:space="preserve">https://en.wikipedia.org/wiki/Duster_(band)</t>
  </si>
  <si>
    <t xml:space="preserve">A0229</t>
  </si>
  <si>
    <t xml:space="preserve">Contemporary Movement</t>
  </si>
  <si>
    <t xml:space="preserve">lo-fi; hushed; glacial; drum machine; bleak</t>
  </si>
  <si>
    <t xml:space="preserve">Duster's second album keeps the murky four-track production of Stratosphere but tightens the songwriting slightly, with a bit more drum-machine presence and a marginally clearer mix. The overall mood stays the same: slow, hazy, melancholic guitar rock that treats hiss and blur as features rather than flaws. It was largely overlooked on release and only reassessed as a cult classic years later, alongside its predecessor, once a new generation of bands began citing Duster as a direct influence.</t>
  </si>
  <si>
    <t xml:space="preserve">A continuation of Stratosphere's lo-fi slowcore formula that, like the debut, went on to influence the C8 modern-slowcore scene far more than it registered in its own era.</t>
  </si>
  <si>
    <t xml:space="preserve">Machine Dance; Gold Dust; Between Two Verses</t>
  </si>
  <si>
    <t xml:space="preserve">A0230</t>
  </si>
  <si>
    <t xml:space="preserve">Numero Group</t>
  </si>
  <si>
    <t xml:space="preserve">Released after a reissue campaign by Numero Group revived interest in Stratosphere and Contemporary Movement, this self-titled reunion album picks up the band's hazy, slow-motion four-track sound almost exactly where they left off nearly two decades earlier. The songs are just as murky and unhurried as the '90s records, proof that the trio's aesthetic was never really a product of its era's recording limits alone. It arrived into a scene of younger bands who had spent years citing Duster as an influence, closing a loop between original slowcore and its 2010s revival.</t>
  </si>
  <si>
    <t xml:space="preserve">A 2019 reunion by a 1990s V12 band that lands squarely in the modern slowcore revival it helped inspire; filed primary in C8 with V12 as secondary.</t>
  </si>
  <si>
    <t xml:space="preserve">Copernicus Crisis; Ghost World; Feel No Joy</t>
  </si>
  <si>
    <t xml:space="preserve">A0231</t>
  </si>
  <si>
    <t xml:space="preserve">Mazzy Star</t>
  </si>
  <si>
    <t xml:space="preserve">She Hangs Brightly</t>
  </si>
  <si>
    <t xml:space="preserve">hushed; drawl; slide guitar; cosmic; bleak</t>
  </si>
  <si>
    <t xml:space="preserve">Hope Sandoval's smoky, drawled vocals and David Roback's reverb-heavy guitar and slide work built a debut that moves like a slow drift through desert psychedelia and Southern gothic blues, closer to a hazy Mazzy Star than to any of that year's noisier LA scene. The tempos rarely rise above a lazy shuffle, and the production leaves plenty of empty space around Sandoval's voice. It grew out of Roback's earlier Rain Parade and Opal projects, carrying Paisley Underground psychedelia into a slower, more hushed register.</t>
  </si>
  <si>
    <t xml:space="preserve">Carries Roback's Paisley Underground roots (Rain Parade, Opal) into a slower, more Southern-gothic direction, becoming a key crossover between '60s psych revivalism and '90s slowcore/sadcore.</t>
  </si>
  <si>
    <t xml:space="preserve">Halah; Ride It On; Give You My Lovin'</t>
  </si>
  <si>
    <t xml:space="preserve">https://en.wikipedia.org/wiki/Mazzy_Star
https://en.wikipedia.org/wiki/She_Hangs_Brightly</t>
  </si>
  <si>
    <t xml:space="preserve">A0232</t>
  </si>
  <si>
    <t xml:space="preserve">So Tonight That I Might See</t>
  </si>
  <si>
    <t xml:space="preserve">hushed; drawl; slide guitar; cosmic; harmonica</t>
  </si>
  <si>
    <t xml:space="preserve">Mazzy Star's biggest record pairs the same slow, reverb-soaked formula as the debut with a genuine hit in 'Fade Into You,' whose hushed strings and brushed drums brought the band's slow-motion sound to mainstream radio without changing its essential approach. Elsewhere the record leans into longer, more hypnotic pieces like the ten-minute 'Into Dust,' proving the single was no fluke compromise. Sandoval's voice stays low and unhurried throughout, a constant against Roback's shifting guitar textures.</t>
  </si>
  <si>
    <t xml:space="preserve">Brought the slow, drawled, reverb-heavy sadcore sound to a mainstream audience via 'Fade Into You,' widening the genre's visibility well beyond the underground labels most of its peers stayed on.</t>
  </si>
  <si>
    <t xml:space="preserve">Fade Into You; Into Dust; Bells Ring</t>
  </si>
  <si>
    <t xml:space="preserve">https://en.wikipedia.org/wiki/Mazzy_Star
https://en.wikipedia.org/wiki/So_Tonight_That_I_Might_See</t>
  </si>
  <si>
    <t xml:space="preserve">A0233</t>
  </si>
  <si>
    <t xml:space="preserve">Among My Swan</t>
  </si>
  <si>
    <t xml:space="preserve">hushed; drawl; slide guitar; bleak; cosmic</t>
  </si>
  <si>
    <t xml:space="preserve">The last Mazzy Star album for nearly two decades trades some of the previous record's brighter moments for a darker, more claustrophobic mood, with Sandoval's vocals mixed even further back into Roback's murky guitar and organ arrangements. Tempos stay slow throughout, and the record leans into a more overtly bleak, druggy atmosphere than its predecessors. It did not replicate the commercial success of So Tonight That I Might See but is often cited by fans as the band's most purely atmospheric record.</t>
  </si>
  <si>
    <t xml:space="preserve">Closes out Mazzy Star's classic run on its most downbeat note, an influence on the drawled, reverb-soaked side of both sadcore and the later Hope Sandoval solo work.</t>
  </si>
  <si>
    <t xml:space="preserve">Flowers in December; Look on Down from the Bridge; All Your Sisters</t>
  </si>
  <si>
    <t xml:space="preserve">https://en.wikipedia.org/wiki/Mazzy_Star</t>
  </si>
  <si>
    <t xml:space="preserve">A0234</t>
  </si>
  <si>
    <t xml:space="preserve">Hope Sandoval &amp; the Warm Inventions</t>
  </si>
  <si>
    <t xml:space="preserve">Bavarian Fruit Bread</t>
  </si>
  <si>
    <t xml:space="preserve">hushed; drawl; lullaby; cosmic; bleak</t>
  </si>
  <si>
    <t xml:space="preserve">Mazzy Star's Hope Sandoval teams with My Bloody Valentine's Colm Ó Cíosóig for a debut that is even quieter and more nocturnal than her main band's records, built on brushed percussion, harmonica, and long, softly picked guitar lines. Sandoval's whispery drawl is mixed close and dry, giving the record an intimate, late-night quality distinct from Mazzy Star's more reverb-drenched sound. It is a hushed, slow-motion song cycle that functions almost like a lullaby album from start to finish.</t>
  </si>
  <si>
    <t xml:space="preserve">A direct offshoot of Mazzy Star's hushed, drawled sound, made with a member of classic shoegaze act My Bloody Valentine, tying the West Coast sadcore lineage to the UK dream-pop world.</t>
  </si>
  <si>
    <t xml:space="preserve">Drop; Suzanne; Feeling of Gaze</t>
  </si>
  <si>
    <t xml:space="preserve">https://en.wikipedia.org/wiki/Hope_Sandoval_%26_the_Warm_Inventions
https://en.wikipedia.org/wiki/Bavarian_Fruit_Bread</t>
  </si>
  <si>
    <t xml:space="preserve">A0235</t>
  </si>
  <si>
    <t xml:space="preserve">Carissa's Wierd</t>
  </si>
  <si>
    <t xml:space="preserve">You Should Be at Home Here</t>
  </si>
  <si>
    <t xml:space="preserve">Sad Robot Records</t>
  </si>
  <si>
    <t xml:space="preserve">Seattle</t>
  </si>
  <si>
    <t xml:space="preserve">hushed; close harmonies; lo-fi; bleak; lullaby</t>
  </si>
  <si>
    <t xml:space="preserve">Mat Brooke and Jenn Ghetto trade lead vocals over slow, quietly strummed guitars and organ drones, building a hushed, unpolished sound that made Carissa's Wierd a fixture of the early-2000s Seattle DIY scene even as they stayed largely unknown outside it. The arrangements are sparse and the recording intentionally lo-fi, closer to a home tape than a studio product, which only deepens the record's intimate, melancholic pull. It became a formative record for the members' later, better-known projects, Band of Horses and Grand Archives among them.</t>
  </si>
  <si>
    <t xml:space="preserve">A Pacific Northwest slowcore band whose hushed, lo-fi close-harmony sound directly seeded Band of Horses and S among its members, an important but underheard link in the genre's 2000s continuation.</t>
  </si>
  <si>
    <t xml:space="preserve">Ignorant Piece of Shit; Die; Chip Away</t>
  </si>
  <si>
    <t xml:space="preserve">https://en.wikipedia.org/wiki/Carissa%27s_Wierd</t>
  </si>
  <si>
    <t xml:space="preserve">A0236</t>
  </si>
  <si>
    <t xml:space="preserve">Songs About Leaving</t>
  </si>
  <si>
    <t xml:space="preserve">hushed; close harmonies; lo-fi; bleak; cracked or yelping</t>
  </si>
  <si>
    <t xml:space="preserve">The last Carissa's Wierd album before the band's breakup pushes their hushed, lo-fi sound a little further toward full-band arrangements, with Jenn Ghetto and Mat Brooke's alternating vocals still carrying most of the emotional weight over slow, sparse guitar and organ parts. The mood is unrelentingly downcast, matching a title that reads as a mission statement for the whole record. It has become the band's most cited album in retrospect, a touchstone for the 2000s Pacific Northwest slowcore and indie-folk underground.</t>
  </si>
  <si>
    <t xml:space="preserve">The culmination of Carissa's Wierd's hushed Seattle sound before its members scattered into Band of Horses, Grand Archives, and S, carrying the slowcore lineage into the next decade's indie folk.</t>
  </si>
  <si>
    <t xml:space="preserve">Ignorant Piece of Shit; You Should Be Ashamed, Old Friend; Meridian</t>
  </si>
  <si>
    <t xml:space="preserve">A0237</t>
  </si>
  <si>
    <t xml:space="preserve">Cat Power</t>
  </si>
  <si>
    <t xml:space="preserve">What Would the Community Think</t>
  </si>
  <si>
    <t xml:space="preserve">hushed; cracked or yelping; bleak; lo-fi; baritone</t>
  </si>
  <si>
    <t xml:space="preserve">Chan Marshall's Matador debut sets her fragile, wavering voice against slow, spare guitar and occasional full-band arrangements that never rush toward resolution, with the vocal performances feeling perpetually on the verge of breaking. The production is intimate and a little rough, matching lyrics fixated on isolation and self-doubt. It marked the beginning of Cat Power's long association with Matador and set the hushed, emotionally raw template she would refine on Moon Pix.</t>
  </si>
  <si>
    <t xml:space="preserve">Grew out of the same downtown New York DIY scene as Codeine and the For Carnation, establishing Cat Power as a leading voice in slow, confessional indie songwriting through the rest of the '90s.</t>
  </si>
  <si>
    <t xml:space="preserve">In This Hole; Enough; Fate of the Human Carbine</t>
  </si>
  <si>
    <t xml:space="preserve">https://en.wikipedia.org/wiki/Cat_Power</t>
  </si>
  <si>
    <t xml:space="preserve">A0238</t>
  </si>
  <si>
    <t xml:space="preserve">Moon Pix</t>
  </si>
  <si>
    <t xml:space="preserve">hushed; cracked or yelping; bleak; baritone; lullaby</t>
  </si>
  <si>
    <t xml:space="preserve">Written after Marshall says she experienced a night of paranoid visions, and recorded quickly in Australia with two members of the Dirty Three, Moon Pix pairs her cracked, intimate voice with slow, spacious arrangements built around simple guitar figures and Jim White's brushed drumming. The mood is uniformly hushed and haunted, letting songs like 'Metal Heart' and 'Colors and the Kids' unfold at their own unhurried pace. It is widely regarded as Cat Power's best record and one of the defining sadcore albums of the late '90s.</t>
  </si>
  <si>
    <t xml:space="preserve">The high point of Cat Power's early, most explicitly sadcore period, made with Dirty Three's rhythm section and directly influencing the following decade's hushed singer-songwriter wave.</t>
  </si>
  <si>
    <t xml:space="preserve">Metal Heart; Colors and the Kids; Cross Bones Style</t>
  </si>
  <si>
    <t xml:space="preserve">https://en.wikipedia.org/wiki/Cat_Power
https://en.wikipedia.org/wiki/Moon_Pix</t>
  </si>
  <si>
    <t xml:space="preserve">A0239</t>
  </si>
  <si>
    <t xml:space="preserve">Spain</t>
  </si>
  <si>
    <t xml:space="preserve">The Blue Moods of Spain</t>
  </si>
  <si>
    <t xml:space="preserve">Restless Records</t>
  </si>
  <si>
    <t xml:space="preserve">hushed; baritone; slide guitar; glacial; bleak</t>
  </si>
  <si>
    <t xml:space="preserve">Josh Haden's debut with Spain sets his low, unhurried voice over minimal, jazz-inflected arrangements built on brushed drums, upright bass, and slide guitar that moves as slowly as the vocal melodies above it. The songs rarely build to anything louder than a murmur, favoring a late-night, smoky-room atmosphere over dynamics or hooks. Coming from a member of the Haden musical family, it carries a folk-jazz lineage into the same slow, hushed territory that Red House Painters and Idaho were exploring at the same time in the same city.</t>
  </si>
  <si>
    <t xml:space="preserve">Applies a jazz and folk musical background (Haden is the son of bassist Charlie Haden) to the LA slowcore sound of the mid-'90s, sitting alongside Acetone and Idaho as part of that city's quieter underground.</t>
  </si>
  <si>
    <t xml:space="preserve">Spiritual; Untitled #1; Every Time I Try</t>
  </si>
  <si>
    <t xml:space="preserve">https://en.wikipedia.org/wiki/Spain_(band)</t>
  </si>
  <si>
    <t xml:space="preserve">A0240</t>
  </si>
  <si>
    <t xml:space="preserve">Acetone</t>
  </si>
  <si>
    <t xml:space="preserve">Cindy</t>
  </si>
  <si>
    <t xml:space="preserve">hushed; slide guitar; drawl; glacial; bleak</t>
  </si>
  <si>
    <t xml:space="preserve">Acetone's debut pairs slow, country-tinged guitar figures with hushed, blurry vocals that sit low in the mix, drawing more on the Meat Puppets' desert psychedelia and the Velvet Underground's drone than on any '90s alt-rock trend. Songs stretch out patiently, often built from just a couple of chords repeated until they take on a hypnotic quality. It shared a label, Vernon Yard, with early Low, placing Acetone squarely within the same small transatlantic slowcore-adjacent roster.</t>
  </si>
  <si>
    <t xml:space="preserve">Part of the same Vernon Yard label ecosystem as early Low, bringing a Southern Californian, country-inflected drone to the national slowcore conversation.</t>
  </si>
  <si>
    <t xml:space="preserve">Vibrafuckup; Ropes; Mesmer</t>
  </si>
  <si>
    <t xml:space="preserve">https://en.wikipedia.org/wiki/Acetone_(band)</t>
  </si>
  <si>
    <t xml:space="preserve">A0241</t>
  </si>
  <si>
    <t xml:space="preserve">If You Only Knew</t>
  </si>
  <si>
    <t xml:space="preserve">hushed; slide guitar; drawl; glacial; cosmic</t>
  </si>
  <si>
    <t xml:space="preserve">Acetone's second album refines the debut's slow-motion, country-psych drone, with steel guitar and organ pushing the songs further into a hazy, desert-highway atmosphere. Vocals stay hushed and blurred, treated almost as another texture rather than a lead instrument, and songs unfold with little regard for verse-chorus structure. It deepened the band's reputation as one of the more overlooked slowcore-adjacent acts of the mid-'90s, admired by peers more than by a wide audience.</t>
  </si>
  <si>
    <t xml:space="preserve">Continues Acetone's country-psych drone in the same Vernon Yard lineage as early Low, a quieter cousin to the shoegaze bands the label otherwise specialized in.</t>
  </si>
  <si>
    <t xml:space="preserve">Ann; Vibrafuckup; Louise</t>
  </si>
  <si>
    <t xml:space="preserve">A0242</t>
  </si>
  <si>
    <t xml:space="preserve">Mojave 3</t>
  </si>
  <si>
    <t xml:space="preserve">Ask Me Tomorrow</t>
  </si>
  <si>
    <t xml:space="preserve">Reading, England</t>
  </si>
  <si>
    <t xml:space="preserve">hushed; pedal steel; close harmonies; breezy; bleak</t>
  </si>
  <si>
    <t xml:space="preserve">Formed by Neil Halstead and Rachel Goswell after shoegaze act Slowdive was dropped by Creation, Mojave 3's debut trades that band's wall of guitar noise for hushed, pedal-steel-inflected country-folk played at a near-stationary pace. Halstead's soft voice often blends into Goswell's for close, breathy harmonies over spacious, unhurried arrangements. It is one of the clearest examples of a shoegaze band pivoting directly into slowcore's quiet, country-adjacent register rather than dream pop's wash of noise.</t>
  </si>
  <si>
    <t xml:space="preserve">A direct pivot from classic UK shoegaze (Slowdive) into hushed, pedal-steel slowcore, tying the American sadcore lineage to the British dream-pop scene it drew from.</t>
  </si>
  <si>
    <t xml:space="preserve">Love Songs on the Radio; Backwater; Who Do You Love</t>
  </si>
  <si>
    <t xml:space="preserve">https://en.wikipedia.org/wiki/Mojave_3</t>
  </si>
  <si>
    <t xml:space="preserve">A0243</t>
  </si>
  <si>
    <t xml:space="preserve">Out of Tune</t>
  </si>
  <si>
    <t xml:space="preserve">hushed; pedal steel; close harmonies; breezy; hushed</t>
  </si>
  <si>
    <t xml:space="preserve">Mojave 3's second album keeps the pedal steel and close vocal harmonies of the debut but opens the arrangements up a little, with more prominent strings and a slightly warmer production. The pacing stays unhurried throughout, closer to a slow country ballad than to anything resembling the band's shoegaze origins. It solidified Mojave 3's reputation as one of the few UK bands working convincingly in the same hushed, country-tinged register as their American slowcore peers.</t>
  </si>
  <si>
    <t xml:space="preserve">Deepens Mojave 3's move from shoegaze into pedal-steel-laced slowcore, part of a small but real transatlantic exchange between the American genre and its British sympathizers.</t>
  </si>
  <si>
    <t xml:space="preserve">Some Kind of Angel; Prayer for the Paranoid; Mankind</t>
  </si>
  <si>
    <t xml:space="preserve">A0244</t>
  </si>
  <si>
    <t xml:space="preserve">The For Carnation</t>
  </si>
  <si>
    <t xml:space="preserve">Louisville, KY</t>
  </si>
  <si>
    <t xml:space="preserve">Louisville</t>
  </si>
  <si>
    <t xml:space="preserve">hushed; baritone; drum machine; glacial; bleak</t>
  </si>
  <si>
    <t xml:space="preserve">Led by former Slint guitarist Brian McMahan, the For Carnation's only full-length pairs a flat, half-spoken baritone with slow, minimal arrangements built from repeated guitar figures, programmed beats, and long stretches of near-silence. It moves even slower than Slint's Spiderland, trading that record's dynamic explosions for a more sustained, droning quiet. The Louisville post-rock scene's precision is audible in the arrangements, but the mood here is pure hushed dread rather than tension-and-release.</t>
  </si>
  <si>
    <t xml:space="preserve">Grew directly out of Slint's Louisville post-rock lineage via guitarist Brian McMahan, translating that band's control and dynamics into a slower, more overtly sadcore register.</t>
  </si>
  <si>
    <t xml:space="preserve">Being Held; Moonbeams; Tales (Live from Airport Novelties)</t>
  </si>
  <si>
    <t xml:space="preserve">https://en.wikipedia.org/wiki/The_For_Carnation</t>
  </si>
  <si>
    <t xml:space="preserve">A0245</t>
  </si>
  <si>
    <t xml:space="preserve">Ida</t>
  </si>
  <si>
    <t xml:space="preserve">I Know About You</t>
  </si>
  <si>
    <t xml:space="preserve">Simple Machines Records</t>
  </si>
  <si>
    <t xml:space="preserve">Brooklyn, NY</t>
  </si>
  <si>
    <t xml:space="preserve">hushed; close harmonies; fingerpicked acoustic; lullaby; bleak</t>
  </si>
  <si>
    <t xml:space="preserve">Ida's debut full-length is built on the close, blended harmonies of Daniel Littleton and Elizabeth Mitchell, sung over spare, fingerpicked acoustic guitar and the occasional brushed drum, closer to a hushed folk duo than to a rock band. The tempos stay slow and the arrangements minimal throughout, letting the vocal interplay carry almost the entire emotional weight of the record. It became a touchstone for the more folk-leaning, harmony-driven wing of '90s slowcore, distinct from the guitar-drone approach of bands like Codeine.</t>
  </si>
  <si>
    <t xml:space="preserve">Represents the acoustic, close-harmony branch of slowcore alongside Damon &amp; Naomi, growing out of the same Washington DC/Simple Machines indie-pop network that shaped much of '90s underground folk-rock.</t>
  </si>
  <si>
    <t xml:space="preserve">Poor Dumb Bird; Blizzard of '78; My Better Half</t>
  </si>
  <si>
    <t xml:space="preserve">https://en.wikipedia.org/wiki/Ida_(band)</t>
  </si>
  <si>
    <t xml:space="preserve">A0246</t>
  </si>
  <si>
    <t xml:space="preserve">Will You Find Me</t>
  </si>
  <si>
    <t xml:space="preserve">Tiger Style Records</t>
  </si>
  <si>
    <t xml:space="preserve">hushed; close harmonies; fingerpicked acoustic; strings; lullaby</t>
  </si>
  <si>
    <t xml:space="preserve">Ida's fourth album widens the arrangements with strings and a fuller band sound while keeping Littleton and Mitchell's close harmonies at the center, still delivered at the same unhurried, hushed pace as the earlier records. It is often cited as the band's most fully realized studio statement, balancing folk intimacy with a bit more sonic ambition than the four-track feel of their earliest work. The record closes out Ida's most active period before the members turned increasingly toward children's music and other projects.</t>
  </si>
  <si>
    <t xml:space="preserve">The fullest studio realization of Ida's hushed, close-harmony folk-slowcore, a quieter, more acoustic counterpart to the guitar-drone end of the genre represented by Low and Codeine.</t>
  </si>
  <si>
    <t xml:space="preserve">Maybelle; Turn Off the Bright Lights; Heart Like a River</t>
  </si>
  <si>
    <t xml:space="preserve">A0247</t>
  </si>
  <si>
    <t xml:space="preserve">Early Day Miners</t>
  </si>
  <si>
    <t xml:space="preserve">Placer Found</t>
  </si>
  <si>
    <t xml:space="preserve">Western Vinyl</t>
  </si>
  <si>
    <t xml:space="preserve">Bloomington, IN</t>
  </si>
  <si>
    <t xml:space="preserve">hushed; pedal steel; glacial; long songs (7+ minutes); cosmic</t>
  </si>
  <si>
    <t xml:space="preserve">Early Day Miners' debut stretches slow, twangy guitar and pedal steel across long, patient instrumental passages, closer to a slow-motion country-rock band than to the guitar-drone side of slowcore. Vocals are used sparingly and mixed low, often functioning as one texture among several rather than the focal point. It positioned the Bloomington, Indiana band as a bridge between the Midwestern slowcore lineage of Low and Duluth and the more explicitly countrygaze-adjacent sound that acts like Windsor for the Derby were also exploring.</t>
  </si>
  <si>
    <t xml:space="preserve">Extends the Midwestern slowcore lineage of Low into a more explicitly twangy, pedal-steel-laced direction, prefiguring the countrygaze fusion that C4 bands would later pursue.</t>
  </si>
  <si>
    <t xml:space="preserve">Placer Found; A Huge Wave Coming; Cadillac</t>
  </si>
  <si>
    <t xml:space="preserve">https://en.wikipedia.org/wiki/Early_Day_Miners</t>
  </si>
  <si>
    <t xml:space="preserve">A0248</t>
  </si>
  <si>
    <t xml:space="preserve">Let Us Garlands Bring</t>
  </si>
  <si>
    <t xml:space="preserve">hushed; pedal steel; glacial; strings; cosmic</t>
  </si>
  <si>
    <t xml:space="preserve">The band's second album adds strings and a slightly fuller production to the same slow, twangy instrumental base, moving closer to a chamber-country record than a rock one in places. Songs unfold gradually, often over five or six minutes, with pedal steel and guitar drones doing most of the emotional work rather than lyrics. It cemented Early Day Miners' place on the Secretly Canadian roster alongside labelmates working similar hushed, patient territory.</t>
  </si>
  <si>
    <t xml:space="preserve">Deepens the pedal-steel, slow-build sound of the debut on the Bloomington-based Secretly Canadian label, part of the same Midwestern underground that also released Songs: Ohia.</t>
  </si>
  <si>
    <t xml:space="preserve">Sunrise; The Split of the Fittest; Wounded Astronomer</t>
  </si>
  <si>
    <t xml:space="preserve">A0249</t>
  </si>
  <si>
    <t xml:space="preserve">The Scud Mountain Boys</t>
  </si>
  <si>
    <t xml:space="preserve">Massachusetts</t>
  </si>
  <si>
    <t xml:space="preserve">V9</t>
  </si>
  <si>
    <t xml:space="preserve">Northampton, MA</t>
  </si>
  <si>
    <t xml:space="preserve">hushed; pedal steel; drawl; storytelling; bleak</t>
  </si>
  <si>
    <t xml:space="preserve">Joe Pernice's plainspoken drawl narrates small-town New England scenes over quiet, pedal-steel-laced country-rock played so slowly it borders on lullaby tempo, a deliberate reaction against the band's earlier, rowdier bar-band sound. The production is intimate and unhurried, closer to a living-room session than a studio record, letting Pernice's storytelling songwriting sit front and center. It is widely regarded as the band's masterpiece and a key transitional record between No Depression-style alt-country and the hushed, sadder register of slowcore.</t>
  </si>
  <si>
    <t xml:space="preserve">Sits at the intersection of alt-country storytelling and slowcore's quiet dynamics, a direct bridge between the V9 insurgent-country scene and V12's hushed sadness; Pernice would go on to the more pop-oriented Pernice Brothers.</t>
  </si>
  <si>
    <t xml:space="preserve">Grudge Fuck; Massachusetts; Freight of Fire</t>
  </si>
  <si>
    <t xml:space="preserve">https://en.wikipedia.org/wiki/Scud_Mountain_Boys</t>
  </si>
  <si>
    <t xml:space="preserve">A0250</t>
  </si>
  <si>
    <t xml:space="preserve">Windsor for the Derby</t>
  </si>
  <si>
    <t xml:space="preserve">Calm Hades Float</t>
  </si>
  <si>
    <t xml:space="preserve">Tampa, FL</t>
  </si>
  <si>
    <t xml:space="preserve">hushed; drum machine; glacial; cosmic; bleak</t>
  </si>
  <si>
    <t xml:space="preserve">Windsor for the Derby's debut pairs slow, minimal guitar and bass figures with programmed drums and murmured, half-buried vocals, building a cold, motorik-influenced take on slowcore that owes as much to German krautrock as to Codeine. Songs often repeat a single figure for several minutes, letting small variations accumulate rather than building toward a conventional climax. Released on the same Austin-based Trance Syndicate label as Bedhead, it represented the label's more electronic, drone-focused wing of the genre.</t>
  </si>
  <si>
    <t xml:space="preserve">Brought a krautrock-influenced, drum-machine-driven variant of slowcore to the Trance Syndicate roster alongside Bedhead, later relocating to New York and continuing a long, exploratory career.</t>
  </si>
  <si>
    <t xml:space="preserve">Djed; Arm; Arizona</t>
  </si>
  <si>
    <t xml:space="preserve">https://en.wikipedia.org/wiki/Windsor_for_the_Derby</t>
  </si>
  <si>
    <t xml:space="preserve">A0251</t>
  </si>
  <si>
    <t xml:space="preserve">Tarnation</t>
  </si>
  <si>
    <t xml:space="preserve">Gentle Creatures</t>
  </si>
  <si>
    <t xml:space="preserve">hushed; pedal steel; drawl; Southern gothic; bleak</t>
  </si>
  <si>
    <t xml:space="preserve">Paula Frazer's Tarnation pairs her deep, cinematic torch-singer voice with slow, pedal-steel-and-organ arrangements that draw as much from Patsy Cline and old country ballads as from the slowcore acts sharing her 4AD label roster at the time. The tempos are consistently unhurried and the mood gothic and mournful, closer to a noir soundtrack than to a conventional country or rock record. It made Tarnation an odd but fitting fit for 4AD, the same label putting out Red House Painters and Mojave 3 in the same period.</t>
  </si>
  <si>
    <t xml:space="preserve">A San Francisco act bridging classic country balladry and 4AD's slowcore-adjacent roster, sitting alongside Red House Painters as one of the label's defining American signings of the era.</t>
  </si>
  <si>
    <t xml:space="preserve">I'll Give You Something to Cry About; Game of Broken Hearts; Save Me</t>
  </si>
  <si>
    <t xml:space="preserve">https://en.wikipedia.org/wiki/Tarnation_(band)</t>
  </si>
  <si>
    <t xml:space="preserve">A0252</t>
  </si>
  <si>
    <t xml:space="preserve">Julie Doiron</t>
  </si>
  <si>
    <t xml:space="preserve">Loneliest in the Morning</t>
  </si>
  <si>
    <t xml:space="preserve">Moncton, New Brunswick</t>
  </si>
  <si>
    <t xml:space="preserve">hushed; fingerpicked acoustic; lo-fi; bleak; lullaby</t>
  </si>
  <si>
    <t xml:space="preserve">Former Eric's Trip bassist Julie Doiron's second solo album is built on quiet, unhurried acoustic guitar and her plain, unadorned voice, recorded with the same lo-fi intimacy that marked her old band's four-track releases. The songs are short and direct rather than extended, but the pacing and hushed dynamics place her squarely in the same emotional register as the American slowcore scene, just filtered through a homespun East Coast Canadian folk sensibility. It is an important, often overlooked precedent for the hushed, plainspoken singer-songwriter mode that later indie-folk and twang acts would adopt.</t>
  </si>
  <si>
    <t xml:space="preserve">An important hushed-twang precedent from the Canadian side of the '90s underground, carrying Eric's Trip's lo-fi intimacy into a quieter, more explicitly folk-adjacent slowcore mode.</t>
  </si>
  <si>
    <t xml:space="preserve">Life of Dreams; Consolation Prize; The Wrong Guy</t>
  </si>
  <si>
    <t xml:space="preserve">https://en.wikipedia.org/wiki/Julie_Doiron</t>
  </si>
  <si>
    <t xml:space="preserve">A0253</t>
  </si>
  <si>
    <t xml:space="preserve">Désormais</t>
  </si>
  <si>
    <t xml:space="preserve">Jagjaguwar</t>
  </si>
  <si>
    <t xml:space="preserve">hushed; fingerpicked acoustic; lo-fi; bleak; close harmonies</t>
  </si>
  <si>
    <t xml:space="preserve">Doiron's Jagjaguwar debut keeps the hushed, homemade intimacy of her earlier records while sharpening the songwriting, with quiet full-band arrangements filling in around her plainspoken voice more than on the mostly solo Loneliest in the Morning. The record moves slowly and confides rather than performs, continuing to sit closer to the emotional territory of American slowcore than to conventional singer-songwriter folk. It marked the start of Doiron's long, prolific run on Jagjaguwar, a label with deep ties to the wider slowcore and indie-folk underground.</t>
  </si>
  <si>
    <t xml:space="preserve">Continues Doiron's hushed-twang lineage on Jagjaguwar, the same Bloomington-rooted label network that also carried Early Day Miners, tying the Canadian Maritimes scene into the broader V12 map.</t>
  </si>
  <si>
    <t xml:space="preserve">Told You; Life of Dreams; You Gave Me the Key</t>
  </si>
  <si>
    <t xml:space="preserve">A0254</t>
  </si>
  <si>
    <t xml:space="preserve">Nina Nastasia</t>
  </si>
  <si>
    <t xml:space="preserve">Dogs</t>
  </si>
  <si>
    <t xml:space="preserve">Socialist Records</t>
  </si>
  <si>
    <t xml:space="preserve">hushed; fingerpicked acoustic; strings; bleak; storytelling</t>
  </si>
  <si>
    <t xml:space="preserve">Nina Nastasia's self-released debut pairs a small chamber ensemble of acoustic guitar, cello, and clarinet with her plainspoken, unhurried voice, favoring restraint and negative space over any obvious hooks. The songs move slowly and the production stays close and intimate, closer to a late-night home recital than a studio rock record. It set the template for Nastasia's whole catalog: quiet, exacting, emotionally direct records built around small ensembles rather than a full band.</t>
  </si>
  <si>
    <t xml:space="preserve">A New York singer-songwriter working in the same hushed, chamber-folk-adjacent register as Ida and Damon &amp; Naomi, later carried forward on Touch and Go alongside labelmates the For Carnation and the New Year.</t>
  </si>
  <si>
    <t xml:space="preserve">Colourful; This Is Wanting; You Her and Me</t>
  </si>
  <si>
    <t xml:space="preserve">https://en.wikipedia.org/wiki/Nina_Nastasia</t>
  </si>
  <si>
    <t xml:space="preserve">A0255</t>
  </si>
  <si>
    <t xml:space="preserve">The Blackened Air</t>
  </si>
  <si>
    <t xml:space="preserve">hushed; fingerpicked acoustic; strings; storytelling; bleak</t>
  </si>
  <si>
    <t xml:space="preserve">Nastasia's Touch and Go debut expands the chamber-folk instrumentation of Dogs with a slightly larger ensemble while keeping the same quiet, unhurried pacing and plainspoken vocal delivery. Songs unfold like short stories, often centered on a single vivid image or scene, delivered without raising the volume much above a murmur. It placed her on the same label roster as the For Carnation and the New Year, part of Touch and Go's small but significant late-'90s/2000s slowcore-adjacent wing.</t>
  </si>
  <si>
    <t xml:space="preserve">Continues Nastasia's hushed, story-driven chamber folk on Touch and Go, the same label that carried Bedhead's successor band the New Year and the For Carnation.</t>
  </si>
  <si>
    <t xml:space="preserve">Superstar; This Is Wanting; Ugly Face</t>
  </si>
  <si>
    <t xml:space="preserve">A0256</t>
  </si>
  <si>
    <t xml:space="preserve">Cowboy Junkies</t>
  </si>
  <si>
    <t xml:space="preserve">The Trinity Session</t>
  </si>
  <si>
    <t xml:space="preserve">RCA Records</t>
  </si>
  <si>
    <t xml:space="preserve">Toronto, Ontario</t>
  </si>
  <si>
    <t xml:space="preserve">hushed; pedal steel; drawl; close harmonies; glacial</t>
  </si>
  <si>
    <t xml:space="preserve">Recorded live in a single night with one microphone inside Toronto's Church of the Holy Trinity, this is a hushed, reverb-soaked set of originals and covers (including a famously slow 'Sweet Jane') delivered in Margo Timmins's breathy, unhurried voice over brushed drums and pedal steel. The single-room, single-take recording method leaves the whole record sounding like it is being played at half speed in a cathedral, an atmosphere later slowcore bands would chase deliberately in the studio. It became an unlikely commercial hit, proving there was an audience for music this slow and this quiet.</t>
  </si>
  <si>
    <t xml:space="preserve">A Canadian country-folk record whose extreme hush and slow pacing predate and parallel the American slowcore movement; its live-in-the-room minimalism is a direct forerunner to the genre's aesthetic even though it emerged from a country tradition.</t>
  </si>
  <si>
    <t xml:space="preserve">Misguided Angel; Sweet Jane; Blue Moon Revisited</t>
  </si>
  <si>
    <t xml:space="preserve">https://en.wikipedia.org/wiki/Cowboy_Junkies
https://en.wikipedia.org/wiki/The_Trinity_Session</t>
  </si>
  <si>
    <t xml:space="preserve">A0257</t>
  </si>
  <si>
    <t xml:space="preserve">The Caution Horses</t>
  </si>
  <si>
    <t xml:space="preserve">hushed; pedal steel; drawl; close harmonies; breezy</t>
  </si>
  <si>
    <t xml:space="preserve">The Cowboy Junkies' major-label follow-up to The Trinity Session keeps the same hushed, unhurried pacing and Margo Timmins's whispery lead vocal but moves into a proper studio, adding pedal steel player Kim Deschamps for a warmer, more overtly country-leaning sound. The tempos remain glacial throughout, treating silence and space with the same reverence as the debut. It confirmed that the band's slow, quiet approach was a durable aesthetic rather than a one-off recording gimmick.</t>
  </si>
  <si>
    <t xml:space="preserve">Extends The Trinity Session's hushed, pedal-steel-laced formula into a studio setting, part of the same slow-country lineage that runs alongside and feeds into American slowcore.</t>
  </si>
  <si>
    <t xml:space="preserve">Sun Comes Up, It's Tuesday Morning; 'Cause Cheap Is How I Feel; Rock and Bird</t>
  </si>
  <si>
    <t xml:space="preserve">https://en.wikipedia.org/wiki/Cowboy_Junkies</t>
  </si>
  <si>
    <t xml:space="preserve">A0258</t>
  </si>
  <si>
    <t xml:space="preserve">Hem</t>
  </si>
  <si>
    <t xml:space="preserve">Rabbit Songs</t>
  </si>
  <si>
    <t xml:space="preserve">DreamWorks Records</t>
  </si>
  <si>
    <t xml:space="preserve">hushed; strings; pedal steel; close harmonies; lullaby</t>
  </si>
  <si>
    <t xml:space="preserve">Hem's debut wraps Sally Ellyson's soft, unhurried voice in lush but quiet orchestration, strings, pedal steel, and brushed percussion arranged at a pace closer to a lullaby than a rock record. The songs are gentle rather than bleak, but the same patience and hush that define slowcore's American branch runs through every track. It found an audience through NPR and public radio rather than the indie underground, an unusual path for a record this indebted to the slow, quiet tradition of Low and Red House Painters.</t>
  </si>
  <si>
    <t xml:space="preserve">Applies slowcore's patience and hush to a more orchestral, chamber-pop palette, an ancestor of the 2010s twangy indie-folk scene (C5) even though its own roots run through the same quiet-dynamics tradition as Low.</t>
  </si>
  <si>
    <t xml:space="preserve">Half Acre; Betting on Trains; Redwing</t>
  </si>
  <si>
    <t xml:space="preserve">https://en.wikipedia.org/wiki/Hem_(band)</t>
  </si>
  <si>
    <t xml:space="preserve">A0259</t>
  </si>
  <si>
    <t xml:space="preserve">Lisa Germano</t>
  </si>
  <si>
    <t xml:space="preserve">Geek the Girl</t>
  </si>
  <si>
    <t xml:space="preserve">New Albany, IN</t>
  </si>
  <si>
    <t xml:space="preserve">hushed; strings; cracked or yelping; bleak; lo-fi</t>
  </si>
  <si>
    <t xml:space="preserve">A former touring violinist for John Mellencamp, Lisa Germano turns to fragile, whispery vocals and slow, string-laden home-recorded arrangements on this concept record about sexuality and vulnerability. The production is intimate to the point of sounding unfinished, with tape hiss and close-mic'd violin giving the whole record a raw, diaristic quality. It shares 4AD's roster with Red House Painters in the same period, part of the label's small but significant American sadcore wing.</t>
  </si>
  <si>
    <t xml:space="preserve">A hushed, string-driven singer-songwriter record that shares 4AD's early-'90s American roster with Red House Painters and Tarnation, extending slowcore's intimacy into home-recorded chamber-folk.</t>
  </si>
  <si>
    <t xml:space="preserve">A Psychopath; Cancer of Everything; Cry Wolf</t>
  </si>
  <si>
    <t xml:space="preserve">https://en.wikipedia.org/wiki/Lisa_Germano</t>
  </si>
  <si>
    <t xml:space="preserve">A0260</t>
  </si>
  <si>
    <t xml:space="preserve">Excerpts from a Love Circus</t>
  </si>
  <si>
    <t xml:space="preserve">Germano's third album keeps the hushed, close-mic'd intimacy of Geek the Girl while pushing the arrangements slightly further into avant-chamber territory, with violin, keyboards, and found sound layered around her fragile voice. The songs are slow and quietly unsettling, dealing with anxiety and body image in the same diaristic, unguarded way as her earlier work. It solidified her reputation as one of the most idiosyncratic voices on the 4AD roster's American side.</t>
  </si>
  <si>
    <t xml:space="preserve">Continues the hushed, string-based confessional style of Geek the Girl on 4AD, part of the same label lineage running through Red House Painters and Tarnation.</t>
  </si>
  <si>
    <t xml:space="preserve">Cowboys Have Sad Eyes; Into the Sun; Loud</t>
  </si>
  <si>
    <t xml:space="preserve">A0261</t>
  </si>
  <si>
    <t xml:space="preserve">Kristin Hersh</t>
  </si>
  <si>
    <t xml:space="preserve">Hips and Makers</t>
  </si>
  <si>
    <t xml:space="preserve">Providence, RI</t>
  </si>
  <si>
    <t xml:space="preserve">hushed; strings; cracked or yelping; fingerpicked acoustic; bleak</t>
  </si>
  <si>
    <t xml:space="preserve">Throwing Muses frontwoman Kristin Hersh's solo debut strips her songwriting down to acoustic guitar, cello, and her raw, cracked voice, a stark contrast to her main band's more jagged electric sound. The pace is unhurried throughout and the mood consistently bleak and confessional, closer in spirit to Red House Painters' intimacy than to Throwing Muses' angularity. A duet with Michael Stipe on 'Your Ghost' became the record's best-known moment, but the whole album stays in the same hushed, stripped-back register.</t>
  </si>
  <si>
    <t xml:space="preserve">A hushed acoustic solo turn by a Throwing Muses member that lands close to sadcore's confessional intimacy, a borderline but fitting entry alongside Red House Painters and Damon &amp; Naomi.</t>
  </si>
  <si>
    <t xml:space="preserve">Your Ghost; Beestung; Sundrops</t>
  </si>
  <si>
    <t xml:space="preserve">https://en.wikipedia.org/wiki/Kristin_Hersh</t>
  </si>
  <si>
    <t xml:space="preserve">A0262</t>
  </si>
  <si>
    <t xml:space="preserve">Bluetile Lounge</t>
  </si>
  <si>
    <t xml:space="preserve">Lowercase</t>
  </si>
  <si>
    <t xml:space="preserve">Summershine Records</t>
  </si>
  <si>
    <t xml:space="preserve">Australia and New Zealand</t>
  </si>
  <si>
    <t xml:space="preserve">Perth, Western Australia</t>
  </si>
  <si>
    <t xml:space="preserve">hushed; noise wall; glacial; feedback; bleak</t>
  </si>
  <si>
    <t xml:space="preserve">Recorded in a Fremantle Masonic hall chosen for its natural reverb, Bluetile Lounge's debut pairs slow, feedback-laced guitar drift with hushed, half-buried vocals, sitting somewhere between Galaxie 500's pacing and Codeine's heaviness. Songs build gradually over several minutes, using the room's natural echo as an additional instrument rather than adding studio reverb after the fact. It remains one of the few widely cited Australian entries in the international slowcore conversation, a quiet counterpart to that country's louder shoegaze and noise scenes.</t>
  </si>
  <si>
    <t xml:space="preserve">An Australian slowcore record that channels Galaxie 500 and Codeine's tempo and hush through a distinctly Perth, natural-reverb recording approach, a rare non-American entry in the genre's classic period.</t>
  </si>
  <si>
    <t xml:space="preserve">Ivy; Sky; Slo</t>
  </si>
  <si>
    <t xml:space="preserve">https://en.wikipedia.org/wiki/Bluetile_Lounge</t>
  </si>
  <si>
    <t xml:space="preserve">A0263</t>
  </si>
  <si>
    <t xml:space="preserve">The Innocence Mission</t>
  </si>
  <si>
    <t xml:space="preserve">Befriended</t>
  </si>
  <si>
    <t xml:space="preserve">Badman Recording Co.</t>
  </si>
  <si>
    <t xml:space="preserve">Lancaster, PA</t>
  </si>
  <si>
    <t xml:space="preserve">hushed; fingerpicked acoustic; lullaby; spiritual or gospel; close harmonies</t>
  </si>
  <si>
    <t xml:space="preserve">Karen Peris's high, quiet voice sits over sparse acoustic guitar and piano on this independent-era Innocence Mission record, moving at an unhurried, almost devotional pace far removed from the band's earlier, more chiming A&amp;M-era sound. The arrangements are minimal and intimate, closer to a hushed hymn than a pop song, with a warmth that sets it apart from the bleaker end of the slowcore spectrum. It marked the band's move to the small, slowcore-friendly Badman Recording Co., a label that also released Mark Kozelek's solo work.</t>
  </si>
  <si>
    <t xml:space="preserve">A hushed, devotional turn by a band better known for '80s jangle pop, landing on the same Badman Recording Co. roster as Mark Kozelek's solo records during the label's slowcore-adjacent years.</t>
  </si>
  <si>
    <t xml:space="preserve">Every Bird That Flies; My Sister Marries the Moon; Lakes of Canada</t>
  </si>
  <si>
    <t xml:space="preserve">https://en.wikipedia.org/wiki/The_Innocence_Mission</t>
  </si>
  <si>
    <t xml:space="preserve">A0264</t>
  </si>
  <si>
    <t xml:space="preserve">April</t>
  </si>
  <si>
    <t xml:space="preserve">Caldo Verde Records</t>
  </si>
  <si>
    <t xml:space="preserve">baritone; long songs (7+ minutes); hushed; storytelling; bleak</t>
  </si>
  <si>
    <t xml:space="preserve">Kozelek's fourth Sun Kil Moon record is long and unhurried even by his standards, with several songs stretching past eight minutes and guest vocals from Will Oldham and Ben Gibbard threaded into the mostly acoustic, slow-building arrangements. It is a breakup record in mood if not always in explicit subject matter, delivered with the same patient, plainspoken baritone that has defined Kozelek's writing since Down Colorful Hill. The record's scale and patience made it a critical favorite, if a demanding listen even for longtime fans of his slow tempos.</t>
  </si>
  <si>
    <t xml:space="preserve">Extends Kozelek's Red House Painters-descended, extended-song sadcore into an even longer, more meditative register, on his own Caldo Verde label.</t>
  </si>
  <si>
    <t xml:space="preserve">Lost Verses; Tonight the Sky; Moorestown</t>
  </si>
  <si>
    <t xml:space="preserve">A0265</t>
  </si>
  <si>
    <t xml:space="preserve">Lucinda Williams</t>
  </si>
  <si>
    <t xml:space="preserve">Ramblin'</t>
  </si>
  <si>
    <t xml:space="preserve">V13 Americana songwriters before the label</t>
  </si>
  <si>
    <t xml:space="preserve">fingerpicked acoustic; drawl; storytelling; heartbreak; drinking songs</t>
  </si>
  <si>
    <t xml:space="preserve">A young Lucinda Williams cut this all-covers set of blues and folk standards (Robert Johnson, Memphis Minnie, A.P. Carter) for Folkways with just her guitar and voice, years before she had original songs on record. It is a debt-paying record, not a songwriter statement, but the loose, unhurried phrasing and dry Louisiana drawl are already fully formed. Included here as a pre-history footnote to the Lucinda Williams who would define the lane a decade later.</t>
  </si>
  <si>
    <t xml:space="preserve">A direct extension of the Folkways folk-blues revival that also produced Ramblin' Jack Elliott and the New Lost City Ramblers; it is the root that Lucinda Williams' 1988 self-titled album and Car Wheels on a Gravel Road grew out of.</t>
  </si>
  <si>
    <t xml:space="preserve">Ramblin' on My Mind; Malted Milk</t>
  </si>
  <si>
    <t xml:space="preserve">https://en.wikipedia.org/wiki/Ramblin%27_(Lucinda_Williams_album)
https://en.wikipedia.org/wiki/Lucinda_Williams_discography</t>
  </si>
  <si>
    <t xml:space="preserve">A0266</t>
  </si>
  <si>
    <t xml:space="preserve">Happy Woman Blues</t>
  </si>
  <si>
    <t xml:space="preserve">fingerpicked acoustic; drawl; storytelling; road songs; heartbreak</t>
  </si>
  <si>
    <t xml:space="preserve">Lucinda Williams' first album of original songs, cut for Folkways with a small backing band instead of solo guitar, already carries the plainspoken, road-worn songwriting that would later define Car Wheels on a Gravel Road. It moves between spare front-porch folk and loping country-blues, with a voice that sounds older than her twenty-seven years. It is a scarce, undersung record next to her Rough Trade and Mercury albums, but the songwriting DNA is unmistakable.</t>
  </si>
  <si>
    <t xml:space="preserve">Grew from the same Texas and Louisiana folk-blues circuit as Ramblin' and set up the songwriting voice that carried through to her self-titled 1988 Rough Trade album.</t>
  </si>
  <si>
    <t xml:space="preserve">Happy Woman Blues; Louisiana Man</t>
  </si>
  <si>
    <t xml:space="preserve">https://en.wikipedia.org/wiki/Happy_Woman_Blues
https://en.wikipedia.org/wiki/Lucinda_Williams_discography</t>
  </si>
  <si>
    <t xml:space="preserve">A0267</t>
  </si>
  <si>
    <t xml:space="preserve">Rough Trade Records</t>
  </si>
  <si>
    <t xml:space="preserve">Telecaster twang; drawl; storytelling; heartbreak; road songs</t>
  </si>
  <si>
    <t xml:space="preserve">Recorded for a British punk label after Nashville and country radio passed on it, this self-titled record is the blueprint for everything called Americana a decade later: plainspoken songs about drifters, hard men and Southern towns, sung in a cracked, unhurried drawl over spare Telecaster-and-drums backing. Changed the Locks and Passionate Kisses would both become classic covers (by Tom Petty and Mary Chapin Carpenter respectively) before most listeners knew the originals. It is the record No Depression-era alt-country bands treated as scripture.</t>
  </si>
  <si>
    <t xml:space="preserve">Follows directly from her Folkways records and the Texas songwriter circuit around Guy Clark and Townes Van Zandt, and it fed straight into the alt-country boom of Uncle Tupelo, the Jayhawks and Whiskeytown.</t>
  </si>
  <si>
    <t xml:space="preserve">Changed the Locks; Passionate Kisses; The Night's Too Long</t>
  </si>
  <si>
    <t xml:space="preserve">https://en.wikipedia.org/wiki/Lucinda_Williams_(album)
https://en.wikipedia.org/wiki/Lucinda_Williams_discography</t>
  </si>
  <si>
    <t xml:space="preserve">A0268</t>
  </si>
  <si>
    <t xml:space="preserve">Sweet Old World</t>
  </si>
  <si>
    <t xml:space="preserve">Chameleon Records</t>
  </si>
  <si>
    <t xml:space="preserve">Telecaster twang; drawl; heartbreak; storytelling; bleak</t>
  </si>
  <si>
    <t xml:space="preserve">Written partly in the wake of a friend's suicide, Sweet Old World is a quieter, sadder record than its predecessor, built on chiming guitars, pedal steel and Williams' increasingly unhurried phrasing. The title track catalogs the small pleasures of being alive as an argument against despair, and songs like Pineola turn grief into plain, unadorned narrative. It is the record that most directly bridges her scrappy 1988 album and the polish of Car Wheels.</t>
  </si>
  <si>
    <t xml:space="preserve">A continuation of the songwriting voice from her 1988 self-titled album, recorded during the long gap that made her a cult figure for the coming alt-country scene before Car Wheels on a Gravel Road broke her wider.</t>
  </si>
  <si>
    <t xml:space="preserve">Pineola; Sweet Old World; Six Blocks Away</t>
  </si>
  <si>
    <t xml:space="preserve">https://en.wikipedia.org/wiki/Sweet_Old_World
https://en.wikipedia.org/wiki/Lucinda_Williams_discography</t>
  </si>
  <si>
    <t xml:space="preserve">A0269</t>
  </si>
  <si>
    <t xml:space="preserve">Car Wheels on a Gravel Road</t>
  </si>
  <si>
    <t xml:space="preserve">Mercury Records</t>
  </si>
  <si>
    <t xml:space="preserve">slide guitar; drawl; storytelling; small-town; road songs; heartbreak</t>
  </si>
  <si>
    <t xml:space="preserve">Famously remade twice and years in the making, Car Wheels on a Gravel Road is the record that gave the coming Americana format its name-check title track and its defining sound: slide guitar, brushed drums, and a Louisiana drawl turning highway signs and dead-end towns into vivid short fiction. Drunken Angel and 2 Kool 2 Be 4-Gotten are elegies for lost Texas songwriters, tying Williams directly to the Guy Clark and Blaze Foley lineage. It won a Grammy and became the record labels pointed to when they started using the word Americana as a marketing term.</t>
  </si>
  <si>
    <t xml:space="preserve">The culmination of the songwriting Williams had been building since her 1988 album and Sweet Old World, and the single record most credited with giving the Americana format its commercial shape in the late 1990s.</t>
  </si>
  <si>
    <t xml:space="preserve">Car Wheels on a Gravel Road; Drunken Angel; 2 Kool 2 Be 4-Gotten</t>
  </si>
  <si>
    <t xml:space="preserve">https://en.wikipedia.org/wiki/Car_Wheels_on_a_Gravel_Road
https://en.wikipedia.org/wiki/Lucinda_Williams_discography</t>
  </si>
  <si>
    <t xml:space="preserve">A0270</t>
  </si>
  <si>
    <t xml:space="preserve">Essence</t>
  </si>
  <si>
    <t xml:space="preserve">Lost Highway Records</t>
  </si>
  <si>
    <t xml:space="preserve">slide guitar; drawl; hushed; heartbreak; bleak</t>
  </si>
  <si>
    <t xml:space="preserve">A slower, more nakedly sensual record than Car Wheels, Essence trades that album's storytelling density for a handful of long, aching songs about desire and depression, sung in an even more worn-in rasp. Are You Alright? and the title track sit closer to blues than country, with sparse guitar figures given room to breathe. It is the sound of an artist easing off narrative and leaning into mood, a template several 2000s alt-country singers followed.</t>
  </si>
  <si>
    <t xml:space="preserve">A direct sequel to Car Wheels on a Gravel Road's success on the new Lost Highway label, showing the same songwriting lineage moving toward looser, more atmospheric arrangements.</t>
  </si>
  <si>
    <t xml:space="preserve">Essence; Are You Alright?; Blue</t>
  </si>
  <si>
    <t xml:space="preserve">https://en.wikipedia.org/wiki/Essence_(Lucinda_Williams_album)
https://en.wikipedia.org/wiki/Lucinda_Williams_discography</t>
  </si>
  <si>
    <t xml:space="preserve">A0271</t>
  </si>
  <si>
    <t xml:space="preserve">World Without Tears</t>
  </si>
  <si>
    <t xml:space="preserve">Telecaster twang; drawl; storytelling; drinking songs; rowdy</t>
  </si>
  <si>
    <t xml:space="preserve">A rawer, more rock-leaning record than Essence, World Without Tears mixes spoken-word verses (Atonement), barroom rockers (Righteously) and plainspoken heartbreak ballads, recorded live with a road band rather than studio polish. It is one of her most autobiographical sets, name-checking specific streets and specific men. The loose, in-the-room feel made it a favorite among younger alt-country songwriters watching how she kept reinventing the same handful of themes.</t>
  </si>
  <si>
    <t xml:space="preserve">Continues directly from Essence and Car Wheels on a Gravel Road, and its rawer, rock-band approach influenced the 2000s wave of alt-country songwriters gathered around lanes like Richmond Fontaine and Neko Case.</t>
  </si>
  <si>
    <t xml:space="preserve">Righteously; Atonement; Ventura</t>
  </si>
  <si>
    <t xml:space="preserve">https://en.wikipedia.org/wiki/World_Without_Tears
https://en.wikipedia.org/wiki/Lucinda_Williams_discography</t>
  </si>
  <si>
    <t xml:space="preserve">A0272</t>
  </si>
  <si>
    <t xml:space="preserve">West</t>
  </si>
  <si>
    <t xml:space="preserve">strings; hushed; bleak; heartbreak; spiritual or gospel</t>
  </si>
  <si>
    <t xml:space="preserve">Written after her mother's death and a broken engagement, West is Lucinda Williams' most spacious, orchestrated record, built around Hal Willner's production and long, meditative songs like the nine-minute Words. It trades the barroom grit of World Without Tears for something closer to grief therapy set to pedal steel and strings. Even at its most hushed, the songwriting keeps the same plain, unflinching directness that runs through her whole catalog.</t>
  </si>
  <si>
    <t xml:space="preserve">A late-career extension of the songwriting she established on Sweet Old World and Essence, marking her move toward more orchestrated, ruminative arrangements in the 2000s Americana mainstream she helped create.</t>
  </si>
  <si>
    <t xml:space="preserve">Are You Down; West; Words</t>
  </si>
  <si>
    <t xml:space="preserve">https://en.wikipedia.org/wiki/West_(Lucinda_Williams_album)
https://en.wikipedia.org/wiki/Lucinda_Williams_discography</t>
  </si>
  <si>
    <t xml:space="preserve">A0273</t>
  </si>
  <si>
    <t xml:space="preserve">Steve Earle</t>
  </si>
  <si>
    <t xml:space="preserve">Train a Comin'</t>
  </si>
  <si>
    <t xml:space="preserve">Winter Harvest Records</t>
  </si>
  <si>
    <t xml:space="preserve">fingerpicked acoustic; mandolin; harmonica; baritone; storytelling</t>
  </si>
  <si>
    <t xml:space="preserve">Cut mostly acoustic with Norman Blake, Peter Rowan and Roy Huskey Jr. right after Earle got out of jail and got clean, Train a Comin' is a stripped-down, front-porch record with none of the arena-rock gloss of his 1980s hits. It reintroduced him as a songwriter first, covering Townes Van Zandt and the Beatles alongside originals about survival and second chances. The bare arrangements let his cracked, unhurried baritone carry the whole record.</t>
  </si>
  <si>
    <t xml:space="preserve">A deliberate return to the folk and bluegrass roots underneath his Guitar Town-era country-rock, and the record that relaunched him as a 1990s Americana songwriter rather than a Nashville rebel.</t>
  </si>
  <si>
    <t xml:space="preserve">Mercenary Song; Tom Ames' Prayer; Ben McCulloch</t>
  </si>
  <si>
    <t xml:space="preserve">https://en.wikipedia.org/wiki/Train_a_Comin%27
https://en.wikipedia.org/wiki/Steve_Earle</t>
  </si>
  <si>
    <t xml:space="preserve">A0274</t>
  </si>
  <si>
    <t xml:space="preserve">I Feel Alright</t>
  </si>
  <si>
    <t xml:space="preserve">E-Squared Records</t>
  </si>
  <si>
    <t xml:space="preserve">Telecaster twang; baritone; storytelling; rowdy; drinking songs</t>
  </si>
  <si>
    <t xml:space="preserve">Earle's first full-band record after prison plugs back into electric guitars and rock tempos, with a title track that reads as a defiant survivor's statement. Songs like CCKMP (an acronym for cocaine cannot kill my pain) confront addiction head-on without sentimentality, while Hard-Core Troubadour and South Nashville Blues are sharp, funny self-portraits. It is a harder, angrier record than Train a Comin', made by a man proving he could still rock.</t>
  </si>
  <si>
    <t xml:space="preserve">Picks the electric thread back up from his 1980s records while carrying forward the songwriting focus of Train a Comin', and it became a touchstone for the mid-1990s insurgent-country scene around Bloodshot Records.</t>
  </si>
  <si>
    <t xml:space="preserve">I Feel Alright; CCKMP; Hard-Core Troubadour</t>
  </si>
  <si>
    <t xml:space="preserve">https://en.wikipedia.org/wiki/I_Feel_Alright
https://en.wikipedia.org/wiki/Steve_Earle</t>
  </si>
  <si>
    <t xml:space="preserve">A0275</t>
  </si>
  <si>
    <t xml:space="preserve">El Corazón</t>
  </si>
  <si>
    <t xml:space="preserve">V3</t>
  </si>
  <si>
    <t xml:space="preserve">mandolin; fiddle; baritone; storytelling; political; rowdy</t>
  </si>
  <si>
    <t xml:space="preserve">El Corazón is Earle's most stylistically restless record, moving from the bluegrass-inflected I Still Carry You Around (with the Del McCoury Band) to the punk-tempo NYC (with the Supersuckers) to the death-penalty narrative Ellis Unit One, written for the film Dead Man Walking. It holds together because Earle's storytelling instincts stay constant across every genre he tries on. It is widely regarded as the strongest record of his 1990s comeback run.</t>
  </si>
  <si>
    <t xml:space="preserve">Extends the songwriting range he opened up on I Feel Alright, and its bluegrass collaboration with the Del McCoury Band directly set up the following year's full-length pairing on The Mountain.</t>
  </si>
  <si>
    <t xml:space="preserve">I Still Carry You Around; Ellis Unit One; NYC</t>
  </si>
  <si>
    <t xml:space="preserve">https://en.wikipedia.org/wiki/El_Coraz%C3%B3n
https://en.wikipedia.org/wiki/Steve_Earle</t>
  </si>
  <si>
    <t xml:space="preserve">A0276</t>
  </si>
  <si>
    <t xml:space="preserve">Steve Earle &amp; the Del McCoury Band</t>
  </si>
  <si>
    <t xml:space="preserve">The Mountain</t>
  </si>
  <si>
    <t xml:space="preserve">Collab</t>
  </si>
  <si>
    <t xml:space="preserve">fiddle; mandolin; banjo; baritone; storytelling; close harmonies</t>
  </si>
  <si>
    <t xml:space="preserve">A full album of original bluegrass written for and performed with the Del McCoury Band, The Mountain is Earle's most purely traditional record, full of coal-mining ballads, murder songs and high lonesome harmonies. Harlan Man and the title track sound like they could be decades old, even though every song is new. The McCoury Band's virtuosic, unamplified picking gives Earle's songwriting a stripped-back seriousness his rock records don't have.</t>
  </si>
  <si>
    <t xml:space="preserve">Grows out of the bluegrass collaboration on El Corazón and reaches back to the pre-bluegrass roots that also inform Gillian Welch's contemporaneous records; it is a direct bridge between 1990s Americana songwriting and traditional bluegrass.</t>
  </si>
  <si>
    <t xml:space="preserve">Harlan Man; The Mountain; Carrie Brown</t>
  </si>
  <si>
    <t xml:space="preserve">https://en.wikipedia.org/wiki/The_Mountain_(Steve_Earle_album)
https://en.wikipedia.org/wiki/Steve_Earle</t>
  </si>
  <si>
    <t xml:space="preserve">A0277</t>
  </si>
  <si>
    <t xml:space="preserve">Transcendental Blues</t>
  </si>
  <si>
    <t xml:space="preserve">harmonized guitars; baritone; storytelling; political; anthemic</t>
  </si>
  <si>
    <t xml:space="preserve">Transcendental Blues opens with a Beatles-esque backwards-tape title track and then swings between Celtic-flavored folk-rock, garage-rock stompers and plainspoken ballads, showing off a wider production palette than his mid-90s records. The Galway Girl became one of his most-covered songs, and Steve's Last Ramble and Over Yonder continue his run of empathetic outlaw and death-row narratives. It is the record where his 1990s comeback trilogy widens into a broader, more eclectic songwriter's catalog.</t>
  </si>
  <si>
    <t xml:space="preserve">Follows the storytelling and genre-hopping of El Corazón and The Mountain into a broader folk-rock palette, feeding directly into the politically engaged Americana songwriting of Jerusalem two years later.</t>
  </si>
  <si>
    <t xml:space="preserve">Transcendental Blues; The Galway Girl; Over Yonder</t>
  </si>
  <si>
    <t xml:space="preserve">https://en.wikipedia.org/wiki/Transcendental_Blues
https://en.wikipedia.org/wiki/Steve_Earle</t>
  </si>
  <si>
    <t xml:space="preserve">A0278</t>
  </si>
  <si>
    <t xml:space="preserve">Jerusalem</t>
  </si>
  <si>
    <t xml:space="preserve">Written and released in the shadow of September 11, Jerusalem is Earle's most explicitly political record, closing with the title track's plea for coexistence and including the controversial John Walker's Blues, sung from the perspective of the American Taliban fighter. Musically it is a tight, mid-tempo rock record, less genre-hopping than Transcendental Blues but just as direct. It shows the same storytelling empathy for outcasts and criminals that runs through his whole 1990s and 2000s catalog.</t>
  </si>
  <si>
    <t xml:space="preserve">A continuation of the protest-song strand Earle opened with "Ellis Unit One" on El Corazón, cementing him as the most overtly political songwriter to come out of the 1990s Americana wave.</t>
  </si>
  <si>
    <t xml:space="preserve">Jerusalem; John Walker's Blues; Amerika v. 6.0</t>
  </si>
  <si>
    <t xml:space="preserve">https://en.wikipedia.org/wiki/Jerusalem_(Steve_Earle_album)
https://en.wikipedia.org/wiki/Steve_Earle</t>
  </si>
  <si>
    <t xml:space="preserve">A0279</t>
  </si>
  <si>
    <t xml:space="preserve">Vic Chesnutt</t>
  </si>
  <si>
    <t xml:space="preserve">Little</t>
  </si>
  <si>
    <t xml:space="preserve">Texas Hotel Records</t>
  </si>
  <si>
    <t xml:space="preserve">Athens</t>
  </si>
  <si>
    <t xml:space="preserve">fingerpicked acoustic; cracked or yelping; deadpan; bleak; storytelling; lo-fi</t>
  </si>
  <si>
    <t xml:space="preserve">Produced by Michael Stipe and recorded quickly and cheaply, Little introduced Chesnutt's shaky, unadorned voice and pitch-black sense of humor to a wider audience than the Athens clubs where R.E.M. discovered him. The songs are sparse, mostly just acoustic guitar and his own quavering delivery, full of morbid jokes about his own paralysis after a car accident. It set the template for lo-fi Southern gothic singer-songwriting that indie labels spent the next decade chasing.</t>
  </si>
  <si>
    <t xml:space="preserve">Came directly out of the Athens, Georgia scene through his friendship with Michael Stipe, and its stripped-down confessional style influenced the lo-fi and slowcore songwriters who followed in the 1990s.</t>
  </si>
  <si>
    <t xml:space="preserve">Isadora Duncan; Speed Racer; Danny Carlisle</t>
  </si>
  <si>
    <t xml:space="preserve">https://en.wikipedia.org/wiki/Little_(Vic_Chesnutt_album)
https://en.wikipedia.org/wiki/Vic_Chesnutt</t>
  </si>
  <si>
    <t xml:space="preserve">A0280</t>
  </si>
  <si>
    <t xml:space="preserve">West of Rome</t>
  </si>
  <si>
    <t xml:space="preserve">fingerpicked acoustic; cracked or yelping; deadpan; funny-sad; storytelling; bleak</t>
  </si>
  <si>
    <t xml:space="preserve">A slightly fuller-sounding follow-up to Little, West of Rome adds occasional piano and electric guitar without losing the intimacy of Chesnutt singing alone in a room. Bug and Withering pair grim, unflinching detail about his body and his depression with a dry, deadpan wit that keeps the songs from tipping into misery. It is generally considered the best entry point into his catalog and a foundational record for funny-sad Southern songwriting.</t>
  </si>
  <si>
    <t xml:space="preserve">Deepens the Athens scene's confessional lo-fi style established on Little, and its blend of black comedy and bleak subject matter is a direct ancestor of the deadpan storytelling later associated with Drag City songwriters.</t>
  </si>
  <si>
    <t xml:space="preserve">Bug; Withering; DVD</t>
  </si>
  <si>
    <t xml:space="preserve">https://en.wikipedia.org/wiki/West_of_Rome
https://en.wikipedia.org/wiki/Vic_Chesnutt</t>
  </si>
  <si>
    <t xml:space="preserve">A0281</t>
  </si>
  <si>
    <t xml:space="preserve">Drunk</t>
  </si>
  <si>
    <t xml:space="preserve">lo-fi; cracked or yelping; deadpan; bleak; storytelling</t>
  </si>
  <si>
    <t xml:space="preserve">Recorded quickly and, per its title, under the influence, Drunk is Chesnutt's loosest and most abrasive early record, with looped drum machines and distorted guitar pushing against his fragile voice. The production is rawer than West of Rome, closer to a demo tape than a finished album, which suits the record's stumbling, confrontational tone. It remains a cult favorite among listeners who prize the rougher end of his catalog over the more polished later work.</t>
  </si>
  <si>
    <t xml:space="preserve">Continues the Athens lo-fi songwriting of Little and West of Rome while pushing further into noise and distortion, prefiguring the rougher end of 1990s lo-fi indie folk.</t>
  </si>
  <si>
    <t xml:space="preserve">Sponge; Sluggo; When I Ran Off and Left Her</t>
  </si>
  <si>
    <t xml:space="preserve">https://en.wikipedia.org/wiki/Drunk_(Vic_Chesnutt_album)
https://en.wikipedia.org/wiki/Vic_Chesnutt</t>
  </si>
  <si>
    <t xml:space="preserve">A0282</t>
  </si>
  <si>
    <t xml:space="preserve">Is the Actor Happy?</t>
  </si>
  <si>
    <t xml:space="preserve">fingerpicked acoustic; piano; deadpan; storytelling; bleak</t>
  </si>
  <si>
    <t xml:space="preserve">A more deliberately arranged record than Drunk, Is the Actor Happy? brings in fuller band backing and clearer production while keeping Chesnutt's plainspoken, unsparing lyrics about disability, small-town Georgia life and mortality. The title asks a genuine question about performance and authenticity that runs through the whole record. It shows him moving from raw documentation toward more considered songcraft without smoothing out his edges.</t>
  </si>
  <si>
    <t xml:space="preserve">Marks a shift toward fuller, more considered arrangements after the rawer Texas Hotel run, setting up his later major-label records on Capitol and Capricorn.</t>
  </si>
  <si>
    <t xml:space="preserve">Guilty by Association; Free of Hope; Onion Soup</t>
  </si>
  <si>
    <t xml:space="preserve">https://en.wikipedia.org/wiki/Is_the_Actor_Happy%3F
https://en.wikipedia.org/wiki/Vic_Chesnutt</t>
  </si>
  <si>
    <t xml:space="preserve">A0283</t>
  </si>
  <si>
    <t xml:space="preserve">About to Choke</t>
  </si>
  <si>
    <t xml:space="preserve">piano; strings; deadpan; storytelling; bleak</t>
  </si>
  <si>
    <t xml:space="preserve">Chesnutt's brief major-label record adds strings and richer production without softening his subject matter, pairing barbed character studies with some of his most melodic writing to date. It arrived on the strength of the Sweet Relief tribute album that brought his songs to a wider indie-rock audience via Madonna, R.E.M. and Garbage covering his material. The polish suits him better than skeptics expected, though the record never found the commercial audience Capitol wanted.</t>
  </si>
  <si>
    <t xml:space="preserve">Follows the Sweet Relief tribute album's boost to his profile, briefly moving Chesnutt's Athens lo-fi songwriting onto a major label before he returned to independent labels for the rest of his career.</t>
  </si>
  <si>
    <t xml:space="preserve">Steve Willoughby; Myrtle; Little Vacation</t>
  </si>
  <si>
    <t xml:space="preserve">https://en.wikipedia.org/wiki/About_to_Choke
https://en.wikipedia.org/wiki/Vic_Chesnutt</t>
  </si>
  <si>
    <t xml:space="preserve">A0284</t>
  </si>
  <si>
    <t xml:space="preserve">The Salesman and Bernadette</t>
  </si>
  <si>
    <t xml:space="preserve">Capricorn Records</t>
  </si>
  <si>
    <t xml:space="preserve">pedal steel; horns; harmonized guitars; deadpan; storytelling</t>
  </si>
  <si>
    <t xml:space="preserve">Backed by Lambchop as his studio band, The Salesman and Bernadette is Chesnutt's warmest, most countrypolitan-sounding record, with pedal steel, horns and Kurt Wagner's arrangements giving his songs a Nashville-soul sheen. The story-song title track and the wry character sketches throughout show him at his most narratively ambitious. It is frequently cited as the high point of his 1990s run.</t>
  </si>
  <si>
    <t xml:space="preserve">Its pairing with Nashville band Lambchop directly connects Chesnutt's Athens songwriting lineage to the alt-country and countrypolitan revival happening in Nashville at the same time.</t>
  </si>
  <si>
    <t xml:space="preserve">Woodrow Wilson; Duty Free; Wife of Cain</t>
  </si>
  <si>
    <t xml:space="preserve">https://en.wikipedia.org/wiki/The_Salesman_and_Bernadette
https://en.wikipedia.org/wiki/Vic_Chesnutt</t>
  </si>
  <si>
    <t xml:space="preserve">A0285</t>
  </si>
  <si>
    <t xml:space="preserve">North Star Deserter</t>
  </si>
  <si>
    <t xml:space="preserve">Constellation Records</t>
  </si>
  <si>
    <t xml:space="preserve">strings; noise wall; deadpan; bleak; storytelling; long songs (7+ minutes)</t>
  </si>
  <si>
    <t xml:space="preserve">Backed by members of Thee Silver Mt. Zion and Godspeed You! Black Emperor, North Star Deserter surrounds Chesnutt's plainspoken voice with slow-building orchestral noise and post-rock dynamics, a huge sonic leap from his stripped-down Texas Hotel records. The extended arrangements give songs like Splendid a widescreen dread his earlier records never attempted. It found him a new audience among post-rock and experimental listeners late in his career.</t>
  </si>
  <si>
    <t xml:space="preserve">A late-career collaboration that pulls Chesnutt's Athens songwriting into the Constellation Records post-rock world, showing the same deadpan Southern gothic voice from Little now scaled up to orchestral size.</t>
  </si>
  <si>
    <t xml:space="preserve">Splendid; Debriefing; Coward</t>
  </si>
  <si>
    <t xml:space="preserve">https://en.wikipedia.org/wiki/North_Star_Deserter
https://en.wikipedia.org/wiki/Vic_Chesnutt</t>
  </si>
  <si>
    <t xml:space="preserve">A0286</t>
  </si>
  <si>
    <t xml:space="preserve">At the Cut</t>
  </si>
  <si>
    <t xml:space="preserve">strings; noise wall; deadpan; bleak; storytelling</t>
  </si>
  <si>
    <t xml:space="preserve">The second and even more intense collaboration with his Constellation backing band, At the Cut pushes further into stark, harrowing territory, with songs about suicide and mortality delivered over slow-motion crescendos of guitar and strings. It was released the year before Chesnutt's death by suicide, which retroactively made much of it read as a farewell letter. Critics widely ranked it among the best records of his career.</t>
  </si>
  <si>
    <t xml:space="preserve">Continues the widescreen, post-rock-inflected sound of North Star Deserter, closing out Chesnutt's arc from Athens lo-fi confessional to orchestral Southern gothic songwriting.</t>
  </si>
  <si>
    <t xml:space="preserve">Coward; Flirted with You All My Life; Chinaman</t>
  </si>
  <si>
    <t xml:space="preserve">https://en.wikipedia.org/wiki/At_the_Cut
https://en.wikipedia.org/wiki/Vic_Chesnutt</t>
  </si>
  <si>
    <t xml:space="preserve">A0287</t>
  </si>
  <si>
    <t xml:space="preserve">Victoria Williams</t>
  </si>
  <si>
    <t xml:space="preserve">Happy Come Home</t>
  </si>
  <si>
    <t xml:space="preserve">Geffen Records</t>
  </si>
  <si>
    <t xml:space="preserve">fingerpicked acoustic; fiddle; cracked or yelping; hushed; storytelling</t>
  </si>
  <si>
    <t xml:space="preserve">Victoria Williams' debut introduced her helium-light, quavering voice and childlike, image-driven songwriting to an unsuspecting major label, with Van Dyke Parks contributing arrangements to several tracks. The songs move between hushed folk ballads and loose country-rock, always sounding a little off-kilter and untrained in a way that feels deliberate rather than accidental. It set her apart immediately from the Nashville and LA singer-songwriter mainstream around her.</t>
  </si>
  <si>
    <t xml:space="preserve">Emerged from the LA roots-rock and cowpunk scene around musicians like Peter Case and Dave Alvin, and its eccentric folk voice fed directly into the alt-country and indie-folk artists of the following decade.</t>
  </si>
  <si>
    <t xml:space="preserve">Frying Pan; T.C.; Sunshine Country Farm</t>
  </si>
  <si>
    <t xml:space="preserve">https://en.wikipedia.org/wiki/Happy_Come_Home
https://en.wikipedia.org/wiki/Victoria_Williams</t>
  </si>
  <si>
    <t xml:space="preserve">A0288</t>
  </si>
  <si>
    <t xml:space="preserve">Swing the Statue!</t>
  </si>
  <si>
    <t xml:space="preserve">fingerpicked acoustic; harmonica; cracked or yelping; breezy; pop-culture references</t>
  </si>
  <si>
    <t xml:space="preserve">A brighter, more playful record than her debut, Swing the Statue! leans further into Williams' whimsical, sing-song melodies and offbeat storytelling, with backing from members of the dB's and Van Dyke Parks again contributing. Songs about carnival rides and childhood memory sit next to more wistful character sketches, all delivered in that same untrained, birdlike voice. It became one of the last records released before Rough Trade's American arm collapsed.</t>
  </si>
  <si>
    <t xml:space="preserve">A continuation of the quirky folk songwriting from Happy Come Home, and part of the same Rough Trade roster that had signed Lucinda Williams' self-titled album two years earlier.</t>
  </si>
  <si>
    <t xml:space="preserve">Summer of Drugs; Main Road; Boogieman</t>
  </si>
  <si>
    <t xml:space="preserve">https://en.wikipedia.org/wiki/Swing_the_Statue!
https://en.wikipedia.org/wiki/Victoria_Williams</t>
  </si>
  <si>
    <t xml:space="preserve">A0289</t>
  </si>
  <si>
    <t xml:space="preserve">Loose</t>
  </si>
  <si>
    <t xml:space="preserve">Mammoth Records</t>
  </si>
  <si>
    <t xml:space="preserve">Joshua Tree, CA</t>
  </si>
  <si>
    <t xml:space="preserve">fiddle; mandolin; cracked or yelping; spiritual or gospel; breezy</t>
  </si>
  <si>
    <t xml:space="preserve">Made after Williams was diagnosed with multiple sclerosis and following the Sweet Relief tribute album that raised money for her medical care, Loose is her most fully realized record, warmer and more countrified than her earlier work, with backing from Money Mark, Van Dyke Parks and members of Soul Asylum. Century Plant and Crazy Mary (later covered by Pearl Jam) show off her gift for turning small, odd observations into genuine hymns. It remains her best-loved and most covered album.</t>
  </si>
  <si>
    <t xml:space="preserve">Follows Swing the Statue!'s whimsical folk songwriting into a fuller, more countrified sound, and the Sweet Relief benefit built around it connected her directly to the alt-rock and indie scenes that would later cite her as an influence.</t>
  </si>
  <si>
    <t xml:space="preserve">Crazy Mary; Century Plant; Blackbirds Rise</t>
  </si>
  <si>
    <t xml:space="preserve">https://en.wikipedia.org/wiki/Loose_(Victoria_Williams_album)
https://en.wikipedia.org/wiki/Victoria_Williams</t>
  </si>
  <si>
    <t xml:space="preserve">A0290</t>
  </si>
  <si>
    <t xml:space="preserve">Musings of a Creek Dipper</t>
  </si>
  <si>
    <t xml:space="preserve">fiddle; pedal steel; spiritual or gospel; hushed; breezy</t>
  </si>
  <si>
    <t xml:space="preserve">Recorded at her desert home with her then-husband Mark Olson (formerly of the Jayhawks), Musings of a Creek Dipper is a hushed, sun-bleached record steeped in the high desert around Joshua Tree, with pedal steel and gentle fiddle replacing Loose's fuller band arrangements. The songs read as devotional without being overtly religious, treating the desert landscape itself as a kind of scripture. It is the clearest document of the Joshua Tree desert-folk scene she and Olson helped build.</t>
  </si>
  <si>
    <t xml:space="preserve">Grew out of her marriage and musical partnership with Mark Olson of the Jayhawks, and the desert-folk sound the two developed here directly seeded their Original Harmony Ridge Creekdippers project.</t>
  </si>
  <si>
    <t xml:space="preserve">Crazy Mary Reprise; You R Loved; Blackbirds Rise</t>
  </si>
  <si>
    <t xml:space="preserve">https://en.wikipedia.org/wiki/Musings_of_a_Creek_Dipper
https://en.wikipedia.org/wiki/Victoria_Williams</t>
  </si>
  <si>
    <t xml:space="preserve">A0291</t>
  </si>
  <si>
    <t xml:space="preserve">Dave Alvin</t>
  </si>
  <si>
    <t xml:space="preserve">Romeo's Escape</t>
  </si>
  <si>
    <t xml:space="preserve">Columbia Records</t>
  </si>
  <si>
    <t xml:space="preserve">V14</t>
  </si>
  <si>
    <t xml:space="preserve">Telecaster twang; slide guitar; baritone; storytelling; road songs</t>
  </si>
  <si>
    <t xml:space="preserve">Dave Alvin's first solo album after leaving the Blasters and a stint in X trades those bands' rockabilly speed for a more measured, story-driven roots rock, centered on his plainspoken baritone and sharp Telecaster leads. Every Night About This Time (the title of a later reissue) and other songs carry over the working-class California storytelling he'd honed with the Blasters into a quieter, more country-inflected format. It is the record where Alvin established himself as a songwriter independent of his brother Phil's band.</t>
  </si>
  <si>
    <t xml:space="preserve">A direct continuation of the cowpunk roots-rock Alvin helped build with the Blasters, moving that sound toward the more explicitly country-folk songwriting that defined his solo HighTone-era records.</t>
  </si>
  <si>
    <t xml:space="preserve">Every Night About This Time; Border Radio; Rio Grande</t>
  </si>
  <si>
    <t xml:space="preserve">https://en.wikipedia.org/wiki/Romeo%27s_Escape
https://en.wikipedia.org/wiki/Dave_Alvin</t>
  </si>
  <si>
    <t xml:space="preserve">A0292</t>
  </si>
  <si>
    <t xml:space="preserve">Blue Blvd</t>
  </si>
  <si>
    <t xml:space="preserve">HighTone Records</t>
  </si>
  <si>
    <t xml:space="preserve">Alvin's move to the independent HighTone label gave him room to write longer, more novelistic songs about drifters and California backroads, backed by a tight roots-rock band. Jubilee Train and the title track show the narrative ambition that would define his mature solo work, treating California itself as a recurring character. It is a transitional record between his cowpunk past and the more overtly folk-based albums that followed.</t>
  </si>
  <si>
    <t xml:space="preserve">The first of Alvin's long run of HighTone Records albums, continuing the story-song tradition from Romeo's Escape while sharpening his voice as an independent songwriter apart from the Blasters.</t>
  </si>
  <si>
    <t xml:space="preserve">Jubilee Train; Blue Boulevard; Little Honey</t>
  </si>
  <si>
    <t xml:space="preserve">https://en.wikipedia.org/wiki/Blue_Blvd
https://en.wikipedia.org/wiki/Dave_Alvin</t>
  </si>
  <si>
    <t xml:space="preserve">A0293</t>
  </si>
  <si>
    <t xml:space="preserve">Museum of Heart</t>
  </si>
  <si>
    <t xml:space="preserve">Telecaster twang; slide guitar; baritone; storytelling; heartbreak</t>
  </si>
  <si>
    <t xml:space="preserve">A moodier, more relationship-focused record than Blue Blvd, Museum of Heart keeps Alvin's roots-rock band sound while turning inward toward songs about failed marriages and hard-won self-knowledge. The playing stays lean and economical, letting his storytelling carry the weight rather than instrumental flash. It is a less-discussed entry in his catalog but shows the songwriting maturity that led into King of California the following year.</t>
  </si>
  <si>
    <t xml:space="preserve">Continues the HighTone-era roots-rock songwriting begun on Blue Blvd, setting up the stripped-down acoustic turn of King of California.</t>
  </si>
  <si>
    <t xml:space="preserve">Haley's Comet; Bus Station; Museum of Heart</t>
  </si>
  <si>
    <t xml:space="preserve">https://en.wikipedia.org/wiki/Museum_of_Heart
https://en.wikipedia.org/wiki/Dave_Alvin</t>
  </si>
  <si>
    <t xml:space="preserve">A0294</t>
  </si>
  <si>
    <t xml:space="preserve">King of California</t>
  </si>
  <si>
    <t xml:space="preserve">fingerpicked acoustic; mandolin; baritone; storytelling; small-town</t>
  </si>
  <si>
    <t xml:space="preserve">A mostly acoustic reworking of songs from across his catalog plus new material, King of California strips Alvin's roots rock down to its folk bones, with mandolin, dobro and upright bass replacing the electric band. It is widely considered his masterpiece, turning California mythology (gold rush ghosts, dying small towns) into plainspoken folk narrative. The hushed arrangements let his storytelling detail carry every song.</t>
  </si>
  <si>
    <t xml:space="preserve">A deliberate stripping-down of the roots rock built on Blue Blvd and Museum of Heart, aligning Alvin's songwriting with the same acoustic Americana turn Lucinda Williams and Victoria Williams were making at the same time.</t>
  </si>
  <si>
    <t xml:space="preserve">King of California; Barn Burning; Fourth of July</t>
  </si>
  <si>
    <t xml:space="preserve">https://en.wikipedia.org/wiki/King_of_California_(album)
https://en.wikipedia.org/wiki/Dave_Alvin</t>
  </si>
  <si>
    <t xml:space="preserve">A0295</t>
  </si>
  <si>
    <t xml:space="preserve">Blackjack David</t>
  </si>
  <si>
    <t xml:space="preserve">fingerpicked acoustic; fiddle; baritone; storytelling; road songs</t>
  </si>
  <si>
    <t xml:space="preserve">Blackjack David reworks an old British folk ballad as its title track while filling the rest of the record with Alvin's own tales of drifters, ex-cons and California highways, backed by a tight acoustic-leaning band. It won strong reviews as a natural sequel to King of California, showing the same commitment to plainspoken narrative songwriting. Abilene and 1968 stand among his most-covered original songs.</t>
  </si>
  <si>
    <t xml:space="preserve">A direct continuation of King of California's folk-narrative approach, further cementing Alvin as one of the defining songwriters of 1990s West Coast Americana.</t>
  </si>
  <si>
    <t xml:space="preserve">Abilene; 1968; Blackjack David</t>
  </si>
  <si>
    <t xml:space="preserve">https://en.wikipedia.org/wiki/Blackjack_David
https://en.wikipedia.org/wiki/Dave_Alvin</t>
  </si>
  <si>
    <t xml:space="preserve">A0296</t>
  </si>
  <si>
    <t xml:space="preserve">Public Domain: Songs from the Wild Land</t>
  </si>
  <si>
    <t xml:space="preserve">fingerpicked acoustic; fiddle; banjo; storytelling; road songs</t>
  </si>
  <si>
    <t xml:space="preserve">An all-covers album of traditional American folk and blues songs (Shenandoah, Walk Right In, Engine 143), Public Domain shows Alvin situating his own songwriting explicitly within the deep folk tradition rather than apart from it. The arrangements are spare and reverent, letting decades- or centuries-old songs sit comfortably next to his own catalog's concerns. It won a Grammy for Best Traditional Folk Album.</t>
  </si>
  <si>
    <t xml:space="preserve">Makes explicit the folk lineage that had been implicit throughout Alvin's HighTone records since King of California, tracing his songwriting directly back to the pre-war American folk canon.</t>
  </si>
  <si>
    <t xml:space="preserve">Shenandoah; Engine 143; Walk Right In</t>
  </si>
  <si>
    <t xml:space="preserve">https://en.wikipedia.org/wiki/Public_Domain:_Songs_from_the_Wild_Land
https://en.wikipedia.org/wiki/Dave_Alvin</t>
  </si>
  <si>
    <t xml:space="preserve">A0297</t>
  </si>
  <si>
    <t xml:space="preserve">Joe Henry</t>
  </si>
  <si>
    <t xml:space="preserve">Short Man's Room</t>
  </si>
  <si>
    <t xml:space="preserve">pedal steel; Telecaster twang; baritone; storytelling; hushed</t>
  </si>
  <si>
    <t xml:space="preserve">Backed by members of the Jayhawks, Short Man's Room is Joe Henry's clearest country-rock record, full of pedal steel and unhurried mid-tempo songs that sit closer to Gram Parsons than to his later jazz-inflected work. His low, conversational voice favors understatement over drama, letting the band's twang carry the emotional weight. It marked his turn away from the more mainstream singer-songwriter sound of his early A&amp;M records toward the Americana scene forming around him.</t>
  </si>
  <si>
    <t xml:space="preserve">Made with the same Jayhawks lineup active in the No Depression scene, tying Henry's literary singer-songwriter style directly to the alt-country movement of the early 1990s.</t>
  </si>
  <si>
    <t xml:space="preserve">Short Man's Room; Tomorrow Is Tuesday; Sometimes I Think About You</t>
  </si>
  <si>
    <t xml:space="preserve">https://en.wikipedia.org/wiki/Short_Man%27s_Room
https://en.wikipedia.org/wiki/Joe_Henry</t>
  </si>
  <si>
    <t xml:space="preserve">A0298</t>
  </si>
  <si>
    <t xml:space="preserve">Kindness of the World</t>
  </si>
  <si>
    <t xml:space="preserve">New Orleans, LA</t>
  </si>
  <si>
    <t xml:space="preserve">pedal steel; harmonica; baritone; storytelling; hushed</t>
  </si>
  <si>
    <t xml:space="preserve">Recorded in New Orleans with the Jayhawks again backing him, Kindness of the World keeps the pedal-steel-driven country-rock sound of Short Man's Room while sharpening the songwriting into something closer to short fiction. Henry's plainspoken, literate lyrics about regret and small mercies benefit from the unhurried, roomy production. It is a transitional record before his later 1990s albums began drifting toward more experimental arrangements.</t>
  </si>
  <si>
    <t xml:space="preserve">A direct sequel to Short Man's Room's alt-country sound, made with the same Jayhawks backing band before Henry's later records moved him toward jazz and hip-hop-inflected production.</t>
  </si>
  <si>
    <t xml:space="preserve">Third Person; Track One; Kindness of the World</t>
  </si>
  <si>
    <t xml:space="preserve">https://en.wikipedia.org/wiki/Kindness_of_the_World
https://en.wikipedia.org/wiki/Joe_Henry</t>
  </si>
  <si>
    <t xml:space="preserve">A0299</t>
  </si>
  <si>
    <t xml:space="preserve">Trampoline</t>
  </si>
  <si>
    <t xml:space="preserve">drum machine; piano; baritone; storytelling; hushed</t>
  </si>
  <si>
    <t xml:space="preserve">Trampoline is the record where Henry began pulling away from straight alt-country toward the moodier, beat-driven production that would define his later career, adding drum loops and atmospheric keyboards to his songwriting. It kept the same plainspoken, literary lyrics but wrapped them in a more nocturnal, unsettled sound. The shift confused some of his country-rock fans but pointed the way toward the jazz and R&amp;B collaborations he pursued afterward.</t>
  </si>
  <si>
    <t xml:space="preserve">Marks Henry's pivot away from the Jayhawks-backed alt-country of Short Man's Room and Kindness of the World toward the more experimental production of Fuse and Scar.</t>
  </si>
  <si>
    <t xml:space="preserve">Trampoline; Flag; Curt Flood</t>
  </si>
  <si>
    <t xml:space="preserve">https://en.wikipedia.org/wiki/Trampoline_(Joe_Henry_album)
https://en.wikipedia.org/wiki/Joe_Henry</t>
  </si>
  <si>
    <t xml:space="preserve">A0300</t>
  </si>
  <si>
    <t xml:space="preserve">Fuse</t>
  </si>
  <si>
    <t xml:space="preserve">drum machine; synths; baritone; storytelling; hushed</t>
  </si>
  <si>
    <t xml:space="preserve">Fuse pushes further into the beat-driven, atmospheric territory Trampoline opened up, built around loops and samples alongside Henry's usual small combo of guitar, bass and piano. It is his most explicitly experimental record from the decade, closer in spirit to trip-hop production than to the country-rock of his early 1990s albums. The songwriting stays grounded in plainspoken storytelling even as the sonic backdrop grows stranger.</t>
  </si>
  <si>
    <t xml:space="preserve">Continues the electronic-tinged evolution begun on Trampoline, completing Henry's transformation from Jayhawks-backed alt-country songwriter into the genre-crossing producer he became in the 2000s.</t>
  </si>
  <si>
    <t xml:space="preserve">Fireman's Wedding; Skin and Teeth; Curt Flood</t>
  </si>
  <si>
    <t xml:space="preserve">https://en.wikipedia.org/wiki/Fuse_(Joe_Henry_album)
https://en.wikipedia.org/wiki/Joe_Henry</t>
  </si>
  <si>
    <t xml:space="preserve">A0301</t>
  </si>
  <si>
    <t xml:space="preserve">Townes Van Zandt</t>
  </si>
  <si>
    <t xml:space="preserve">No Deeper Blue</t>
  </si>
  <si>
    <t xml:space="preserve">Sugar Hill Records</t>
  </si>
  <si>
    <t xml:space="preserve">V24</t>
  </si>
  <si>
    <t xml:space="preserve">fingerpicked acoustic; baritone; bleak; storytelling; drinking songs</t>
  </si>
  <si>
    <t xml:space="preserve">Recorded in Ireland late in Van Zandt's life, No Deeper Blue is a spare, weathered record that carries none of the pop production of his 1968 debut, just his cracked voice and unhurried guitar picking. It did not match his 1970s classics in critical esteem, but songs like Marie show the same unflinching, plainspoken empathy for the down-and-out that defined his whole catalog. It is the last studio album he completed before his death in 1997.</t>
  </si>
  <si>
    <t xml:space="preserve">His only proper 1990s studio album, arriving as the Americana songwriters he had directly influenced (Lucinda Williams, Steve Earle) were reaching their commercial peak, and closing out the songwriting lineage traced back through V24's Texas songwriter scene.</t>
  </si>
  <si>
    <t xml:space="preserve">Marie; Blue Wind Blew; A Song For</t>
  </si>
  <si>
    <t xml:space="preserve">https://en.wikipedia.org/wiki/No_Deeper_Blue
https://en.wikipedia.org/wiki/Townes_Van_Zandt</t>
  </si>
  <si>
    <t xml:space="preserve">A0302</t>
  </si>
  <si>
    <t xml:space="preserve">Jimmie Dale Gilmore</t>
  </si>
  <si>
    <t xml:space="preserve">After Awhile</t>
  </si>
  <si>
    <t xml:space="preserve">Elektra Nonesuch</t>
  </si>
  <si>
    <t xml:space="preserve">Telecaster twang; fiddle; baritone; storytelling; drawl</t>
  </si>
  <si>
    <t xml:space="preserve">Gilmore's major-label debut for Elektra Nonesuch introduced his uncanny, high-lonesome voice to a national audience for the first time, backed by a crack Austin band on a set that mixes originals with covers of Butch Hancock and Al Strehli. The plainspoken, unhurried arrangements let that voice do the emotional work rather than production. It won widespread critical acclaim and is often cited as one of the best country records of its decade.</t>
  </si>
  <si>
    <t xml:space="preserve">Grew directly out of the Lubbock, Texas songwriting triangle with Joe Ely and Butch Hancock (the Flatlanders), carrying that 1970s progressive-country lineage into the alt-country era.</t>
  </si>
  <si>
    <t xml:space="preserve">Tonight I Think I'm Gonna Stay; White Freightliner Blues; Mobile Blue</t>
  </si>
  <si>
    <t xml:space="preserve">https://en.wikipedia.org/wiki/After_Awhile
https://en.wikipedia.org/wiki/Jimmie_Dale_Gilmore</t>
  </si>
  <si>
    <t xml:space="preserve">A0303</t>
  </si>
  <si>
    <t xml:space="preserve">Spinning Around the Sun</t>
  </si>
  <si>
    <t xml:space="preserve">Telecaster twang; pedal steel; baritone; storytelling; spiritual or gospel</t>
  </si>
  <si>
    <t xml:space="preserve">Gilmore's second Elektra record leans a little more toward polished Nashville production while keeping his songwriting circle intact, drawing again on Butch Hancock and adding songs steeped in his interest in Eastern philosophy and Texas mysticism. Dallas (a Flatlanders song) gets a full-band reading that became one of his signature performances. It cemented his reputation as the most idiosyncratic voice to come out of the Lubbock songwriter scene.</t>
  </si>
  <si>
    <t xml:space="preserve">A direct continuation of After Awhile's Elektra run, keeping Gilmore's songwriting rooted in the Flatlanders circle of Joe Ely and Butch Hancock even as the arrangements grew more polished.</t>
  </si>
  <si>
    <t xml:space="preserve">Dallas; Braver Newer World; Just a Wave, Not the Water</t>
  </si>
  <si>
    <t xml:space="preserve">https://en.wikipedia.org/wiki/Spinning_Around_the_Sun
https://en.wikipedia.org/wiki/Jimmie_Dale_Gilmore</t>
  </si>
  <si>
    <t xml:space="preserve">A0304</t>
  </si>
  <si>
    <t xml:space="preserve">Braver Newer World</t>
  </si>
  <si>
    <t xml:space="preserve">Telecaster twang; synths; baritone; storytelling; spiritual or gospel</t>
  </si>
  <si>
    <t xml:space="preserve">Produced by T Bone Burnett in Los Angeles, Braver Newer World pushes Gilmore's sound furthest from straight honky-tonk, adding atmospheric production and even light electronic textures behind his still-unmistakable warble. The record is more meditative and philosophical than his earlier albums, matching its title's nod to Huxley. It was his last studio album for Elektra and one of his most stylistically adventurous.</t>
  </si>
  <si>
    <t xml:space="preserve">Closes out Gilmore's Elektra trilogy that began with After Awhile, taking the Flatlanders-rooted songwriting furthest from its Lubbock honky-tonk origins under T Bone Burnett's atmospheric production.</t>
  </si>
  <si>
    <t xml:space="preserve">Braver Newer World; Chase the Wind; No Time to Cry</t>
  </si>
  <si>
    <t xml:space="preserve">https://en.wikipedia.org/wiki/Braver_Newer_World
https://en.wikipedia.org/wiki/Jimmie_Dale_Gilmore</t>
  </si>
  <si>
    <t xml:space="preserve">A0305</t>
  </si>
  <si>
    <t xml:space="preserve">John Hiatt</t>
  </si>
  <si>
    <t xml:space="preserve">Bring the Family</t>
  </si>
  <si>
    <t xml:space="preserve">A&amp;M Records</t>
  </si>
  <si>
    <t xml:space="preserve">Telecaster twang; harmonica; baritone; storytelling; heartbreak</t>
  </si>
  <si>
    <t xml:space="preserve">Recorded in four days with Ry Cooder, Nick Lowe and Jim Keltner after Hiatt got sober, Bring the Family is the record that turned him from a journeyman songwriter for hire into a defining voice of roots-rock Americana. Have a Little Faith in Me and Thing Called Love became standards covered across genres, while the whole album balances weathered romantic honesty with a crack backing band's understated groove. It is widely considered his masterpiece and a foundational 1980s Americana text.</t>
  </si>
  <si>
    <t xml:space="preserve">Made with a de facto supergroup (Cooder, Lowe, Keltner) that tied Hiatt directly into the roots-rock revival happening on both sides of the Atlantic, and its songwriting set the template for the singer-songwriter Americana that flourished through the 1990s.</t>
  </si>
  <si>
    <t xml:space="preserve">Have a Little Faith in Me; Thing Called Love; Lipstick Sunset</t>
  </si>
  <si>
    <t xml:space="preserve">https://en.wikipedia.org/wiki/Bring_the_Family
https://en.wikipedia.org/wiki/John_Hiatt</t>
  </si>
  <si>
    <t xml:space="preserve">A0306</t>
  </si>
  <si>
    <t xml:space="preserve">Slow Turning</t>
  </si>
  <si>
    <t xml:space="preserve">Telecaster twang; harmonica; baritone; storytelling; small-town</t>
  </si>
  <si>
    <t xml:space="preserve">Hiatt's follow-up to Bring the Family swaps that record's all-star cast for his own touring band, the Goners, giving the songs a rootsier, more road-tested feel. Drive South and Tennessee Plates show off his knack for vivid small-town and highway detail, while Feels Like Rain became one of his most-covered ballads. It confirmed Bring the Family was no fluke and established the durable Americana songbook Hiatt has drawn from ever since.</t>
  </si>
  <si>
    <t xml:space="preserve">A direct sequel to Bring the Family, cementing Hiatt's late-1980s reinvention as a roots-rock songwriter whose songs were covered by everyone from Bonnie Raitt to B.B. King throughout the 1990s Americana boom.</t>
  </si>
  <si>
    <t xml:space="preserve">Drive South; Tennessee Plates; Feels Like Rain</t>
  </si>
  <si>
    <t xml:space="preserve">https://en.wikipedia.org/wiki/Slow_Turning
https://en.wikipedia.org/wiki/John_Hiatt</t>
  </si>
  <si>
    <t xml:space="preserve">A0307</t>
  </si>
  <si>
    <t xml:space="preserve">Nanci Griffith</t>
  </si>
  <si>
    <t xml:space="preserve">Other Voices, Other Rooms</t>
  </si>
  <si>
    <t xml:space="preserve">fingerpicked acoustic; harmonica; close harmonies; duets; storytelling</t>
  </si>
  <si>
    <t xml:space="preserve">An album of folk and country songs Griffith did not write but loved, Other Voices, Other Rooms is a covers record with an all-star guest list (Bob Dylan, Emmylou Harris, Iris DeMent, John Prine, Guy Clark) built around plain, warm acoustic arrangements. It works as a listening guide to the folk-revival and Texas songwriter tradition she came out of, tracing a direct line from Townes Van Zandt and Woody Guthrie through her own generation. It won the Grammy for Best Contemporary Folk Album.</t>
  </si>
  <si>
    <t xml:space="preserve">A tribute to the Texas and folk-revival songwriters (Townes Van Zandt, Woody Guthrie, Ian Tyson) who shaped Griffith's own writing, explicitly mapping the lineage this whole lane traces.</t>
  </si>
  <si>
    <t xml:space="preserve">Boots of Spanish Leather; Wimoweh; Speed of the Sound of Loneliness</t>
  </si>
  <si>
    <t xml:space="preserve">https://en.wikipedia.org/wiki/Other_Voices,_Other_Rooms_(album)
https://en.wikipedia.org/wiki/Nanci_Griffith</t>
  </si>
  <si>
    <t xml:space="preserve">A0308</t>
  </si>
  <si>
    <t xml:space="preserve">Iris DeMent</t>
  </si>
  <si>
    <t xml:space="preserve">Infamous Angel</t>
  </si>
  <si>
    <t xml:space="preserve">Philo/Rounder Records</t>
  </si>
  <si>
    <t xml:space="preserve">Kansas City, MO</t>
  </si>
  <si>
    <t xml:space="preserve">fingerpicked acoustic; piano; close harmonies; drawl; spiritual or gospel</t>
  </si>
  <si>
    <t xml:space="preserve">DeMent's debut is a plain, unadorned folk-country record built almost entirely on her own high, nasal Ozark twang and simple piano and guitar backing, with Our Town and Let the Mystery Be quickly becoming standards among fellow songwriters. Raised in an Arkansas Pentecostal family that moved to California, she writes gospel-inflected songs about faith and doubt without irony or distance. It is a quiet, devotional record that critics and songwriters embraced instantly on release.</t>
  </si>
  <si>
    <t xml:space="preserve">Rooted directly in the Arkansas gospel and Ozark folk tradition of her upbringing, and its plainspoken devotional songwriting connects the older folk-hymn lineage to the 1990s Americana singer-songwriters gathering around Nanci Griffith and John Prine.</t>
  </si>
  <si>
    <t xml:space="preserve">Our Town; Let the Mystery Be; Mama's Opry</t>
  </si>
  <si>
    <t xml:space="preserve">https://en.wikipedia.org/wiki/Infamous_Angel
https://en.wikipedia.org/wiki/Iris_DeMent</t>
  </si>
  <si>
    <t xml:space="preserve">A0309</t>
  </si>
  <si>
    <t xml:space="preserve">My Life</t>
  </si>
  <si>
    <t xml:space="preserve">piano; fiddle; close harmonies; drawl; heartbreak</t>
  </si>
  <si>
    <t xml:space="preserve">Written largely around her fathers death, My Life is a grief-soaked record that keeps Infamous Angels bare arrangements while deepening the emotional stakes, with the title track becoming one of the most covered songs of the 1990s folk-country revival. Her reedy, untrained voice remains the whole record's instrument, unadorned by studio polish. It earned her a Grammy nomination and widened her audience well beyond folk radio.</t>
  </si>
  <si>
    <t xml:space="preserve">A direct continuation of the plainspoken gospel-folk songwriting of Infamous Angel, and its raw handling of grief influenced the confessional turn many alt-country songwriters took later in the decade.</t>
  </si>
  <si>
    <t xml:space="preserve">My Life; No Time to Cry; Easy's Gettin Harder Every Day</t>
  </si>
  <si>
    <t xml:space="preserve">https://en.wikipedia.org/wiki/My_Life_(Iris_DeMent_album)
https://en.wikipedia.org/wiki/Iris_DeMent</t>
  </si>
  <si>
    <t xml:space="preserve">A0310</t>
  </si>
  <si>
    <t xml:space="preserve">The Way I Should</t>
  </si>
  <si>
    <t xml:space="preserve">piano; fiddle; drawl; political; spiritual or gospel</t>
  </si>
  <si>
    <t xml:space="preserve">DeMents most pointed record, The Way I Should turns her plainspoken folk style toward explicit political and social subjects, including sexual abuse, government policy and the protest song Wasteland of the Free. The arrangements stay close to her earlier records, but the anger and directness are new, a sharp contrast to the hushed devotion of Infamous Angel. It remains her most divisive album among longtime fans expecting only gentle hymns.</t>
  </si>
  <si>
    <t xml:space="preserve">Pushes the confessional folk-gospel voice of My Life into overt protest songwriting, aligning DeMent with the socially engaged strand of Americana that runs from Woody Guthrie through Steve Earle.</t>
  </si>
  <si>
    <t xml:space="preserve">Wasteland of the Free; The Way I Should; Quality Time</t>
  </si>
  <si>
    <t xml:space="preserve">https://en.wikipedia.org/wiki/The_Way_I_Should
https://en.wikipedia.org/wiki/Iris_DeMent</t>
  </si>
  <si>
    <t xml:space="preserve">A0311</t>
  </si>
  <si>
    <t xml:space="preserve">Kelly Willis</t>
  </si>
  <si>
    <t xml:space="preserve">What I Deserve</t>
  </si>
  <si>
    <t xml:space="preserve">Rykodisc</t>
  </si>
  <si>
    <t xml:space="preserve">Austin</t>
  </si>
  <si>
    <t xml:space="preserve">Telecaster twang; pedal steel; drawl; heartbreak; road songs</t>
  </si>
  <si>
    <t xml:space="preserve">After three major-label Nashville albums failed to make her a country star, Kelly Willis made What I Deserve independently in Austin, and it became the record that finally matched her clear, unaffected voice to songs and production worthy of it. Produced with Dave Perkins and Charlie Sexton, it splits the difference between twangy honky-tonk and jangly indie rock, with I Must Be Lucky its best-known track. It is frequently cited as one of the defining records of the late-1990s Austin alt-country scene.</t>
  </si>
  <si>
    <t xml:space="preserve">Made after Willis left the Nashville major-label system that had misused her, the record connects her directly to the Austin alt-country scene around Alejandro Escovedo and the same insurgent-country network documented by No Depression.</t>
  </si>
  <si>
    <t xml:space="preserve">I Must Be Lucky; Not Forgotten You; Take Me Down</t>
  </si>
  <si>
    <t xml:space="preserve">https://en.wikipedia.org/wiki/What_I_Deserve
https://en.wikipedia.org/wiki/Kelly_Willis</t>
  </si>
  <si>
    <t xml:space="preserve">A0312</t>
  </si>
  <si>
    <t xml:space="preserve">Emmylou Harris</t>
  </si>
  <si>
    <t xml:space="preserve">Wrecking Ball</t>
  </si>
  <si>
    <t xml:space="preserve">V19</t>
  </si>
  <si>
    <t xml:space="preserve">Cosmic country</t>
  </si>
  <si>
    <t xml:space="preserve">drum machine; synths; hushed; cosmic; glacial; storytelling</t>
  </si>
  <si>
    <t xml:space="preserve">Produced by Daniel Lanois with his ambient, reverb-soaked U2 and Bob Dylan production style, Wrecking Ball is a total reinvention for Emmylou Harris, trading Nashville session-player sheen for hazy, atmospheric textures behind covers of Steve Earle, Neil Young, Jimi Hendrix and Lucinda Williams songs. It shocked country radio but won over an entirely new generation of rock and alt-country listeners, effectively relaunching her career. It stands as one of the records most responsible for making Americana a viable commercial format.</t>
  </si>
  <si>
    <t xml:space="preserve">A radical break from Harris's traditional country-rock catalog that pulled her directly into the orbit of the younger songwriters she covers here (Steve Earle, Lucinda Williams, Gillian Welch), helping crystallize the Americana audience this whole lane describes.</t>
  </si>
  <si>
    <t xml:space="preserve">Deeper Well; Goodbye; Where Will I Be</t>
  </si>
  <si>
    <t xml:space="preserve">https://en.wikipedia.org/wiki/Wrecking_Ball_(Emmylou_Harris_album)
https://en.wikipedia.org/wiki/Emmylou_Harris</t>
  </si>
  <si>
    <t xml:space="preserve">A0313</t>
  </si>
  <si>
    <t xml:space="preserve">Red Dirt Girl</t>
  </si>
  <si>
    <t xml:space="preserve">Nonesuch Records</t>
  </si>
  <si>
    <t xml:space="preserve">drum machine; synths; hushed; storytelling; small-town</t>
  </si>
  <si>
    <t xml:space="preserve">Harris's first album of almost entirely self-written songs, Red Dirt Girl continues Wrecking Balls hazy Malcolm Burn/Daniel-Lanois-school production while turning the storytelling inward toward her own working-class Southern girlhood and losses. The title track sketches a whole life in a few verses, a plainspoken narrative approach closer to the songwriters she'd covered than to her earlier interpretive singing. It confirmed Wrecking Ball was a lasting reinvention rather than a one-off experiment.</t>
  </si>
  <si>
    <t xml:space="preserve">A direct continuation of Wrecking Ball's atmospheric production, but with Harris stepping forward as a songwriter in her own right for the first time, fully joining the Americana songwriter lineage rather than just interpreting it.</t>
  </si>
  <si>
    <t xml:space="preserve">Red Dirt Girl; Bang the Drum Slowly; My Antonia</t>
  </si>
  <si>
    <t xml:space="preserve">https://en.wikipedia.org/wiki/Red_Dirt_Girl
https://en.wikipedia.org/wiki/Emmylou_Harris</t>
  </si>
  <si>
    <t xml:space="preserve">A0314</t>
  </si>
  <si>
    <t xml:space="preserve">Buddy Miller</t>
  </si>
  <si>
    <t xml:space="preserve">Your Love and Other Lies</t>
  </si>
  <si>
    <t xml:space="preserve">Telecaster twang; pedal steel; baritone; duets; heartbreak</t>
  </si>
  <si>
    <t xml:space="preserve">After years as an in-demand Nashville session guitarist for Emmylou Harris and others, Buddy Miller made his solo debut a lean, twangy honky-tonk record built on his rough, expressive voice and razor-sharp Telecaster playing. Several tracks feature his wife Julie Miller's harmonies and songwriting, establishing the husband-and-wife partnership that would define both of their catalogs. It is a straightforward but forceful record that announced a major new voice in 1990s Americana.</t>
  </si>
  <si>
    <t xml:space="preserve">Grew out of Miller's session work in the Emmylou Harris and Nashville alt-country circle, launching a partnership with Julie Miller that became central to the HighTone Records roster alongside Dave Alvin and Jim Lauderdale.</t>
  </si>
  <si>
    <t xml:space="preserve">Love Match; Hole in My Head; Your Love and Other Lies</t>
  </si>
  <si>
    <t xml:space="preserve">https://en.wikipedia.org/wiki/Buddy_Miller</t>
  </si>
  <si>
    <t xml:space="preserve">A0315</t>
  </si>
  <si>
    <t xml:space="preserve">Poison Love</t>
  </si>
  <si>
    <t xml:space="preserve">Telecaster twang; pedal steel; baritone; duets; rowdy</t>
  </si>
  <si>
    <t xml:space="preserve">Poison Love pushes Millers sound harder toward rockabilly and rock and roll energy than his debut, still anchored by duets with Julie Miller and his singular Telecaster tone. It covers the old Johnnie &amp; Jack title track alongside strong originals, treating classic country and 1990s alt-country as the same continuous tradition. Critics and fellow musicians (Emmylou Harris among them) increasingly pointed to Miller as one of the scene's most respected players and singers.</t>
  </si>
  <si>
    <t xml:space="preserve">Continues the HighTone-era partnership with Julie Miller begun on Your Love and Other Lies, deepening Buddy Miller's role as a connective figure across the 1990s Nashville alt-country and Americana scenes.</t>
  </si>
  <si>
    <t xml:space="preserve">Poison Love; Baby Wont You Come Home; Water When the Well Is Dry</t>
  </si>
  <si>
    <t xml:space="preserve">A0316</t>
  </si>
  <si>
    <t xml:space="preserve">Cruel Moon</t>
  </si>
  <si>
    <t xml:space="preserve">Telecaster twang; pedal steel; baritone; duets; bleak</t>
  </si>
  <si>
    <t xml:space="preserve">Cruel Moon is a darker, more atmospheric record than Millers first two, with Julie Miller contributing several co-writes and harmonies and the production leaning into slow-burning, haunted arrangements. It closes out his run of 1990s HighTone albums before he became better known as a producer and bandleader (for Emmylou Harris, Robert Plant and Alison Krauss, and his own Americana-defining television show band). The record's blend of gospel undertones and hard-country grit shows the full range of his musicianship.</t>
  </si>
  <si>
    <t xml:space="preserve">The last of his three HighTone albums built around the songwriting partnership with Julie Miller, closing out a decade that established Buddy Miller as a central connective figure in 1990s Americana before his 2000s work as a producer.</t>
  </si>
  <si>
    <t xml:space="preserve">Cruel Moon; Wide River to Cross; Baby Wont You Come Home</t>
  </si>
  <si>
    <t xml:space="preserve">A0317</t>
  </si>
  <si>
    <t xml:space="preserve">Julie Miller</t>
  </si>
  <si>
    <t xml:space="preserve">Blue Pony</t>
  </si>
  <si>
    <t xml:space="preserve">fingerpicked acoustic; close harmonies; hushed; heartbreak; spiritual or gospel</t>
  </si>
  <si>
    <t xml:space="preserve">After several Christian-market records in the early 1990s, Blue Pony was Julie Millers move into the secular Americana scene her husband Buddy Miller had already joined, a fragile, intimate record built on her small, plainspoken voice and spare arrangements. Songs move between wounded love songs and quiet spiritual searching without ever feeling like a genre exercise. It found an immediate audience among fellow songwriters, several of whom (Emmylou Harris, the Chicks) went on to cover her material.</t>
  </si>
  <si>
    <t xml:space="preserve">Marks Julie Millers move from contemporary Christian music into the Nashville alt-country scene her husband Buddy Miller was part of, joining the same HighTone Records roster as Dave Alvin and Jim Lauderdale.</t>
  </si>
  <si>
    <t xml:space="preserve">Broken Things; Two Soldiers; All My Tears</t>
  </si>
  <si>
    <t xml:space="preserve">https://en.wikipedia.org/wiki/Julie_Miller_(singer)</t>
  </si>
  <si>
    <t xml:space="preserve">A0318</t>
  </si>
  <si>
    <t xml:space="preserve">Broken Things</t>
  </si>
  <si>
    <t xml:space="preserve">Broken Things deepens Blue Ponys hushed, confessional style, with Buddy Miller producing and Emmylou Harris and Lucinda Williams among the guests lending harmonies. The title track became one of the most widely covered songs to come out of the late-1990s Nashville Americana scene. Julie Millers fragile, unguarded delivery gives even the simplest lyrics real emotional weight.</t>
  </si>
  <si>
    <t xml:space="preserve">A continuation of the songwriting partnership and HighTone Records home established on Blue Pony, cementing Julie Miller's place alongside her husband Buddy as central figures of 1990s Nashville Americana.</t>
  </si>
  <si>
    <t xml:space="preserve">Broken Things; All My Tears; By Way of Sorrow</t>
  </si>
  <si>
    <t xml:space="preserve">A0319</t>
  </si>
  <si>
    <t xml:space="preserve">Jim Lauderdale</t>
  </si>
  <si>
    <t xml:space="preserve">Planet of Love</t>
  </si>
  <si>
    <t xml:space="preserve">pedal steel; Telecaster twang; baritone; storytelling; breezy</t>
  </si>
  <si>
    <t xml:space="preserve">Produced by Pete Anderson (Dwight Yoakams guitarist and producer) and featuring Nick Lowe and Rodney Crowell, Planet of Love is Lauderdales first and most acclaimed solo record, a warm, hook-filled honky-tonk album that Nashville radio ignored despite widespread critical praise. Its songs were subsequently covered by George Strait, the Dixie Chicks and Patty Loveless, making Lauderdale better known as a songwriter for hire than as an artist in his own right for years afterward. It remains a touchstone record for what came to be called alt-country.</t>
  </si>
  <si>
    <t xml:space="preserve">Made with Pete Anderson's Bakersfield-indebted production style, the record became a hidden cornerstone of the coming alt-country movement even though Lauderdale himself stayed a cult figure through the 1990s.</t>
  </si>
  <si>
    <t xml:space="preserve">Planet of Love; King of Broken Hearts; Wait Until I Fall in Love With You</t>
  </si>
  <si>
    <t xml:space="preserve">https://en.wikipedia.org/wiki/Jim_Lauderdale</t>
  </si>
  <si>
    <t xml:space="preserve">A0320</t>
  </si>
  <si>
    <t xml:space="preserve">Pretty Close to the Truth</t>
  </si>
  <si>
    <t xml:space="preserve">pedal steel; Telecaster twang; baritone; storytelling; rowdy</t>
  </si>
  <si>
    <t xml:space="preserve">Lauderdales second major-label record keeps the sharp, classic-leaning honky-tonk songwriting of Planet of Love while broadening the band sound slightly, again drawing more critical praise than commercial traction. His knack for melody and easy way with a hook made him a favored co-writer for mainstream country stars even as his own records stayed outside the format. It is a strong, underheard entry in the run of records that defined 1990s alt-country's Nashville wing.</t>
  </si>
  <si>
    <t xml:space="preserve">Continues the classic-honky-tonk-meets-alt-country songwriting of Planet of Love, part of the same commercially overlooked but critically beloved run that made Lauderdale a key connective figure in 1990s Americana.</t>
  </si>
  <si>
    <t xml:space="preserve">Pretty Close to the Truth; Goodbye Song; The Kind of Life</t>
  </si>
  <si>
    <t xml:space="preserve">A0321</t>
  </si>
  <si>
    <t xml:space="preserve">Whisper</t>
  </si>
  <si>
    <t xml:space="preserve">BNA Records</t>
  </si>
  <si>
    <t xml:space="preserve">pedal steel; Telecaster twang; baritone; storytelling; heartbreak</t>
  </si>
  <si>
    <t xml:space="preserve">Whisper is a quieter, more introspective record than Lauderdales earlier honky-tonk albums, leaning into ballads and reflective songwriting recorded for a major Nashville label that, once again, did little to promote it commercially. Its relative obscurity did nothing to slow his growing reputation among musicians, and its songs kept turning up as covers throughout the following decade. It closes out the decade that established Lauderdale as one of Americana's most respected, least famous songwriters.</t>
  </si>
  <si>
    <t xml:space="preserve">The last of Lauderdale's major-label 1990s records, continuing his run of critically admired but commercially overlooked albums before he became a central figure of the 2000s Americana Music Association he helped found.</t>
  </si>
  <si>
    <t xml:space="preserve">Whisper; Understand; Wait On</t>
  </si>
  <si>
    <t xml:space="preserve">A0322</t>
  </si>
  <si>
    <t xml:space="preserve">Alejandro Escovedo</t>
  </si>
  <si>
    <t xml:space="preserve">Gravity</t>
  </si>
  <si>
    <t xml:space="preserve">Watermelon Records</t>
  </si>
  <si>
    <t xml:space="preserve">strings; harmonized guitars; baritone; storytelling; bleak</t>
  </si>
  <si>
    <t xml:space="preserve">After fronting punk and cowpunk bands (the Nuns, Rank and File, the True Believers), Escovedo went solo with Gravity, a chamber-rock record that pairs string quartet arrangements with his weathered voice and unflinching songs about grief following his wife's suicide. It is a bold, unusual record for the Austin scene of its era, closer to Nick Cave or Lou Reed in its orchestral drama than to typical alt-country. It established him as one of the most ambitious songwriters to emerge from the roots-punk world.</t>
  </si>
  <si>
    <t xml:space="preserve">Grew directly out of Escovedo's punk and cowpunk roots in the True Believers and Rank and File, channeling that background into a more orchestral, literary Americana songwriting that shaped the Austin scene around him.</t>
  </si>
  <si>
    <t xml:space="preserve">Broken Bottle; One More Time; Bury Me</t>
  </si>
  <si>
    <t xml:space="preserve">https://en.wikipedia.org/wiki/Gravity_(Alejandro_Escovedo_album)
https://en.wikipedia.org/wiki/Alejandro_Escovedo</t>
  </si>
  <si>
    <t xml:space="preserve">A0323</t>
  </si>
  <si>
    <t xml:space="preserve">With These Hands</t>
  </si>
  <si>
    <t xml:space="preserve">strings; harmonized guitars; baritone; storytelling; heartbreak</t>
  </si>
  <si>
    <t xml:space="preserve">With These Hands keeps the string-laden, chamber-rock arrangements of Gravity while pulling in a wider cast of guests, including Willie Nelson and Jennifer Warnes, and pushing the songwriting toward more explicitly narrative territory. It is a denser, more ambitious record than his earlier work, still built around loss and Texas Mexican-American family history. It further cemented his reputation as the Austin scene's most literary and orchestrally minded songwriter.</t>
  </si>
  <si>
    <t xml:space="preserve">Continues the chamber-rock Americana direction of Gravity and Thirteen Years, deepening Escovedo's reputation as a central figure of the Austin alt-country and roots-rock scene documented by No Depression.</t>
  </si>
  <si>
    <t xml:space="preserve">Nickel and a Spoon; Break This Time; Pissed Off 2 A.M.</t>
  </si>
  <si>
    <t xml:space="preserve">https://en.wikipedia.org/wiki/With_These_Hands_(Alejandro_Escovedo_album)
https://en.wikipedia.org/wiki/Alejandro_Escovedo</t>
  </si>
  <si>
    <t xml:space="preserve">A0324</t>
  </si>
  <si>
    <t xml:space="preserve">Bourbonitis Blues</t>
  </si>
  <si>
    <t xml:space="preserve">Bloodshot Records</t>
  </si>
  <si>
    <t xml:space="preserve">harmonized guitars; baritone; storytelling; rowdy; live in the room</t>
  </si>
  <si>
    <t xml:space="preserve">A mostly-live document of Escovedo's mid-1990s band, recorded at his regular Austin club residency, Bourbonitis Blues catches the rock-and-roll energy his orchestral studio records sometimes smoothed over. It mixes originals with well-chosen covers (the Stones, Sex Pistols, the Velvet Underground) that make his punk roots explicit again. Released on Chicago's Bloodshot Records, it connected the Austin scene directly to the insurgent-country label network of the era.</t>
  </si>
  <si>
    <t xml:space="preserve">Documents the live band behind Gravity and With These Hands, and its release on Bloodshot Records ties Escovedo's Austin scene directly into the Chicago insurgent-country network of the No Depression era.</t>
  </si>
  <si>
    <t xml:space="preserve">Bourbonitis Blues; Sex Beat; Pale Blue Eyes</t>
  </si>
  <si>
    <t xml:space="preserve">https://en.wikipedia.org/wiki/Bourbonitis_Blues
https://en.wikipedia.org/wiki/Alejandro_Escovedo</t>
  </si>
  <si>
    <t xml:space="preserve">A0325</t>
  </si>
  <si>
    <t xml:space="preserve">A Man Under the Influence</t>
  </si>
  <si>
    <t xml:space="preserve">strings; harmonized guitars; baritone; storytelling; anthemic</t>
  </si>
  <si>
    <t xml:space="preserve">Widely regarded as Escovedo's best studio record, A Man Under the Influence balances the chamber-rock strings of his 1990s albums with a harder, more anthemic rock backbone, written in the aftermath of his divorce. Rolling Stone and No Depression both named it among the year's best albums, and it became the record most responsible for wider recognition of his catalog. It shows two decades of songwriting (punk, cowpunk, chamber-folk) fully synthesized into one voice.</t>
  </si>
  <si>
    <t xml:space="preserve">The culmination of the orchestral Americana songwriting Escovedo built across Gravity, With These Hands and Bourbonitis Blues, marking the point where his Austin scene reputation became national critical acclaim.</t>
  </si>
  <si>
    <t xml:space="preserve">Wave; Rosalie; Rhapsody</t>
  </si>
  <si>
    <t xml:space="preserve">https://en.wikipedia.org/wiki/A_Man_Under_the_Influence
https://en.wikipedia.org/wiki/Alejandro_Escovedo</t>
  </si>
  <si>
    <t xml:space="preserve">A0326</t>
  </si>
  <si>
    <t xml:space="preserve">Chris Knight</t>
  </si>
  <si>
    <t xml:space="preserve">Decca Records</t>
  </si>
  <si>
    <t xml:space="preserve">Slaughters, KY</t>
  </si>
  <si>
    <t xml:space="preserve">Telecaster twang; baritone; drawl; storytelling; small-town; bleak</t>
  </si>
  <si>
    <t xml:space="preserve">A former agricultural-extension worker from rural Kentucky, Chris Knight writes flat, unsentimental songs about hard rural life, guns, addiction and violence, delivered in a low, matter-of-fact drawl closer to John Prine's plainspokenness than to Nashville polish. His self-titled debut arrived on a major label that quickly lost interest, but it found a lasting audience among fans of Steve Earle and Darrell Scott. It set the template for the gritty, story-driven rural songwriting Knight has stuck to across every record since.</t>
  </si>
  <si>
    <t xml:space="preserve">Picks up the plainspoken rural storytelling of John Prine and early Steve Earle, and its unglamorous small-town narratives anticipate the Southern storytelling rock of the Drive-By Truckers later in the decade.</t>
  </si>
  <si>
    <t xml:space="preserve">It Ain't Easy Being Me; Framed; Bring It On Home</t>
  </si>
  <si>
    <t xml:space="preserve">https://en.wikipedia.org/wiki/Chris_Knight_(musician)</t>
  </si>
  <si>
    <t xml:space="preserve">A0327</t>
  </si>
  <si>
    <t xml:space="preserve">Kevin Welch</t>
  </si>
  <si>
    <t xml:space="preserve">Telecaster twang; fiddle; baritone; storytelling; road songs</t>
  </si>
  <si>
    <t xml:space="preserve">Welch's self-titled debut is a plainspoken, guitar-driven country record that charted a few singles despite sounding closer to the coming alt-country movement than to Nashville radio of its era. His warm, conversational baritone and unfussy storytelling won him a strong following among fellow songwriters even as commercial success stayed modest. It set up his later role as a co-founder of the independent Dead Reckoning label collective with Kieran Kane.</t>
  </si>
  <si>
    <t xml:space="preserve">A Reprise Nashville record that sat awkwardly between mainstream country radio and the coming insurgent-country movement, and Welch's subsequent partnership with Kieran Kane helped seed the independent Dead Reckoning label that defined a strand of 1990s Americana.</t>
  </si>
  <si>
    <t xml:space="preserve">Praying for Rain; Que Sera Sera; Hobo's Prayer</t>
  </si>
  <si>
    <t xml:space="preserve">https://en.wikipedia.org/wiki/Kevin_Welch</t>
  </si>
  <si>
    <t xml:space="preserve">A0328</t>
  </si>
  <si>
    <t xml:space="preserve">Kieran Kane</t>
  </si>
  <si>
    <t xml:space="preserve">Find My Way Home</t>
  </si>
  <si>
    <t xml:space="preserve">fingerpicked acoustic; mandolin; baritone; storytelling; hushed</t>
  </si>
  <si>
    <t xml:space="preserve">A former member of the mainstream country duo the O'Kanes, Kieran Kane made Find My Way Home as a much starker, more acoustic solo record, closer to old-time front-porch music than to anything on country radio. Its stripped-back arrangements and plain, unhurried songwriting pointed directly toward the independent Dead Reckoning label he co-founded two years later with Kevin Welch and others. It is a quiet pivot record between his commercial past and his roots-focused later career.</t>
  </si>
  <si>
    <t xml:space="preserve">Marked Kane's turn away from mainstream Nashville duo pop toward the stripped-down acoustic songwriting that led him to co-found the independent Dead Reckoning label with Kevin Welch, a key node of 1990s Americana.</t>
  </si>
  <si>
    <t xml:space="preserve">Find My Way Home; Gravity; Broken Hearted Blues</t>
  </si>
  <si>
    <t xml:space="preserve">https://en.wikipedia.org/wiki/Kieran_Kane</t>
  </si>
  <si>
    <t xml:space="preserve">A0329</t>
  </si>
  <si>
    <t xml:space="preserve">Greg Brown</t>
  </si>
  <si>
    <t xml:space="preserve">The Poet Game</t>
  </si>
  <si>
    <t xml:space="preserve">Red House Records</t>
  </si>
  <si>
    <t xml:space="preserve">Iowa City, IA</t>
  </si>
  <si>
    <t xml:space="preserve">fingerpicked acoustic; baritone; storytelling; funny-sad; Midwestern</t>
  </si>
  <si>
    <t xml:space="preserve">An Iowa farm-country songwriter with a deep, gravelly baritone, Greg Brown built The Poet Game around plainspoken, funny-sad character sketches and reflections on aging, set to unhurried acoustic and light band arrangements. Songs like Poet Game and The Train Carrying Jimmie Rodgers to His Home in Meridian directly acknowledge his folk and country songwriting forebears. It is widely considered one of his strongest records and a defining release for the Minneapolis-based Red House Records folk roster.</t>
  </si>
  <si>
    <t xml:space="preserve">Rooted in Midwestern folk storytelling traditions and directly indebted to Prine-style plainspoken songwriting, Brown's work on Red House connected the Iowa and Minnesota folk scenes to the wider 1990s Americana movement.</t>
  </si>
  <si>
    <t xml:space="preserve">Poet Game; The Train Carrying Jimmie Rodgers to His Home in Meridian; Kokomo</t>
  </si>
  <si>
    <t xml:space="preserve">https://en.wikipedia.org/wiki/Greg_Brown_(folk_musician)</t>
  </si>
  <si>
    <t xml:space="preserve">A0330</t>
  </si>
  <si>
    <t xml:space="preserve">Slant 6 Mind</t>
  </si>
  <si>
    <t xml:space="preserve">fingerpicked acoustic; baritone; storytelling; drinking songs; Midwestern</t>
  </si>
  <si>
    <t xml:space="preserve">Slant 6 Mind leans a little further into blues and groove than The Poet Game, with Browns rumbling voice riding loose, loping arrangements on songs about drinking, faith and Midwestern small-town life. It shows off his gift for a plain but startling turn of phrase, a quality that made him a favorite among younger folk and alt-country songwriters. It continued his run as one of the most respected songwriters on the Red House roster through the 1990s.</t>
  </si>
  <si>
    <t xml:space="preserve">A continuation of the plainspoken Midwestern folk songwriting Brown established on The Poet Game, keeping him a central figure in the Red House Records scene that paralleled the Chicago-based insurgent-country movement.</t>
  </si>
  <si>
    <t xml:space="preserve">Slant 6 Mind; Whatever It Was; Where Is Maria</t>
  </si>
  <si>
    <t xml:space="preserve">A0331</t>
  </si>
  <si>
    <t xml:space="preserve">Michelle Shocked</t>
  </si>
  <si>
    <t xml:space="preserve">Short Sharp Shocked</t>
  </si>
  <si>
    <t xml:space="preserve">Cowpunk</t>
  </si>
  <si>
    <t xml:space="preserve">fingerpicked acoustic; drawl; political; storytelling; rowdy</t>
  </si>
  <si>
    <t xml:space="preserve">Recorded partly live at the Kerrville Folk Festival on a cheap cassette deck and partly in a London studio, Short Sharp Shocked mixes folk protest songwriting with a punk-scene toughness Shocked picked up from the San Francisco squatter and activist circuit. Anchorage became a surprise college-radio hit, and the albums plainspoken political songs made her an unlikely folk star at the height of the Reagan era. It is a foundational record for the folk-punk crossover that fed directly into 1990s alt-country and Americana.</t>
  </si>
  <si>
    <t xml:space="preserve">Came out of the same cowpunk and folk-punk crossover scene as X and the Blasters, and its blend of acoustic folk songwriting with a punk sensibility anticipated the alt-country movement that broke a few years later.</t>
  </si>
  <si>
    <t xml:space="preserve">Anchorage; Graffiti Limbo; 5 A.M. in Amsterdam</t>
  </si>
  <si>
    <t xml:space="preserve">https://en.wikipedia.org/wiki/Michelle_Shocked</t>
  </si>
  <si>
    <t xml:space="preserve">A0332</t>
  </si>
  <si>
    <t xml:space="preserve">Peter Case</t>
  </si>
  <si>
    <t xml:space="preserve">Folk rock</t>
  </si>
  <si>
    <t xml:space="preserve">fingerpicked acoustic; harmonica; storytelling; road songs; heartbreak</t>
  </si>
  <si>
    <t xml:space="preserve">After fronting the LA power-pop band the Plimsouls, Peter Case reinvented himself as an acoustic folk-rock singer-songwriter on this self-titled solo debut, produced with help from T Bone Burnett and featuring guest spots from Roger McGuinn and Jim Keltner. Steel Winos Lament and Old Blue Car pair plainspoken street-level storytelling with a clear folk-revival influence. It marked a full pivot away from new wave toward the singer-songwriter Americana scene forming in Los Angeles at the time.</t>
  </si>
  <si>
    <t xml:space="preserve">A deliberate break from Case's power-pop past in the Plimsouls, moving him into the same Los Angeles roots-revival circle as Dave Alvin and Victoria Williams and helping seed the coming Americana singer-songwriter movement.</t>
  </si>
  <si>
    <t xml:space="preserve">Old Blue Car; Steel Wino; Small Town Spree</t>
  </si>
  <si>
    <t xml:space="preserve">https://en.wikipedia.org/wiki/Peter_Case_(musician)</t>
  </si>
  <si>
    <t xml:space="preserve">A0333</t>
  </si>
  <si>
    <t xml:space="preserve">Bill Morrissey</t>
  </si>
  <si>
    <t xml:space="preserve">Inside</t>
  </si>
  <si>
    <t xml:space="preserve">Philo Records</t>
  </si>
  <si>
    <t xml:space="preserve">New Hampshire</t>
  </si>
  <si>
    <t xml:space="preserve">fingerpicked acoustic; baritone; storytelling; small-town; funny-sad</t>
  </si>
  <si>
    <t xml:space="preserve">A New England folksinger with a dry, novelistic eye for blue-collar mill-town life, Bill Morrissey built Inside around plainspoken character studies delivered in a warm, conversational baritone over spare acoustic guitar. His songs read like short stories, closer to Richard Ford than to typical folk-revival sentimentality, with a wry humor that keeps the bleakness in check. He remained a critically loved, commercially small figure throughout his career, a clear influence on later Northeast folk-Americana songwriters.</t>
  </si>
  <si>
    <t xml:space="preserve">Part of the same plainspoken, narrative-driven folk tradition as John Prine and Greg Brown, adapted to a distinctly New England mill-town setting rather than the South or Midwest most of this lane covers.</t>
  </si>
  <si>
    <t xml:space="preserve">Everybody's Watching You Now; Man From Out of Town; Inside</t>
  </si>
  <si>
    <t xml:space="preserve">https://en.wikipedia.org/wiki/Inside_(Bill_Morrissey_album)
https://en.wikipedia.org/wiki/Bill_Morrissey</t>
  </si>
  <si>
    <t xml:space="preserve">A0334</t>
  </si>
  <si>
    <t xml:space="preserve">Robert Earl Keen</t>
  </si>
  <si>
    <t xml:space="preserve">A Bigger Piece of Sky</t>
  </si>
  <si>
    <t xml:space="preserve">fiddle; Telecaster twang; drawl; storytelling; road songs</t>
  </si>
  <si>
    <t xml:space="preserve">A Bigger Piece of Sky broadens Robert Earl Keens rowdy Texas storytelling with a fuller road band sound than his earlier records, keeping his sharp eye for barroom characters and small-town Texas detail intact. Corpus Christi Bay and Whats a Life stand among his most enduring story-songs, delivered in his flat, conversational drawl. It cemented his growing reputation on the Texas dancehall and college-town live circuit even without significant radio play.</t>
  </si>
  <si>
    <t xml:space="preserve">Continues the story-song tradition Keen absorbed from his college friendship and songwriting rivalry with Lyle Lovett and from the broader Texas songwriter lineage of Guy Clark and Townes Van Zandt.</t>
  </si>
  <si>
    <t xml:space="preserve">Corpus Christi Bay; What's a Life; Whenever Kindness Fails</t>
  </si>
  <si>
    <t xml:space="preserve">https://en.wikipedia.org/wiki/Robert_Earl_Keen</t>
  </si>
  <si>
    <t xml:space="preserve">A0335</t>
  </si>
  <si>
    <t xml:space="preserve">Gringo Honeymoon</t>
  </si>
  <si>
    <t xml:space="preserve">fiddle; Telecaster twang; drawl; storytelling; funny-sad</t>
  </si>
  <si>
    <t xml:space="preserve">Gringo Honeymoon keeps building on Keens narrative songwriting strengths, mixing comic character studies (Merry Christmas from the Family) with more wistful, atmospheric title-track storytelling about a Mexican honeymoon gone strange. The band sound stays road-tested and unpolished, favoring song over production sheen throughout. It became one of the most-loved records in his catalog among the Texas dancehall audience that built his career outside the Nashville system.</t>
  </si>
  <si>
    <t xml:space="preserve">A direct continuation of the Texas storytelling songwriting Keen developed on A Bigger Piece of Sky, further cementing him as a key bridge between the Guy Clark generation of Texas songwriters and the Americana scene of the 1990s.</t>
  </si>
  <si>
    <t xml:space="preserve">Merry Christmas from the Family; Gringo Honeymoon; Barbeque</t>
  </si>
  <si>
    <t xml:space="preserve">A0336</t>
  </si>
  <si>
    <t xml:space="preserve">Mary Chapin Carpenter</t>
  </si>
  <si>
    <t xml:space="preserve">Hometown Girl</t>
  </si>
  <si>
    <t xml:space="preserve">X1</t>
  </si>
  <si>
    <t xml:space="preserve">fingerpicked acoustic; fiddle; storytelling; small-town; hushed</t>
  </si>
  <si>
    <t xml:space="preserve">Before her 1990s run of mainstream country-radio hits, Mary Chapin Carpenter made Hometown Girl as a quiet, folk-leaning debut built on plainspoken narrative songs and restrained acoustic arrangements, closer to the coffeehouse folk circuit she came from than to Nashville. This Shirt and the title track show off the observational, detail-driven songwriting that would carry through her whole catalog, even after she became a bigger commercial name. It is the record where her folk-Americana roots are most clearly on display before the pop-country crossover.</t>
  </si>
  <si>
    <t xml:space="preserve">Grew out of the Washington, D.C. folk club circuit rather than Nashville, and represents the country-folk songwriting Carpenter drew on before her 1990s move toward mainstream country radio.</t>
  </si>
  <si>
    <t xml:space="preserve">This Shirt; Hometown Girl; A Road Is Just a Road</t>
  </si>
  <si>
    <t xml:space="preserve">https://en.wikipedia.org/wiki/Mary_Chapin_Carpenter</t>
  </si>
  <si>
    <t xml:space="preserve">A0337</t>
  </si>
  <si>
    <t xml:space="preserve">X</t>
  </si>
  <si>
    <t xml:space="preserve">Los Angeles</t>
  </si>
  <si>
    <t xml:space="preserve">Slash Records</t>
  </si>
  <si>
    <t xml:space="preserve">V14 Cowpunk and LA roots punk</t>
  </si>
  <si>
    <t xml:space="preserve">Los Angeles punk / Slash Records</t>
  </si>
  <si>
    <t xml:space="preserve">Telecaster twang; drawl; shouted; storytelling; rowdy; small-town</t>
  </si>
  <si>
    <t xml:space="preserve">X's debut fuses Billy Zoom's rockabilly-schooled guitar licks with Exene Cervenka and John Doe's off-kilter harmonized vocals over a hard, fast punk rhythm section, produced by ex-Doors keyman Ray Manzarek. Songs like "Johny Hit and Run Paulene" and the title track read Los Angeles as noir poetry, setting the template every LA cowpunk band after them worked from. It is the record that proved punk speed and rockabilly twang could share a chord change.</t>
  </si>
  <si>
    <t xml:space="preserve">Grew out of the Masque-era Hollywood punk scene alongside the Germs and the Weirdos; Zoom's rockabilly background pulled the band toward the country and roots sounds that would define the Blasters, the Knitters and Rank and File.</t>
  </si>
  <si>
    <t xml:space="preserve">Los Angeles; Johny Hit and Run Paulene; The Unheard Music</t>
  </si>
  <si>
    <t xml:space="preserve">https://en.wikipedia.org/wiki/Los_Angeles_(X_album)
https://en.wikipedia.org/wiki/X_(American_band)</t>
  </si>
  <si>
    <t xml:space="preserve">A0338</t>
  </si>
  <si>
    <t xml:space="preserve">Wild Gift</t>
  </si>
  <si>
    <t xml:space="preserve">Telecaster twang; drawl; close harmonies; storytelling; heartbreak; rowdy</t>
  </si>
  <si>
    <t xml:space="preserve">X's second album tightens the songwriting while keeping Billy Zoom's twangy, rockabilly-rooted riffing and Doe/Cervenka's tense, off-unison harmonies front and center. Tracks like "White Girl" and "Adult Books" trade the debut's pure velocity for songs about doomed relationships and LA squalor, still delivered at punk tempo. It is the sound of a band that could headline a punk bill and a roots-rock bill on the same night.</t>
  </si>
  <si>
    <t xml:space="preserve">Direct continuation of Los Angeles; its blend of country-tinged guitar and punk urgency is the clearest bridge between the Masque scene and the Blasters/Rank and File cowpunk wave that followed on the same label.</t>
  </si>
  <si>
    <t xml:space="preserve">White Girl; Adult Books; We're Desperate</t>
  </si>
  <si>
    <t xml:space="preserve">https://en.wikipedia.org/wiki/Wild_Gift
https://en.wikipedia.org/wiki/X_(American_band)</t>
  </si>
  <si>
    <t xml:space="preserve">A0339</t>
  </si>
  <si>
    <t xml:space="preserve">Under the Big Black Sun</t>
  </si>
  <si>
    <t xml:space="preserve">Los Angeles punk</t>
  </si>
  <si>
    <t xml:space="preserve">Telecaster twang; baritone; close harmonies; storytelling; bleak; heartbreak</t>
  </si>
  <si>
    <t xml:space="preserve">Moving to Elektra, X slowed down just enough to let Billy Zoom's rockabilly guitar and Exene Cervenka's grief-stricken lyrics (written after her sister's death) breathe. "The Hungry Wolf" and "Riding with Mary" still snap with punk tension but lean harder into twang and slower, more open arrangements than the first two records. It reads as the moment X's cowpunk instincts became fully conscious songwriting rather than raw energy.</t>
  </si>
  <si>
    <t xml:space="preserve">Extends the Los Angeles/Wild Gift sound into more deliberate roots-rock songwriting, keeping pace with labelmates the Blasters and pointing toward the acoustic country turn X would take a few years later as the Knitters.</t>
  </si>
  <si>
    <t xml:space="preserve">The Hungry Wolf; Riding with Mary; Blue Spark</t>
  </si>
  <si>
    <t xml:space="preserve">https://en.wikipedia.org/wiki/Under_the_Big_Black_Sun
https://en.wikipedia.org/wiki/X_(American_band)</t>
  </si>
  <si>
    <t xml:space="preserve">A0340</t>
  </si>
  <si>
    <t xml:space="preserve">More Fun in the New World</t>
  </si>
  <si>
    <t xml:space="preserve">Telecaster twang; political; storytelling; shouted; rowdy; drawl</t>
  </si>
  <si>
    <t xml:space="preserve">X's fourth album widens its scope from personal noir to Reagan-era social commentary while Billy Zoom's rockabilly runs and D.J. Bonebrake's driving drums keep the roots-punk chassis intact. "True Love #2" and "I Must Not Think Bad Thoughts" pair barbed, funny-angry lyrics with the band's tightest playing to date. It is the last album from the original lineup before Zoom's temporary departure, and a high point of the LA cowpunk sound going toward the mainstream without losing its edge.</t>
  </si>
  <si>
    <t xml:space="preserve">Caps the original-lineup run that began with Los Angeles, its twangy guitar and social-realist storytelling feeding directly into the LA roots-rock scene around the Blasters, Rank and File and Los Lobos.</t>
  </si>
  <si>
    <t xml:space="preserve">True Love #2; I Must Not Think Bad Thoughts; Devil Doll</t>
  </si>
  <si>
    <t xml:space="preserve">https://en.wikipedia.org/wiki/More_Fun_in_the_New_World
https://en.wikipedia.org/wiki/X_(American_band)</t>
  </si>
  <si>
    <t xml:space="preserve">A0341</t>
  </si>
  <si>
    <t xml:space="preserve">See How We Are</t>
  </si>
  <si>
    <t xml:space="preserve">Telecaster twang; drawl; storytelling; breezy; road songs; close harmonies</t>
  </si>
  <si>
    <t xml:space="preserve">Recorded without founding guitarist Billy Zoom (replaced here by Dave Alvin, on loan from the Blasters, who wrote and sings the song 4th of July), See How We Are trades punk velocity for a more relaxed, mid-tempo roots-rock feel. It is a late, straggling entry in the band's cowpunk arc, closer to heartland rock than the first four records, which is why some critics treat it as a transitional album rather than a core X statement. Still, the title track and Alvin's contribution keep the storytelling and twang that define the band's sound.</t>
  </si>
  <si>
    <t xml:space="preserve">The last X studio album of the original cowpunk era; Dave Alvin's presence directly links it to the Blasters, and its softer edges anticipate the Americana songwriting Alvin would pursue solo after leaving both bands.</t>
  </si>
  <si>
    <t xml:space="preserve">4th of July; See How We Are; Left &amp; Right</t>
  </si>
  <si>
    <t xml:space="preserve">https://en.wikipedia.org/wiki/See_How_We_Are
https://en.wikipedia.org/wiki/X_(American_band)</t>
  </si>
  <si>
    <t xml:space="preserve">A0342</t>
  </si>
  <si>
    <t xml:space="preserve">The Knitters</t>
  </si>
  <si>
    <t xml:space="preserve">Poor Little Critter on the Road</t>
  </si>
  <si>
    <t xml:space="preserve">Telecaster twang; fingerpicked acoustic; close harmonies; storytelling; drinking songs; road songs</t>
  </si>
  <si>
    <t xml:space="preserve">A side-project supergroup of X's John Doe, Exene Cervenka and D.J. Bonebrake with the Blasters' Dave Alvin, the Knitters strip cowpunk down to its acoustic, honky-tonk-and-folk bones. The record mixes originals with covers of Merle Haggard's "Silver Wings" and the folk standard "Rock Island Line," played loose and live-sounding rather than punk-fast. It makes explicit what was always implicit in X's sound: this is punk musicians playing the classic country and folk records they grew up on.</t>
  </si>
  <si>
    <t xml:space="preserve">A direct offshoot of X and the Blasters, it is the clearest statement of the cowpunk trunk line (punk kids playing country) and a template later picked up by acts like the Old 97's and other No Depression-era bands.</t>
  </si>
  <si>
    <t xml:space="preserve">Poor Little Critter on the Road; Silver Wings; Rock Island Line</t>
  </si>
  <si>
    <t xml:space="preserve">https://en.wikipedia.org/wiki/Poor_Little_Critter_on_the_Road
https://en.wikipedia.org/wiki/The_Knitters</t>
  </si>
  <si>
    <t xml:space="preserve">A0343</t>
  </si>
  <si>
    <t xml:space="preserve">The Blasters</t>
  </si>
  <si>
    <t xml:space="preserve">American Music</t>
  </si>
  <si>
    <t xml:space="preserve">Rollin' Rock Records</t>
  </si>
  <si>
    <t xml:space="preserve">Downey, CA</t>
  </si>
  <si>
    <t xml:space="preserve">Los Angeles punk / roots-rock</t>
  </si>
  <si>
    <t xml:space="preserve">Telecaster twang; piano; rowdy; drawl; road songs; storytelling</t>
  </si>
  <si>
    <t xml:space="preserve">The Blasters' raw, indie-label debut runs rockabilly, jump blues and honky-tonk through a punk-scene energy level, with Phil Alvin's holler of a voice and Dave Alvin's Telecaster leads driving the title track and "Marie Marie." Recorded fast and cheap for the tiny rockabilly label Rollin' Rock, it is closer to a 1950s Sun Records session than to hardcore, but it earned the band gigs on LA punk bills alongside X and the Germs. It announced the brothers Alvin as the era's most straightforwardly traditionalist cowpunk act.</t>
  </si>
  <si>
    <t xml:space="preserve">Establishes the Blasters' rockabilly-and-R&amp;B take on cowpunk; the same songs were re-recorded for their Slash debut a year later, and the band's sound directly shaped the Knitters and Dave Alvin's later solo Americana career.</t>
  </si>
  <si>
    <t xml:space="preserve">American Music; Marie Marie; Barn Burning</t>
  </si>
  <si>
    <t xml:space="preserve">https://en.wikipedia.org/wiki/American_Music_(album)
https://en.wikipedia.org/wiki/The_Blasters</t>
  </si>
  <si>
    <t xml:space="preserve">A0344</t>
  </si>
  <si>
    <t xml:space="preserve">Telecaster twang; piano; horns; rowdy; drawl; road songs</t>
  </si>
  <si>
    <t xml:space="preserve">Re-recording several American Music songs with a bigger budget on Slash, the Blasters add Gene Taylor's boogie-woogie piano and horns from Lee Allen and Steve Berlin to their rockabilly-punk attack. Dave Alvin's "Border Radio" and "American Music" became the band's signature statements, tight, horn-punched roots rock played with punk-club force. It is widely considered the definitive Blasters album and a cornerstone of the cowpunk scene alongside X's early records.</t>
  </si>
  <si>
    <t xml:space="preserve">The Blasters' major breakout; its horn-driven rockabilly-R&amp;B hybrid influenced the entire LA roots-punk scene and fed directly into Dave Alvin's later work with X, the Knitters and his own Americana solo catalog.</t>
  </si>
  <si>
    <t xml:space="preserve">Marie Marie; Border Radio; American Music</t>
  </si>
  <si>
    <t xml:space="preserve">https://en.wikipedia.org/wiki/The_Blasters_(album)
https://en.wikipedia.org/wiki/The_Blasters</t>
  </si>
  <si>
    <t xml:space="preserve">A0345</t>
  </si>
  <si>
    <t xml:space="preserve">The Gun Club</t>
  </si>
  <si>
    <t xml:space="preserve">Fire of Love</t>
  </si>
  <si>
    <t xml:space="preserve">Ruby Records</t>
  </si>
  <si>
    <t xml:space="preserve">slide guitar; cracked or yelping; Southern gothic; bleak; feedback; drawl</t>
  </si>
  <si>
    <t xml:space="preserve">Jeffrey Lee Pierce runs Delta blues (a Robert Johnson cover, a Tommy Johnson-derived traditional) through punk volume and swampy slide guitar, yelping about sex, voodoo and death over Ward Dotson's raw riffs. "Sex Beat" and "She's Like Heroin to Me" fuse blues structure with hardcore intensity in a way no other LA punk band attempted at the time. It is the rawest end of the cowpunk spectrum, punk musicians going backward into pre-war blues rather than honky-tonk country.</t>
  </si>
  <si>
    <t xml:space="preserve">Produced by fellow Flesh Eater Chris D. and Tito Larriva; its blues-punk fusion sits alongside X and the Blasters as a founding document of LA's roots-punk turn, and later shaped goth-blues and swamp-rock acts.</t>
  </si>
  <si>
    <t xml:space="preserve">Sex Beat; She's Like Heroin to Me; Preaching the Blues</t>
  </si>
  <si>
    <t xml:space="preserve">https://en.wikipedia.org/wiki/Fire_of_Love_(album)
https://en.wikipedia.org/wiki/The_Gun_Club</t>
  </si>
  <si>
    <t xml:space="preserve">A0346</t>
  </si>
  <si>
    <t xml:space="preserve">Miami</t>
  </si>
  <si>
    <t xml:space="preserve">Animal Records</t>
  </si>
  <si>
    <t xml:space="preserve">slide guitar; cracked or yelping; Southern gothic; drawl; bleak; spiritual or gospel</t>
  </si>
  <si>
    <t xml:space="preserve">Produced by Blondie's Chris Stein (who brought in Debbie Harry for backing vocals), Miami thins out the debut's density but pushes further into voodoo-blues atmosphere, with Jeffrey Lee Pierce howling over reverbed slide guitar and a stripped-down band including new bassist Patricia Morrison. "Carry Home" and the John Fogerty cover "Run Through the Jungle" keep the swamp-gothic menace of Fire of Love while the production goes colder and more spacious. It remains one of the more haunted, atmospheric records to come out of the cowpunk-adjacent LA scene.</t>
  </si>
  <si>
    <t xml:space="preserve">Follows Fire of Love in the Gun Club's blues-punk arc; its gothic Americana atmosphere anticipated later goth-country and swamp-rock acts as much as it extended the cowpunk trunk line.</t>
  </si>
  <si>
    <t xml:space="preserve">Carry Home; Run Through the Jungle; Fire of Love</t>
  </si>
  <si>
    <t xml:space="preserve">https://en.wikipedia.org/wiki/The_Gun_Club
https://en.wikipedia.org/wiki/Cowpunk</t>
  </si>
  <si>
    <t xml:space="preserve">A0347</t>
  </si>
  <si>
    <t xml:space="preserve">The Las Vegas Story</t>
  </si>
  <si>
    <t xml:space="preserve">slide guitar; cracked or yelping; long solos; bleak; drawl; storytelling</t>
  </si>
  <si>
    <t xml:space="preserve">The Gun Club's third album loosens the blues-punk formula into longer, more exploratory arrangements, closing on the six-minute "Give Up the Sun." Jeffrey Lee Pierce's voice is more ragged and the band, now including future Cramps/Bad Seeds guitarist Kid Congo Powers, pushes toward a wilder, more psychedelic desert-blues sound than the two records before it. Critics at the time heard it as a step away from punk toward a more polished alternative-rock feel, marking the end of the band's purest cowpunk-adjacent phase.</t>
  </si>
  <si>
    <t xml:space="preserve">The last Gun Club album before the mid-80s lineup upheavals; its loosening of the blues-punk template anticipated the desert-rock and gothic Americana strains that grew out of the LA scene later in the decade.</t>
  </si>
  <si>
    <t xml:space="preserve">Walkin' with the Beast; Bad America; Give Up the Sun</t>
  </si>
  <si>
    <t xml:space="preserve">https://en.wikipedia.org/wiki/The_Las_Vegas_Story_(album)
https://en.wikipedia.org/wiki/The_Gun_Club</t>
  </si>
  <si>
    <t xml:space="preserve">A0348</t>
  </si>
  <si>
    <t xml:space="preserve">Rank and File</t>
  </si>
  <si>
    <t xml:space="preserve">Sundown</t>
  </si>
  <si>
    <t xml:space="preserve">Austin cowpunk</t>
  </si>
  <si>
    <t xml:space="preserve">Telecaster twang; close harmonies; duets; drawl; storytelling; road songs</t>
  </si>
  <si>
    <t xml:space="preserve">Formed by Dils brothers Chip and Tony Kinman with future True Believer Alejandro Escovedo, Rank and File plays it straight: real pedal-steel-adjacent twang, close sibling harmonies and unabashed honky-tonk songwriting, with none of the ironic distance of most punk-to-country pivots. Opener Amanda Ruth and the title track sound like they could sit on a Bakersfield jukebox, but the tempos and guitar tone still carry punk drive. As Tony Kinman later put it, they decided to simply say they play country music because it's fun, at a moment that was culturally unthinkable for ex-punks.</t>
  </si>
  <si>
    <t xml:space="preserve">Grew directly out of the Kinmans' politically charged punk band the Dils; Sundown is often cited as the record that coined and defined "cowpunk," directly inspiring Jason &amp; the Scorchers and feeding into the alt-country movement via Escovedo's later Austin scene.</t>
  </si>
  <si>
    <t xml:space="preserve">Amanda Ruth; Sundown; (Glad I'm) Not In Love</t>
  </si>
  <si>
    <t xml:space="preserve">https://en.wikipedia.org/wiki/Sundown_(Rank_and_File_album)
https://en.wikipedia.org/wiki/Rank_and_File_(band)</t>
  </si>
  <si>
    <t xml:space="preserve">A0349</t>
  </si>
  <si>
    <t xml:space="preserve">Long Gone Dead</t>
  </si>
  <si>
    <t xml:space="preserve">Slash/Warner Bros. Records</t>
  </si>
  <si>
    <t xml:space="preserve">Telecaster twang; close harmonies; drawl; storytelling; heartbreak; road songs</t>
  </si>
  <si>
    <t xml:space="preserve">Rank and File's second album keeps the Kinman brothers' close-harmony honky-tonk core but adds a bigger, more rock-oriented studio sheen courtesy of a major-label budget. The songwriting stays plainspoken and country-faithful even as the guitars get louder, a balance that made the band a bridge between punk clubs and country bars. It is a less celebrated but equally representative document of the Austin-by-way-of-LA cowpunk sound.</t>
  </si>
  <si>
    <t xml:space="preserve">Follows Sundown as the band's second and final classic-lineup statement before Escovedo's departure to form True Believers; its straight-faced country songwriting fed directly into the alt-country scene of the following decade.</t>
  </si>
  <si>
    <t xml:space="preserve">Long Gone Dead; Lucky Day</t>
  </si>
  <si>
    <t xml:space="preserve">https://en.wikipedia.org/wiki/Rank_and_File_(band)
https://en.wikipedia.org/wiki/Cowpunk</t>
  </si>
  <si>
    <t xml:space="preserve">A0350</t>
  </si>
  <si>
    <t xml:space="preserve">Lone Justice</t>
  </si>
  <si>
    <t xml:space="preserve">Los Angeles roots-rock</t>
  </si>
  <si>
    <t xml:space="preserve">Telecaster twang; cracked or yelping; storytelling; road songs; anthemic; heartbreak</t>
  </si>
  <si>
    <t xml:space="preserve">Maria McKee's huge, twang-country voice sits atop a punk-schooled band (co-founded with guitarist Ryan Hedgecock) on this Jimmy Iovine-produced major-label debut, blending Emmylou Harris-style country feeling with roots-rock muscle. The Tom Petty co-write Ways to Be Wicked and the opener East of Eden made the band the most commercially visible act of the LA cowpunk wave, even as some in the scene saw the polished production as a compromise. Dolly Parton reportedly called McKee "the greatest girl singer any band could ever have."</t>
  </si>
  <si>
    <t xml:space="preserve">Emerged from the same Los Angeles club circuit as X and the Blasters; its blend of punk energy and unabashed country vocal style made it a direct forerunner of the more pop-oriented wing of alt-country.</t>
  </si>
  <si>
    <t xml:space="preserve">Ways to Be Wicked; East of Eden; Don't Toss Us Away</t>
  </si>
  <si>
    <t xml:space="preserve">https://en.wikipedia.org/wiki/Lone_Justice_(album)
https://en.wikipedia.org/wiki/Lone_Justice</t>
  </si>
  <si>
    <t xml:space="preserve">A0351</t>
  </si>
  <si>
    <t xml:space="preserve">Jason &amp; the Scorchers</t>
  </si>
  <si>
    <t xml:space="preserve">Reckless Country Soul</t>
  </si>
  <si>
    <t xml:space="preserve">Praxis International</t>
  </si>
  <si>
    <t xml:space="preserve">Nashville cowpunk</t>
  </si>
  <si>
    <t xml:space="preserve">Telecaster twang; cracked or yelping; shouted; drawl; rowdy; road songs</t>
  </si>
  <si>
    <t xml:space="preserve">Jason Ringenberg's band announces itself from Nashville of all places with a raw, barely-tutored blast of country-punk covers and originals, described by one critic as sounding like Joe Strummer hurling a wrecking ball through the Grand Ole Opry. It is rougher and more novelty-adjacent than the band's later EMI releases but captures the initial shock of a band too country for rock radio and too punk for country radio. The EP effectively launched the Scorchers' reputation on the fledgling American cowpunk circuit.</t>
  </si>
  <si>
    <t xml:space="preserve">The band's earliest recorded statement, setting up the more fully-formed Fervor and Lost &amp; Found; its collision of Nashville tradition and punk noise is a foundational document of the genre's Southern branch.</t>
  </si>
  <si>
    <t xml:space="preserve">https://en.wikipedia.org/wiki/Jason_%26_the_Scorchers
https://en.wikipedia.org/wiki/Cowpunk</t>
  </si>
  <si>
    <t xml:space="preserve">A0352</t>
  </si>
  <si>
    <t xml:space="preserve">Fervor</t>
  </si>
  <si>
    <t xml:space="preserve">EMI America (reissue of Praxis EP)</t>
  </si>
  <si>
    <t xml:space="preserve">Telecaster twang; cracked or yelping; shouted; harmonica; rowdy; anthemic</t>
  </si>
  <si>
    <t xml:space="preserve">Reissued nationally by EMI America after its original independent release, Fervor is the record where the Scorchers' fusion of hardcore tempos and hard-country twang first reached a wide audience, anchored by a blistering cover of Bob Dylan's "Absolutely Sweet Marie." Warner Hodges' guitar snarls through Telecaster twang while Ringenberg hollers like a tent-revival preacher. It made the band's reputation as the loudest, fastest band in the cowpunk movement.</t>
  </si>
  <si>
    <t xml:space="preserve">Bridges Reckless Country Soul and the band's full-length breakthrough Lost &amp; Found; alongside Rank and File's Sundown, it is one of the records most credited with popularizing the cowpunk label nationally.</t>
  </si>
  <si>
    <t xml:space="preserve">Absolutely Sweet Marie; Broken Whiskey Glass</t>
  </si>
  <si>
    <t xml:space="preserve">A0353</t>
  </si>
  <si>
    <t xml:space="preserve">Lost &amp; Found</t>
  </si>
  <si>
    <t xml:space="preserve">EMI America</t>
  </si>
  <si>
    <t xml:space="preserve">Telecaster twang; cracked or yelping; shouted; harmonica; rowdy; road songs</t>
  </si>
  <si>
    <t xml:space="preserve">The Scorchers' first true full-length keeps the hardcore-tempo cowpunk attack of Fervor across eleven songs, with Warner Hodges' guitar and Jason Ringenberg's frantic hollering pushed into a fuller, more confident sound. Broken Whiskey Glass and a cover of the Leon Payne honky-tonk standard Lost Highway show the band as comfortable tearing through country classics as originals. It is generally regarded as the definitive Jason &amp; the Scorchers album and a landmark of Southern cowpunk.</t>
  </si>
  <si>
    <t xml:space="preserve">The clearest statement of the Nashville cowpunk trunk line described in this lane's brief; its full-throttle country-punk hybrid directly influenced the alt-country and Southern rock revival bands of the following decade.</t>
  </si>
  <si>
    <t xml:space="preserve">Broken Whiskey Glass; Lost Highway; White Lies</t>
  </si>
  <si>
    <t xml:space="preserve">A0354</t>
  </si>
  <si>
    <t xml:space="preserve">Still Standing</t>
  </si>
  <si>
    <t xml:space="preserve">Telecaster twang; shouted; anthemic; rowdy; road songs; harmonica</t>
  </si>
  <si>
    <t xml:space="preserve">The Scorchers push toward a bigger, more arena-ready rock sound on their third full-length, still built on Warner Hodges' twangy, high-volume guitar but with cleaner production and more mid-tempo songs than Lost &amp; Found. It sold better than its predecessor without matching that record's raw impact, and it marks the point where the band's cowpunk fury starts edging toward straightforward heartland rock. Ringenberg's Southern storytelling and gospel-adjacent imagery remain constant throughout.</t>
  </si>
  <si>
    <t xml:space="preserve">The band's commercial high point; its move toward polish previews the more mainstream rock direction of Thunder and Fire and shows the outer edge of how far the cowpunk sound could stretch before losing its country identity.</t>
  </si>
  <si>
    <t xml:space="preserve">Golden Ball &amp; Chain; Was It Something I Said</t>
  </si>
  <si>
    <t xml:space="preserve">A0355</t>
  </si>
  <si>
    <t xml:space="preserve">Thunder and Fire</t>
  </si>
  <si>
    <t xml:space="preserve">Telecaster twang; shouted; anthemic; political; road songs; rowdy</t>
  </si>
  <si>
    <t xml:space="preserve">The Scorchers' fourth album, and last for EMI, leans further into slick, radio-minded hard rock production, with the country twang pushed toward the background compared to the band's mid-80s peak. It is included here as the L3 straggler in this band's catalog: still recognizably a Jason Ringenberg record, with Southern storytelling and Telecaster runs from Warner Hodges, but the balance has tipped away from cowpunk toward mainstream rock. The band broke up not long after its release.</t>
  </si>
  <si>
    <t xml:space="preserve">Closes out the classic Jason &amp; the Scorchers run that began with Reckless Country Soul; its more commercial sound shows the commercial ceiling the original cowpunk bands ran into by the end of the 1980s.</t>
  </si>
  <si>
    <t xml:space="preserve">When the Angels Cry; Harvest Moon</t>
  </si>
  <si>
    <t xml:space="preserve">https://en.wikipedia.org/wiki/Jason_%26_the_Scorchers</t>
  </si>
  <si>
    <t xml:space="preserve">A0356</t>
  </si>
  <si>
    <t xml:space="preserve">The Mekons</t>
  </si>
  <si>
    <t xml:space="preserve">Fear and Whiskey</t>
  </si>
  <si>
    <t xml:space="preserve">Sin Records</t>
  </si>
  <si>
    <t xml:space="preserve">Leeds, England</t>
  </si>
  <si>
    <t xml:space="preserve">Leeds post-punk / country turn</t>
  </si>
  <si>
    <t xml:space="preserve">fiddle; Telecaster twang; drawl; political; drinking songs; bleak</t>
  </si>
  <si>
    <t xml:space="preserve">British post-punk survivors the Mekons reinvent themselves as a ramshackle country band, adding Susie Honeyman's fiddle to Tom Greenhalgh and Jon Langford's scraped, punk-honed guitars and closing with a cover of Leon Payne's honky-tonk standard Lost Highway. The record builds on Gram Parsons' Cosmic American Music as much as it does Hank Williams, filtered through the band's left-wing politics and post-industrial British bleakness. It is widely cited as the single record that proved a British post-punk band could fully commit to a country sound rather than just dabble in it.</t>
  </si>
  <si>
    <t xml:space="preserve">A hard pivot from the band's earlier art-punk records (The Quality of Mercy Is Not Strnen); it kicked off a five-album country-punk run that became a direct influence on the American alt-country and No Depression scene of the following decade.</t>
  </si>
  <si>
    <t xml:space="preserve">Chivalry; Trouble Down South; Lost Highway</t>
  </si>
  <si>
    <t xml:space="preserve">https://en.wikipedia.org/wiki/Fear_and_Whiskey
https://en.wikipedia.org/wiki/The_Mekons</t>
  </si>
  <si>
    <t xml:space="preserve">A0357</t>
  </si>
  <si>
    <t xml:space="preserve">The Edge of the World</t>
  </si>
  <si>
    <t xml:space="preserve">fiddle; drawl; political; storytelling; bleak; drinking songs</t>
  </si>
  <si>
    <t xml:space="preserve">The Mekons deepen the country-punk direction of Fear and Whiskey, with Rico Bell's accordion and Susie Honeyman's fiddle now fully integrated into the band's ragged, communal sound. The songwriting stays politically engaged and wryly bleak, filtered through a shared love of Hank Williams and pub-band looseness rather than Nashville polish. It is a less celebrated but equally representative entry in the band's mid-80s country phase.</t>
  </si>
  <si>
    <t xml:space="preserve">The second installment of the Mekons' country turn, continuing directly from Fear and Whiskey and setting up the fuller band sound of Honky Tonkin' and So Good It Hurts.</t>
  </si>
  <si>
    <t xml:space="preserve">Hard to Be Human; Trimdon Grange Explosion</t>
  </si>
  <si>
    <t xml:space="preserve">https://en.wikipedia.org/wiki/The_Mekons
https://en.wikipedia.org/wiki/Cowpunk</t>
  </si>
  <si>
    <t xml:space="preserve">A0358</t>
  </si>
  <si>
    <t xml:space="preserve">Honky Tonkin'</t>
  </si>
  <si>
    <t xml:space="preserve">Sin Records / Twin/Tone Records</t>
  </si>
  <si>
    <t xml:space="preserve">fiddle; drawl; political; storytelling; drinking songs; anthemic</t>
  </si>
  <si>
    <t xml:space="preserve">Picked up for U.S. release by Minneapolis indie Twin/Tone, Honky Tonkin' finds the Mekons at their loosest and most communal, singers trading verses over Susie Honeyman's fiddle and a ragged, pub-band rhythm section. The record leans into drinking-song simplicity and singalong choruses more than the bleaker Fear and Whiskey, functioning almost as a deliberately shambolic English answer to American honky-tonk. Its U.S. release on the same label as the Replacements and Soul Asylum put the band directly in front of the American college-radio audience that would soon embrace alt-country.</t>
  </si>
  <si>
    <t xml:space="preserve">The third record in the band's country arc; its Twin/Tone U.S. release is a direct link between the British cowpunk turn and the American insurgent-country scene that followed via No Depression.</t>
  </si>
  <si>
    <t xml:space="preserve">Rock 'n' Roll; Alone and Forsaken</t>
  </si>
  <si>
    <t xml:space="preserve">A0359</t>
  </si>
  <si>
    <t xml:space="preserve">So Good It Hurts</t>
  </si>
  <si>
    <t xml:space="preserve">fiddle; drawl; political; breezy; storytelling; road songs</t>
  </si>
  <si>
    <t xml:space="preserve">Recorded partly while touring the U.S. and Jamaica, So Good It Hurts widens the Mekons' country-punk palette with reggae touches and a warmer, more melodic feel than the stark Fear and Whiskey. Sally Timms takes a larger vocal role alongside Tom Greenhalgh and Jon Langford, and the fiddle-and-guitar interplay stays front and center even as the arrangements loosen further. It shows a band comfortable enough in its adopted country-punk skin to start stretching it in new directions.</t>
  </si>
  <si>
    <t xml:space="preserve">The fourth album of the band's country period, bridging Honky Tonkin' and the more rock-oriented Rock 'n' Roll; continues the same Sally Timms/Susie Honeyman lineup that carried the sound through the decade.</t>
  </si>
  <si>
    <t xml:space="preserve">Ghosts of American Astronauts; Ghost of American Astronauts</t>
  </si>
  <si>
    <t xml:space="preserve">https://en.wikipedia.org/wiki/The_Mekons</t>
  </si>
  <si>
    <t xml:space="preserve">A0360</t>
  </si>
  <si>
    <t xml:space="preserve">The Mekons Rock 'n' Roll</t>
  </si>
  <si>
    <t xml:space="preserve">fiddle; drawl; political; anthemic; storytelling; feedback</t>
  </si>
  <si>
    <t xml:space="preserve">Signed briefly to a major label, the Mekons use Rock 'n' Roll to interrogate the music industry itself, pairing Susie Honeyman's fiddle with louder, more electric guitars than the earlier Sin Records albums. The title is pointedly ironic: songs like "Memphis, Egypt" skewer rock mythology even as the band plays some of its most driving, anthemic music. It closes out the 1980s run that began with Fear and Whiskey, the country-punk sound now fully absorbed into a bigger, more confrontational rock record.</t>
  </si>
  <si>
    <t xml:space="preserve">The capstone of the band's 1980s country-punk arc; its major-label irony and continued fiddle-driven sound bridge directly into the alt-country and indie scenes of the 1990s that cited Fear and Whiskey as a founding text.</t>
  </si>
  <si>
    <t xml:space="preserve">Memphis, Egypt; Only You and Your Ghost Will Know</t>
  </si>
  <si>
    <t xml:space="preserve">A0361</t>
  </si>
  <si>
    <t xml:space="preserve">Violent Femmes</t>
  </si>
  <si>
    <t xml:space="preserve">Hallowed Ground</t>
  </si>
  <si>
    <t xml:space="preserve">Slash Records roster</t>
  </si>
  <si>
    <t xml:space="preserve">banjo; fingerpicked acoustic; spiritual or gospel; bleak; political; deadpan</t>
  </si>
  <si>
    <t xml:space="preserve">The Femmes' second album swaps the jittery pop of their debut for hellfire gospel, murder ballads and apocalyptic Americana, with Tony Trischka's banjo and a horn section (the Horns of Dilemma) alongside Gordon Gano's sincere, unsettling Christian lyrics. Free-jazz saxophonist John Zorn appears on the harrowing "Black Girls." It baffled fans expecting more of the first record's wiseacre pop, but it is now recognized as an early and unusually strange entry in the country-punk turn, closer to Southern gothic than honky-tonk.</t>
  </si>
  <si>
    <t xml:space="preserve">Released on the same Slash Records roster as X and the Blasters; its stark acoustic-gospel Americana is a direct influence on the darker, more Southern-gothic wing of later alt-country and gothic country.</t>
  </si>
  <si>
    <t xml:space="preserve">Country Death Song; Black Girls; Never Tell</t>
  </si>
  <si>
    <t xml:space="preserve">https://en.wikipedia.org/wiki/Hallowed_Ground_(Violent_Femmes_album)
https://en.wikipedia.org/wiki/Slash_Records</t>
  </si>
  <si>
    <t xml:space="preserve">A0362</t>
  </si>
  <si>
    <t xml:space="preserve">True Believers</t>
  </si>
  <si>
    <t xml:space="preserve">Rounder Records</t>
  </si>
  <si>
    <t xml:space="preserve">Telecaster twang; harmonized guitars; storytelling; road songs; rowdy; drawl</t>
  </si>
  <si>
    <t xml:space="preserve">Formed by brothers Alejandro and Javier Escovedo (both punk-scene veterans of the Nuns and the Zeros) with guitarist Jon Dee Graham, True Believers plays hard-riffing roots rock with a country undertow, three guitarists trading twangy, harmonized parts over driving rhythms. The band built a fierce reputation touring with Los Lobos and other roots-rock acts but broke up in 1987 without translating that reputation into sales. It is a direct sequel to Alejandro Escovedo's time in Rank and File, carrying the same Austin cowpunk lineage forward.</t>
  </si>
  <si>
    <t xml:space="preserve">Grew out of Alejandro Escovedo's move from Rank and File; its guitar-heavy roots rock fed directly into Escovedo's celebrated solo Americana career in the 1990s.</t>
  </si>
  <si>
    <t xml:space="preserve">Hard Road; Rain Won't Help You</t>
  </si>
  <si>
    <t xml:space="preserve">https://en.wikipedia.org/wiki/True_Believers_(band)
https://en.wikipedia.org/wiki/Alejandro_Escovedo</t>
  </si>
  <si>
    <t xml:space="preserve">A0363</t>
  </si>
  <si>
    <t xml:space="preserve">Rubber Rodeo</t>
  </si>
  <si>
    <t xml:space="preserve">Scenic Views</t>
  </si>
  <si>
    <t xml:space="preserve">Eat Records</t>
  </si>
  <si>
    <t xml:space="preserve">New England new wave / cowpunk</t>
  </si>
  <si>
    <t xml:space="preserve">pedal steel; synths; drum machine; close harmonies; breezy; pop-culture references</t>
  </si>
  <si>
    <t xml:space="preserve">Formed by Rhode Island School of Design students, Rubber Rodeo crosses new-wave synths and drum machines with pedal steel and Trish Milliken/Bob Holmes' close vocal harmonies, a combination frontman Holmes described as "a cross between Gene Autry and Devo." Scenic Views covers everything from Dolly Parton to Ennio Morricone alongside originals, its slick, synthetic production making it an outlier even within the cowpunk scene. It represents the New England, art-school wing of the same punk-meets-country impulse driving the LA and Austin bands.</t>
  </si>
  <si>
    <t xml:space="preserve">An East Coast counterpart to the LA cowpunk scene, its new-wave/country hybrid is a stylistic cousin to acts like the dB's and an early example of drum-machine country later echoed in alt-country's more experimental corners.</t>
  </si>
  <si>
    <t xml:space="preserve">Anywhere with You; Song of the Bandit</t>
  </si>
  <si>
    <t xml:space="preserve">https://en.wikipedia.org/wiki/Rubber_Rodeo
https://en.wikipedia.org/wiki/Cowpunk</t>
  </si>
  <si>
    <t xml:space="preserve">A0364</t>
  </si>
  <si>
    <t xml:space="preserve">The Flesh Eaters</t>
  </si>
  <si>
    <t xml:space="preserve">A Minute to Pray, a Second to Die</t>
  </si>
  <si>
    <t xml:space="preserve">Ruby/Slash Records</t>
  </si>
  <si>
    <t xml:space="preserve">slide guitar; horns; Southern gothic; cracked or yelping; bleak; storytelling</t>
  </si>
  <si>
    <t xml:space="preserve">Chris D. assembles an LA punk-scene supergroup for this one-off lineup: John Doe and D.J. Bonebrake of X, Dave Alvin and Bill Bateman of the Blasters, and saxophonist Steve Berlin of Los Lobos, playing swampy, horn-streaked roots music under Chris D.'s apocalyptic, film-noir lyrics. The record is punk in attitude and personnel but sonically closer to voodoo blues and Southern gothic than to hardcore, making it a key document of how thoroughly LA's punk scene was already steeped in American roots music by 1981. It stands as one of the most respected "one and done" lineups in the whole cowpunk orbit.</t>
  </si>
  <si>
    <t xml:space="preserve">A direct crossroads of the LA cowpunk scene, drawing members from X, the Blasters and Los Lobos; it prefigures Chris D.'s more sustained country-punk project Divine Horsemen.</t>
  </si>
  <si>
    <t xml:space="preserve">Digging My Grave; Cyrano de Berger's Back</t>
  </si>
  <si>
    <t xml:space="preserve">https://en.wikipedia.org/wiki/The_Flesh_Eaters
https://en.wikipedia.org/wiki/Cowpunk</t>
  </si>
  <si>
    <t xml:space="preserve">A0365</t>
  </si>
  <si>
    <t xml:space="preserve">Divine Horsemen</t>
  </si>
  <si>
    <t xml:space="preserve">Time Stands Still</t>
  </si>
  <si>
    <t xml:space="preserve">Enigma Records</t>
  </si>
  <si>
    <t xml:space="preserve">Telecaster twang; duets; close harmonies; drawl; storytelling; bleak</t>
  </si>
  <si>
    <t xml:space="preserve">Chris D. (Flesh Eaters) and Julie Christensen front this project built explicitly around male-female country duet singing over twangy, punk-sharpened guitars, an early and deliberate example of a straight-up cowpunk sound out of the same scene that produced the Gun Club and the Flesh Eaters. The record trades the Flesh Eaters' horn-driven noir for a leaner, guitar-and-voice format closer to classic honky-tonk duet records. It is often cited by critics as one of the era's most fully-realized "alt-country" records before that term existed.</t>
  </si>
  <si>
    <t xml:space="preserve">Grew directly out of Chris D.'s Flesh Eaters, pulling in players from the Gun Club and X's orbit; its duet format directly influenced later alt-country duet pairings.</t>
  </si>
  <si>
    <t xml:space="preserve">Time Stands Still; Someplace Far Away</t>
  </si>
  <si>
    <t xml:space="preserve">https://en.wikipedia.org/wiki/Divine_Horsemen
https://en.wikipedia.org/wiki/Cowpunk</t>
  </si>
  <si>
    <t xml:space="preserve">A0366</t>
  </si>
  <si>
    <t xml:space="preserve">Snake Handler</t>
  </si>
  <si>
    <t xml:space="preserve">SST Records</t>
  </si>
  <si>
    <t xml:space="preserve">Telecaster twang; duets; close harmonies; storytelling; drawl; spiritual or gospel</t>
  </si>
  <si>
    <t xml:space="preserve">Moving to SST for their later work, Divine Horsemen keep Chris D. and Julie Christensen's duet-driven country-punk format but with a harder, more SST-house-sound guitar edge. It is a straggling but faithful continuation of the band's cowpunk approach into the late 1980s, made just before the band's 1988 split. The record shows the format could survive a shift from an indie roots label (Enigma) to SST's harder-edged underground rock world without losing its country bones.</t>
  </si>
  <si>
    <t xml:space="preserve">The band's last studio statement before their 1988 breakup, closing out the Chris D./Julie Christensen cowpunk project that began with Time Stands Still.</t>
  </si>
  <si>
    <t xml:space="preserve">https://en.wikipedia.org/wiki/Divine_Horsemen</t>
  </si>
  <si>
    <t xml:space="preserve">A0367</t>
  </si>
  <si>
    <t xml:space="preserve">Tav Falco's Panther Burns</t>
  </si>
  <si>
    <t xml:space="preserve">Behind the Magnolia Curtain</t>
  </si>
  <si>
    <t xml:space="preserve">Frenzi/Rough Trade</t>
  </si>
  <si>
    <t xml:space="preserve">Memphis roots-punk</t>
  </si>
  <si>
    <t xml:space="preserve">slide guitar; Southern gothic; cracked or yelping; lo-fi; live in the room; drawl</t>
  </si>
  <si>
    <t xml:space="preserve">Tav Falco's Memphis outfit plays deliberately primitive, half-out-of-tune rockabilly and blues, drawing on the city's deep well of pre-war and Sun Records-era music while channeling art-damaged punk theatrics rather than reverence. Blues singer Jessie Mae Hemphill guests on snare drum, grounding the record's chaotic energy in the real Memphis blues tradition it draws from. It is a raw, Southern counterpart to the LA cowpunk scene, closer to junkyard rockabilly than to honky-tonk.</t>
  </si>
  <si>
    <t xml:space="preserve">Grew out of Memphis's post-Big Star underground and Falco's collaborations with Alex Chilton; its deliberately raw country-blues-punk hybrid parallels the Gun Club's approach on the West Coast.</t>
  </si>
  <si>
    <t xml:space="preserve">Bourgeois Blues; Train Kept A-Rollin'</t>
  </si>
  <si>
    <t xml:space="preserve">https://en.wikipedia.org/wiki/Tav_Falco%27s_Panther_Burns
https://en.wikipedia.org/wiki/Cowpunk</t>
  </si>
  <si>
    <t xml:space="preserve">A0368</t>
  </si>
  <si>
    <t xml:space="preserve">Blow Your Top</t>
  </si>
  <si>
    <t xml:space="preserve">Animal Records / Frenzi-Rough Trade</t>
  </si>
  <si>
    <t xml:space="preserve">slide guitar; Southern gothic; cracked or yelping; drawl; storytelling; rowdy</t>
  </si>
  <si>
    <t xml:space="preserve">The follow-up to Behind the Magnolia Curtain pushes Tav Falco's Panther Burns toward a slicker, more straightforward rockabilly-revival sound, made without Alex Chilton's involvement. It keeps the band's core commitment to raw, junk-shop Memphis roots music but with a bit more polish than the willfully chaotic debut. It is a shorter, transitional release between the band's most avant-garde early work and their later, more conventional rockabilly records.</t>
  </si>
  <si>
    <t xml:space="preserve">Continues directly from Behind the Magnolia Curtain, showing the Memphis cowpunk scene moving in a more polished rockabilly direction just as the LA scene was doing the same.</t>
  </si>
  <si>
    <t xml:space="preserve">https://en.wikipedia.org/wiki/Tav_Falco%27s_Panther_Burns</t>
  </si>
  <si>
    <t xml:space="preserve">A0369</t>
  </si>
  <si>
    <t xml:space="preserve">Tex &amp; the Horseheads</t>
  </si>
  <si>
    <t xml:space="preserve">Los Angeles punk / deathrock-cowpunk</t>
  </si>
  <si>
    <t xml:space="preserve">Telecaster twang; cracked or yelping; drawl; shouted; rowdy; Southern gothic</t>
  </si>
  <si>
    <t xml:space="preserve">Fronted by singer Tex (Texacala Jones), this LA band fuses classic country-and-western phrasing with deathrock's darker, more theatrical punk edge, a combination the Washington Post called "passionately committed and intense." The self-titled debut is faster and rawer than most of the LA cowpunk pack, closer in spirit to the Gun Club's blues-punk intensity than to the Blasters' rockabilly revivalism. It made the band a fixture of the same Hollywood club circuit as X and the Screamin' Sirens.</t>
  </si>
  <si>
    <t xml:space="preserve">Part of the second wave of LA cowpunk bands that formed in X and the Blasters' wake; its deathrock-inflected edge connects the scene to the goth/psychobilly fringe as much as to straight country revivalism.</t>
  </si>
  <si>
    <t xml:space="preserve">Cowboys Are Frequently, Secretly Fond of Each Other</t>
  </si>
  <si>
    <t xml:space="preserve">https://en.wikipedia.org/wiki/Tex_%26_the_Horseheads
https://en.wikipedia.org/wiki/Cowpunk</t>
  </si>
  <si>
    <t xml:space="preserve">A0370</t>
  </si>
  <si>
    <t xml:space="preserve">Life's So Cool</t>
  </si>
  <si>
    <t xml:space="preserve">Telecaster twang; cracked or yelping; drawl; rowdy; shouted; road songs</t>
  </si>
  <si>
    <t xml:space="preserve">Produced by X's John Doe, Life's So Cool tightens Tex &amp; the Horseheads' country-punk attack with a cleaner mix while keeping Texacala Jones' rough-edged, hollering vocal style intact. The John Doe connection makes explicit the band's place in the direct lineage of X and the wider Slash/Enigma-adjacent LA scene. It is generally considered the band's most fully-realized studio statement before their mid-80s breakup.</t>
  </si>
  <si>
    <t xml:space="preserve">Produced by John Doe of X, tying the band directly to the genre's founding LA act; part of the same Hollywood club scene as Blood on the Saddle and the Screamin' Sirens.</t>
  </si>
  <si>
    <t xml:space="preserve">https://en.wikipedia.org/wiki/Tex_%26_the_Horseheads</t>
  </si>
  <si>
    <t xml:space="preserve">A0371</t>
  </si>
  <si>
    <t xml:space="preserve">The Beat Farmers</t>
  </si>
  <si>
    <t xml:space="preserve">Tales of the New West</t>
  </si>
  <si>
    <t xml:space="preserve">Rhino Records</t>
  </si>
  <si>
    <t xml:space="preserve">San Diego, CA</t>
  </si>
  <si>
    <t xml:space="preserve">San Diego roots-rock</t>
  </si>
  <si>
    <t xml:space="preserve">Telecaster twang; baritone; drinking songs; rowdy; road songs; storytelling</t>
  </si>
  <si>
    <t xml:space="preserve">Produced by Steve Berlin of Los Lobos, the Beat Farmers' debut splits vocal duties between Country Dick Montana's booming baritone novelty numbers and Jerry Raney's straighter roots-rock songwriting, landing somewhere between honky-tonk, rockabilly and jangle pop. It is looser and funnier than most of the LA cowpunk records, built around bar-band chemistry and Montana's outsized persona. "Happy Boy" and a cover of "Are You Drinkin' with Me Jesus" set the template for the band's beer-soaked take on roots rock.</t>
  </si>
  <si>
    <t xml:space="preserve">Emerged from San Diego's own roots-rock scene alongside acts like the Rugburns; its ties to Steve Berlin's production link it directly to the Los Lobos/X/Blasters axis of the wider cowpunk movement.</t>
  </si>
  <si>
    <t xml:space="preserve">Happy Boy; Are You Drinkin' with Me (Jesus); There She Goes Again</t>
  </si>
  <si>
    <t xml:space="preserve">https://en.wikipedia.org/wiki/The_Beat_Farmers
https://en.wikipedia.org/wiki/Cowpunk</t>
  </si>
  <si>
    <t xml:space="preserve">A0372</t>
  </si>
  <si>
    <t xml:space="preserve">Van Go</t>
  </si>
  <si>
    <t xml:space="preserve">Curb Records</t>
  </si>
  <si>
    <t xml:space="preserve">Telecaster twang; baritone; rowdy; drinking songs; road songs; anthemic</t>
  </si>
  <si>
    <t xml:space="preserve">Signed to Curb for their major-label debut, the Beat Farmers keep the beer-hall energy and dual-vocalist format of Tales of the New West with a slightly bigger studio sound. Country Dick Montana's deadpan baritone and the band's cover choices (including a hard-charging version of "Gun Sale at the Church") keep the record's roots-honky-tonk identity intact even as the arrangements get punchier. It cemented the band's reputation as one of the hardest-touring acts to come out of the mid-80s cowpunk scene.</t>
  </si>
  <si>
    <t xml:space="preserve">Direct continuation of the sound and lineup established on Tales of the New West, part of the broader San Diego/LA roots-rock axis that fed the alt-country scene of the following decade.</t>
  </si>
  <si>
    <t xml:space="preserve">Gun Sale at the Church; Selling Out</t>
  </si>
  <si>
    <t xml:space="preserve">https://en.wikipedia.org/wiki/The_Beat_Farmers</t>
  </si>
  <si>
    <t xml:space="preserve">A0373</t>
  </si>
  <si>
    <t xml:space="preserve">Poor &amp; Famous</t>
  </si>
  <si>
    <t xml:space="preserve">Telecaster twang; baritone; rowdy; road songs; drinking songs; storytelling</t>
  </si>
  <si>
    <t xml:space="preserve">A late-decade entry that keeps the Beat Farmers' bar-band roots-rock intact as the L3 straggler in their catalog, still trading verses between Jerry Raney's straighter songwriting and Country Dick Montana's novelty baritone turns. The production is a touch cleaner than the band's mid-80s records but the core honky-tonk-and-rockabilly sound, and the band's reputation as a great live draw, carries through. It closes out the band's classic run before their sound drifted further from its cowpunk roots in the 1990s.</t>
  </si>
  <si>
    <t xml:space="preserve">The last of the Beat Farmers' 1980s albums, continuing the lineage from Tales of the New West and Van Go into the tail end of the cowpunk era.</t>
  </si>
  <si>
    <t xml:space="preserve">Big Rock in Texas</t>
  </si>
  <si>
    <t xml:space="preserve">A0374</t>
  </si>
  <si>
    <t xml:space="preserve">Non Fiction</t>
  </si>
  <si>
    <t xml:space="preserve">Telecaster twang; piano; horns; storytelling; small-town; drawl</t>
  </si>
  <si>
    <t xml:space="preserve">The Blasters' third album pushes Dave Alvin's songwriting toward more explicit social storytelling, taking on factory closures and small-town desperation on "Red Rose" and "Boomtown" while Phil Alvin's voice and Gene Taylor's piano keep the rockabilly-R&amp;B core intact. It is more of a proper studio album than the club-ready American Music and self-titled records, with a bigger arrangement palette but no loss of twang. Critics generally regard it as the band's most ambitious songwriting statement.</t>
  </si>
  <si>
    <t xml:space="preserve">The third installment of the classic Blasters lineup's run on Slash, extending the storytelling instincts that Dave Alvin would carry into his acclaimed solo Americana career.</t>
  </si>
  <si>
    <t xml:space="preserve">Red Rose; Boomtown</t>
  </si>
  <si>
    <t xml:space="preserve">https://en.wikipedia.org/wiki/The_Blasters
https://en.wikipedia.org/wiki/Cowpunk</t>
  </si>
  <si>
    <t xml:space="preserve">A0375</t>
  </si>
  <si>
    <t xml:space="preserve">Hard Line</t>
  </si>
  <si>
    <t xml:space="preserve">Telecaster twang; horns; piano; storytelling; rowdy; road songs</t>
  </si>
  <si>
    <t xml:space="preserve">Dave Alvin's last studio album with the band before going solo, Hard Line adds horns and guest turns (including a cameo from John Doe's X) to the Blasters' rockabilly-and-R&amp;B base, with "Trouble Bound" and "Colored Lights" among the standout tracks. The sound stays true to the band's roots-punk identity even as the arrangements get a bit slicker, closing out the classic lineup's run on a confident note. Alvin left shortly after to pursue a solo career and to join X.</t>
  </si>
  <si>
    <t xml:space="preserve">The final classic-lineup Blasters record; Dave Alvin's departure directly connects this album to both X's See How We Are and Alvin's own influential solo Americana catalog.</t>
  </si>
  <si>
    <t xml:space="preserve">Trouble Bound; Colored Lights</t>
  </si>
  <si>
    <t xml:space="preserve">https://en.wikipedia.org/wiki/The_Blasters</t>
  </si>
  <si>
    <t xml:space="preserve">A0376</t>
  </si>
  <si>
    <t xml:space="preserve">Los Angeles cowpunk</t>
  </si>
  <si>
    <t xml:space="preserve">Telecaster twang; close harmonies; drawl; storytelling; road songs; heartbreak</t>
  </si>
  <si>
    <t xml:space="preserve">The Kinman brothers' self-titled third album, released on the reissue-minded Rhino label after the group relocated back to Los Angeles, is a late, straggling entry that keeps the close-harmony honky-tonk core of Sundown and Long Gone Dead intact. It is less celebrated than the first two records and marked close to the end of the band's run, but it shows the Kinmans still committed to plain-spoken country songwriting a half-decade after coining the cowpunk sound. The brothers would later form Blackbird and, in the 1990s, the more overtly electronic Cowboy Nation.</t>
  </si>
  <si>
    <t xml:space="preserve">The last Rank and File studio album, closing the loop on the band that the assignment's own trunk-line notes credit with starting the cowpunk movement out of Austin and Los Angeles.</t>
  </si>
  <si>
    <t xml:space="preserve">Fatherless Child</t>
  </si>
  <si>
    <t xml:space="preserve">https://en.wikipedia.org/wiki/Rank_and_File_(band)</t>
  </si>
  <si>
    <t xml:space="preserve">A0377</t>
  </si>
  <si>
    <t xml:space="preserve">Blood on the Saddle</t>
  </si>
  <si>
    <t xml:space="preserve">New Alliance Records</t>
  </si>
  <si>
    <t xml:space="preserve">Telecaster twang; fiddle; shouted; rowdy; drawl; storytelling</t>
  </si>
  <si>
    <t xml:space="preserve">Formed after members saw the Gun Club and decided to chase a similar collision of Delta blues and punk, Blood on the Saddle plays fast, rowdy country-punk fronted by Annette Zilinskas (ex-Bangles) and Liisa Smith's dual vocals over Detroit-hard guitar and fiddle. Released on Minutemen bassist Mike Watt's New Alliance label, it sits at the punker, less honky-tonk-polished end of the LA cowpunk scene. It is a good example of how directly the Gun Club's blues-punk fusion inspired a second generation of LA cowpunk bands.</t>
  </si>
  <si>
    <t xml:space="preserve">Directly inspired by seeing the Gun Club live; released on New Alliance, the SST-adjacent label run by Minutemen's Mike Watt, tying the cowpunk scene to the wider LA punk underground.</t>
  </si>
  <si>
    <t xml:space="preserve">Hong Kong Blues; Kentucky Moonshine</t>
  </si>
  <si>
    <t xml:space="preserve">https://en.wikipedia.org/wiki/Blood_on_the_Saddle
https://en.wikipedia.org/wiki/Cowpunk</t>
  </si>
  <si>
    <t xml:space="preserve">A0378</t>
  </si>
  <si>
    <t xml:space="preserve">Screamin' Sirens</t>
  </si>
  <si>
    <t xml:space="preserve">Fiesta!</t>
  </si>
  <si>
    <t xml:space="preserve">Telecaster twang; shouted; rowdy; drawl; road songs; storytelling</t>
  </si>
  <si>
    <t xml:space="preserve">An all-female Hollywood band featuring future rockabilly solo artist Rosie Flores, the Screamin' Sirens mix country, rockabilly and punk into what drummer Boom Boom Laffoon described wanting to sound like a wild, gang-like all-girl band. Fiesta! plays fast and unpolished, delivered in cowboy boots and western skirts on stage, part of the same Hollywood club circuit as Tex &amp; the Horseheads and Blood on the Saddle. It is a good document of the scene's rowdier, more punk-tempo end.</t>
  </si>
  <si>
    <t xml:space="preserve">Part of the second wave of LA cowpunk bands that formed after X and the Blasters opened the door; Rosie Flores' presence directly ties the band to her own subsequent rockabilly solo career.</t>
  </si>
  <si>
    <t xml:space="preserve">Fiesta</t>
  </si>
  <si>
    <t xml:space="preserve">https://en.wikipedia.org/wiki/Screamin%27_Sirens
https://en.wikipedia.org/wiki/Cowpunk</t>
  </si>
  <si>
    <t xml:space="preserve">A0379</t>
  </si>
  <si>
    <t xml:space="preserve">Rosie Flores</t>
  </si>
  <si>
    <t xml:space="preserve">Los Angeles cowpunk / rockabilly revival</t>
  </si>
  <si>
    <t xml:space="preserve">Telecaster twang; drawl; heartbreak; road songs; rowdy; close harmonies</t>
  </si>
  <si>
    <t xml:space="preserve">Fresh from LA cowpunk band the Screamin' Sirens, Rosie Flores goes solo for a major-label debut that plays it straighter than her punk-scene work, rockabilly and honky-tonk delivered with a strong, unaffected country voice. The single "Crying Over You" gave her a minor chart hit and made her one of the few women from the cowpunk scene to cross into mainstream country radio, if only briefly. It is a late, straggling record in this lane, showing where a Hollywood cowpunk veteran landed once the scene's original energy started to fade.</t>
  </si>
  <si>
    <t xml:space="preserve">A direct continuation of Flores' time in the Screamin' Sirens; her rockabilly-revival solo career afterward made her a recurring presence on reissue labels serving the alt-country audience of the 1990s.</t>
  </si>
  <si>
    <t xml:space="preserve">Crying Over You</t>
  </si>
  <si>
    <t xml:space="preserve">https://en.wikipedia.org/wiki/Rosie_Flores
https://en.wikipedia.org/wiki/Cowpunk</t>
  </si>
  <si>
    <t xml:space="preserve">A0380</t>
  </si>
  <si>
    <t xml:space="preserve">Mojo Nixon and Skid Roper</t>
  </si>
  <si>
    <t xml:space="preserve">San Diego cowpunk</t>
  </si>
  <si>
    <t xml:space="preserve">harmonica; shouted; drawl; funny-sad; pop-culture references; rowdy</t>
  </si>
  <si>
    <t xml:space="preserve">A stripped-down San Diego duo, Mojo Nixon on guitar and holler and Skid Roper on upright washboard and percussion, cut this debut of manic, joke-cracking country-punk with titles like "Jesus at McDonald's." It is closer to novelty rockabilly-punk than to the Blasters' reverent traditionalism, but its raw, homemade recording and country-blues foundation put it squarely in the wider cowpunk orbit. The duo's confrontational, satirical streak became a signature of the San Diego scene.</t>
  </si>
  <si>
    <t xml:space="preserve">Recorded in the same San Diego scene that produced the Beat Farmers, sharing Enigma Records with Tex &amp; the Horseheads and the Screamin' Sirens; its comic, roots-punk voice anticipated later novelty-adjacent Americana acts.</t>
  </si>
  <si>
    <t xml:space="preserve">Jesus at McDonald's</t>
  </si>
  <si>
    <t xml:space="preserve">https://en.wikipedia.org/wiki/Mojo_Nixon
https://en.wikipedia.org/wiki/Cowpunk</t>
  </si>
  <si>
    <t xml:space="preserve">A0381</t>
  </si>
  <si>
    <t xml:space="preserve">Frenzy</t>
  </si>
  <si>
    <t xml:space="preserve">The duo's second album keeps the same stripped-down guitar-harmonica-washboard setup and rapid-fire, joke-heavy country-punk songwriting, tightening the performances from the debut without smoothing off any of the rough edges. Mojo Nixon's holler and pop-culture-baiting lyrics stayed the band's calling card, a comic, confrontational strain of cowpunk distinct from the more earnest LA and Austin bands. It kept the duo's cult reputation building toward the following year's breakthrough, Bo-Day-Shus!!!.</t>
  </si>
  <si>
    <t xml:space="preserve">Continues directly from the 1985 debut, part of the same Enigma-Records San Diego cowpunk cluster as the Beat Farmers and Tex &amp; the Horseheads.</t>
  </si>
  <si>
    <t xml:space="preserve">https://en.wikipedia.org/wiki/Mojo_Nixon</t>
  </si>
  <si>
    <t xml:space="preserve">A0382</t>
  </si>
  <si>
    <t xml:space="preserve">The Del-Lords</t>
  </si>
  <si>
    <t xml:space="preserve">Frontier Days</t>
  </si>
  <si>
    <t xml:space="preserve">New York roots-punk</t>
  </si>
  <si>
    <t xml:space="preserve">Telecaster twang; harmonized guitars; close harmonies; road songs; storytelling; rowdy</t>
  </si>
  <si>
    <t xml:space="preserve">Led by Scott Kempner (guitarist for punk originators the Dictators), the Del-Lords bring a New York punk pedigree to garage-rock-meets-country songwriting, four vocalists trading lines over twangy, harmonized guitar parts in a format Kempner likened to a roots-rock Kinks or Beatles. Frontier Days is the East Coast's most direct parallel to the LA cowpunk scene, a band of ex-punks embracing Americana roots without abandoning garage-rock crunch. It established the band as critical favorites, if never big sellers.</t>
  </si>
  <si>
    <t xml:space="preserve">Formed by an alumnus of the Dictators, one of American punk's founding bands; its country-and-garage-rock hybrid runs parallel to Rank and File and the Blasters but from the New York scene rather than LA or Austin.</t>
  </si>
  <si>
    <t xml:space="preserve">Livin' on the Edge of the Night; Get Tough</t>
  </si>
  <si>
    <t xml:space="preserve">https://en.wikipedia.org/wiki/The_Del-Lords
https://en.wikipedia.org/wiki/Cowpunk</t>
  </si>
  <si>
    <t xml:space="preserve">A0383</t>
  </si>
  <si>
    <t xml:space="preserve">Johnny Comes Marching Home</t>
  </si>
  <si>
    <t xml:space="preserve">Telecaster twang; harmonized guitars; political; storytelling; road songs; anthemic</t>
  </si>
  <si>
    <t xml:space="preserve">The Del-Lords' second album sharpens the country-garage hybrid of Frontier Days with more pointed, socially conscious songwriting, still built on Scott Kempner and Eric Ambel's twin-guitar interplay and shared lead vocals. It is a confident, road-tested record from a band that had built its reputation through relentless touring rather than radio play. Eric Ambel would go on to become a key producer in the alt-country scene of the following decade, cementing the band's place in that lineage.</t>
  </si>
  <si>
    <t xml:space="preserve">Continues the band's New York cowpunk sound from Frontier Days; guitarist Eric Ambel's later production work (Bottle Rockets, Old 97's and others) directly ties this band into the 1990s alt-country scene.</t>
  </si>
  <si>
    <t xml:space="preserve">Judas Kiss; How Can a Poor Man Stand Such Times and Live</t>
  </si>
  <si>
    <t xml:space="preserve">https://en.wikipedia.org/wiki/The_Del-Lords</t>
  </si>
  <si>
    <t xml:space="preserve">A0384</t>
  </si>
  <si>
    <t xml:space="preserve">Los Lobos</t>
  </si>
  <si>
    <t xml:space="preserve">How Will the Wolf Survive?</t>
  </si>
  <si>
    <t xml:space="preserve">East Los Angeles, CA</t>
  </si>
  <si>
    <t xml:space="preserve">Los Angeles punk / East LA roots</t>
  </si>
  <si>
    <t xml:space="preserve">Telecaster twang; horns; close harmonies; storytelling; drawl; small-town</t>
  </si>
  <si>
    <t xml:space="preserve">Los Lobos' major-label debut folds Tejano accordion and East LA roots into a soulful, guitar-and-horn roots-rock sound, produced by T-Bone Burnett and Steve Berlin (who soon joined full-time from the Blasters). The band came up playing the same Hollywood punk clubs as X and the Blasters, with John Doe championing them early on, even though their music itself is closer to Chicano roots rock than to straight cowpunk. It is included here as a borderline case: scene ties are strong, but the sound sits nearer country-rock and Tex-Mex than punk-turned-country.</t>
  </si>
  <si>
    <t xml:space="preserve">Emerged from the same early-80s LA punk-club circuit as X and the Blasters, with Steve Berlin (ex-Blasters) joining the band around this album; its roots-rock success helped open doors for the wider cowpunk scene on major labels.</t>
  </si>
  <si>
    <t xml:space="preserve">Don't Worry Baby; A Matter of Time; How Will the Wolf Survive?</t>
  </si>
  <si>
    <t xml:space="preserve">https://en.wikipedia.org/wiki/How_Will_the_Wolf_Survive%3F
https://en.wikipedia.org/wiki/Slash_Records</t>
  </si>
  <si>
    <t xml:space="preserve">A0385</t>
  </si>
  <si>
    <t xml:space="preserve">Social Distortion</t>
  </si>
  <si>
    <t xml:space="preserve">Prison Bound</t>
  </si>
  <si>
    <t xml:space="preserve">Fullerton, CA</t>
  </si>
  <si>
    <t xml:space="preserve">Orange County punk</t>
  </si>
  <si>
    <t xml:space="preserve">Telecaster twang; baritone; drawl; storytelling; heartbreak; drinking songs</t>
  </si>
  <si>
    <t xml:space="preserve">Orange County punks Social Distortion pull back from hardcore speed on their second album, letting Mike Ness's Johnny Cash fandom show through in slower tempos, twangier guitar tone and a title track steeped in outlaw-country imagery. It is the record most commonly cited as the band's cowpunk turn, a hardcore band discovering Cash, the Rolling Stones and country balladry at once. The Wikipedia Cowpunk article specifically names this record as marking the band's entrance into the genre.</t>
  </si>
  <si>
    <t xml:space="preserve">A late, Orange County entry in the cowpunk story; the country and rockabilly instincts on display here became a permanent part of Social Distortion's sound on their bigger-selling major-label albums that followed.</t>
  </si>
  <si>
    <t xml:space="preserve">Prison Bound; Indulgence</t>
  </si>
  <si>
    <t xml:space="preserve">https://en.wikipedia.org/wiki/Prison_Bound
https://en.wikipedia.org/wiki/Cowpunk</t>
  </si>
  <si>
    <t xml:space="preserve">A0386</t>
  </si>
  <si>
    <t xml:space="preserve">The Dream Syndicate</t>
  </si>
  <si>
    <t xml:space="preserve">The Days of Wine and Roses</t>
  </si>
  <si>
    <t xml:space="preserve">Ruby/Slash</t>
  </si>
  <si>
    <t xml:space="preserve">V15 Paisley Underground</t>
  </si>
  <si>
    <t xml:space="preserve">Paisley Underground</t>
  </si>
  <si>
    <t xml:space="preserve">feedback; noise wall; deadpan; long solos; drawl</t>
  </si>
  <si>
    <t xml:space="preserve">Steve Wynn's band channels the Velvet Underground's drone and Neil Young's amp abuse into side-long, feedback-caked jams, with Karl Precoda's guitar spiraling out of otherwise plainspoken folk-rock verses. Wynn's flat, half-sung delivery on 'Tell Me When It's Over' and the nine-minute title track set the template for the whole LA psych-punk underground that followed. It is the record most people mean when they say Paisley Underground.</t>
  </si>
  <si>
    <t xml:space="preserve">Grew directly out of Steve Wynn and Kendra Smith's UC Davis friendship and their shared worship of the Velvet Underground and Neil Young &amp; Crazy Horse; it opened the door for Green on Red, the Long Ryders and Rain Parade to follow onto Slash-adjacent labels.</t>
  </si>
  <si>
    <t xml:space="preserve">Tell Me When It's Over; That's What You Always Say; Halloween</t>
  </si>
  <si>
    <t xml:space="preserve">https://en.wikipedia.org/wiki/The_Dream_Syndicate
https://www.trouserpress.com/entry.php?a=dream_syndicate</t>
  </si>
  <si>
    <t xml:space="preserve">A0387</t>
  </si>
  <si>
    <t xml:space="preserve">Medicine Show</t>
  </si>
  <si>
    <t xml:space="preserve">A&amp;M</t>
  </si>
  <si>
    <t xml:space="preserve">long solos; feedback; baritone; storytelling; bleak</t>
  </si>
  <si>
    <t xml:space="preserve">Moving to a major label and producer Sandy Pearlman inflated the Dream Syndicate's sound: songs stretch past six and eight minutes, guitars pile into dense, careening solos, and Wynn's narrators are drifters, gunmen and men who burn things down. 'John Coltrane Stereo Blues' is the clearest statement of the band's jazz-damaged, amp-worshipping ambition. It trades some of the debut's raw immediacy for scale and is the record longtime fans argue is the band's real masterpiece.</t>
  </si>
  <si>
    <t xml:space="preserve">A direct continuation of The Days of Wine and Roses' Velvets/Crazy Horse worship, now filtered through a bigger budget; its long-form guitar excursions anticipated the noise-rock and alt-rock jam bands of the following decade.</t>
  </si>
  <si>
    <t xml:space="preserve">Still Holding on to You; The Medicine Show; John Coltrane Stereo Blues</t>
  </si>
  <si>
    <t xml:space="preserve">A0388</t>
  </si>
  <si>
    <t xml:space="preserve">Out of the Grey</t>
  </si>
  <si>
    <t xml:space="preserve">Big Time/Chrysalis</t>
  </si>
  <si>
    <t xml:space="preserve">feedback; long solos; drawl; road songs; bleak</t>
  </si>
  <si>
    <t xml:space="preserve">With Karl Precoda gone, Wynn brought in new guitarists and leaned harder into a heavier, more conventional rock sound while keeping the band's taste for extended jams. '50 in a 25 Zone' and 'Boston' show a tighter, more radio-conscious Dream Syndicate without losing the guitar sprawl of the earlier records. It is a transitional, road-worn record made by a band that had spent three years touring itself into the ground.</t>
  </si>
  <si>
    <t xml:space="preserve">Follows Medicine Show as the band's second major-label record, made as original guitarist Karl Precoda departed; it sits between the group's noisier early records and the leaner songwriting of Ghost Stories.</t>
  </si>
  <si>
    <t xml:space="preserve">50 in a 25 Zone; Boston; Out of the Grey</t>
  </si>
  <si>
    <t xml:space="preserve">A0389</t>
  </si>
  <si>
    <t xml:space="preserve">Ghost Stories</t>
  </si>
  <si>
    <t xml:space="preserve">Enigma</t>
  </si>
  <si>
    <t xml:space="preserve">drawl; storytelling; bleak; baritone; road songs</t>
  </si>
  <si>
    <t xml:space="preserve">The Dream Syndicate's last album before their 1989 breakup trades the noise-guitar sprawl of earlier records for tighter, more country-inflected songwriting, produced by Elliot Mazer (who cut Neil Young's Harvest). A stark cover of Blind Lemon Jefferson's 'See That My Grave Is Kept Clean' sits next to a Johnette Napolitano co-write, and the whole record feels road-tired and plainspoken. It closes out the band's original run on a quieter, more roots-facing note than where they started.</t>
  </si>
  <si>
    <t xml:space="preserve">The band's final studio statement before splitting in 1989, produced by Neil Young collaborator Elliot Mazer; its rootsier turn points toward Wynn's subsequent solo career and the alt-country wave the Paisley Underground helped seed.</t>
  </si>
  <si>
    <t xml:space="preserve">The Side I'll Never Show; My Old Haunts; Someplace Better Than This</t>
  </si>
  <si>
    <t xml:space="preserve">A0390</t>
  </si>
  <si>
    <t xml:space="preserve">Green on Red</t>
  </si>
  <si>
    <t xml:space="preserve">Gravity Talks</t>
  </si>
  <si>
    <t xml:space="preserve">Slash</t>
  </si>
  <si>
    <t xml:space="preserve">drawl; cracked or yelping; Southern gothic; bleak; political</t>
  </si>
  <si>
    <t xml:space="preserve">Dan Stuart's organ-and-guitar band sound harder and more desperate here than on their self-titled debut, with Chris Cacavas's carnival-organ runs pushing against Stuart's ragged, half-shouted vocals. A gnarled cover of Dylan's 'Most Likely You Go Your Way (And I'll Go Mine)' fits right alongside the band's own tales of desert paranoia and bad decisions. It is the record where Green on Red's Doors-via-punk sound came into focus.</t>
  </si>
  <si>
    <t xml:space="preserve">The band's first album for Slash after a self-released debut EP, cementing their move from raw garage punk toward the organ-driven desert rock that would define Gas Food Lodging; a direct sibling to the Dream Syndicate's Ruby/Slash-era records.</t>
  </si>
  <si>
    <t xml:space="preserve">Most Likely You Go Your Way (And I'll Go Mine)</t>
  </si>
  <si>
    <t xml:space="preserve">https://en.wikipedia.org/wiki/Green_on_Red
https://www.trouserpress.com/entry.php?a=green_on_red</t>
  </si>
  <si>
    <t xml:space="preserve">A0391</t>
  </si>
  <si>
    <t xml:space="preserve">No Free Lunch</t>
  </si>
  <si>
    <t xml:space="preserve">drawl; piano; political; drinking songs; bleak</t>
  </si>
  <si>
    <t xml:space="preserve">A six-song mini-album that served as Green on Red's major-label introduction, pairing gnarled originals with a woozy cover of Willie Nelson's 'Funny How Time Slips Away' that makes the band's country undertow explicit. Chris Cacavas's organ still dominates, but the songs are shorter and meaner than the sprawling Gravity Talks. It works as a bridge between the band's garage-punk beginnings and the more Americana-facing records to come.</t>
  </si>
  <si>
    <t xml:space="preserve">Released the same year as Gas Food Lodging on a different label, it shows Green on Red testing a leaner, more country-leaning sound that Steve Wynn's Danny &amp; Dusty project and later Green on Red albums would push further.</t>
  </si>
  <si>
    <t xml:space="preserve">Funny How Time Slips Away</t>
  </si>
  <si>
    <t xml:space="preserve">https://www.trouserpress.com/entry.php?a=green_on_red
https://en.wikipedia.org/wiki/Green_on_Red</t>
  </si>
  <si>
    <t xml:space="preserve">A0392</t>
  </si>
  <si>
    <t xml:space="preserve">Gas Food Lodging</t>
  </si>
  <si>
    <t xml:space="preserve">drawl; piano; storytelling; small-town; spiritual or gospel</t>
  </si>
  <si>
    <t xml:space="preserve">Green on Red's best-known record widens Dan Stuart's desert-noir songwriting into full storytelling mode: 'Sixteen Ways' narrates an old man outliving his children, and the band closes with a ragged run through the gospel standard 'We Shall Overcome.' Chris Cacavas's organ and Chuck Prophet's slide guitar give the songs a swampy, small-town menace that sits between the Doors and the Gun Club. It is the album where the band's Southwestern gothic songwriting fully arrived.</t>
  </si>
  <si>
    <t xml:space="preserve">Builds on Gravity Talks and No Free Lunch with Chuck Prophet now on lead guitar; its storytelling and roots-punk fusion is a direct forerunner of the alt-country and No Depression scene of the following decade.</t>
  </si>
  <si>
    <t xml:space="preserve">That's What Dreams; Sixteen Ways; We Shall Overcome</t>
  </si>
  <si>
    <t xml:space="preserve">A0393</t>
  </si>
  <si>
    <t xml:space="preserve">The Killer Inside Me</t>
  </si>
  <si>
    <t xml:space="preserve">drawl; piano; storytelling; Southern gothic; road songs</t>
  </si>
  <si>
    <t xml:space="preserve">Named after Jim Thompson's noir novel, this major-label record cleans up Green on Red's production without softening Dan Stuart's cast of losers and drifters; 'Sorry Naomi' and 'No Man's Land' are among the band's tightest, most focused songs. Chuck Prophet's guitar work is more melodic here than the earlier records' garage sprawl. It shows a band trying, with mixed commercial luck, to translate desert-rock menace into a more polished sound.</t>
  </si>
  <si>
    <t xml:space="preserve">The band's second Mercury Records album, continuing the storytelling songwriting of Gas Food Lodging with a glossier, more mainstream-rock production aimed at wider radio play.</t>
  </si>
  <si>
    <t xml:space="preserve">Sorry Naomi; No Man's Land; Jamie</t>
  </si>
  <si>
    <t xml:space="preserve">A0394</t>
  </si>
  <si>
    <t xml:space="preserve">Here Come the Snakes</t>
  </si>
  <si>
    <t xml:space="preserve">Restless</t>
  </si>
  <si>
    <t xml:space="preserve">drawl; cracked or yelping; drinking songs; bleak; rowdy</t>
  </si>
  <si>
    <t xml:space="preserve">After the major-label detour, Green on Red returned to a rawer, more stripped-down sound closer to their early records, with Chuck Prophet's guitar snarling through songs about addiction and ruin like 'Rock n Roll Disease' and 'Broken Radio.' Dan Stuart's voice sounds more ragged and lived-in than ever, and the record has a live-wire, unpolished energy the Mercury albums lacked. It is the sound of a band consciously stripping back down to basics as the 1980s ended.</t>
  </si>
  <si>
    <t xml:space="preserve">A deliberate return to the raw, guitar-forward sound of Gravity Talks after two more polished major-label records, made as the band's original Paisley Underground circle was scattering into solo careers.</t>
  </si>
  <si>
    <t xml:space="preserve">Rock n Roll Disease; Broken Radio; Keith Can't Read</t>
  </si>
  <si>
    <t xml:space="preserve">A0395</t>
  </si>
  <si>
    <t xml:space="preserve">This Time Around</t>
  </si>
  <si>
    <t xml:space="preserve">China</t>
  </si>
  <si>
    <t xml:space="preserve">drawl; piano; drinking songs; storytelling; bleak</t>
  </si>
  <si>
    <t xml:space="preserve">Released the same year as Here Come the Snakes on a different label, this record leans further into straight-up roots rock, with 'Pills and Booze' laying out the band's exhausted, self-destructive worldview in its title alone. It is a lesser-known entry in the catalog but continues the plainspoken, organ-and-guitar storytelling that defined the band's whole run. Green on Red would only make one more studio album, Scapegoats, before Stuart and Prophet went separate ways.</t>
  </si>
  <si>
    <t xml:space="preserve">A late-period Green on Red release that pushes the roots-rock side of Gas Food Lodging and The Killer Inside Me even further, foreshadowing Dan Stuart's later solo Americana records.</t>
  </si>
  <si>
    <t xml:space="preserve">Pills and Booze</t>
  </si>
  <si>
    <t xml:space="preserve">A0396</t>
  </si>
  <si>
    <t xml:space="preserve">The Long Ryders</t>
  </si>
  <si>
    <t xml:space="preserve">10-5-60</t>
  </si>
  <si>
    <t xml:space="preserve">PVC</t>
  </si>
  <si>
    <t xml:space="preserve">Telecaster twang; harmonized guitars; jangle; road songs; drawl</t>
  </si>
  <si>
    <t xml:space="preserve">The Long Ryders' five-song debut EP announces their whole project in miniature: ringing twelve-string guitars, close harmonies, and a rhythm section that hits harder than the Byrds records it's borrowing from. 'Join My Gang' and the title track pair punk tempos with unmistakably country chord changes. It is the record that put the band's Gram Parsons-and-Buffalo-Springfield-via-punk sound on the map before Native Sons expanded it to full length.</t>
  </si>
  <si>
    <t xml:space="preserve">The band's first release, cut soon after Sid Griffin and Stephen McCarthy formed the group out of the LA club scene; it set up the fuller country-rock statement of Native Sons the following year.</t>
  </si>
  <si>
    <t xml:space="preserve">Join My Gang; 10-5-60; And She Rides</t>
  </si>
  <si>
    <t xml:space="preserve">https://www.trouserpress.com/entry.php?a=long_ryders
https://en.wikipedia.org/wiki/The_Long_Ryders</t>
  </si>
  <si>
    <t xml:space="preserve">A0397</t>
  </si>
  <si>
    <t xml:space="preserve">Native Sons</t>
  </si>
  <si>
    <t xml:space="preserve">Frontier</t>
  </si>
  <si>
    <t xml:space="preserve">Telecaster twang; harmonized guitars; jangle; close harmonies; road songs</t>
  </si>
  <si>
    <t xml:space="preserve">The clearest statement of the Long Ryders' mission to fuse the Byrds' jangle and the Flying Burrito Brothers' twang with punk-rock urgency, cut fast and loud with Gene Clark himself guesting on 'Ivory Tower.' Sid Griffin and Stephen McCarthy trade lead vocals over ringing Rickenbacker and pedal-steel-flavored guitar lines on songs about small-time hustlers and open roads. It is the Paisley Underground's most fully realized country-rock record and a direct bridge to the alt-country scene that followed.</t>
  </si>
  <si>
    <t xml:space="preserve">Built on the sound introduced on the 10-5-60 EP, with Gene Clark's guest appearance directly linking the band to the 1960s Byrds/country-rock lineage; its jangle-and-twang fusion fed straight into the No Depression and alt-country movement of the late 1980s and 1990s.</t>
  </si>
  <si>
    <t xml:space="preserve">Ivory Tower; Run Dusty Run; (Sweet) Mental Revenge</t>
  </si>
  <si>
    <t xml:space="preserve">https://en.wikipedia.org/wiki/The_Long_Ryders
https://www.trouserpress.com/entry.php?a=long_ryders</t>
  </si>
  <si>
    <t xml:space="preserve">A0398</t>
  </si>
  <si>
    <t xml:space="preserve">State of Our Union</t>
  </si>
  <si>
    <t xml:space="preserve">Island</t>
  </si>
  <si>
    <t xml:space="preserve">Telecaster twang; harmonized guitars; political; storytelling; anthemic</t>
  </si>
  <si>
    <t xml:space="preserve">Signing to Island brought a bigger budget and a more polished, horn-inflected sound, with 'Looking for Lewis and Clark' turning American history into a jangling road anthem. The band pushes harder into political and small-town songwriting here than on Native Sons, without losing the twin-guitar chime that defines them. It is the sound of a cult band reaching for a wider audience while keeping its country-punk core intact.</t>
  </si>
  <si>
    <t xml:space="preserve">The band's major-label follow-up to Native Sons, expanding the same Byrds/Burritos-via-punk formula with a slicker studio sound aimed at mainstream rock radio.</t>
  </si>
  <si>
    <t xml:space="preserve">Looking for Lewis and Clark; Mason-Dixon Line; Years Long Ago</t>
  </si>
  <si>
    <t xml:space="preserve">A0399</t>
  </si>
  <si>
    <t xml:space="preserve">Two-Fisted Tales</t>
  </si>
  <si>
    <t xml:space="preserve">Telecaster twang; harmonized guitars; storytelling; political; road songs</t>
  </si>
  <si>
    <t xml:space="preserve">The band's final album before their 1987 breakup pushes storytelling to the fore, with 'Harriet Tubman's Gonna Carry Me Home' tackling American history head-on over chiming guitars. It is a more consistent, if less immediate, record than State of Our Union, trading some of the earlier records' punk snap for a settled, mid-tempo roots-rock feel. The band split up shortly after its release, exhausted by years of touring without a hit.</t>
  </si>
  <si>
    <t xml:space="preserve">Closes out the Long Ryders' original run, carrying the country-rock and storytelling songwriting of State of Our Union into a quieter, more mature register just as the alt-country scene the band had influenced was beginning to form.</t>
  </si>
  <si>
    <t xml:space="preserve">Gunslinger Man; Harriet Tubman's Gonna Carry Me Home; I Want You Bad</t>
  </si>
  <si>
    <t xml:space="preserve">A0400</t>
  </si>
  <si>
    <t xml:space="preserve">Rain Parade</t>
  </si>
  <si>
    <t xml:space="preserve">Emergency Third Rail Power Trip</t>
  </si>
  <si>
    <t xml:space="preserve">jangle; cosmic; hushed; feedback; breezy</t>
  </si>
  <si>
    <t xml:space="preserve">Rain Parade's debut is the most explicitly 1960s-psychedelic record to come out of the Paisley Underground, built on twelve-string jangle, backwards guitar effects and David Roback's hazy, half-whispered vocals. 'Talking in My Sleep' and the sprawling 'Look at Merri' drift between Byrds jangle and Love's baroque melancholy without ever turning into pastiche. It is the record that gave the whole LA scene its most literally paisley, Nuggets-worshipping sound.</t>
  </si>
  <si>
    <t xml:space="preserve">Formed by David and Steven Roback with Matt Piucci out of the same Los Angeles club circuit as the Dream Syndicate and Three O'Clock; its dreamy jangle directly prefigures David Roback's later work in Opal and Mazzy Star.</t>
  </si>
  <si>
    <t xml:space="preserve">Talking in My Sleep; Look at Merri; What She's Done to Your Mind</t>
  </si>
  <si>
    <t xml:space="preserve">https://en.wikipedia.org/wiki/Rain_Parade
https://www.trouserpress.com/entry.php?a=rain_parade</t>
  </si>
  <si>
    <t xml:space="preserve">A0401</t>
  </si>
  <si>
    <t xml:space="preserve">Crashing Dream</t>
  </si>
  <si>
    <t xml:space="preserve">jangle; breezy; hushed; harmonized guitars; cosmic</t>
  </si>
  <si>
    <t xml:space="preserve">With David Roback gone to form Opal, guitarist Matt Piucci and bassist Steven Roback steer Rain Parade toward brighter, more concise songwriting on their major-label swan song. 'My Secret Country' and 'Don't Feel Bad' keep the twelve-string chime of the debut but trade some of its haze for tighter pop structure. The band broke up not long after, making this a quieter, more accessible close to their run.</t>
  </si>
  <si>
    <t xml:space="preserve">The band's third and final album of its original run, made after David Roback's departure to start Opal; it shows the Paisley Underground's jangle wing moving toward more conventional pop songcraft as the scene wound down.</t>
  </si>
  <si>
    <t xml:space="preserve">My Secret Country; Don't Feel Bad; Depending on You</t>
  </si>
  <si>
    <t xml:space="preserve">https://en.wikipedia.org/wiki/Crashing_Dream
https://en.wikipedia.org/wiki/Rain_Parade</t>
  </si>
  <si>
    <t xml:space="preserve">A0402</t>
  </si>
  <si>
    <t xml:space="preserve">The Three O'Clock</t>
  </si>
  <si>
    <t xml:space="preserve">Sixteen Tambourines</t>
  </si>
  <si>
    <t xml:space="preserve">jangle; close harmonies; breezy; anthemic; short songs (under 2 minutes)</t>
  </si>
  <si>
    <t xml:space="preserve">Michael Quercio's band play the brightest, most bubblegum corner of the Paisley Underground: chiming Rickenbackers, keyboards, and Quercio's high, sweet vocals turn two-minute songs like 'Jet Fighter' into pure sunshine pop. A cover of the Bee Gees' 'In My Own Time' fits right in with the band's original 1960s-pop pastiches. Quercio is credited with coining the term 'Paisley Underground' itself to describe this scene.</t>
  </si>
  <si>
    <t xml:space="preserve">Follows the band's name change from the Salvation Army; its candy-colored jangle-pop sits at the poppiest edge of the scene and feeds directly into the American power-pop and jangle-pop lineage running from Big Star through Teenage Fanclub.</t>
  </si>
  <si>
    <t xml:space="preserve">Jet Fighter; Stupid Einstein; And So We Run</t>
  </si>
  <si>
    <t xml:space="preserve">https://en.wikipedia.org/wiki/Sixteen_Tambourines
https://www.trouserpress.com/entry.php?a=three_oclock</t>
  </si>
  <si>
    <t xml:space="preserve">A0403</t>
  </si>
  <si>
    <t xml:space="preserve">Arrive Without Travelling</t>
  </si>
  <si>
    <t xml:space="preserve">I.R.S.</t>
  </si>
  <si>
    <t xml:space="preserve">jangle; close harmonies; synths; breezy; anthemic</t>
  </si>
  <si>
    <t xml:space="preserve">Moving to I.R.S. brought a glossier, more synth-flecked production to the Three O'Clock's sugar-rush pop, with 'Her Head's Revolving' and 'The Girl with the Guitar (Says Oh Yeah)' pushing the band's Beatles-and-Bee-Gees harmonies toward radio-ready hooks. It keeps Michael Quercio's helium vocals and jangling guitars intact while smoothing off some of the debut's rawer edges. It is the band's most confident attempt at crossing the Paisley Underground into the mainstream.</t>
  </si>
  <si>
    <t xml:space="preserve">The band's major-label debut after Sixteen Tambourines, made as the Paisley Underground scene they helped name was starting to draw broader industry attention.</t>
  </si>
  <si>
    <t xml:space="preserve">Her Head's Revolving; The Girl with the Guitar (Says Oh Yeah); Half the Way There</t>
  </si>
  <si>
    <t xml:space="preserve">https://en.wikipedia.org/wiki/Arrive_Without_Travelling
https://www.trouserpress.com/entry.php?a=three_oclock</t>
  </si>
  <si>
    <t xml:space="preserve">A0404</t>
  </si>
  <si>
    <t xml:space="preserve">The Salvation Army</t>
  </si>
  <si>
    <t xml:space="preserve">jangle; close harmonies; short songs (under 2 minutes); breezy; anthemic</t>
  </si>
  <si>
    <t xml:space="preserve">Before a legal dispute with the charitable organization of the same name forced a rebrand to the Three O'Clock, Michael Quercio's band cut this jangly, keyboard-dappled debut LP. 'Mind Gardens' (a Byrds cover by way of title-only homage) and 'She Turns to Flowers' already show the sugar-sweet melodic instincts that would define the band's later work. It is a scarce, foundational document of the LA jangle-pop wing of the Paisley Underground.</t>
  </si>
  <si>
    <t xml:space="preserve">The Three O'Clock's debut under their original name, released on the same Frontier Records roster as the Long Ryders and Thin White Rope; its jangle-pop directly carries forward into Sixteen Tambourines.</t>
  </si>
  <si>
    <t xml:space="preserve">She Turns to Flowers; Mind Gardens; Happen Happened</t>
  </si>
  <si>
    <t xml:space="preserve">https://en.wikipedia.org/wiki/The_Three_O%27Clock
https://www.trouserpress.com/entry.php?a=three_oclock</t>
  </si>
  <si>
    <t xml:space="preserve">A0405</t>
  </si>
  <si>
    <t xml:space="preserve">Opal</t>
  </si>
  <si>
    <t xml:space="preserve">Happy Nightmare Baby</t>
  </si>
  <si>
    <t xml:space="preserve">SST</t>
  </si>
  <si>
    <t xml:space="preserve">Dream pop</t>
  </si>
  <si>
    <t xml:space="preserve">noise wall; hushed; drawl; cosmic; glacial</t>
  </si>
  <si>
    <t xml:space="preserve">David Roback and Kendra Smith's post-Rain Parade/Dream Syndicate project buries Smith's droning, deadpan vocals under walls of fuzzed guitar and feedback, slowing the Paisley Underground's psychedelia down into something darker and more narcotic. 'Rocket Machine' and the eight-minute closer 'Soul Giver' stretch simple riffs out into hypnotic, almost gothic drones. It is the only full Opal album and the direct blueprint for Mazzy Star, which Roback formed after Smith quit mid-tour.</t>
  </si>
  <si>
    <t xml:space="preserve">Grew out of Roback and Smith's earlier duo Clay Allison, itself formed after Smith left the Dream Syndicate and Roback stepped back from Rain Parade; Smith's 1987 tour departure led Roback to recruit Hope Sandoval and rename the project Mazzy Star.</t>
  </si>
  <si>
    <t xml:space="preserve">Rocket Machine; Soul Giver; Magick Power</t>
  </si>
  <si>
    <t xml:space="preserve">https://en.wikipedia.org/wiki/Happy_Nightmare_Baby
https://en.wikipedia.org/wiki/Opal_(band)</t>
  </si>
  <si>
    <t xml:space="preserve">A0406</t>
  </si>
  <si>
    <t xml:space="preserve">The Bangles</t>
  </si>
  <si>
    <t xml:space="preserve">All Over the Place</t>
  </si>
  <si>
    <t xml:space="preserve">jangle; close harmonies; breezy; anthemic; polished</t>
  </si>
  <si>
    <t xml:space="preserve">Before their multi-platinum pop years, the Bangles' debut LP is a tight, twelve-string-driven power-pop record built on Susanna Hoffs, Vicki Peterson and Debbi Peterson's close harmonies. 'Hero Takes a Fall' and 'James' sit alongside covers of Merry-Go-Round and Katrina and the Waves songs that reveal the band's roots in the same 1960s-jangle record collections as their Paisley Underground peers. It is the last Bangles record before Different Light pushed them toward the mainstream.</t>
  </si>
  <si>
    <t xml:space="preserve">Formed in the same early-1980s LA club scene as the Three O'Clock and Rain Parade, sharing bills and members' friendships with those bands before Columbia's promotional push moved the Bangles away from the underground scene.</t>
  </si>
  <si>
    <t xml:space="preserve">Hero Takes a Fall; James; Tell Me</t>
  </si>
  <si>
    <t xml:space="preserve">https://en.wikipedia.org/wiki/The_Bangles
https://en.wikipedia.org/wiki/All_Over_the_Place</t>
  </si>
  <si>
    <t xml:space="preserve">A0407</t>
  </si>
  <si>
    <t xml:space="preserve">Danny &amp; Dusty</t>
  </si>
  <si>
    <t xml:space="preserve">The Lost Weekend</t>
  </si>
  <si>
    <t xml:space="preserve">drawl; piano; drinking songs; road songs; storytelling</t>
  </si>
  <si>
    <t xml:space="preserve">A boozy one-off supergroup record pairing Steve Wynn (Dream Syndicate) and Dan Stuart (Green on Red) as 'Danny and Dusty,' backed by members of the Long Ryders and Green on Red and produced by Paul Cutler. The whole record plays like a hungover country-rock jam session, closing with a ragged take on Dylan's 'Knockin' on Heaven's Door.' It is the clearest snapshot of the Paisley Underground as an actual social scene rather than just a shared sound.</t>
  </si>
  <si>
    <t xml:space="preserve">A direct collaboration between the frontmen of the Dream Syndicate and Green on Red with the Long Ryders' rhythm section, documenting the real overlapping membership that tied the LA scene together.</t>
  </si>
  <si>
    <t xml:space="preserve">The Word Is Out; Song for the Dreamers; The King of the Losers</t>
  </si>
  <si>
    <t xml:space="preserve">https://en.wikipedia.org/wiki/Green_on_Red
https://www.trouserpress.com/entry.php?a=danny_and_dusty</t>
  </si>
  <si>
    <t xml:space="preserve">A0408</t>
  </si>
  <si>
    <t xml:space="preserve">True West</t>
  </si>
  <si>
    <t xml:space="preserve">Bring Out Your Dead</t>
  </si>
  <si>
    <t xml:space="preserve">Davis, CA</t>
  </si>
  <si>
    <t xml:space="preserve">jangle; feedback; cosmic; drawl; long solos</t>
  </si>
  <si>
    <t xml:space="preserve">Formed in Davis, California (the same college town that produced the Dream Syndicate and Thin White Rope), True West's debut EP mixes jangling guitars with heavier, more psychedelic guitar excursions, including a searing cover of Pink Floyd's 'Lucifer Sam.' Russ Tolman and Richard McGrath's twin-guitar attack owes as much to Crazy Horse as to the Byrds. It set the template for the band's fuller Drifters LP the following year.</t>
  </si>
  <si>
    <t xml:space="preserve">Formed out of the same Northern California scene (UC Davis and Sacramento) that produced the Dream Syndicate and Thin White Rope, with the band's Bring Out Your Dead label run by member Russ Tolman and friends.</t>
  </si>
  <si>
    <t xml:space="preserve">Lucifer Sam</t>
  </si>
  <si>
    <t xml:space="preserve">https://www.trouserpress.com/entry.php?a=true_west
https://en.wikipedia.org/wiki/True_West_(band)</t>
  </si>
  <si>
    <t xml:space="preserve">A0409</t>
  </si>
  <si>
    <t xml:space="preserve">Drifters</t>
  </si>
  <si>
    <t xml:space="preserve">jangle; feedback; long solos; drawl; cosmic</t>
  </si>
  <si>
    <t xml:space="preserve">True West's second release expands the guitar interplay of their debut EP into a full album of jangling, Crazy Horse-fuzzed rock, with songs like 'And Then the Rain' and 'Shot You Down' balancing pretty twelve-string parts against squalling lead breaks. Gavin Blair's flat, half-sung vocals keep the songs grounded even as the guitars threaten to take over. It is one of the heavier, more guitar-forward records to come out of the Davis/Sacramento wing of the scene.</t>
  </si>
  <si>
    <t xml:space="preserve">A direct successor to the band's self-titled 1983 EP, continuing the same Davis-scene lineage that connects True West to the Dream Syndicate and Thin White Rope.</t>
  </si>
  <si>
    <t xml:space="preserve">And Then the Rain; Shot You Down; Look Around</t>
  </si>
  <si>
    <t xml:space="preserve">A0410</t>
  </si>
  <si>
    <t xml:space="preserve">Thin White Rope</t>
  </si>
  <si>
    <t xml:space="preserve">Exploring the Axis</t>
  </si>
  <si>
    <t xml:space="preserve">noise wall; feedback; baritone; Southern gothic; bleak</t>
  </si>
  <si>
    <t xml:space="preserve">Guy Kyser's band take the Paisley Underground's Velvets worship somewhere darker and heavier than their LA peers: droning, feedback-choked guitars and Kyser's deep, cracked baritone turn 'Down in the Desert' and the title track into something closer to gothic desert-noise than jangle-pop. It is a bleaker, more menacing record than almost anything else to come out of the scene. The band would keep pushing this sound further on Moonhead and In the Spanish Cave.</t>
  </si>
  <si>
    <t xml:space="preserve">Formed in Davis, California around the same college scene that produced True West and the Dream Syndicate; its noisier, more extreme take on Velvet Underground drone anticipates the noise-rock and desert-rock undergrounds of the following decade.</t>
  </si>
  <si>
    <t xml:space="preserve">Down in the Desert; Exploring the Axis; The Real West</t>
  </si>
  <si>
    <t xml:space="preserve">https://en.wikipedia.org/wiki/Thin_White_Rope
https://www.trouserpress.com/entry.php?a=thin_white_rope</t>
  </si>
  <si>
    <t xml:space="preserve">A0411</t>
  </si>
  <si>
    <t xml:space="preserve">Moonhead</t>
  </si>
  <si>
    <t xml:space="preserve">noise wall; feedback; baritone; long solos; bleak</t>
  </si>
  <si>
    <t xml:space="preserve">Thin White Rope's second album pushes further into churning, distorted guitar noise while keeping Guy Kyser's dark, literate songwriting intact, closing with a live cover of Jimmy Reed's 'Ain't That Lovin' You Baby' that shows the band's blues-damaged roots. Songs like 'Wire Animals' and the title track stretch out into extended, feedback-laced jams. It cemented the band's reputation as the Paisley Underground's noisiest, least paisley outlier.</t>
  </si>
  <si>
    <t xml:space="preserve">Follows Exploring the Axis as the band continued to darken and thicken their Velvet Underground-indebted guitar sound, a lineage that runs forward into 1990s American noise rock and desert rock.</t>
  </si>
  <si>
    <t xml:space="preserve">Wire Animals; Moonhead; Take It Home</t>
  </si>
  <si>
    <t xml:space="preserve">A0412</t>
  </si>
  <si>
    <t xml:space="preserve">In the Spanish Cave</t>
  </si>
  <si>
    <t xml:space="preserve">noise wall; baritone; feedback; Southern gothic; glacial</t>
  </si>
  <si>
    <t xml:space="preserve">Often cited as Thin White Rope's high point, this record balances the band's noise excursions with clearer songwriting on tracks like 'Red Sun' and 'Astronomy,' letting Guy Kyser's baritone and lyrics about desert mythology and dread come through the guitar squall. It is heavier and more controlled than Moonhead, with the feedback used more as texture than pure chaos. The album's title nods to the band's fascination with Southwestern desert imagery, a recurring thread through their catalog.</t>
  </si>
  <si>
    <t xml:space="preserve">The third and most acclaimed Thin White Rope album, refining the noise-heavy sound of Exploring the Axis and Moonhead into the band's most fully realized statement.</t>
  </si>
  <si>
    <t xml:space="preserve">Red Sun; Astronomy; Timing</t>
  </si>
  <si>
    <t xml:space="preserve">A0413</t>
  </si>
  <si>
    <t xml:space="preserve">Naked Prey</t>
  </si>
  <si>
    <t xml:space="preserve">40 Miles From Nowhere</t>
  </si>
  <si>
    <t xml:space="preserve">Tucson, AZ</t>
  </si>
  <si>
    <t xml:space="preserve">drawl; long solos; road songs; drinking songs; bleak</t>
  </si>
  <si>
    <t xml:space="preserve">Former Green on Red drummer Van Christian's Tucson band play rough-edged desert country-rock, and this third album leans on well-chosen covers, a driving take on the Rolling Stones' 'Silver Train' and a sparse, haunted reading of Glen Campbell's 'Wichita Lineman,' to carry songs whose own hooks don't always match David Seger's wiry, urgent guitar work. It captures the same Arizona/California desert-rock axis as Giant Sand, with a harder, more amphetamine-punk edge. Christian's rough, weathered voice fits the band's tired-highway subject matter.</t>
  </si>
  <si>
    <t xml:space="preserve">Formed by Green on Red's original drummer Van Christian after he relocated from Los Angeles to Tucson, Naked Prey shared the California/Arizona 'desert rock' axis with the Dream Syndicate and Giant Sand.</t>
  </si>
  <si>
    <t xml:space="preserve">Silver Train; Wichita Lineman</t>
  </si>
  <si>
    <t xml:space="preserve">https://www.trouserpress.com/entry.php?a=naked_prey</t>
  </si>
  <si>
    <t xml:space="preserve">A0414</t>
  </si>
  <si>
    <t xml:space="preserve">Giant Sand</t>
  </si>
  <si>
    <t xml:space="preserve">Ballad of a Thin Line Man</t>
  </si>
  <si>
    <t xml:space="preserve">Zippo</t>
  </si>
  <si>
    <t xml:space="preserve">drawl; Crazy Horse fuzz; Southern gothic; storytelling; bleak</t>
  </si>
  <si>
    <t xml:space="preserve">Howe Gelb's second Giant Sand album pairs ragged acoustic songs with ringing, Neil Young-style electric rockers, welcoming new guitarist/singer Paula Jean Brown into the band. A gnarled cover of Johnny Thunders' 'You Can't Put Your Arms Around a Memory' sits beside a warped run through Dylan's 'All Along the Watchtower,' both refracted through Gelb's desert-dry, off-kilter delivery. It shows the Tucson wing of the scene pulling the Paisley Underground's Neil Young worship toward a rawer, more idiosyncratic Americana.</t>
  </si>
  <si>
    <t xml:space="preserve">Follows Giant Sand's 1985 debut Valley of Rain and connects the Tucson desert-rock scene (shared members with Naked Prey) to the same Crazy Horse and Velvet Underground touchstones driving the Dream Syndicate and Green on Red; Gelb would carry this sound forward into the more celebrated 1990s and 2000s Giant Sand records.</t>
  </si>
  <si>
    <t xml:space="preserve">Both</t>
  </si>
  <si>
    <t xml:space="preserve">Thin Line Man; You Can't Put Your Arms Around a Memory; Last Legs</t>
  </si>
  <si>
    <t xml:space="preserve">https://en.wikipedia.org/wiki/Ballad_of_a_Thin_Line_Man
https://www.trouserpress.com/entry.php?a=giant_sand</t>
  </si>
  <si>
    <t xml:space="preserve">A0415</t>
  </si>
  <si>
    <t xml:space="preserve">The Leaving Trains</t>
  </si>
  <si>
    <t xml:space="preserve">Well Down Blue Highway</t>
  </si>
  <si>
    <t xml:space="preserve">Bemisbrain/Enigma</t>
  </si>
  <si>
    <t xml:space="preserve">cracked or yelping; feedback; road songs; rowdy; bleak</t>
  </si>
  <si>
    <t xml:space="preserve">Fronted by the chaotic Falling James (Moreland), the Leaving Trains' debut is scrappier and more garage-punk than most of their Paisley Underground peers, with guest musicians from the Gun Club and Green on Red thickening the sound. Co-produced by Rain Parade's David Roback, it still carries some of the scene's jangle and psych coloring under the noise. Songs like 'Always Between Wars' and 'Creeping Coastline of Lights' pair ragged, shouted vocals with surprisingly melodic guitar lines.</t>
  </si>
  <si>
    <t xml:space="preserve">Co-produced by David Roback of Rain Parade with guest players from the Gun Club and Green on Red, tying the more punk-damaged Leaving Trains directly into the LA Paisley Underground's overlapping personnel; the band's later records moved further toward SST-style noise-punk.</t>
  </si>
  <si>
    <t xml:space="preserve">Leaving Train; Always Between Wars; Creeping Coastline of Lights</t>
  </si>
  <si>
    <t xml:space="preserve">https://www.trouserpress.com/entry.php?a=leaving_trains
https://www.discogs.com/release/2897147-The-Leaving-Trains-Well-Down-Blue-Highway</t>
  </si>
  <si>
    <t xml:space="preserve">A0416</t>
  </si>
  <si>
    <t xml:space="preserve">28th Day</t>
  </si>
  <si>
    <t xml:space="preserve">Bring Out Your Dead/Enigma</t>
  </si>
  <si>
    <t xml:space="preserve">Chico, CA</t>
  </si>
  <si>
    <t xml:space="preserve">jangle; hushed; heartbreak; small-town; breezy</t>
  </si>
  <si>
    <t xml:space="preserve">The only recording by this short-lived Chico, California trio, featuring a young Barbara Manning on bass, is a seven-song EP of ringing, melancholy jangle-pop produced by Russ Tolman of True West. '25 Pills' and 'Pages Turn' pair chiming guitars with a wistful, small-town sadness that sits closer to the Rain Parade/Three O'Clock jangle wing than to the scene's noisier bands. The band dissolved in 1986 when Manning moved to San Francisco to launch her long solo career.</t>
  </si>
  <si>
    <t xml:space="preserve">Produced by True West's Russ Tolman, linking the Northern California college-town scene (Chico, Davis) to the broader Paisley Underground network; bassist Barbara Manning went on to a long, well-regarded indie solo career.</t>
  </si>
  <si>
    <t xml:space="preserve">25 Pills; Pages Turn; Where the Bears Sing</t>
  </si>
  <si>
    <t xml:space="preserve">https://en.wikipedia.org/wiki/Barbara_Manning
https://www.discogs.com/release/2038444</t>
  </si>
  <si>
    <t xml:space="preserve">A0417</t>
  </si>
  <si>
    <t xml:space="preserve">Russ Tolman</t>
  </si>
  <si>
    <t xml:space="preserve">Totem Poles and Glory Holes</t>
  </si>
  <si>
    <t xml:space="preserve">Down There/Restless</t>
  </si>
  <si>
    <t xml:space="preserve">drawl; Telecaster twang; storytelling; road songs; small-town</t>
  </si>
  <si>
    <t xml:space="preserve">True West co-founder Russ Tolman's first solo album is a plainspoken, guitar-driven country-rock record, praised on release by New York Times critic Robert Palmer as a rock album of the week. 'Vegas' and 'Palm Tree Land' trade True West's guitar noise for cleaner, more directly narrative songwriting about Western landscapes and small lives. It shows one of the scene's guitarists moving toward the singer-songwriter Americana that the Paisley Underground fed into.</t>
  </si>
  <si>
    <t xml:space="preserve">Made after Tolman stepped back from True West, carrying that band's Davis-scene, country-inflected guitar rock into a quieter solo format that anticipates the alt-country singer-songwriter wave of the following decade.</t>
  </si>
  <si>
    <t xml:space="preserve">Vegas; Palm Tree Land</t>
  </si>
  <si>
    <t xml:space="preserve">https://en.wikipedia.org/wiki/Russ_Tolman
https://www.trouserpress.com/entry.php?a=true_west</t>
  </si>
  <si>
    <t xml:space="preserve">A0418</t>
  </si>
  <si>
    <t xml:space="preserve">Chris Cacavas &amp; Junkyard Love</t>
  </si>
  <si>
    <t xml:space="preserve">Chris Cacavas and Junkyard Love</t>
  </si>
  <si>
    <t xml:space="preserve">Heyday</t>
  </si>
  <si>
    <t xml:space="preserve">drawl; piano; storytelling; road songs; heartbreak</t>
  </si>
  <si>
    <t xml:space="preserve">Green on Red's longtime keyboardist steps out on his own with a solo debut produced by Steve Wynn, trading Green on Red's desert-noir menace for simpler, plainspoken country-rock. 'Blue River' and 'Driving Misery' ride Cacavas's barroom piano and unfussy songwriting rather than big guitar hooks. It is a low-key record that shows how many strands of the Paisley Underground fed directly into straightforward 1990s Americana songwriting.</t>
  </si>
  <si>
    <t xml:space="preserve">Made by Green on Red's pianist as that band was winding down, produced by Dream Syndicate's Steve Wynn, another direct thread tying the scene's musicians together across bands.</t>
  </si>
  <si>
    <t xml:space="preserve">Blue River; Driving Misery; Truth</t>
  </si>
  <si>
    <t xml:space="preserve">https://www.trouserpress.com/entry.php?a=green_on_red
https://www.discogs.com/release/2503588</t>
  </si>
  <si>
    <t xml:space="preserve">A0419</t>
  </si>
  <si>
    <t xml:space="preserve">Steve Wynn</t>
  </si>
  <si>
    <t xml:space="preserve">Kerosene Man</t>
  </si>
  <si>
    <t xml:space="preserve">Rhino</t>
  </si>
  <si>
    <t xml:space="preserve">drawl; baritone; storytelling; road songs; bleak</t>
  </si>
  <si>
    <t xml:space="preserve">Steve Wynn's first solo album after the Dream Syndicate's breakup keeps his flat, world-weary baritone and narrative songwriting but trades the band's noise-guitar sprawl for a cleaner, more song-focused roots-rock sound, with Dream Syndicate bassist Mark Walton and players from X and Concrete Blonde filling out the band. 'Tears Won't Help' and the title track show a songwriter settling into a quieter, more Americana-facing register. It closes out the Paisley Underground story by pointing its central songwriter toward the alt-country decade ahead.</t>
  </si>
  <si>
    <t xml:space="preserve">Made immediately after the Dream Syndicate's 1989 breakup, carrying Wynn's Velvet Underground-and-Neil-Young songwriting into a solo, more roots-rock-facing career that ran parallel to the emerging No Depression/alt-country scene.</t>
  </si>
  <si>
    <t xml:space="preserve">Tears Won't Help; Kerosene Man; Carolyn</t>
  </si>
  <si>
    <t xml:space="preserve">https://en.wikipedia.org/wiki/Steve_Wynn_(musician)
https://www.trouserpress.com/entry.php?a=steve_wynn</t>
  </si>
  <si>
    <t xml:space="preserve">A0420</t>
  </si>
  <si>
    <t xml:space="preserve">R.E.M.</t>
  </si>
  <si>
    <t xml:space="preserve">Chronic Town</t>
  </si>
  <si>
    <t xml:space="preserve">I.R.S. Records</t>
  </si>
  <si>
    <t xml:space="preserve">V16 American underground and college rock</t>
  </si>
  <si>
    <t xml:space="preserve">Athens, Georgia</t>
  </si>
  <si>
    <t xml:space="preserve">jangle; deadpan; storytelling; small-town; breezy</t>
  </si>
  <si>
    <t xml:space="preserve">Five songs cut fast in North Carolina, built on Peter Buck's chiming Rickenbacker arpeggios and Michael Stipe's murmured, half-legible vocals over Mike Mills and Bill Berry's tight rhythm section. It is rougher and more mysterious than the albums that followed, closer to the Athens art-party scene that spawned it than to the college-radio phenomenon it would become. This is the record that made club bookers and IRS Records take notice before anyone could make out a single lyric.</t>
  </si>
  <si>
    <t xml:space="preserve">Grew directly out of the Athens, Georgia party-and-art-school scene alongside Pylon and the B-52's; its chime-and-mumble template became the blueprint for a decade of IRS-distributed college rock.</t>
  </si>
  <si>
    <t xml:space="preserve">Wolves, Lower; Gardening at Night; 1,000,000</t>
  </si>
  <si>
    <t xml:space="preserve">https://en.wikipedia.org/wiki/R.E.M._discography</t>
  </si>
  <si>
    <t xml:space="preserve">A0421</t>
  </si>
  <si>
    <t xml:space="preserve">Murmur</t>
  </si>
  <si>
    <t xml:space="preserve">jangle; deadpan; hushed; storytelling; breezy</t>
  </si>
  <si>
    <t xml:space="preserve">Don Dixon and Mitch Easter's production wraps the band's ringing guitars in reverb and low-mixed, near-unintelligible vocals, turning Southern gothic imagery into pure atmosphere rather than plain narrative. Songs like 'Radio Free Europe' and 'Talk About the Passion' move at a deceptively unhurried pace, favoring mood and texture over hooks you can immediately sing back. It became the founding document of American college rock, a commercial and critical alternative to the arena rock and synth-pop dominating 1983 radio.</t>
  </si>
  <si>
    <t xml:space="preserve">Recorded with North Carolina jangle-pop producers Don Dixon and Mitch Easter (also of Let's Active); its blurred-vocal, chiming-guitar approach shaped the entire IRS/college-radio underground that followed.</t>
  </si>
  <si>
    <t xml:space="preserve">Radio Free Europe; Talk About the Passion; Perfect Circle</t>
  </si>
  <si>
    <t xml:space="preserve">https://en.wikipedia.org/wiki/Murmur_(album)
https://en.wikipedia.org/wiki/R.E.M._discography</t>
  </si>
  <si>
    <t xml:space="preserve">A0422</t>
  </si>
  <si>
    <t xml:space="preserve">Reckoning</t>
  </si>
  <si>
    <t xml:space="preserve">jangle; drawl; storytelling; breezy; anthemic</t>
  </si>
  <si>
    <t xml:space="preserve">Cut quickly and mixed brighter than Murmur, Reckoning trades some of the debut's fog for clearer melodies and a looser, more countryish backbeat, especially on the Mike Mills-sung 'Don't Go Back to Rockville.' Stipe's diction is still oblique but the songs move with more confidence, from the urgent '7 Chinese Bros.' to the tumbling 'So. Central Rain.' It is the sound of a band figuring out how to be a rock band without giving up its mystery.</t>
  </si>
  <si>
    <t xml:space="preserve">The second of the band's IRS albums, moving the Athens jangle sound toward a more country-inflected, road-worn feel that R.E.M.'s IRS-era peers across the college-rock underground would echo.</t>
  </si>
  <si>
    <t xml:space="preserve">So. Central Rain; 7 Chinese Bros.; Don't Go Back to Rockville</t>
  </si>
  <si>
    <t xml:space="preserve">A0423</t>
  </si>
  <si>
    <t xml:space="preserve">Fables of the Reconstruction</t>
  </si>
  <si>
    <t xml:space="preserve">jangle; storytelling; Southern gothic; small-town; bleak</t>
  </si>
  <si>
    <t xml:space="preserve">Recorded in a cold, difficult London studio session, this is the band's darkest and most Southern-gothic record, full of half-told stories about drifters, eccentrics, and small-town ghosts ('Wendell Gee,' 'Old Man Kensey'). The arrangements bring in strings and horns for the first time, widening the band's palette even as the mood turns gloomier. Stipe later called it a return, in spirit, to the mythic American South the band had been circling since Chronic Town.</t>
  </si>
  <si>
    <t xml:space="preserve">Written and largely conceived before the sessions moved to London; its storytelling and Southern gothic texture connects the Athens scene back to the region's older folk and gothic-literature traditions.</t>
  </si>
  <si>
    <t xml:space="preserve">Driver 8; Life and How to Live It; Can't Get There from Here</t>
  </si>
  <si>
    <t xml:space="preserve">A0424</t>
  </si>
  <si>
    <t xml:space="preserve">Lifes Rich Pageant</t>
  </si>
  <si>
    <t xml:space="preserve">jangle; political; anthemic; storytelling; drawl</t>
  </si>
  <si>
    <t xml:space="preserve">Producer Don Gehman pushed Stipe's vocals up in the mix for the first time, and the result is the band's most direct and muscular record yet, from the environmentalist anthem 'Fall on Me' to the stomping opener 'Begin the Begin.' There is real political anger here, aimed at Reagan-era complacency, delivered with more clarity than the band had allowed itself before. It is the album where R.E.M. starts sounding like a band that could fill bigger rooms without losing its Athens strangeness.</t>
  </si>
  <si>
    <t xml:space="preserve">Marks the turn from the blurred, mysterious early IRS records toward the clearer, more anthemic sound that would carry the band to Document and mainstream success.</t>
  </si>
  <si>
    <t xml:space="preserve">Fall on Me; Cuyahoga; Begin the Begin</t>
  </si>
  <si>
    <t xml:space="preserve">A0425</t>
  </si>
  <si>
    <t xml:space="preserve">Document</t>
  </si>
  <si>
    <t xml:space="preserve">jangle; political; anthemic; pop-culture references; storytelling</t>
  </si>
  <si>
    <t xml:space="preserve">The album that broke the band into the mainstream, powered by the rapid-fire pop-culture collage of 'It's the End of the World as We Know It (And I Feel Fine)' and the plainspoken hit ballad 'The One I Love,' which Stipe has said is actually a bitter, angry song wearing a love-song melody. The guitars are louder and the politics sharper than on any previous record, aimed squarely at Cold War paranoia and Reagan-era America. It closed the IRS chapter of the band's career on its highest commercial note.</t>
  </si>
  <si>
    <t xml:space="preserve">The final and best-selling of R.E.M.'s I.R.S. albums, whose crossover success opened the door for other college-rock and Homestead/SST-adjacent bands to reach major labels.</t>
  </si>
  <si>
    <t xml:space="preserve">It's the End of the World as We Know It (And I Feel Fine); The One I Love; Welcome to the Occupation</t>
  </si>
  <si>
    <t xml:space="preserve">A0426</t>
  </si>
  <si>
    <t xml:space="preserve">Green</t>
  </si>
  <si>
    <t xml:space="preserve">jangle; mandolin; political; anthemic; breezy</t>
  </si>
  <si>
    <t xml:space="preserve">The band's major-label debut swaps some of the IRS-era murk for brighter production and a wider range of textures, from the mandolin-driven 'You Are the Everything' to the arena-ready 'Stand' and the venomous 'World Leader Pretend.' It is still recognizably the same band, but built for bigger stages, foreshadowing the string-and-mandolin turn Out of Time would take further. Green proved a college-rock band could move to a major without losing its audience.</t>
  </si>
  <si>
    <t xml:space="preserve">R.E.M.'s first record for Warner Bros., bridging the jangle-pop IRS years and the mandolin-and-strings pop of Out of Time and Automatic for the People.</t>
  </si>
  <si>
    <t xml:space="preserve">Stand; Orange Crush; World Leader Pretend</t>
  </si>
  <si>
    <t xml:space="preserve">A0427</t>
  </si>
  <si>
    <t xml:space="preserve">Out of Time</t>
  </si>
  <si>
    <t xml:space="preserve">mandolin; close harmonies; anthemic; breezy; strings</t>
  </si>
  <si>
    <t xml:space="preserve">R.E.M. all but retires the loud guitar band in favor of mandolins, string arrangements, and guest vocals from KRS-One and Kate Pierson, and the gamble pays off with the band's first American number-one album. 'Losing My Religion' turns a mandolin riff and a lyric about obsessive love into an unlikely global hit, while 'Near Wild Heaven' leans into Beach Boys-style close harmony. It closes out the underground-to-mainstream arc that began with Chronic Town nine years earlier.</t>
  </si>
  <si>
    <t xml:space="preserve">The commercial and stylistic capstone of the band's 1980s run, trading the jangle-guitar sound of the IRS years for chamber-pop textures that pointed toward Automatic for the People.</t>
  </si>
  <si>
    <t xml:space="preserve">Losing My Religion; Radio Song; Near Wild Heaven</t>
  </si>
  <si>
    <t xml:space="preserve">A0428</t>
  </si>
  <si>
    <t xml:space="preserve">The Replacements</t>
  </si>
  <si>
    <t xml:space="preserve">Sorry Ma, Forgot to Take Out the Trash</t>
  </si>
  <si>
    <t xml:space="preserve">Minneapolis, MN</t>
  </si>
  <si>
    <t xml:space="preserve">Minneapolis</t>
  </si>
  <si>
    <t xml:space="preserve">shouted; drawl; funny-sad; short songs (under 2 minutes); rowdy</t>
  </si>
  <si>
    <t xml:space="preserve">Paul Westerberg's teenage band tears through eighteen songs of blown-out, barely-in-tune punk in under thirty-five minutes, alternating hardcore blasts like 'Raised in the City' with the first hints of the wrecked, funny-sad ballad writing that would define the band later. Bob Stinson's guitar is sloppy on purpose, Tommy Stinson was fourteen when it was recorded, and the whole thing sounds like it could fall apart at any second. It is the sound of the Minneapolis bar-punk scene before anyone outside it had heard of Hüsker Dü or Soul Asylum.</t>
  </si>
  <si>
    <t xml:space="preserve">The Replacements' Twin/Tone debut, recorded by teenagers in a Minneapolis basement studio; it set the template of drunk, self-sabotaging punk-with-heart that Hüsker Dü and Soul Asylum shared and that later fed directly into 1990s slacker and lo-fi indie rock.</t>
  </si>
  <si>
    <t xml:space="preserve">Raised in the City; Shiftless When Idle; I'm in Trouble</t>
  </si>
  <si>
    <t xml:space="preserve">https://en.wikipedia.org/wiki/The_Replacements_(band)</t>
  </si>
  <si>
    <t xml:space="preserve">A0429</t>
  </si>
  <si>
    <t xml:space="preserve">Stink</t>
  </si>
  <si>
    <t xml:space="preserve">shouted; rowdy; short songs (under 2 minutes); funny-sad; political</t>
  </si>
  <si>
    <t xml:space="preserve">Eight songs of even faster, meaner hardcore than the debut, opening with the sneering 'Kids Don't Follow' recorded live over an actual house-party bust. 'Fuck School' and 'Gary's Got a Boner' aim for maximum juvenile offense, but Westerberg's ear for a hook is already sneaking through the noise. It is the loudest, least sentimental record in the band's catalog, a hardcore dare before they let the songwriting show.</t>
  </si>
  <si>
    <t xml:space="preserve">The band's deliberately ugly, joke-filled hardcore EP, cut at the height of Minneapolis's early-80s punk scene alongside Hüsker Dü; it is the extreme end of the sound they would spend the rest of the decade softening.</t>
  </si>
  <si>
    <t xml:space="preserve">Kids Don't Follow; Gary's Got a Boner; Fuck School</t>
  </si>
  <si>
    <t xml:space="preserve">A0430</t>
  </si>
  <si>
    <t xml:space="preserve">Hootenanny</t>
  </si>
  <si>
    <t xml:space="preserve">shouted; drawl; funny-sad; storytelling; rowdy</t>
  </si>
  <si>
    <t xml:space="preserve">The band starts deliberately messing with its own hardcore identity here, opening with a joke title track where the members swapped instruments and stumbled through a garage jam, then careening into genuine songwriting on 'Color Me Impressed' and the plaintive 'Within Your Reach.' It is a transitional, sometimes shambolic record, but it is the first place you can hear the Replacements that would make Let It Be, a band as interested in wrecking a song as finishing one. Westerberg's lyrics start getting sharper and sadder underneath the mess.</t>
  </si>
  <si>
    <t xml:space="preserve">A deliberately loose, self-sabotaging transitional record between the band's straight hardcore beginnings and the songwriting-focused Let It Be, made while Minneapolis's Twin/Tone scene was becoming a national underground talking point.</t>
  </si>
  <si>
    <t xml:space="preserve">Color Me Impressed; Within Your Reach; Mr. Whirly</t>
  </si>
  <si>
    <t xml:space="preserve">A0431</t>
  </si>
  <si>
    <t xml:space="preserve">Let It Be</t>
  </si>
  <si>
    <t xml:space="preserve">drawl; funny-sad; storytelling; cracked or yelping; heartbreak</t>
  </si>
  <si>
    <t xml:space="preserve">The record where Paul Westerberg's songwriting overtakes the band's hardcore instincts, moving from the jokey 'Gary's Got a Boner' school straight past it into the aching 'Unsatisfied' and the tender, closeted-gay-teenager narrative of 'Androgynous.' Bob Stinson's guitar still threatens to derail everything, but now it is in service of songs built to survive the chaos. It is widely considered the moment American underground rock proved it could be as emotionally serious as it was loud.</t>
  </si>
  <si>
    <t xml:space="preserve">Named in cheeky defiance of the Beatles, it is the hinge point where Twin/Tone-era Minneapolis punk turns into the wrecked, literate rock songwriting that Westerberg would carry through the Sire years and that alt-country and slacker-rock bands would later claim as an ancestor.</t>
  </si>
  <si>
    <t xml:space="preserve">Unsatisfied; Androgynous; I Will Dare</t>
  </si>
  <si>
    <t xml:space="preserve">https://en.wikipedia.org/wiki/Let_It_Be_(Replacements_album)
https://en.wikipedia.org/wiki/The_Replacements_(band)</t>
  </si>
  <si>
    <t xml:space="preserve">A0432</t>
  </si>
  <si>
    <t xml:space="preserve">Tim</t>
  </si>
  <si>
    <t xml:space="preserve">Sire Records</t>
  </si>
  <si>
    <t xml:space="preserve">The band's major-label debut keeps the ragged edges (the muddy, argued-over mix is part of the legend) while writing some of Westerberg's sturdiest songs yet: the punk-rock elegy 'Bastards of Young,' the tour-worn 'Left of the Dial' about hearing your friends' band on college radio at 2 a.m., and the bruised ballad 'Here Comes a Regular.' It captures a band simultaneously breaking through and falling apart, ambivalent about the very success it was chasing.</t>
  </si>
  <si>
    <t xml:space="preserve">The Replacements' Sire/Warner debut, produced in part by Tommy Erdelyi (Tommy Ramone); its self-aware 'Left of the Dial' became college radio's own anthem about itself.</t>
  </si>
  <si>
    <t xml:space="preserve">Bastards of Young; Left of the Dial; Here Comes a Regular</t>
  </si>
  <si>
    <t xml:space="preserve">A0433</t>
  </si>
  <si>
    <t xml:space="preserve">Pleased to Meet Me</t>
  </si>
  <si>
    <t xml:space="preserve">drawl; funny-sad; horns; storytelling; heartbreak</t>
  </si>
  <si>
    <t xml:space="preserve">Recorded as a trio in Memphis after Bob Stinson's firing, with Alex Chilton himself dropping by (and getting name-checked in the horn-driven single 'Alex Chilton'), the album is the band's most polished and most soul/power-pop indebted record. 'Skyway' and 'Nightclub Jitters' show a newly restrained, almost delicate side, while 'I.O.U.' still snarls. It is the sound of a band consciously reckoning with what it means to grow up without losing its nerve.</t>
  </si>
  <si>
    <t xml:space="preserve">Made at Ardent Studios in Memphis, tying the band directly to the Big Star lineage it idolized; its horn charts and studio polish pushed the Replacements furthest from their Twin/Tone hardcore roots.</t>
  </si>
  <si>
    <t xml:space="preserve">Alex Chilton; Skyway; I.O.U.</t>
  </si>
  <si>
    <t xml:space="preserve">A0434</t>
  </si>
  <si>
    <t xml:space="preserve">Don't Tell a Soul</t>
  </si>
  <si>
    <t xml:space="preserve">drawl; polished; anthemic; heartbreak; storytelling</t>
  </si>
  <si>
    <t xml:space="preserve">Chasing radio play in earnest, the band lets producer Matt Wallace polish the guitars into something closer to mainstream late-80s rock, with the single 'I'll Be You' becoming their biggest hit. Some of the old recklessness is gone, but Westerberg's melodic instincts and self-lacerating lyrics ('Achin' to Be,' about a woman he clearly identifies with) are still sharp underneath the gloss. It is the sound of a band trying, with visible effort, to become something it was never quite built to be.</t>
  </si>
  <si>
    <t xml:space="preserve">The most radio-oriented Replacements record, made as the band pushed for the mainstream breakthrough that never fully arrived; it shows how far the Twin/Tone-punk band had traveled from Sorry Ma.</t>
  </si>
  <si>
    <t xml:space="preserve">I'll Be You; Achin' to Be; Talent Show</t>
  </si>
  <si>
    <t xml:space="preserve">A0435</t>
  </si>
  <si>
    <t xml:space="preserve">All Shook Down</t>
  </si>
  <si>
    <t xml:space="preserve">drawl; hushed; heartbreak; storytelling; bleak</t>
  </si>
  <si>
    <t xml:space="preserve">Closer in spirit to a Westerberg solo record than a band album, built largely around session players rather than the remaining Replacements, and correspondingly quiet and worn-down in mood. 'Sadly Beautiful' and 'Merry Go Round' trade the old snarl for weary acoustic resignation, a preview of the solo career Westerberg would start soon after the band's 1991 breakup. It is a hungover, deliberately unglamorous farewell to the decade the band had spent falling apart in public.</t>
  </si>
  <si>
    <t xml:space="preserve">The Replacements' final album, functioning as a bridge into Westerberg's solo work and closing out the Twin/Tone-to-major-label arc that began with Sorry Ma nine years earlier.</t>
  </si>
  <si>
    <t xml:space="preserve">Merry Go Round; Sadly Beautiful; When It Began</t>
  </si>
  <si>
    <t xml:space="preserve">A0436</t>
  </si>
  <si>
    <t xml:space="preserve">Hüsker Dü</t>
  </si>
  <si>
    <t xml:space="preserve">Everything Falls Apart</t>
  </si>
  <si>
    <t xml:space="preserve">Reflex Records</t>
  </si>
  <si>
    <t xml:space="preserve">St. Paul, MN</t>
  </si>
  <si>
    <t xml:space="preserve">shouted; feedback; rowdy; short songs (under 2 minutes); bleak</t>
  </si>
  <si>
    <t xml:space="preserve">Self-released on the band's own Reflex label before SST came calling, this is Hüsker Dü at their rawest and fastest, still closer to hardcore peers like Black Flag than to the melodic songwriting Grant Hart and Bob Mould would develop within a year. The production is thin and the tempos are brutal, but Mould's guitar already has the wall-of-noise density that would define Zen Arcade. It is the sound of a great band before anyone had figured out what made it great.</t>
  </si>
  <si>
    <t xml:space="preserve">The trio's self-released debut LP, made before signing to SST; the leap in songwriting and ambition between this record and Zen Arcade a year later is one of the steepest in American hardcore.</t>
  </si>
  <si>
    <t xml:space="preserve">From the Gut; Punch Drunk; Sunshine Superman</t>
  </si>
  <si>
    <t xml:space="preserve">https://en.wikipedia.org/wiki/H%C3%BCsker_D%C3%BC</t>
  </si>
  <si>
    <t xml:space="preserve">A0437</t>
  </si>
  <si>
    <t xml:space="preserve">Metal Circus</t>
  </si>
  <si>
    <t xml:space="preserve">shouted; feedback; bleak; rowdy; storytelling</t>
  </si>
  <si>
    <t xml:space="preserve">The seven-song EP where Hüsker Dü's songwriting visibly clicks into place, closing with Grant Hart's devastating 'Diane,' a first-person narrative sung from the perspective of a real Minnesota murderer, over a slow, churning riff that has nothing to do with hardcore speed. The rest of the record is still fast and furious, but the dynamics and melodic sense that would carry Zen Arcade are audibly arriving. It is the SST debut that convinced people this band was more than a fast hardcore act.</t>
  </si>
  <si>
    <t xml:space="preserve">The band's first release for SST Records, recorded right after signing; 'Diane' is the clearest early sign of the melodic, narrative songwriting Hart and Mould would build Zen Arcade and New Day Rising around.</t>
  </si>
  <si>
    <t xml:space="preserve">Diane; It's Not Funny Anymore; First of the Last Calls</t>
  </si>
  <si>
    <t xml:space="preserve">A0438</t>
  </si>
  <si>
    <t xml:space="preserve">Zen Arcade</t>
  </si>
  <si>
    <t xml:space="preserve">feedback; shouted; storytelling; long songs (7+ minutes); bleak</t>
  </si>
  <si>
    <t xml:space="preserve">A double-album concept record, recorded in a punishing 85-hour session, that follows a teenage runaway through hardcore blasts, acoustic folk detours, backwards tape collage, and a twelve-minute psychedelic instrumental closer. It proved a hardcore band could be as ambitious and emotionally wrecked as any art-rock record, without slowing down the tempo or softening the noise. Very few punk records before or since have tried this much in one sitting, let alone pulled it off.</t>
  </si>
  <si>
    <t xml:space="preserve">Recorded for SST at the height of the label's 1984 hardcore roster; its scope and ambition are widely credited with pushing American hardcore toward the melodic, album-length songwriting of the Minneapolis and college-rock scenes.</t>
  </si>
  <si>
    <t xml:space="preserve">Turn On the News; Never Talking to You Again; Pink Turns to Blue</t>
  </si>
  <si>
    <t xml:space="preserve">https://en.wikipedia.org/wiki/Zen_Arcade
https://en.wikipedia.org/wiki/H%C3%BCsker_D%C3%BC</t>
  </si>
  <si>
    <t xml:space="preserve">A0439</t>
  </si>
  <si>
    <t xml:space="preserve">New Day Rising</t>
  </si>
  <si>
    <t xml:space="preserve">feedback; shouted; anthemic; storytelling; bleak</t>
  </si>
  <si>
    <t xml:space="preserve">A tighter, single-LP follow-up to Zen Arcade that keeps the guitar wall but sharpens the songwriting into something closer to pure pop underneath the distortion, especially on 'Celebrated Summer' and the title track's chanted hook. Grant Hart and Bob Mould split songwriting duties almost evenly, giving the record two distinct emotional registers, manic and melancholy, inside the same wash of noise. It is frequently cited as the record where melodic hardcore became indistinguishable from great pop songwriting.</t>
  </si>
  <si>
    <t xml:space="preserve">Recorded quickly on a shoestring SST budget right after Zen Arcade's acclaim; its layered guitar-noise-as-pop approach is a direct ancestor of the shoegaze and countrygaze bands that would later bury twang under distortion.</t>
  </si>
  <si>
    <t xml:space="preserve">Celebrated Summer; New Day Rising; I Apologize</t>
  </si>
  <si>
    <t xml:space="preserve">A0440</t>
  </si>
  <si>
    <t xml:space="preserve">Flip Your Wig</t>
  </si>
  <si>
    <t xml:space="preserve">feedback; anthemic; storytelling; breezy; shouted</t>
  </si>
  <si>
    <t xml:space="preserve">The band's last SST record before signing to Warner Bros., and its most straightforwardly melodic, with the instrumental title track and jangly 'Makes No Sense at All' pushing the songwriting even further from hardcore's roots. Bob Mould self-produced this time, and the mix lets the hooks breathe more than on the deliberately claustrophobic earlier records. It plays like a preview of the band's imminent major-label run, still loud but unmistakably pop at its core.</t>
  </si>
  <si>
    <t xml:space="preserve">The final SST album before Hüsker Dü moved to Warner Bros.; its cleaner, more pop-focused mix set up the sound Candy Apple Grey and Warehouse would pursue on a bigger budget.</t>
  </si>
  <si>
    <t xml:space="preserve">Makes No Sense at All; Green Eyes; Flip Your Wig</t>
  </si>
  <si>
    <t xml:space="preserve">A0441</t>
  </si>
  <si>
    <t xml:space="preserve">Candy Apple Grey</t>
  </si>
  <si>
    <t xml:space="preserve">feedback; hushed; bleak; anthemic; storytelling</t>
  </si>
  <si>
    <t xml:space="preserve">The band's major-label debut pulls back on the wall-of-noise approach in places, letting acoustic guitar carry the aching 'Hardly Getting Over It' and 'No Promise Have I Made,' while 'Crystal' and 'I Don't Know For Sure' keep the electric fury intact. The push-pull between loud and quiet foreshadows the slowcore and quiet/loud dynamics that would become an indie-rock staple in the following decade. It is a genuinely uneasy, personal record, written as both Mould's and Hart's personal lives were unraveling.</t>
  </si>
  <si>
    <t xml:space="preserve">Signed to Warner Bros. off the strength of SST-era acclaim; its loud/quiet dynamics and confessional songwriting anticipated both the alt-rock mainstream and the slowcore bands (Codeine, Bedhead) that followed.</t>
  </si>
  <si>
    <t xml:space="preserve">Don't Want to Know If You Are Lonely; Hardly Getting Over It; Crystal</t>
  </si>
  <si>
    <t xml:space="preserve">A0442</t>
  </si>
  <si>
    <t xml:space="preserve">Warehouse: Songs and Stories</t>
  </si>
  <si>
    <t xml:space="preserve">feedback; anthemic; storytelling; bleak; long songs (7+ minutes)</t>
  </si>
  <si>
    <t xml:space="preserve">A sprawling double album, the band's last before its acrimonious 1988 breakup, mixing arena-scaled rockers like 'Could You Be the One?' with more brittle, downcast songs that hint at the internal tensions tearing the group apart. It lacks the singular focus of Zen Arcade but contains some of Mould and Hart's best individual songs, spread thin across twenty tracks. In hindsight it plays like a band trying to hold together through sheer volume of material.</t>
  </si>
  <si>
    <t xml:space="preserve">Hüsker Dü's final studio album, made as manager-related tensions and Grant Hart's addiction struggles were fracturing the band; its ambitious, overstuffed scope closes out the trio's decade-long arc from Reflex-label hardcore to Warner Bros. rock band.</t>
  </si>
  <si>
    <t xml:space="preserve">Could You Be the One?; She Floated Away; Ice Cold Ice</t>
  </si>
  <si>
    <t xml:space="preserve">A0443</t>
  </si>
  <si>
    <t xml:space="preserve">Land Speed Record</t>
  </si>
  <si>
    <t xml:space="preserve">shouted; rowdy; feedback; short songs (under 2 minutes); live in the room</t>
  </si>
  <si>
    <t xml:space="preserve">Recorded live at a San Francisco club and released on Mike Watt's New Alliance label, this is Hüsker Dü at maximum hardcore velocity, seventeen songs blurring together in twenty-six minutes of pure amphetamine noise. There is no melody to speak of yet, just raw speed and Grant Hart's machine-gun drumming, a document of where the band started before Zen Arcade changed everything. It is more historical artifact than front-to-back listen, but an essential one for understanding the band's arc.</t>
  </si>
  <si>
    <t xml:space="preserve">Released through New Alliance, the label run by Minutemen's Mike Watt, tying Hüsker Dü directly into the SST/San Pedro hardcore network before the band's own signing to SST.</t>
  </si>
  <si>
    <t xml:space="preserve">All Tensed Up; Data Control; Do You Remember?</t>
  </si>
  <si>
    <t xml:space="preserve">A0444</t>
  </si>
  <si>
    <t xml:space="preserve">Minutemen</t>
  </si>
  <si>
    <t xml:space="preserve">The Punch Line</t>
  </si>
  <si>
    <t xml:space="preserve">San Pedro, CA</t>
  </si>
  <si>
    <t xml:space="preserve">SST/San Pedro</t>
  </si>
  <si>
    <t xml:space="preserve">shouted; funny-sad; political; short songs (under 2 minutes); storytelling</t>
  </si>
  <si>
    <t xml:space="preserve">Eighteen songs in fifteen minutes, none of them sounding quite like hardcore even though the tempos are just as fast: D. Boon's clanging, almost jazz-inflected guitar and Mike Watt's rubbery bass turn punk speed into something closer to agit-funk collage. Lyrics are terse, political, and often funny, delivered in Boon's untrained bellow with none of the macho posturing common to the scene around them. It set the template of extreme economy and genre-scrambling the band would expand on for the rest of the decade.</t>
  </si>
  <si>
    <t xml:space="preserve">The San Pedro trio's SST debut, made as founding labelmates alongside Black Flag; its funk-and-jazz-inflected attack on hardcore orthodoxy became a direct influence on fIREHOSE, the Meat Puppets' loose SST peers, and later post-hardcore bands like Fugazi.</t>
  </si>
  <si>
    <t xml:space="preserve">Search; Song for El Salvador; History Lesson</t>
  </si>
  <si>
    <t xml:space="preserve">https://en.wikipedia.org/wiki/Minutemen_(band)</t>
  </si>
  <si>
    <t xml:space="preserve">A0445</t>
  </si>
  <si>
    <t xml:space="preserve">What Makes a Man Start Fires?</t>
  </si>
  <si>
    <t xml:space="preserve">shouted; political; funny-sad; storytelling; short songs (under 2 minutes)</t>
  </si>
  <si>
    <t xml:space="preserve">Denser and more abrasive than the debut, with George Hurley's drumming pushed forward and D. Boon's guitar leaning into dissonance and start-stop rhythms that owe as much to Captain Beefheart as to punk. The songs remain compact and politically pointed, but the arrangements are more adventurous, hinting at the sprawl of Double Nickels a year later. It is the least accessible Minutemen record but arguably the most purely experimental.</t>
  </si>
  <si>
    <t xml:space="preserve">The trio's second SST full-length, tightening the political, funk-punk collage approach of The Punch Line into something stranger, right before it exploded outward on Double Nickels on the Dime.</t>
  </si>
  <si>
    <t xml:space="preserve">Bob Dylan Wrote Propaganda Songs; Life as a Rehearsal; The Anchor</t>
  </si>
  <si>
    <t xml:space="preserve">A0446</t>
  </si>
  <si>
    <t xml:space="preserve">Buzz or Howl Under the Influence of Heat</t>
  </si>
  <si>
    <t xml:space="preserve">shouted; storytelling; funny-sad; short songs (under 2 minutes); political</t>
  </si>
  <si>
    <t xml:space="preserve">A tight seven-song EP that pushes further into the loose, dubby, almost funk-jazz territory the band had been circling, with Watt's bass often carrying the melody while Boon's guitar scratches and jabs around it. It is looser and warmer than What Makes a Man Start Fires?, closer in spirit to the more playful moments of Double Nickels on the Dime that would follow it within a year. Even at its most exploratory, the band keeps the songs under two minutes.</t>
  </si>
  <si>
    <t xml:space="preserve">A quick SST EP bridging the more abrasive What Makes a Man Start Fires? and the band's genre-scrambling commercial and critical peak, Double Nickels on the Dime.</t>
  </si>
  <si>
    <t xml:space="preserve">I Felt Like a Gringo; Cut; Little Man With a Gun in His Hand</t>
  </si>
  <si>
    <t xml:space="preserve">A0447</t>
  </si>
  <si>
    <t xml:space="preserve">Double Nickels on the Dime</t>
  </si>
  <si>
    <t xml:space="preserve">shouted; political; storytelling; funny-sad; short songs (under 2 minutes)</t>
  </si>
  <si>
    <t xml:space="preserve">A forty-five-song double album recorded partly as a good-natured response to Hüsker Dü's Zen Arcade, careening through punk, funk, spoken word, and country-tinged interludes without ever settling into one genre for long. D. Boon and Mike Watt trade blue-collar, working-class lyrics with real political bite, delivered over some of the most rhythmically inventive punk-adjacent music of the decade. It is widely regarded as the Minutemen's masterpiece and one of the defining SST records of the 1980s.</t>
  </si>
  <si>
    <t xml:space="preserve">Recorded as a direct answer to Hüsker Dü's double-LP ambitions; its genre-scrambling, working-class songwriting made it the most influential SST record after Zen Arcade and a touchstone for the Meat Puppets, fIREHOSE, and later post-hardcore and indie bands alike.</t>
  </si>
  <si>
    <t xml:space="preserve">Corona; History Lesson - Part II; Political Song for Michael Jackson to Sing</t>
  </si>
  <si>
    <t xml:space="preserve">https://en.wikipedia.org/wiki/Double_Nickels_on_the_Dime
https://en.wikipedia.org/wiki/Minutemen_(band)</t>
  </si>
  <si>
    <t xml:space="preserve">A0448</t>
  </si>
  <si>
    <t xml:space="preserve">3-Way Tie (For Last)</t>
  </si>
  <si>
    <t xml:space="preserve">The band's final studio album before D. Boon's death in a December 1985 van accident, released just weeks before he died, still restless and eclectic, closing with a faithful cover of Steppenwolf's 'Born to Be Wild' that reframes the biker anthem as blue-collar irony. It is a slightly more relaxed, groove-oriented record than Double Nickels, but no less politically engaged or genre-agnostic. Its release under tragic circumstances turned it into an unintended farewell.</t>
  </si>
  <si>
    <t xml:space="preserve">The Minutemen's last album, released just before D. Boon's death ended the band; Mike Watt and George Hurley would carry the group's loose, funk-inflected SST sound forward into fIREHOSE within a year.</t>
  </si>
  <si>
    <t xml:space="preserve">The Big Stick; Political Nightmare; Price of Paradise</t>
  </si>
  <si>
    <t xml:space="preserve">A0449</t>
  </si>
  <si>
    <t xml:space="preserve">fIREHOSE</t>
  </si>
  <si>
    <t xml:space="preserve">Ragin', Full On</t>
  </si>
  <si>
    <t xml:space="preserve">shouted; storytelling; political; short songs (under 2 minutes); funny-sad</t>
  </si>
  <si>
    <t xml:space="preserve">Formed within a year of D. Boon's death, fIREHOSE reunited Mike Watt and George Hurley with young Ohio guitarist Ed Crawford, who had talked his way into the band by moving to San Pedro uninvited. The debut carries over the Minutemen's funk-punk economy and political streetwise lyrics, but Crawford's more straightforward guitar leads and singing give the songs a slightly more conventional shape. It is a grief-inflected but genuinely energetic record, a band proving Watt and Hurley's rhythm section still had somewhere to go.</t>
  </si>
  <si>
    <t xml:space="preserve">Formed by Mike Watt and George Hurley immediately after the Minutemen ended with D. Boon's death; fIREHOSE extended the SST/San Pedro sound into the late 1980s before Watt's later solo and Stooges/Iggy Pop work.</t>
  </si>
  <si>
    <t xml:space="preserve">Brave Captain; Chemical Wire; Locked In</t>
  </si>
  <si>
    <t xml:space="preserve">https://en.wikipedia.org/wiki/Firehose_(band)</t>
  </si>
  <si>
    <t xml:space="preserve">A0450</t>
  </si>
  <si>
    <t xml:space="preserve">If'n</t>
  </si>
  <si>
    <t xml:space="preserve">storytelling; funny-sad; shouted; political; breezy</t>
  </si>
  <si>
    <t xml:space="preserve">The band's most fully realized record, with Ed Crawford's songwriting and singing now comfortably integrated into Watt and Hurley's springy, funk-schooled rhythm section. 'Backatcha' and 'Sicksicksick' show a band that has moved past being a Minutemen tribute act into its own melodic, still politically engaged identity. It remains the fIREHOSE album most often cited by SST loyalists as the true heir to the Minutemen's sound.</t>
  </si>
  <si>
    <t xml:space="preserve">fIREHOSE's SST-era high point, made as the trio's post-Minutemen identity solidified; it kept the SST/San Pedro underground's DIY ethos alive into the late 1980s alongside Sonic Youth and Dinosaur Jr.'s SST releases.</t>
  </si>
  <si>
    <t xml:space="preserve">Backatcha; Sicksicksick; In Memory of Elizabeth Cotten</t>
  </si>
  <si>
    <t xml:space="preserve">A0451</t>
  </si>
  <si>
    <t xml:space="preserve">fROMOHIO</t>
  </si>
  <si>
    <t xml:space="preserve">storytelling; funny-sad; political; breezy; shouted</t>
  </si>
  <si>
    <t xml:space="preserve">The last of fIREHOSE's SST albums before moving to Columbia, titled in a nod to guitarist Ed Crawford's home state, and noticeably more melodic and radio-friendly than the two records before it. The interplay between Watt's bass and Crawford's guitar is as agile as ever, but songs like 'For the Singer of R.E.M.' show the band explicitly acknowledging its college-rock peers. It closes out the trio's independent-label period on a confident, outward-looking note.</t>
  </si>
  <si>
    <t xml:space="preserve">fIREHOSE's final SST record before signing to Columbia for Flyin' the Flannel; its explicit nod to R.E.M. underlines how tightly the SST and IRS college-rock worlds had become intertwined by the decade's end.</t>
  </si>
  <si>
    <t xml:space="preserve">For the Singer of R.E.M.; Time With You; Riddle of the Eighties</t>
  </si>
  <si>
    <t xml:space="preserve">A0452</t>
  </si>
  <si>
    <t xml:space="preserve">Meat Puppets</t>
  </si>
  <si>
    <t xml:space="preserve">Phoenix, AZ</t>
  </si>
  <si>
    <t xml:space="preserve">shouted; feedback; rowdy; short songs (under 2 minutes); lo-fi</t>
  </si>
  <si>
    <t xml:space="preserve">The Kirkwood brothers and Derrick Bostrom's debut is blistering, blown-out hardcore, recorded fast and cheap, that gives almost no hint of the psychedelic country turn the band would take one album later. Curt Kirkwood's guitar is pure noise here, and the songs blur together at hardcore speed with little of the melody that would define Meat Puppets II. It is mostly valuable now as the extreme starting point of one of SST's strangest, most unpredictable trajectories.</t>
  </si>
  <si>
    <t xml:space="preserve">The Phoenix trio's hardcore-only SST debut, made before their sudden and total swerve into cowpunk psychedelia on Meat Puppets II a year later.</t>
  </si>
  <si>
    <t xml:space="preserve">In a Car; Walking Boss; Big House</t>
  </si>
  <si>
    <t xml:space="preserve">https://en.wikipedia.org/wiki/Meat_Puppets</t>
  </si>
  <si>
    <t xml:space="preserve">A0453</t>
  </si>
  <si>
    <t xml:space="preserve">Meat Puppets II</t>
  </si>
  <si>
    <t xml:space="preserve">cracked or yelping; drawl; cosmic; storytelling; lo-fi</t>
  </si>
  <si>
    <t xml:space="preserve">One of the most startling stylistic pivots in SST's catalog: a hardcore band suddenly playing loose, desert-baked country-psych, with Curt Kirkwood's cracked, off-key voice and rambling guitar lines sounding like Crazy Horse filtered through acid and punk indifference to polish. 'Plateau,' 'Oh, Me,' and 'Lake of Fire' would later become famous through Nirvana's MTV Unplugged covers, but here they are rawer and stranger, closer to a campfire séance than a rock record. It effectively invented a whole strand of cowpunk-gone-cosmic that echoes through alt-country decades later.</t>
  </si>
  <si>
    <t xml:space="preserve">A radical, hardcore-to-cosmic-country swerve that directly influenced Nirvana (who covered three songs from it on MTV Unplugged) and prefigured the psychedelic, Crazy-Horse-indebted wing of alt-country and slacker rock.</t>
  </si>
  <si>
    <t xml:space="preserve">Plateau; Oh, Me; Lake of Fire</t>
  </si>
  <si>
    <t xml:space="preserve">https://en.wikipedia.org/wiki/Meat_Puppets_II
https://en.wikipedia.org/wiki/Meat_Puppets</t>
  </si>
  <si>
    <t xml:space="preserve">A0454</t>
  </si>
  <si>
    <t xml:space="preserve">Up on the Sun</t>
  </si>
  <si>
    <t xml:space="preserve">cracked or yelping; cosmic; drawl; breezy; long solos</t>
  </si>
  <si>
    <t xml:space="preserve">Brighter and jazzier than the murky Meat Puppets II, built on clean, interlocking guitar lines that ripple and shimmer rather than crash, closer to a desert-rock take on Television than to punk. Curt Kirkwood's voice is still ragged but the songs float rather than lurch, an almost weightless take on jam-band psychedelia filtered through SST's DIY economy. It is arguably the most purely beautiful record to come out of the SST roster.</t>
  </si>
  <si>
    <t xml:space="preserve">The middle panel of the Meat Puppets' mid-80s trilogy, moving even further from hardcore into a clean, interwoven-guitar psychedelia that anticipated jangly desert and cosmic-country indie bands decades later.</t>
  </si>
  <si>
    <t xml:space="preserve">Up on the Sun; Maiden's Milk; Swimming Ground</t>
  </si>
  <si>
    <t xml:space="preserve">A0455</t>
  </si>
  <si>
    <t xml:space="preserve">Mirage</t>
  </si>
  <si>
    <t xml:space="preserve">cracked or yelping; cosmic; drawl; long solos; storytelling</t>
  </si>
  <si>
    <t xml:space="preserve">A denser, more heavily arranged continuation of Up on the Sun's desert psychedelia, with the Kirkwoods layering more overdubs and studio effects than on any previous record. It trades some of the earlier records' raw immediacy for a more deliberate, atmospheric feel, closer to a Southwestern hallucination than a live band jamming in a room. Fans of the trilogy's earlier records tend to call it underrated, overshadowed by its more iconic siblings.</t>
  </si>
  <si>
    <t xml:space="preserve">The third record in the Meat Puppets' mid-80s cosmic-country run, made as the band's SST tenure was winding toward its more rock-oriented late-80s phase.</t>
  </si>
  <si>
    <t xml:space="preserve">Get on Down; The Wind and the Rain; Confusion Fog</t>
  </si>
  <si>
    <t xml:space="preserve">A0456</t>
  </si>
  <si>
    <t xml:space="preserve">Huevos</t>
  </si>
  <si>
    <t xml:space="preserve">Southern rock</t>
  </si>
  <si>
    <t xml:space="preserve">drawl; long solos; rowdy; Crazy Horse fuzz; breezy</t>
  </si>
  <si>
    <t xml:space="preserve">A deliberate lurch toward straightforward, boogie-rock guitar heroics, heavier and more macho than anything else in the Meat Puppets catalog, with Curt Kirkwood indulging in long, unapologetic guitar solos over a more conventional rock backbeat. It sacrifices some of the earlier records' strangeness for pure riff-driven momentum, a record the band has described as intentionally dumb fun. It remains divisive among longtime fans precisely because it is the least 'cosmic' of the trilogy-plus records.</t>
  </si>
  <si>
    <t xml:space="preserve">A conscious pivot toward Crazy-Horse-style riff rock, released the same year as Mirage; it shows the Meat Puppets testing how far their SST audience would follow them toward straight rock before the Monsters and major-label years.</t>
  </si>
  <si>
    <t xml:space="preserve">Paradise; Look at the Rain; Peace</t>
  </si>
  <si>
    <t xml:space="preserve">A0457</t>
  </si>
  <si>
    <t xml:space="preserve">Monsters</t>
  </si>
  <si>
    <t xml:space="preserve">Heartland rock</t>
  </si>
  <si>
    <t xml:space="preserve">drawl; long solos; anthemic; Crazy Horse fuzz; rowdy</t>
  </si>
  <si>
    <t xml:space="preserve">The Meat Puppets' last SST album pushes further into arena-scaled classic rock, with cleaner production and longer, more conventionally structured songs than anything since the hardcore debut. It closes out the band's independent-label run on a note that clearly aims at the major-label rock audience they would find with the London Records deal that followed. Longtime fans of the weirder mid-80s records tend to see it as the sound of the band outgrowing SST.</t>
  </si>
  <si>
    <t xml:space="preserve">The final Meat Puppets album on SST before the band's early-90s major-label period, closing out one of the label's strangest and most musically varied catalogs.</t>
  </si>
  <si>
    <t xml:space="preserve">Attacked by Monsters; Touchdown King; Lake Erie</t>
  </si>
  <si>
    <t xml:space="preserve">A0458</t>
  </si>
  <si>
    <t xml:space="preserve">Dinosaur Jr.</t>
  </si>
  <si>
    <t xml:space="preserve">Dinosaur</t>
  </si>
  <si>
    <t xml:space="preserve">Amherst, MA</t>
  </si>
  <si>
    <t xml:space="preserve">Amherst</t>
  </si>
  <si>
    <t xml:space="preserve">noise wall; Crazy Horse fuzz; deadpan; feedback; long solos</t>
  </si>
  <si>
    <t xml:space="preserve">The Amherst trio's debut, recorded while J Mascis, Lou Barlow, and Murph were barely out of their teens, buries hardcore energy and Neil Young-style guitar heroics under a thick coat of feedback and mud. Mascis's mumbled, disaffected vocals sit low in a mix dominated by squalling, unhinged lead guitar, a combination almost nobody else was attempting in 1985. It is rougher and less song-focused than what followed, but the core Dinosaur Jr. formula, Crazy Horse worship plus hardcore volume, is already fully formed.</t>
  </si>
  <si>
    <t xml:space="preserve">Recorded for Homestead by three former hardcore-scene teenagers from Amherst, Massachusetts; it is the first record to fuse Neil Young &amp; Crazy Horse's guitar tone with hardcore-scale volume, a combination that would define both Dinosaur Jr. and much of 1990s alternative rock.</t>
  </si>
  <si>
    <t xml:space="preserve">Repulsion; Does It Float; The Leper</t>
  </si>
  <si>
    <t xml:space="preserve">https://en.wikipedia.org/wiki/Dinosaur_Jr.</t>
  </si>
  <si>
    <t xml:space="preserve">A0459</t>
  </si>
  <si>
    <t xml:space="preserve">You're Living All Over Me</t>
  </si>
  <si>
    <t xml:space="preserve">J Mascis's guitar playing explodes into full, careening lead lines here, drenched in feedback and distortion but shaped by real melodic instinct, while his and Lou Barlow's songwriting sharpens into something closer to actual pop songs buried under noise. 'Little Fury Things' and 'Sludgefeast' pair sludgy riffs with surprisingly tuneful vocal melodies, a combination that would influence a decade of shoegaze and alt-rock guitar bands. Barlow's bass is mixed nearly as loud as the guitar, a rare choice that gives the whole record a churning, physical low end.</t>
  </si>
  <si>
    <t xml:space="preserve">Widely considered the record that perfected the Dinosaur Jr. formula, fusing Crazy Horse-scale guitar heroics with hardcore volume and pop songcraft; it directly shaped My Bloody Valentine, Nirvana, and the entire loud-guitar wing of 1990s alternative rock, and Lou Barlow's parallel songwriting here would soon spin off into Sebadoh.</t>
  </si>
  <si>
    <t xml:space="preserve">Little Fury Things; Sludgefeast; In a Jar</t>
  </si>
  <si>
    <t xml:space="preserve">https://en.wikipedia.org/wiki/You%27re_Living_All_Over_Me
https://en.wikipedia.org/wiki/Dinosaur_Jr.</t>
  </si>
  <si>
    <t xml:space="preserve">A0460</t>
  </si>
  <si>
    <t xml:space="preserve">Bug</t>
  </si>
  <si>
    <t xml:space="preserve">noise wall; Crazy Horse fuzz; deadpan; feedback; anthemic</t>
  </si>
  <si>
    <t xml:space="preserve">The last Dinosaur Jr. album before Lou Barlow's acrimonious firing, and the most song-focused of the SST-era records, anchored by the churning, almost shoegaze-anticipating 'Freak Scene,' which became the band's signature song and an unlikely college-radio hit. The tension between Mascis and Barlow that would end the original lineup is audible in the record's mix of aggression and melancholy. It closes the band's most celebrated run on its most immediately catchy note.</t>
  </si>
  <si>
    <t xml:space="preserve">The final SST-era Dinosaur Jr. album before the Mascis-Barlow split; 'Freak Scene' became a college-radio and early-90s alt-rock touchstone that fed directly into Nirvana-era loud/quiet dynamics.</t>
  </si>
  <si>
    <t xml:space="preserve">Freak Scene; No Bones; Budge</t>
  </si>
  <si>
    <t xml:space="preserve">A0461</t>
  </si>
  <si>
    <t xml:space="preserve">Green Mind</t>
  </si>
  <si>
    <t xml:space="preserve">Crazy Horse fuzz; deadpan; long solos; feedback; breezy</t>
  </si>
  <si>
    <t xml:space="preserve">J Mascis's major-label debut, recorded largely alone after Lou Barlow's departure, with Mascis playing nearly every instrument himself. The sound is cleaner and more melodic than the SST records but no less guitar-heavy, with extended, almost jam-band solos on tracks like 'The Wagon.' It marks the moment Dinosaur Jr. effectively became a J Mascis solo project wearing a band name, a shape it would keep for the rest of the decade.</t>
  </si>
  <si>
    <t xml:space="preserve">Dinosaur Jr.'s Sire/Warner debut, made after Lou Barlow's firing turned the band into largely a solo vehicle for J Mascis; its cleaner major-label sound helped bring Crazy Horse-style guitar heroics into early-90s alternative radio.</t>
  </si>
  <si>
    <t xml:space="preserve">The Wagon; Puke + Cry; Flying Cloud</t>
  </si>
  <si>
    <t xml:space="preserve">A0462</t>
  </si>
  <si>
    <t xml:space="preserve">Where You Been</t>
  </si>
  <si>
    <t xml:space="preserve">Crazy Horse fuzz; deadpan; long solos; anthemic; breezy</t>
  </si>
  <si>
    <t xml:space="preserve">Dinosaur Jr.'s biggest commercial success, riding the alternative-rock boom Nirvana had helped create, with 'Start Choppin'' becoming an MTV staple. Mascis leans further into big, hooky choruses without sacrificing the extended guitar solos that had become his trademark. It is the fullest, most confidently produced record of the band's original run, capturing a moment when the SST-bred noise-guitar sound had become mainstream alternative radio's default setting.</t>
  </si>
  <si>
    <t xml:space="preserve">A key later Dinosaur Jr. record made at the height of the post-Nirvana alt-rock boom, showing how far the SST guitar-noise sound the band helped pioneer had traveled into the mainstream.</t>
  </si>
  <si>
    <t xml:space="preserve">Start Choppin'; Out There; Not the Same</t>
  </si>
  <si>
    <t xml:space="preserve">A0463</t>
  </si>
  <si>
    <t xml:space="preserve">Beyond</t>
  </si>
  <si>
    <t xml:space="preserve">Fat Possum Records</t>
  </si>
  <si>
    <t xml:space="preserve">Crazy Horse fuzz; deadpan; long solos; feedback; anthemic</t>
  </si>
  <si>
    <t xml:space="preserve">The surprise reunion album, bringing J Mascis, Lou Barlow, and Murph back together for the first time since the Bug lineup, and remarkably it sounds like almost no time has passed: the same towering, fuzzed-out guitar solos, the same deadpan half-mumbled vocals. Critics and fans largely agreed it held up next to the classic SST records rather than trading on nostalgia alone. It kicked off a prolific, ongoing second act for the original trio that has continued for well over a decade.</t>
  </si>
  <si>
    <t xml:space="preserve">The reunion record that reunited the original You're Living All Over Me lineup two decades on, proving the Amherst noise-guitar sound the band pioneered on SST still had life in it.</t>
  </si>
  <si>
    <t xml:space="preserve">Almost Ready; Been There All the Time; This Is All I Came to Do</t>
  </si>
  <si>
    <t xml:space="preserve">A0464</t>
  </si>
  <si>
    <t xml:space="preserve">Sonic Youth</t>
  </si>
  <si>
    <t xml:space="preserve">Confusion Is Sex</t>
  </si>
  <si>
    <t xml:space="preserve">Neutral Records</t>
  </si>
  <si>
    <t xml:space="preserve">New York no wave</t>
  </si>
  <si>
    <t xml:space="preserve">noise wall; feedback; deadpan; bleak; shouted</t>
  </si>
  <si>
    <t xml:space="preserve">An abrasive, guitar-as-noise-generator record built on Thurston Moore and Lee Ranaldo's alternate tunings and objects wedged under the strings, closer to no wave provocation than to any recognizable song form. Kim Gordon's deadpan, half-spoken vocals sit atop grinding, arrhythmic guitar textures that barely resemble rock music at all. It is a difficult, formative document of the downtown New York noise scene the band emerged from before any melodic ambitions crept in.</t>
  </si>
  <si>
    <t xml:space="preserve">Sonic Youth's second album, deep in the no-wave and downtown New York noise-art scene that also produced Glenn Branca (whose ensemble several members played in); it established the prepared-guitar noise vocabulary the band would refine for the rest of the decade.</t>
  </si>
  <si>
    <t xml:space="preserve">Shaking Hell; Protect Me You; Confusion Is Next</t>
  </si>
  <si>
    <t xml:space="preserve">https://en.wikipedia.org/wiki/Sonic_Youth</t>
  </si>
  <si>
    <t xml:space="preserve">A0465</t>
  </si>
  <si>
    <t xml:space="preserve">Bad Moon Rising</t>
  </si>
  <si>
    <t xml:space="preserve">noise wall; feedback; bleak; Southern gothic; deadpan</t>
  </si>
  <si>
    <t xml:space="preserve">A loose concept record haunted by Reagan-era American dread and the Manson-family mythology namechecked on the cover, moving through side-long, semi-improvised noise passages that dissolve song structure almost entirely. It is the murkiest, most unsettling record in the band's catalog, closer to a horror-movie score than to rock songwriting, with Lee Ranaldo's spoken-word closer 'Death Valley '69' (featuring Lydia Lunch) as its most explicit statement. It is a transitional bridge between the pure noise of Confusion Is Sex and the more structured records to come.</t>
  </si>
  <si>
    <t xml:space="preserve">Released on Homestead, the Sonic Youth record most directly engaged with American gothic imagery and Reagan-era anxiety; its dread-laced atmosphere anticipated the darker corners of alternative and noise rock through the rest of the decade.</t>
  </si>
  <si>
    <t xml:space="preserve">Death Valley '69; Brave Men Run; I'm Insane</t>
  </si>
  <si>
    <t xml:space="preserve">A0466</t>
  </si>
  <si>
    <t xml:space="preserve">EVOL</t>
  </si>
  <si>
    <t xml:space="preserve">noise wall; feedback; deadpan; cosmic; bleak</t>
  </si>
  <si>
    <t xml:space="preserve">The band's SST debut is where actual songs start to emerge from the noise, with Kim Gordon's 'Shadow of a Doubt' and the eerie 'Expressway to Yr Skull' balancing detuned-guitar dissonance against real melodic hooks and, for the first time, a genuine sense of groove. It still sounds alien compared to anything else on college radio at the time, but it is recognizably moving toward the song-based noise-rock of Sister and Daydream Nation. Bob Bert's replacement, drummer Steve Shelley, joined during this era and locked the rhythm section into something more propulsive.</t>
  </si>
  <si>
    <t xml:space="preserve">Sonic Youth's first album for SST, made as the band's prepared-guitar noise vocabulary began fusing with real pop songcraft; it is a key hinge record between the group's no-wave beginnings and its late-80s song-based noise-rock peak.</t>
  </si>
  <si>
    <t xml:space="preserve">Shadow of a Doubt; Expressway to Yr Skull; Tom Violence</t>
  </si>
  <si>
    <t xml:space="preserve">A0467</t>
  </si>
  <si>
    <t xml:space="preserve">Sister</t>
  </si>
  <si>
    <t xml:space="preserve">noise wall; feedback; deadpan; cosmic; anthemic</t>
  </si>
  <si>
    <t xml:space="preserve">Loosely inspired by science-fiction writer Philip K. Dick, Sister tightens the noise-rock songwriting of EVOL into something closer to actual anthems, with 'Schizophrenia' and 'Catholic Block' pairing detuned, chiming guitar interplay with real vocal hooks. It is the record where Sonic Youth's mix of avant-garde guitar technique and pop songcraft fully clicks, setting up the sprawling ambition of Daydream Nation the following year. Critics at the time began treating the band as serious rock songwriters rather than downtown noise provocateurs.</t>
  </si>
  <si>
    <t xml:space="preserve">The record widely credited with turning Sonic Youth's noise experiments into genuine songwriting, directly setting up Daydream Nation and cementing the band's influence on the coming decade's alternative and noise-rock scenes.</t>
  </si>
  <si>
    <t xml:space="preserve">Schizophrenia; Catholic Block; Stereo Sanctity</t>
  </si>
  <si>
    <t xml:space="preserve">A0468</t>
  </si>
  <si>
    <t xml:space="preserve">Daydream Nation</t>
  </si>
  <si>
    <t xml:space="preserve">noise wall; feedback; long songs (7+ minutes); cosmic; anthemic</t>
  </si>
  <si>
    <t xml:space="preserve">A sprawling double album widely regarded as the band's masterpiece and the definitive fusion of noise-guitar experimentation with structured, even anthemic songwriting. Thurston Moore, Lee Ranaldo, and Kim Gordon's interlocking alternate-tuned guitars build extended, multi-part suites like 'Teen Age Riot' and 'Total Trash' that move from pop hooks into extended noise passages and back. It is routinely cited as one of the defining American underground records of the 1980s, the moment the SST/Homestead noise-rock underground proved it could be as expansive as any classic rock double album.</t>
  </si>
  <si>
    <t xml:space="preserve">The last Sonic Youth album before signing to Geffen/DGC, and the record most credited with cementing the band's influence over the entire 1990s alternative and indie-rock underground.</t>
  </si>
  <si>
    <t xml:space="preserve">Teen Age Riot; Total Trash; Candle</t>
  </si>
  <si>
    <t xml:space="preserve">https://en.wikipedia.org/wiki/Daydream_Nation
https://en.wikipedia.org/wiki/Sonic_Youth</t>
  </si>
  <si>
    <t xml:space="preserve">A0469</t>
  </si>
  <si>
    <t xml:space="preserve">Goo</t>
  </si>
  <si>
    <t xml:space="preserve">DGC Records</t>
  </si>
  <si>
    <t xml:space="preserve">noise wall; feedback; deadpan; anthemic; pop-culture references</t>
  </si>
  <si>
    <t xml:space="preserve">The band's major-label debut sharpens Daydream Nation's noise-pop into tighter, more radio-friendly songs without abandoning the detuned-guitar vocabulary, most famously on 'Kool Thing,' which features a guest verse from Chuck D. Raymond Pettibon's Karen Carpenter/Manson-inspired cover art signals the band's ongoing fascination with American pop-culture wreckage. It is the record that introduced Sonic Youth's noise-rock language to a much wider MTV-era audience.</t>
  </si>
  <si>
    <t xml:space="preserve">Sonic Youth's first album for Geffen/DGC, translating the band's SST/Homestead-honed noise-guitar vocabulary for a major-label alternative audience just as the underground was about to break into the mainstream.</t>
  </si>
  <si>
    <t xml:space="preserve">Kool Thing; Dirty Boots; Disappearer</t>
  </si>
  <si>
    <t xml:space="preserve">A0470</t>
  </si>
  <si>
    <t xml:space="preserve">Dirty</t>
  </si>
  <si>
    <t xml:space="preserve">noise wall; feedback; shouted; anthemic; political</t>
  </si>
  <si>
    <t xml:space="preserve">The band's heaviest, most overtly angry major-label record, produced with Butch Vig fresh off Nevermind and pushed into harder, more compressed guitar tones than Goo. 'Youth Against Fascism' takes direct political aim at the first Bush administration, while 'Sugar Kane' folds a Marilyn Monroe reference into one of the record's catchiest melodies. It is a key later Sonic Youth record, capturing the band at its loudest and most commercially visible just as the alternative underground it helped build went fully mainstream.</t>
  </si>
  <si>
    <t xml:space="preserve">A key later Sonic Youth record, produced by Butch Vig at the height of grunge's crossover; it shows how far the SST/Homestead noise-rock vocabulary the band helped define had traveled into the alternative mainstream by 1992.</t>
  </si>
  <si>
    <t xml:space="preserve">Youth Against Fascism; Sugar Kane; 100%</t>
  </si>
  <si>
    <t xml:space="preserve">A0471</t>
  </si>
  <si>
    <t xml:space="preserve">Washing Machine</t>
  </si>
  <si>
    <t xml:space="preserve">noise wall; feedback; long songs (7+ minutes); cosmic; glacial</t>
  </si>
  <si>
    <t xml:space="preserve">A deliberate move back toward the extended, exploratory guitar passages of the SST years after the tighter songs of Goo and Dirty, climaxing in the nineteen-minute closer 'The Diamond Sea.' The mood is more meditative and less confrontational than the preceding major-label records, closer in spirit to Daydream Nation's long-form ambition than to grunge-era alternative rock. It is often cited by longtime fans as the point where the band reclaimed its experimental instincts from mainstream expectations.</t>
  </si>
  <si>
    <t xml:space="preserve">Another key later Sonic Youth record, marking a deliberate return to the extended, noise-guitar song structures of the band's SST years after the more compact hits of Goo and Dirty.</t>
  </si>
  <si>
    <t xml:space="preserve">The Diamond Sea; Little Trouble Girl; Unwind</t>
  </si>
  <si>
    <t xml:space="preserve">A0472</t>
  </si>
  <si>
    <t xml:space="preserve">Camper Van Beethoven</t>
  </si>
  <si>
    <t xml:space="preserve">Telephone Free Landslide Victory</t>
  </si>
  <si>
    <t xml:space="preserve">Independent Project Records</t>
  </si>
  <si>
    <t xml:space="preserve">Redlands/San Francisco, CA</t>
  </si>
  <si>
    <t xml:space="preserve">storytelling; funny-sad; political; breezy; pop-culture references</t>
  </si>
  <si>
    <t xml:space="preserve">A gleefully genre-agnostic debut that swerves from ska and surf-instrumental pastiche to punk, klezmer-tinged fiddle tunes, and the deadpan stoner-comedy hit 'Take the Skinheads Bowling,' all delivered with a smirking, absurdist sense of humor rare in mid-80s underground rock. Jonathan Segel's violin gives the band a folk-adjacent texture that sets it apart from its more straightforwardly punk SST-scene peers. It announced Camper Van Beethoven as a band that took genre-blending itself as its main subject.</t>
  </si>
  <si>
    <t xml:space="preserve">Self-released and then picked up by Independent Project Records out of the college-radio-friendly Southern California scene; its absurdist genre-collage approach directly shaped the band's later, more focused country-rock turn on Key Lime Pie and David Lowery's subsequent band Cracker.</t>
  </si>
  <si>
    <t xml:space="preserve">Take the Skinheads Bowling; Where the Hell Is Bill?; Border Ska</t>
  </si>
  <si>
    <t xml:space="preserve">https://en.wikipedia.org/wiki/Telephone_Free_Landslide_Victory
https://en.wikipedia.org/wiki/Camper_Van_Beethoven</t>
  </si>
  <si>
    <t xml:space="preserve">A0473</t>
  </si>
  <si>
    <t xml:space="preserve">II &amp; III</t>
  </si>
  <si>
    <t xml:space="preserve">Pitch-a-Tent Records</t>
  </si>
  <si>
    <t xml:space="preserve">storytelling; funny-sad; breezy; political; cosmic</t>
  </si>
  <si>
    <t xml:space="preserve">Recorded quickly for the band's own Pitch-a-Tent label, this compiles more of the ska, surf, and folk-punk instrumental sketches from the Telephone Free Landslide Victory sessions alongside newer material, with Jonathan Segel's violin again central to the sound. It is looser and less song-focused than the debut, closer to a scrapbook of the band's early ideas than a fully planned album. Even so, it deepens the eclectic, joke-laced sensibility that made the band college radio favorites.</t>
  </si>
  <si>
    <t xml:space="preserve">The second Camper Van Beethoven album, issued on the band's own Pitch-a-Tent imprint before the jump to Virgin Records for Our Beloved Revolutionary Sweetheart.</t>
  </si>
  <si>
    <t xml:space="preserve">Abundance; Sad Lovers Waltz; Turquoise Jewelry</t>
  </si>
  <si>
    <t xml:space="preserve">https://en.wikipedia.org/wiki/II_%26_III
https://en.wikipedia.org/wiki/Camper_Van_Beethoven</t>
  </si>
  <si>
    <t xml:space="preserve">A0474</t>
  </si>
  <si>
    <t xml:space="preserve">storytelling; cosmic; funny-sad; breezy; political</t>
  </si>
  <si>
    <t xml:space="preserve">The band's self-titled third album leans further into extended, jam-oriented instrumentals and Eastern European-tinged fiddle melodies, alongside sharper, more pointed songwriting on tracks like 'Life Is Grand.' It is a transitional record between the scrappy genre-collage of the first two albums and the more disciplined songwriting David Lowery would bring to the Virgin-era records. The band's sense of humor stays intact even as the arrangements grow more ambitious.</t>
  </si>
  <si>
    <t xml:space="preserve">Camper Van Beethoven's last self-released album before signing to Virgin Records, showing the band's genre-hopping instincts maturing toward the more focused songwriting of Our Beloved Revolutionary Sweetheart.</t>
  </si>
  <si>
    <t xml:space="preserve">Life Is Grand; The History of Utah; O Death</t>
  </si>
  <si>
    <t xml:space="preserve">https://en.wikipedia.org/wiki/Camper_Van_Beethoven_(album)
https://en.wikipedia.org/wiki/Camper_Van_Beethoven</t>
  </si>
  <si>
    <t xml:space="preserve">A0475</t>
  </si>
  <si>
    <t xml:space="preserve">Our Beloved Revolutionary Sweetheart</t>
  </si>
  <si>
    <t xml:space="preserve">storytelling; political; cosmic; breezy; strings</t>
  </si>
  <si>
    <t xml:space="preserve">The band's major-label debut tightens the songwriting considerably while keeping the violin-laced eclecticism, moving through Cold War satire, environmental unease, and surreal Western imagery with more focus than the earlier scrapbook-style albums. 'Eye of Fatima' and 'Life Is Grand' (a re-recording) show David Lowery's lyrics growing sharper and more narrative. It is the record where Camper Van Beethoven's ambitions and its budget finally matched up.</t>
  </si>
  <si>
    <t xml:space="preserve">Camper Van Beethoven's Virgin Records debut, made as the band's genre-collage songwriting matured into the more focused style that would carry into Key Lime Pie and, later, Lowery's Cracker.</t>
  </si>
  <si>
    <t xml:space="preserve">Eye of Fatima, Pt. 1; She Divines Water; (I Was Born in a) Laundromat</t>
  </si>
  <si>
    <t xml:space="preserve">https://en.wikipedia.org/wiki/Camper_Van_Beethoven</t>
  </si>
  <si>
    <t xml:space="preserve">A0476</t>
  </si>
  <si>
    <t xml:space="preserve">Key Lime Pie</t>
  </si>
  <si>
    <t xml:space="preserve">storytelling; drawl; political; cosmic; bleak</t>
  </si>
  <si>
    <t xml:space="preserve">The band's final album before its 1990 breakup pulls back on the earlier records' novelty and leans into moodier, more country- and folk-rock-informed songwriting, closing with a genuinely haunting reading of Status Quo's 'Pictures of Matchstick Men.' David Lowery's lyrics turn more explicitly toward disillusionment and political frustration, a tonal shift from the earlier albums' absurdist humor. It is widely regarded as the band's most cohesive and mature record, released just as internal tensions ended the original lineup.</t>
  </si>
  <si>
    <t xml:space="preserve">Camper Van Beethoven's last album before splitting up, its more focused country-rock songwriting pointing directly toward David Lowery's next band, Cracker, and the alt-country wave of the following decade.</t>
  </si>
  <si>
    <t xml:space="preserve">Sweethearts; Jack Ruby; Pictures of Matchstick Men</t>
  </si>
  <si>
    <t xml:space="preserve">https://en.wikipedia.org/wiki/Key_Lime_Pie_(album)
https://en.wikipedia.org/wiki/Camper_Van_Beethoven</t>
  </si>
  <si>
    <t xml:space="preserve">A0477</t>
  </si>
  <si>
    <t xml:space="preserve">The Feelies</t>
  </si>
  <si>
    <t xml:space="preserve">Crazy Rhythms</t>
  </si>
  <si>
    <t xml:space="preserve">Stiff Records</t>
  </si>
  <si>
    <t xml:space="preserve">Haledon, NJ</t>
  </si>
  <si>
    <t xml:space="preserve">Hoboken</t>
  </si>
  <si>
    <t xml:space="preserve">jangle; deadpan; drum machine; anthemic; breezy</t>
  </si>
  <si>
    <t xml:space="preserve">A nervy, tightly wound debut built on two interlocking clean guitars, jittery drumming, and Glenn Mercer's flat, deadpan vocals, closer in feel to Talking Heads' twitchy art-punk than to anything happening in the New York punk clubs at the time. The rhythms are the star here, tick-tock precise and speeding up mid-song without warning, giving the whole record a caffeinated, wound-tight energy. It became a quietly enormous influence on the jangle-pop underground despite selling almost nothing on release.</t>
  </si>
  <si>
    <t xml:space="preserve">A New Jersey art-punk record that R.E.M. and countless college-radio jangle bands cited as a direct influence; the Feelies' clean, interlocking guitar interplay is one of the clearest bridges between the Velvet Underground and 1980s American underground rock.</t>
  </si>
  <si>
    <t xml:space="preserve">Fa Ce-La; Forces at Work; Loveless Love</t>
  </si>
  <si>
    <t xml:space="preserve">https://en.wikipedia.org/wiki/Crazy_Rhythms
https://en.wikipedia.org/wiki/The_Feelies</t>
  </si>
  <si>
    <t xml:space="preserve">A0478</t>
  </si>
  <si>
    <t xml:space="preserve">The Good Earth</t>
  </si>
  <si>
    <t xml:space="preserve">Coyote Records</t>
  </si>
  <si>
    <t xml:space="preserve">jangle; deadpan; hushed; breezy; storytelling</t>
  </si>
  <si>
    <t xml:space="preserve">Produced by R.E.M.'s Peter Buck, the band's long-delayed second album trades Crazy Rhythms' jittery tension for a warmer, more pastoral strum, closer to campfire folk-rock played at a jangle band's tempo. The guitars still interlock intricately, but the mood is calmer and more spacious, reflecting the rural New Jersey setting the band had retreated to. It reestablished the Feelies as a going concern after a six-year gap and set the template for the two Coyote/A&amp;M albums that followed.</t>
  </si>
  <si>
    <t xml:space="preserve">Produced by Peter Buck, closing the loop between R.E.M. and the band that had influenced them; the Coyote Records deal also connected the Feelies to the Hoboken, NJ scene around Yo La Tengo and Maxwell's club.</t>
  </si>
  <si>
    <t xml:space="preserve">On the Roof; Slipping (Into Something); The High Road</t>
  </si>
  <si>
    <t xml:space="preserve">https://en.wikipedia.org/wiki/The_Feelies</t>
  </si>
  <si>
    <t xml:space="preserve">A0479</t>
  </si>
  <si>
    <t xml:space="preserve">Only Life</t>
  </si>
  <si>
    <t xml:space="preserve">jangle; deadpan; breezy; anthemic; hushed</t>
  </si>
  <si>
    <t xml:space="preserve">The band's major-label debut keeps the interlocking-guitar formula but adds a bit more drive and polish, opening with the rolling, insistent 'It's Only Life.' It is the most straightforwardly accessible Feelies record, still recognizably built on the same nervy rhythmic interplay as Crazy Rhythms but with a fuller, more confident sound. Critics at the time treated it as the sound of a beloved cult band finally getting the production budget to match its songs.</t>
  </si>
  <si>
    <t xml:space="preserve">The Feelies' A&amp;M debut, made as the Hoboken scene around Maxwell's continued to feed college radio; its confident jangle helped keep the Velvet Underground-derived guitar-interplay tradition alive into the late 1980s.</t>
  </si>
  <si>
    <t xml:space="preserve">It's Only Life; Away; The Undertow</t>
  </si>
  <si>
    <t xml:space="preserve">A0480</t>
  </si>
  <si>
    <t xml:space="preserve">Time for a Witness</t>
  </si>
  <si>
    <t xml:space="preserve">jangle; anthemic; breezy; drum machine; storytelling</t>
  </si>
  <si>
    <t xml:space="preserve">The band's loudest, most rock-oriented record, pushing the guitars further up in the mix and picking up the tempo compared to the more pastoral Good Earth and Only Life. It is the closest the Feelies came to a straightforward rock record, with 'Doin' It Again' and the title track built for a full band sound rather than the earlier records' more restrained interplay. It turned out to be the band's last new album before a long hiatus, not broken until the 2011 reunion record Here Before.</t>
  </si>
  <si>
    <t xml:space="preserve">The final Feelies album of their original 1980s-90s run, closing out a catalog that runs in an unbroken line from the Velvet Underground through to the Hoboken scene and onward into 1990s jangle and slacker indie rock.</t>
  </si>
  <si>
    <t xml:space="preserve">Doin' It Again; Time for a Witness; Waiting</t>
  </si>
  <si>
    <t xml:space="preserve">A0481</t>
  </si>
  <si>
    <t xml:space="preserve">Soul Asylum</t>
  </si>
  <si>
    <t xml:space="preserve">Made to Be Broken</t>
  </si>
  <si>
    <t xml:space="preserve">shouted; drawl; rowdy; heartbreak; storytelling</t>
  </si>
  <si>
    <t xml:space="preserve">Produced by Hüsker Dü's Bob Mould, Soul Asylum's second album fuses the melodic punk of their Twin/Tone labelmates with a rootsier, more heartland-rock lean, especially on the title track and 'Ship of Fools.' Dave Pirner's ragged, drawling voice sits somewhere between the Replacements' Westerberg and pure hardcore shout, and the band's energy is loose and unpolished in the best Minneapolis Twin/Tone tradition. It is a key document of the second wave of the same scene that produced the Replacements and Hüsker Dü.</t>
  </si>
  <si>
    <t xml:space="preserve">Produced by Bob Mould, tying Soul Asylum directly into the Minneapolis Twin/Tone axis alongside Hüsker Dü and the Replacements; the band's roots-rock leanings here anticipated the alt-country and heartland-adjacent turn of their early-90s work.</t>
  </si>
  <si>
    <t xml:space="preserve">Ship of Fools; Never Really Been; Whoa!</t>
  </si>
  <si>
    <t xml:space="preserve">https://en.wikipedia.org/wiki/Soul_Asylum</t>
  </si>
  <si>
    <t xml:space="preserve">A0482</t>
  </si>
  <si>
    <t xml:space="preserve">While You Were Out</t>
  </si>
  <si>
    <t xml:space="preserve">shouted; drawl; rowdy; storytelling; heartbreak</t>
  </si>
  <si>
    <t xml:space="preserve">Released the same year as Made to Be Broken, this record leans harder into the band's punk instincts while still letting Dave Pirner's melodic sense and increasingly personal lyrics come through. 'Freaks' and 'Long Way Home' show the band tightening its songwriting without losing the loose, bar-band energy that connected it to the Twin/Tone scene around it. It is the sound of a band still finding its own identity between the Replacements' wounded wit and Hüsker Dü's melodic fury.</t>
  </si>
  <si>
    <t xml:space="preserve">The second of two Soul Asylum albums released in 1986 on Twin/Tone, deepening the band's ties to the same Minneapolis punk-to-melodic-rock continuum that produced the Replacements and Hüsker Dü.</t>
  </si>
  <si>
    <t xml:space="preserve">Freaks; Long Way Home; Passing Sad Distant Milkweed</t>
  </si>
  <si>
    <t xml:space="preserve">A0483</t>
  </si>
  <si>
    <t xml:space="preserve">Hang Time</t>
  </si>
  <si>
    <t xml:space="preserve">drawl; anthemic; storytelling; heartbreak; breezy</t>
  </si>
  <si>
    <t xml:space="preserve">The band's major-label debut cleans up the production considerably while keeping Dave Pirner's rough-edged voice and heart-on-sleeve songwriting, moving the band closer to the Replacements-style bar-rock catharsis of 'Cartoon' and 'Sometime to Return.' It is a more polished, hookier record than the Twin/Tone albums, a clear bid for the college-rock-to-mainstream crossover several of their Minneapolis peers were also attempting. It did not deliver the commercial breakthrough the band would eventually find with Grave Dancers Union, but it remains a fan favorite.</t>
  </si>
  <si>
    <t xml:space="preserve">Soul Asylum's A&amp;M debut, made as the Minneapolis Twin/Tone scene's second generation tried to follow the Replacements and Hüsker Dü onto major labels.</t>
  </si>
  <si>
    <t xml:space="preserve">Cartoon; Sometime to Return; Endless Farewell</t>
  </si>
  <si>
    <t xml:space="preserve">A0484</t>
  </si>
  <si>
    <t xml:space="preserve">Pixies</t>
  </si>
  <si>
    <t xml:space="preserve">Come On Pilgrim</t>
  </si>
  <si>
    <t xml:space="preserve">shouted; cracked or yelping; storytelling; feedback; Southern gothic</t>
  </si>
  <si>
    <t xml:space="preserve">An eight-song mini-album that introduces the Pixies' signature loud-quiet-loud dynamic fully formed, with Black Francis's screamed, half-Biblical, half-surrealist lyrics ('Levitate Me,' 'Vamos') set against Joey Santiago's jagged surf-noise guitar leads. Kim Deal's melodic bass and backing vocals already provide the pop counterweight to Francis's chaos that would define the band's sound. It got the band signed to the influential British label 4AD almost immediately after they sent in a demo.</t>
  </si>
  <si>
    <t xml:space="preserve">The Boston band's 4AD debut, distilled from their earlier Purple Tape demo; its violent dynamic shifts between whisper and scream became one of the most widely imitated song structures in 1990s alternative rock.</t>
  </si>
  <si>
    <t xml:space="preserve">Caribou; Levitate Me; Vamos</t>
  </si>
  <si>
    <t xml:space="preserve">https://en.wikipedia.org/wiki/Pixies_(band)</t>
  </si>
  <si>
    <t xml:space="preserve">A0485</t>
  </si>
  <si>
    <t xml:space="preserve">Surfer Rosa</t>
  </si>
  <si>
    <t xml:space="preserve">shouted; cracked or yelping; storytelling; feedback; rowdy</t>
  </si>
  <si>
    <t xml:space="preserve">Produced by Steve Albini in his trademark live, room-mic'd style, the Pixies' full-length debut turns Black Francis's screamed non-sequiturs about incest, surrealism, and violence into some of the most influential guitar rock of the decade. Kim Deal's 'Gigantic' provides the record's most purely pop moment, a stark contrast to the abrasive 'Broken Face' and 'Something Against You.' Its raw, dynamics-forward production became a direct blueprint for Nirvana's Nevermind and much of the alternative rock that followed.</t>
  </si>
  <si>
    <t xml:space="preserve">Recorded with Steve Albini at his most unadorned; Kurt Cobain later named it a direct influence on Nirvana's loud-quiet-loud songwriting, making it one of the most consequential records to come out of the college-rock underground.</t>
  </si>
  <si>
    <t xml:space="preserve">Gigantic; Where Is My Mind?; Bone Machine</t>
  </si>
  <si>
    <t xml:space="preserve">A0486</t>
  </si>
  <si>
    <t xml:space="preserve">Doolittle</t>
  </si>
  <si>
    <t xml:space="preserve">shouted; cracked or yelping; storytelling; anthemic; Southern gothic</t>
  </si>
  <si>
    <t xml:space="preserve">Producer Gil Norton smooths out some of Surfer Rosa's rawness in favor of tighter arrangements and stronger hooks, without softening Black Francis's fixation on biblical apocalypse, surrealist violence, and body horror. 'Monkey Gone to Heaven' and 'Here Comes Your Man' became the band's biggest college-radio hits, while 'Debaser,' referencing the surrealist film Un Chien Andalou, remains one of the most quoted opening tracks of the era. It is generally regarded as the Pixies' commercial and artistic peak.</t>
  </si>
  <si>
    <t xml:space="preserve">The Pixies' most acclaimed record, widely cited alongside Sonic Youth's Daydream Nation as a defining late-80s American underground album that set the stage for the early-90s alternative rock explosion.</t>
  </si>
  <si>
    <t xml:space="preserve">Debaser; Monkey Gone to Heaven; Here Comes Your Man</t>
  </si>
  <si>
    <t xml:space="preserve">https://en.wikipedia.org/wiki/Doolittle_(album)
https://en.wikipedia.org/wiki/Pixies_(band)</t>
  </si>
  <si>
    <t xml:space="preserve">A0487</t>
  </si>
  <si>
    <t xml:space="preserve">Bossanova</t>
  </si>
  <si>
    <t xml:space="preserve">cosmic; shouted; storytelling; feedback; breezy</t>
  </si>
  <si>
    <t xml:space="preserve">With Kim Deal's songwriting contributions reduced, Black Francis pushes the band toward space-and-surf imagery and cleaner, more atmospheric production, covering the Beach Boys-adjacent B-movie exotica of 'UFO man' obsessions on tracks like 'Velouria' and 'The Happening.' It trades some of the earlier records' chaotic energy for a more controlled, widescreen sound. Reception was more divided than for Doolittle, with some longtime fans missing the rawer dynamics of the first two records.</t>
  </si>
  <si>
    <t xml:space="preserve">The Pixies' third full-length, made as internal tensions with Kim Deal grew; its space-rock imagery and cleaner surf-noise sound would echo in Black Francis's later Frank Black solo work.</t>
  </si>
  <si>
    <t xml:space="preserve">Velouria; Dig for Fire; The Happening</t>
  </si>
  <si>
    <t xml:space="preserve">A0488</t>
  </si>
  <si>
    <t xml:space="preserve">Trompe le Monde</t>
  </si>
  <si>
    <t xml:space="preserve">shouted; feedback; cosmic; anthemic; storytelling</t>
  </si>
  <si>
    <t xml:space="preserve">The band's final album before its 1993 breakup is its loudest and most straightforwardly hard-rocking, with Black Francis largely sidelining Kim Deal's songwriting and vocals in favor of his own increasingly sci-fi and space-obsessed lyrics. 'Planet of Sound' and 'Alec Eiffel' show a band leaning into arena-scale noise-rock more than the earlier records' careful dynamics. It closed out the classic lineup's run just as the alternative rock explosion the Pixies had helped enable was reaching the mainstream.</t>
  </si>
  <si>
    <t xml:space="preserve">The last Pixies album of the band's original run, released the same year as R.E.M.'s Out of Time and Nirvana's Nevermind, closing the 1979-1991 college-rock era it had helped define.</t>
  </si>
  <si>
    <t xml:space="preserve">Planet of Sound; Alec Eiffel; Motorway to Roswell</t>
  </si>
  <si>
    <t xml:space="preserve">A0489</t>
  </si>
  <si>
    <t xml:space="preserve">Ride the Tiger</t>
  </si>
  <si>
    <t xml:space="preserve">Ira Kaplan and Georgia Hubley's debut leans into gentle, VU-indebted jangle rock, closer in spirit to the Feelies (whose orbit the band shared at Hoboken's Maxwell's club) than to the noisier records that would come later. Guest players including Dave Schramm's guitar fill out a warm, unhurried sound built around Kaplan's unassuming vocals. It is a modest, tuneful start to what would become a decades-long, constantly shape-shifting career.</t>
  </si>
  <si>
    <t xml:space="preserve">Recorded for Coyote Records, the same Hoboken-scene label that released the Feelies' Good Earth; Yo La Tengo's early jangle sound is directly rooted in the same Maxwell's club scene.</t>
  </si>
  <si>
    <t xml:space="preserve">The Cone of Silence; The Way Some People Die; Screaming Dead Balloons</t>
  </si>
  <si>
    <t xml:space="preserve">https://en.wikipedia.org/wiki/Yo_La_Tengo
https://en.wikipedia.org/wiki/Ride_the_Tiger_(album)</t>
  </si>
  <si>
    <t xml:space="preserve">A0490</t>
  </si>
  <si>
    <t xml:space="preserve">New Wave Hot Dogs</t>
  </si>
  <si>
    <t xml:space="preserve">jangle; feedback; deadpan; hushed; breezy</t>
  </si>
  <si>
    <t xml:space="preserve">The second Yo La Tengo album starts pulling in more feedback and noisier guitar textures alongside the band's jangly Velvet Underground worship, a first hint of the noise-pop extremes the band would explore later on Painful. Georgia Hubley's drumming and Ira Kaplan's guitar are still restrained by the standards of the band's later work, but the songwriting is already confident and understated. It remains one of the more overlooked entries in the band's early Coyote-era catalog.</t>
  </si>
  <si>
    <t xml:space="preserve">The second of Yo La Tengo's Coyote Records albums, deepening the band's Velvet Underground-derived jangle-and-noise vocabulary that would later flower into Painful and beyond.</t>
  </si>
  <si>
    <t xml:space="preserve">The Story of Jazz; A Shy Dog; Did I Tell You</t>
  </si>
  <si>
    <t xml:space="preserve">https://en.wikipedia.org/wiki/Yo_La_Tengo
https://en.wikipedia.org/wiki/New_Wave_Hot_Dogs</t>
  </si>
  <si>
    <t xml:space="preserve">A0491</t>
  </si>
  <si>
    <t xml:space="preserve">President Yo La Tengo</t>
  </si>
  <si>
    <t xml:space="preserve">jangle; feedback; deadpan; hushed; bleak</t>
  </si>
  <si>
    <t xml:space="preserve">The band's last album on Coyote Records before moving to Alias, balancing hushed, VU-style ballads with an increasing willingness to let songs stretch out into noisy, feedback-laced jams. It is a quietly confident record that shows the core duo of Ira Kaplan and Georgia Hubley (soon joined permanently by bassist James McNew) refining the extremes of quiet and loud that would define the classic Yo La Tengo run of the 1990s. It closes out the Hoboken-scene chapter of the band's story.</t>
  </si>
  <si>
    <t xml:space="preserve">The final Yo La Tengo album on the Hoboken-associated Coyote label, closing out the band's formative, Feelies-adjacent period before the noisier Fakebook and Alias-era records that many argue belong in the following decade's slacker-rock lane.</t>
  </si>
  <si>
    <t xml:space="preserve">Barnaby, Hardly Working; Alyda; Drug Test</t>
  </si>
  <si>
    <t xml:space="preserve">https://en.wikipedia.org/wiki/Yo_La_Tengo
https://en.wikipedia.org/wiki/President_Yo_La_Tengo</t>
  </si>
  <si>
    <t xml:space="preserve">A0492</t>
  </si>
  <si>
    <t xml:space="preserve">Volcano Suns</t>
  </si>
  <si>
    <t xml:space="preserve">The Bright Orange Years</t>
  </si>
  <si>
    <t xml:space="preserve">shouted; noise wall; rowdy; storytelling; lo-fi</t>
  </si>
  <si>
    <t xml:space="preserve">Formed by Peter Prescott after Mission of Burma's breakup, Volcano Suns' debut carries over some of Burma's angular, drum-forward attack but pushes it toward a scrappier, more direct Homestead-scene noise-rock. Prescott's drumming remains the record's most distinctive element, propulsive and slightly off-kilter under thick, distorted guitar. It is a raw, unglamorous document of the Boston post-punk underground regrouping after one of its foundational bands broke up.</t>
  </si>
  <si>
    <t xml:space="preserve">Formed from the ashes of Mission of Burma by drummer/singer Peter Prescott; the band carried Burma's angular Boston post-punk attack into the Homestead Records underground for the rest of the decade.</t>
  </si>
  <si>
    <t xml:space="preserve">Kar; Balancing Rock; Jak</t>
  </si>
  <si>
    <t xml:space="preserve">https://en.wikipedia.org/wiki/Volcano_Suns</t>
  </si>
  <si>
    <t xml:space="preserve">A0493</t>
  </si>
  <si>
    <t xml:space="preserve">All-Night Lotus Party</t>
  </si>
  <si>
    <t xml:space="preserve">shouted; noise wall; rowdy; lo-fi; storytelling</t>
  </si>
  <si>
    <t xml:space="preserve">The band's second Homestead album tightens the songwriting while keeping the same thick, unpolished guitar wall and Peter Prescott's insistent drumming and half-shouted vocals. It is louder and more confident than the debut, closer to a full-band roar than the scrappier first record, but still resolutely unglamorous in its Homestead-scene production. It solidified Volcano Suns as one of the more reliable, if less celebrated, bands on the Homestead roster alongside Big Dipper and Salem 66.</t>
  </si>
  <si>
    <t xml:space="preserve">The second Volcano Suns album for Homestead, part of the same Boston post-Mission of Burma underground that produced Big Dipper and Salem 66.</t>
  </si>
  <si>
    <t xml:space="preserve">Cans; White Elephant; .5</t>
  </si>
  <si>
    <t xml:space="preserve">A0494</t>
  </si>
  <si>
    <t xml:space="preserve">Bumper Crop</t>
  </si>
  <si>
    <t xml:space="preserve">The band's third Homestead record before moving to SST, continuing the same formula of thick, driving guitar noise built around Peter Prescott's propulsive drumming and hoarse vocals. It is a slightly more varied record than its predecessors, with a few more melodic detours, but the core sound stays consistent with the rest of the Homestead-era catalog. It marks the end of the band's most productive Homestead period before the jump to SST for Farced.</t>
  </si>
  <si>
    <t xml:space="preserve">The last Volcano Suns album on Homestead before the band moved to SST, part of the dense late-80s traffic of bands shuttling between the two key American underground labels.</t>
  </si>
  <si>
    <t xml:space="preserve">Jak; Crib Death; Grifter</t>
  </si>
  <si>
    <t xml:space="preserve">A0495</t>
  </si>
  <si>
    <t xml:space="preserve">Big Dipper</t>
  </si>
  <si>
    <t xml:space="preserve">Heavens</t>
  </si>
  <si>
    <t xml:space="preserve">jangle; pop-culture references; storytelling; breezy; anthemic</t>
  </si>
  <si>
    <t xml:space="preserve">Formed partly from the ashes of Volcano Suns and Dumptruck, Big Dipper's debut is a hooky, deceptively simple power-pop record dressed in odd lyrical subjects, from occultism to UFOs. The guitars jangle and crunch in equal measure, closer to the tunefulness of the dB's or Let's Active than to the noisier Homestead bands around them. Critics at the time praised it as one of the smartest, catchiest records to come out of the Boston college-rock scene.</t>
  </si>
  <si>
    <t xml:space="preserve">Assembled from members of Volcano Suns and Dumptruck, Big Dipper brought a more melodic, hook-driven power-pop sensibility to the same Homestead/Boston scene as its noisier labelmates.</t>
  </si>
  <si>
    <t xml:space="preserve">All Going Out Together; Faith Healer; She's Fetching</t>
  </si>
  <si>
    <t xml:space="preserve">https://en.wikipedia.org/wiki/Big_Dipper_(band)</t>
  </si>
  <si>
    <t xml:space="preserve">A0496</t>
  </si>
  <si>
    <t xml:space="preserve">Craps</t>
  </si>
  <si>
    <t xml:space="preserve">jangle; pop-culture references; breezy; storytelling; anthemic</t>
  </si>
  <si>
    <t xml:space="preserve">A quick follow-up EP that keeps Heavens' hooky, slightly eccentric power-pop formula intact, tiding the band over before its jump to a major-affiliated deal with Epic for Slam. It is a minor but enjoyable entry in the band's catalog, more a stopgap than a fully realized statement. Fans of the debut's jangle-pop hooks found plenty to like in its brief runtime.</t>
  </si>
  <si>
    <t xml:space="preserve">A short Homestead-era stopgap release between Big Dipper's acclaimed debut Heavens and its Epic Records album Slam.</t>
  </si>
  <si>
    <t xml:space="preserve">Hey! Mr. Lincoln; You're Not Pretty; Younger Bums</t>
  </si>
  <si>
    <t xml:space="preserve">A0497</t>
  </si>
  <si>
    <t xml:space="preserve">Squirrel Bait</t>
  </si>
  <si>
    <t xml:space="preserve">shouted; cracked or yelping; rowdy; storytelling; short songs (under 2 minutes)</t>
  </si>
  <si>
    <t xml:space="preserve">A teenage Louisville band's debut, caught right at the point where hardcore was mutating into something more melodic and emotionally raw, with Peter Searcy's yelping, straining vocals riding urgent, tightly wound guitar interplay. It is short, intense, and unpolished, closer in spirit to the era's emerging post-hardcore than to straightforward punk. The band's teenage members would scatter almost immediately after into Slint, Bastro, and other pillars of the American underground.</t>
  </si>
  <si>
    <t xml:space="preserve">A Louisville teenage band whose members split almost immediately into Slint (Brian McMahan, Britt Walford) and Bastro/Gastr del Sol (David Grubbs), making this short-lived group an unlikely root of both post-rock and Chicago's Drag City underground.</t>
  </si>
  <si>
    <t xml:space="preserve">Hammering So Hard; Hate Song; Hollowed</t>
  </si>
  <si>
    <t xml:space="preserve">https://en.wikipedia.org/wiki/Squirrel_Bait
https://trouserpress.com/reviews/squirrel-bait/</t>
  </si>
  <si>
    <t xml:space="preserve">A0498</t>
  </si>
  <si>
    <t xml:space="preserve">Skag Heaven</t>
  </si>
  <si>
    <t xml:space="preserve">shouted; cracked or yelping; storytelling; rowdy; bleak</t>
  </si>
  <si>
    <t xml:space="preserve">The band's second and final album shows real songwriting growth from the debut, with longer, more structured songs and a heavier, more deliberate attack that points toward the post-hardcore and math-rock directions several members would soon pursue. Peter Searcy's vocals are still raw and straining, but the arrangements have more room to breathe than the frantic debut. It stands as one of the more mature records to come out of the mid-80s hardcore-to-indie transition.</t>
  </si>
  <si>
    <t xml:space="preserve">Squirrel Bait's final record before splitting into Slint and Bastro, closing out one of the most consequential short careers in the Homestead Records catalog.</t>
  </si>
  <si>
    <t xml:space="preserve">Slake; Tin Foil; Black Light Poster Child</t>
  </si>
  <si>
    <t xml:space="preserve">https://trouserpress.com/reviews/squirrel-bait/</t>
  </si>
  <si>
    <t xml:space="preserve">A0499</t>
  </si>
  <si>
    <t xml:space="preserve">Wipers</t>
  </si>
  <si>
    <t xml:space="preserve">Is This Real?</t>
  </si>
  <si>
    <t xml:space="preserve">Park Avenue Records</t>
  </si>
  <si>
    <t xml:space="preserve">shouted; feedback; bleak; storytelling; lo-fi</t>
  </si>
  <si>
    <t xml:space="preserve">Greg Sage's Portland trio built a stark, claustrophobic take on punk here, all buzzing minor-key guitar and flat, anxious vocals, recorded with a DIY starkness that predates and arguably out-does most of what would later be called post-punk. It has none of the era's typical shout-along energy, favoring instead a tense, almost paranoid atmosphere. Kurt Cobain later cited it as a foundational influence on his own songwriting.</t>
  </si>
  <si>
    <t xml:space="preserve">Greg Sage's stark, self-recorded Portland debut is a direct and frequently cited influence on Kurt Cobain and the broader Pacific Northwest grunge scene that emerged a decade later.</t>
  </si>
  <si>
    <t xml:space="preserve">Return of the Rat; Window Shop for Love; Is This Real?</t>
  </si>
  <si>
    <t xml:space="preserve">https://en.wikipedia.org/wiki/Wipers_(band)</t>
  </si>
  <si>
    <t xml:space="preserve">A0500</t>
  </si>
  <si>
    <t xml:space="preserve">Youth of America</t>
  </si>
  <si>
    <t xml:space="preserve">feedback; long songs (7+ minutes); bleak; noise wall; political</t>
  </si>
  <si>
    <t xml:space="preserve">A stark leap from the debut's tight songs into long-form, feedback-drenched dirges, most strikingly the near-ten-minute title track, which stretches Greg Sage's anxious minimalism into something closer to proto-post-rock. The mood is bleaker and more desolate than Is This Real?, matching lyrics about disaffected, purposeless American youth. It is often cited as a formative influence on both grunge's guitar tone and the more exploratory wing of American underground rock.</t>
  </si>
  <si>
    <t xml:space="preserve">A key early example of extended, feedback-based punk songwriting, directly cited by Nirvana and other Pacific Northwest bands as an influence on both guitar tone and structural ambition.</t>
  </si>
  <si>
    <t xml:space="preserve">Youth of America; Taking Too Long; No Fair</t>
  </si>
  <si>
    <t xml:space="preserve">A0501</t>
  </si>
  <si>
    <t xml:space="preserve">Over the Edge</t>
  </si>
  <si>
    <t xml:space="preserve">Brain Eater Records</t>
  </si>
  <si>
    <t xml:space="preserve">feedback; bleak; shouted; noise wall; political</t>
  </si>
  <si>
    <t xml:space="preserve">The third and final album of the band's foundational trilogy sharpens the tension between Greg Sage's minimal, anxious songwriting and increasingly abrasive guitar noise, with the title track's grinding riff becoming one of the band's most enduring. It keeps the bleak, paranoid atmosphere of Youth of America while tightening the songs back toward the debut's more compact structures. Together with the first two records it forms one of the most influential trilogies in American underground punk, still cited by grunge and noise-rock bands decades later.</t>
  </si>
  <si>
    <t xml:space="preserve">The closing album of the Wipers' influential early trilogy, cementing Greg Sage's reputation as a direct forerunner of Nirvana and the Pacific Northwest grunge sound that emerged in the following decade.</t>
  </si>
  <si>
    <t xml:space="preserve">Over the Edge; So Young; Doom Town</t>
  </si>
  <si>
    <t xml:space="preserve">A0502</t>
  </si>
  <si>
    <t xml:space="preserve">V11</t>
  </si>
  <si>
    <t xml:space="preserve">K Records/Olympia</t>
  </si>
  <si>
    <t xml:space="preserve">deadpan; lo-fi; short songs (under 2 minutes); hushed; breezy</t>
  </si>
  <si>
    <t xml:space="preserve">Calvin Johnson, Heather Lewis, and Bret Lunsford's debut is recorded almost defiantly badly, a few chords and a drum kit played by someone who barely seemed to have learned it, with Johnson's flat baritone monotone and Lewis's sweeter counter-vocals trading off over the mess. It sounds nothing like the SST/Homestead bands around it, closer to a children's-record parody of rock and roll than to underground punk. It effectively founded the whole lo-fi, twee-adjacent K Records aesthetic that would echo through the following decade's indie underground.</t>
  </si>
  <si>
    <t xml:space="preserve">Founded K Records' template of deliberately amateurish, deadpan lo-fi pop; it is a direct root of both the twee-pop and 1990s lo-fi/home-taping movements (Beck, early Modest Mouse, and the whole K Records/Olympia scene trace back to it).</t>
  </si>
  <si>
    <t xml:space="preserve">Foggy Eyes; Bad Seeds; I Love You</t>
  </si>
  <si>
    <t xml:space="preserve">https://en.wikipedia.org/wiki/Beat_Happening_(album)
https://en.wikipedia.org/wiki/Beat_Happening</t>
  </si>
  <si>
    <t xml:space="preserve">A0503</t>
  </si>
  <si>
    <t xml:space="preserve">Jamboree</t>
  </si>
  <si>
    <t xml:space="preserve">deadpan; lo-fi; hushed; breezy; storytelling</t>
  </si>
  <si>
    <t xml:space="preserve">Co-produced by Fugazi's Guy Picciotto, Jamboree keeps the trio's minimal, off-key charm but sharpens the songwriting, most memorably on 'Indian Summer,' a hushed, almost unbearably tender love song that became the band's most covered and best-known track. The contrast between Calvin Johnson's droll baritone and Heather Lewis's warmer voice gives the record real emotional range despite the barebones arrangements. It is widely regarded as the group's high-water mark.</t>
  </si>
  <si>
    <t xml:space="preserve">Co-produced by Fugazi's Guy Picciotto, tying the K Records/Olympia scene to the DC post-hardcore underground; 'Indian Summer' became one of the most widely covered songs to come out of American lo-fi indie pop.</t>
  </si>
  <si>
    <t xml:space="preserve">Indian Summer; Bewitched; In Between</t>
  </si>
  <si>
    <t xml:space="preserve">https://en.wikipedia.org/wiki/Jamboree_(Beat_Happening_album)
https://en.wikipedia.org/wiki/Beat_Happening</t>
  </si>
  <si>
    <t xml:space="preserve">A0504</t>
  </si>
  <si>
    <t xml:space="preserve">Dumptruck</t>
  </si>
  <si>
    <t xml:space="preserve">For the Country</t>
  </si>
  <si>
    <t xml:space="preserve">Big Time Records</t>
  </si>
  <si>
    <t xml:space="preserve">jangle; drawl; breezy; storytelling; heartbreak</t>
  </si>
  <si>
    <t xml:space="preserve">The Boston band's third album leans into a warmer, more country-tinged jangle than its earlier records, closer to the Byrds and Big Star than to the noisier Homestead bands sharing its scene. Seth Tiven's plainspoken vocals and the band's chiming, unhurried guitar interplay give the record an easygoing, open-road feel that stands out from the more abrasive corners of the mid-80s underground. It represents the band's fullest, most confident studio realization of its jangle-pop sound.</t>
  </si>
  <si>
    <t xml:space="preserve">A Boston jangle-pop band whose warmer, country-inflected guitar sound sat alongside Big Dipper and Christmas in the city's mid-80s college-rock scene.</t>
  </si>
  <si>
    <t xml:space="preserve">Island; Going Nowhere; For the Country</t>
  </si>
  <si>
    <t xml:space="preserve">https://en.wikipedia.org/wiki/For_the_Country
https://en.wikipedia.org/wiki/Dumptruck_(band)</t>
  </si>
  <si>
    <t xml:space="preserve">A0505</t>
  </si>
  <si>
    <t xml:space="preserve">The Connells</t>
  </si>
  <si>
    <t xml:space="preserve">Boylan Heights</t>
  </si>
  <si>
    <t xml:space="preserve">TVT Records</t>
  </si>
  <si>
    <t xml:space="preserve">Raleigh, NC</t>
  </si>
  <si>
    <t xml:space="preserve">jangle; storytelling; breezy; drawl; heartbreak</t>
  </si>
  <si>
    <t xml:space="preserve">Named for a historic Raleigh neighborhood, the Connells' second album refines the ringing, R.E.M.-adjacent jangle of their debut into tighter, more melodically assured songwriting, especially on the instrumental interlude 'OT²' and the wistful closer 'I Suppose.' Mike Connell's guitar work favors clean arpeggios and mid-tempo drive over noise or distortion, squarely in the Southern college-rock jangle tradition. It remains the album most cited by longtime fans as the Connells' definitive early statement.</t>
  </si>
  <si>
    <t xml:space="preserve">Part of the same North Carolina college-rock wave as Let's Active and the dB's, extending the Southern jangle-pop lineage that R.E.M. helped popularize out of neighboring Georgia.</t>
  </si>
  <si>
    <t xml:space="preserve">Scotty's Lament; Just Like Us; I Suppose</t>
  </si>
  <si>
    <t xml:space="preserve">https://en.wikipedia.org/wiki/Boylan_Heights_(album)
https://en.wikipedia.org/wiki/The_Connells</t>
  </si>
  <si>
    <t xml:space="preserve">A0506</t>
  </si>
  <si>
    <t xml:space="preserve">Crazy Horse fuzz; drawl; storytelling; heartbreak; noise wall</t>
  </si>
  <si>
    <t xml:space="preserve">Signed to SST on the strength of a J Mascis connection (he produced this debut), Buffalo Tom's first album wears its Dinosaur Jr. influence plainly, all thick, fuzzed-out guitar and Bill Janovitz's raw, unpolished voice, but with a more direct emotional openness than Mascis's own deadpan delivery. It is a scrappy, unglamorous record, closer in spirit to a bar band than an art project, that quietly set up the more melodic songwriting of Birdbrain and Let Me Come Over. It is a clear document of how far the SST guitar-noise template had spread beyond its West Coast origins by decade's end.</t>
  </si>
  <si>
    <t xml:space="preserve">Produced by Dinosaur Jr.'s J Mascis, directly transplanting the Amherst noise-guitar sound onto a Boston band; Buffalo Tom would go on to be a formative influence on the 1990s slacker-rock scene the SST label had helped seed.</t>
  </si>
  <si>
    <t xml:space="preserve">Sunflower Suit; Racine; Reason Why</t>
  </si>
  <si>
    <t xml:space="preserve">https://en.wikipedia.org/wiki/Buffalo_Tom_(album)
https://en.wikipedia.org/wiki/Buffalo_Tom</t>
  </si>
  <si>
    <t xml:space="preserve">A0507</t>
  </si>
  <si>
    <t xml:space="preserve">Birdbrain</t>
  </si>
  <si>
    <t xml:space="preserve">Situation Two/Beggars Banquet</t>
  </si>
  <si>
    <t xml:space="preserve">Crazy Horse fuzz; drawl; storytelling; heartbreak; anthemic</t>
  </si>
  <si>
    <t xml:space="preserve">The second Buffalo Tom album sharpens the songwriting considerably while keeping the thick, Dinosaur Jr.-indebted guitar tone, with Bill Janovitz's voice growing more confident and the hooks more pronounced on the title track and 'Guy Who Is Me.' It is a clear step forward from the scrappier debut, closer to a fully-formed version of the loud/quiet, emotionally direct sound the band would refine further on Let Me Come Over. Two live acoustic bonus tracks on the CD hint at the more restrained, singer-songwriter side the band would show later.</t>
  </si>
  <si>
    <t xml:space="preserve">Buffalo Tom's second album, deepening the Boston scene's absorption of the Dinosaur Jr./SST noise-guitar sound into a more emotionally direct, song-focused style just as the band's American slacker-rock peers were breaking through.</t>
  </si>
  <si>
    <t xml:space="preserve">Birdbrain; Guy Who Is Me; Fortune Teller</t>
  </si>
  <si>
    <t xml:space="preserve">https://en.wikipedia.org/wiki/Birdbrain_(album)</t>
  </si>
  <si>
    <t xml:space="preserve">A0508</t>
  </si>
  <si>
    <t xml:space="preserve">Hate Your Friends</t>
  </si>
  <si>
    <t xml:space="preserve">Taang! Records</t>
  </si>
  <si>
    <t xml:space="preserve">shouted; funny-sad; short songs (under 2 minutes); rowdy; storytelling</t>
  </si>
  <si>
    <t xml:space="preserve">Evan Dando and Ben Deily's teenage band debuts with fast, hook-laden hardcore-pop, closer to the Descendents or Hüsker Dü's early speed than to the acoustic-leaning slacker songwriter Dando would later become. Deily's and Dando's songwriting duties are split fairly evenly here, with a blunt, self-lacerating sense of humor running through titles like the title track itself. It is a snotty, energetic record that gives almost no hint of the more melodic direction the band would take within two years.</t>
  </si>
  <si>
    <t xml:space="preserve">The Lemonheads' Taang! Records debut, made while Evan Dando and Ben Deily were still teenagers in the Boston hardcore-pop scene, years before the band's more melodic 1990s slacker-pop turn.</t>
  </si>
  <si>
    <t xml:space="preserve">Hate Your Friends; Second Chance; Sneakyville</t>
  </si>
  <si>
    <t xml:space="preserve">https://en.wikipedia.org/wiki/Hate_Your_Friends
https://en.wikipedia.org/wiki/The_Lemonheads</t>
  </si>
  <si>
    <t xml:space="preserve">A0509</t>
  </si>
  <si>
    <t xml:space="preserve">Creator</t>
  </si>
  <si>
    <t xml:space="preserve">shouted; funny-sad; storytelling; breezy; short songs (under 2 minutes)</t>
  </si>
  <si>
    <t xml:space="preserve">The band's second album keeps the hardcore-pop speed of the debut but starts letting real melody and a strain of wry, deadpan humor come through more clearly, particularly on 'Clang Bang Clang' and 'Falling.' Evan Dando's songwriting voice is becoming more distinct from Ben Deily's, foreshadowing the split in direction that would eventually leave Dando as the band's sole creative lead. It remains a transitional record, louder and rawer than the Atlantic-era albums but noticeably more melodic than Hate Your Friends.</t>
  </si>
  <si>
    <t xml:space="preserve">The second Lemonheads album for Taang!, showing Evan Dando's songwriting pulling the band from pure hardcore-pop toward the more melodic direction that would define Lick and Lovey.</t>
  </si>
  <si>
    <t xml:space="preserve">Clang Bang Clang; Falling; Postcard</t>
  </si>
  <si>
    <t xml:space="preserve">https://en.wikipedia.org/wiki/Creator_(album)
https://en.wikipedia.org/wiki/The_Lemonheads</t>
  </si>
  <si>
    <t xml:space="preserve">A0510</t>
  </si>
  <si>
    <t xml:space="preserve">Lick</t>
  </si>
  <si>
    <t xml:space="preserve">breezy; funny-sad; storytelling; heartbreak; drawl</t>
  </si>
  <si>
    <t xml:space="preserve">Patched together largely from unreleased material, B-sides, and covers rather than a single focused session, Lick is nonetheless the record where the Lemonheads' sound noticeably softens into melodic, hook-driven guitar pop, including a surprisingly faithful cover of Suzanne Vega's 'Luka.' Evan Dando's songwriting voice, wry and lovelorn, is now clearly the band's center of gravity. It set the stage directly for the band's Atlantic Records signing and the Lovey/It's a Shame About Ray run that followed.</t>
  </si>
  <si>
    <t xml:space="preserve">A transitional, partly cobbled-together record that nonetheless previewed the melodic slacker-pop sound the Lemonheads would refine on their major-label albums.</t>
  </si>
  <si>
    <t xml:space="preserve">Luka; Glad I Don't Know; Mallo Cup</t>
  </si>
  <si>
    <t xml:space="preserve">https://en.wikipedia.org/wiki/Lick_(album)
https://en.wikipedia.org/wiki/The_Lemonheads</t>
  </si>
  <si>
    <t xml:space="preserve">A0511</t>
  </si>
  <si>
    <t xml:space="preserve">Lovey</t>
  </si>
  <si>
    <t xml:space="preserve">breezy; drawl; heartbreak; storytelling; funny-sad</t>
  </si>
  <si>
    <t xml:space="preserve">The band's Atlantic Records debut is its most consistently melodic record yet, built on Evan Dando's easy, sun-warmed vocal delivery and a cover of Gram Parsons's 'Brass Buttons' that signals the band's growing country-rock leanings. It sits right at the hinge between the band's Taang!-era hardcore-pop past and the polished slacker-pop of It's a Shame About Ray two years later. It is the clearest example on this record of Boston's punk-scene kids growing into classic American songwriting.</t>
  </si>
  <si>
    <t xml:space="preserve">The Lemonheads' major-label debut, moving decisively from Taang! hardcore-pop toward the country-inflected slacker pop of It's a Shame About Ray (1992), which falls just outside this lane's 1979-1991 window.</t>
  </si>
  <si>
    <t xml:space="preserve">Ballarat; Brass Buttons; Half the Time</t>
  </si>
  <si>
    <t xml:space="preserve">https://en.wikipedia.org/wiki/Lovey_(album)
https://en.wikipedia.org/wiki/The_Lemonheads</t>
  </si>
  <si>
    <t xml:space="preserve">A0512</t>
  </si>
  <si>
    <t xml:space="preserve">Miracle Legion</t>
  </si>
  <si>
    <t xml:space="preserve">Surprise Surprise Surprise</t>
  </si>
  <si>
    <t xml:space="preserve">New Haven, CT</t>
  </si>
  <si>
    <t xml:space="preserve">jangle; hushed; storytelling; drawl; breezy</t>
  </si>
  <si>
    <t xml:space="preserve">Mark Mulcahy's Connecticut band builds a ringing, R.E.M.-adjacent jangle around his distinctive, quavering voice, closer in spirit to Southern gothic storytelling than to the punk energy of the SST-scene bands around them. The bonus-track cover of Mission of Burma's 'Academy Fight Song' underlines how tightly the mid-80s American underground's regional scenes overlapped despite their different sounds. It is a quietly literate, melancholy record that earned comparisons to R.E.M. throughout its initial reviews.</t>
  </si>
  <si>
    <t xml:space="preserve">A Connecticut jangle-pop band frequently compared to R.E.M. in the mid-80s music press, extending the Southern-inflected jangle sound into New England's college-radio scene.</t>
  </si>
  <si>
    <t xml:space="preserve">Mr. Mingo; All for the Best; Storyteller</t>
  </si>
  <si>
    <t xml:space="preserve">https://en.wikipedia.org/wiki/Surprise_Surprise_Surprise
https://en.wikipedia.org/wiki/Miracle_Legion</t>
  </si>
  <si>
    <t xml:space="preserve">A0513</t>
  </si>
  <si>
    <t xml:space="preserve">Trip Shakespeare</t>
  </si>
  <si>
    <t xml:space="preserve">Applehead Man</t>
  </si>
  <si>
    <t xml:space="preserve">Gark Records</t>
  </si>
  <si>
    <t xml:space="preserve">jangle; harmonized guitars; close harmonies; storytelling; breezy</t>
  </si>
  <si>
    <t xml:space="preserve">The Minneapolis quartet's self-released debut favors intricate vocal harmonies and interlocking clean and acoustic guitars over the punk energy of their more famous Twin/Tone-scene neighbors, closer to a chamber-pop take on college rock. Songs like the title track show off the band's unusual arranging instincts, stacking multiple vocal lines over folk-rock chord changes. It is a scrappy, self-produced record that hinted at the more ambitious, string-laden art-pop the band would pursue once signed to A&amp;M.</t>
  </si>
  <si>
    <t xml:space="preserve">Formed in the same Minneapolis scene as the Replacements and Hüsker Dü but pursuing a more harmony-driven, art-pop direction; the Wallace brothers' vocal blend prefigured the more orchestrated indie-pop of the following decades.</t>
  </si>
  <si>
    <t xml:space="preserve">Applehead Man; Fangs; Highway in the Sun</t>
  </si>
  <si>
    <t xml:space="preserve">https://en.wikipedia.org/wiki/Applehead_Man
https://en.wikipedia.org/wiki/Trip_Shakespeare</t>
  </si>
  <si>
    <t xml:space="preserve">A0514</t>
  </si>
  <si>
    <t xml:space="preserve">The Embarrassment</t>
  </si>
  <si>
    <t xml:space="preserve">Death Travels West</t>
  </si>
  <si>
    <t xml:space="preserve">Fresh Sounds Records</t>
  </si>
  <si>
    <t xml:space="preserve">Wichita, KS</t>
  </si>
  <si>
    <t xml:space="preserve">jangle; deadpan; storytelling; small-town; funny-sad</t>
  </si>
  <si>
    <t xml:space="preserve">A Wichita, Kansas band's only full studio album, mixing angular, new-wave-inflected guitar pop with deadpan, small-town-eccentric lyrics best captured on their best-known song, 'Elizabeth Montgomery's Face.' The band formed and largely stayed in Kansas rather than relocating to a coastal scene, giving their music an outsider, plains-flatness that distinguishes it from its more media-savvy East and West Coast peers. It has been cited by later Midwest indie bands as a formative, if underheard, influence.</t>
  </si>
  <si>
    <t xml:space="preserve">A Kansas college-rock band whose flat, Midwestern deadpan and quirky guitar-pop made them a formative, little-heard influence on the region's later underground scenes.</t>
  </si>
  <si>
    <t xml:space="preserve">Elizabeth Montgomery's Face</t>
  </si>
  <si>
    <t xml:space="preserve">https://en.wikipedia.org/wiki/The_Embarrassment</t>
  </si>
  <si>
    <t xml:space="preserve">A0515</t>
  </si>
  <si>
    <t xml:space="preserve">Angst</t>
  </si>
  <si>
    <t xml:space="preserve">Lite Life</t>
  </si>
  <si>
    <t xml:space="preserve">jangle; political; drawl; storytelling; breezy</t>
  </si>
  <si>
    <t xml:space="preserve">A San Francisco band on the SST roster whose sound favors clean, politically engaged folk-punk songwriting over the label's noisier guitar bands, later singled out by Pixies frontman Black Francis as his favorite Angst record. Jon Fortmiller's plainspoken vocals carry lyrics that mix personal and political concerns with an unforced, un-hectoring tone. It stands as one of the more melodic, song-focused entries in SST's otherwise noise- and hardcore-heavy mid-80s catalog.</t>
  </si>
  <si>
    <t xml:space="preserve">A San Francisco SST band whose politically minded, comparatively melodic songwriting was singled out by Pixies' Black Francis as a personal favorite, connecting the SST underground to the coming college-rock mainstream.</t>
  </si>
  <si>
    <t xml:space="preserve">Some Things (I Can't Get Used To)</t>
  </si>
  <si>
    <t xml:space="preserve">https://en.wikipedia.org/wiki/Angst_(band)</t>
  </si>
  <si>
    <t xml:space="preserve">A0516</t>
  </si>
  <si>
    <t xml:space="preserve">Big Star</t>
  </si>
  <si>
    <t xml:space="preserve">#1 Record</t>
  </si>
  <si>
    <t xml:space="preserve">Ardent Records</t>
  </si>
  <si>
    <t xml:space="preserve">V17 Jangle and power pop, Big Star to GBV</t>
  </si>
  <si>
    <t xml:space="preserve">Memphis (Ardent)</t>
  </si>
  <si>
    <t xml:space="preserve">jangle; close harmonies; harmonized guitars; breezy; heartbreak</t>
  </si>
  <si>
    <t xml:space="preserve">Alex Chilton and Chris Bell traded lead vocals and wrote separately but arranged together, stacking ringing twelve-string guitars and Beatlesque harmonies over hooks that were far too melodic for the record's near-total commercial failure. Songs like "Thirteen" and "The Ballad of El Goodo" set the template for jangle pop's mix of teenage longing and studio craft. Ardent's Memphis engineering gives it a warm, unhurried polish rare for a band this young.</t>
  </si>
  <si>
    <t xml:space="preserve">Grew directly out of the Byrds and Beatles jangle line filtered through Memphis studio pop; it became the founding document for power pop and jangle pop, cited by R.E.M., the Replacements and the dB's.</t>
  </si>
  <si>
    <t xml:space="preserve">Thirteen; The Ballad of El Goodo; In the Street</t>
  </si>
  <si>
    <t xml:space="preserve">https://en.wikipedia.org/wiki/Big_Star</t>
  </si>
  <si>
    <t xml:space="preserve">A0517</t>
  </si>
  <si>
    <t xml:space="preserve">Radio City</t>
  </si>
  <si>
    <t xml:space="preserve">jangle; harmonized guitars; cracked or yelping; breezy; pop-culture references</t>
  </si>
  <si>
    <t xml:space="preserve">With Chris Bell gone, Alex Chilton leads a leaner trio through looser, more ragged performances, letting a slightly out-of-tune guitar and off-mic vocal takes sit next to one of power pop's most perfect songs, "September Gurls." The production is thinner and more live-sounding than the debut, trading its gloss for immediacy. It remains the record most jangle-pop and college-rock bands from R.E.M. to Teenage Fanclub point to first.</t>
  </si>
  <si>
    <t xml:space="preserve">Chilton's post-Bell reinvention of the Big Star sound; its direct, slightly damaged version of jangle pop shaped the dB's, R.E.M. and, later, Teenage Fanclub and the Replacements.</t>
  </si>
  <si>
    <t xml:space="preserve">September Gurls; Back of a Car; Mod Lang</t>
  </si>
  <si>
    <t xml:space="preserve">A0518</t>
  </si>
  <si>
    <t xml:space="preserve">Third</t>
  </si>
  <si>
    <t xml:space="preserve">PVC Records</t>
  </si>
  <si>
    <t xml:space="preserve">strings; hushed; bleak; lo-fi; cracked or yelping</t>
  </si>
  <si>
    <t xml:space="preserve">Recorded in 1974 as Big Star fell apart around Alex Chilton and producer Jim Dickinson, this record trades the earlier albums' bright jangle for string-laden, half-collapsing arrangements and songs that sound like they might stop mid-take. Shelved for years before a 1978 release under the title Third (also known as Sister Lovers), it moves between beautiful orchestrated pop like "Nightime" and outright noise. It is the sound of the band's own myth curdling into something stranger and sadder.</t>
  </si>
  <si>
    <t xml:space="preserve">The end point of the original Big Star trilogy; its damaged, orchestral sadness anticipated slowcore and the more fragile side of 1990s indie rock as much as it did jangle pop.</t>
  </si>
  <si>
    <t xml:space="preserve">Kanga Roo; Holocaust; Nighttime</t>
  </si>
  <si>
    <t xml:space="preserve">A0519</t>
  </si>
  <si>
    <t xml:space="preserve">In Space</t>
  </si>
  <si>
    <t xml:space="preserve">jangle; breezy; harmonized guitars; polished; pop-culture references</t>
  </si>
  <si>
    <t xml:space="preserve">The only studio album from Big Star's post-1993 reunion lineup (Chilton, Jody Stephens, and the Posies' Jon Auer and Ken Stringfellow), recorded and released decades after the original trio broke up. It leans brighter and more playful than the 1970s records, closer to sunny power pop than Third's wreckage, with Auer and Stringfellow's harmonies filling in for Chris Bell's old parts. Included here as the band's late coda rather than as an essential entry point.</t>
  </si>
  <si>
    <t xml:space="preserve">A late-period link between the original Big Star and the jangle-pop bands it inspired, since two of its members (Auer and Stringfellow of the Posies) were themselves shaped by the earlier records.</t>
  </si>
  <si>
    <t xml:space="preserve">Dony; Mine Exclusively; Best Chance</t>
  </si>
  <si>
    <t xml:space="preserve">A0520</t>
  </si>
  <si>
    <t xml:space="preserve">Chris Bell</t>
  </si>
  <si>
    <t xml:space="preserve">I Am the Cosmos</t>
  </si>
  <si>
    <t xml:space="preserve">jangle; hushed; heartbreak; close harmonies; bleak</t>
  </si>
  <si>
    <t xml:space="preserve">Recorded mostly in 1974 and 1975 after Chris Bell left Big Star, these solo sessions stayed in the vault until Rykodisc compiled them into an album seventeen years after his death. The title track and "You and Your Sister" pair delicate acoustic jangle with despairing lyrics about faith and failure, sung in a fragile voice very different from Alex Chilton's. It is the missing link between Big Star's #1 Record and the more wounded, confessional strain of power pop that followed.</t>
  </si>
  <si>
    <t xml:space="preserve">Bell's own extension of the Big Star sound after leaving the band; its quiet devastation influenced later power pop songwriters who treated the genre as a vehicle for heartbreak rather than pure hooks.</t>
  </si>
  <si>
    <t xml:space="preserve">I Am the Cosmos; You and Your Sister; Speed of Sound</t>
  </si>
  <si>
    <t xml:space="preserve">https://en.wikipedia.org/wiki/I_Am_the_Cosmos</t>
  </si>
  <si>
    <t xml:space="preserve">A0521</t>
  </si>
  <si>
    <t xml:space="preserve">Alex Chilton</t>
  </si>
  <si>
    <t xml:space="preserve">Like Flies on Sherbert</t>
  </si>
  <si>
    <t xml:space="preserve">Peabody Records</t>
  </si>
  <si>
    <t xml:space="preserve">lo-fi; shouted; drawl; live in the room; pop-culture references</t>
  </si>
  <si>
    <t xml:space="preserve">Made with producer Jim Dickinson in a deliberately wrecked, drunk-sounding style, this record buries Chilton's pop instincts under distorted vocals, sloppy playing and covers of rockabilly and country obscurities. It reads as a direct rejection of the polished jangle of #1 Record, closer to garage rock and proto-lo-fi than power pop proper. Later champions like R.E.M.'s Peter Buck and the whole American underground treated its willful sloppiness as a statement of intent.</t>
  </si>
  <si>
    <t xml:space="preserve">Chilton's post-Big Star turn toward chaos and noise; its scrappy home-studio feel anticipated the lo-fi and indie underground of the 1980s and 1990s.</t>
  </si>
  <si>
    <t xml:space="preserve">My Rival; Hey! Little Child; Like Flies on Sherbert</t>
  </si>
  <si>
    <t xml:space="preserve">https://en.wikipedia.org/wiki/Alex_Chilton
https://en.wikipedia.org/wiki/Like_Flies_on_Sherbert</t>
  </si>
  <si>
    <t xml:space="preserve">A0522</t>
  </si>
  <si>
    <t xml:space="preserve">Feudalist Tarts</t>
  </si>
  <si>
    <t xml:space="preserve">New Rose Records</t>
  </si>
  <si>
    <t xml:space="preserve">horns; drawl; breezy; pop-culture references; live in the room</t>
  </si>
  <si>
    <t xml:space="preserve">A short, horn-flecked EP that finds Chilton in a looser, soul- and R&amp;B-inflected mode than either Big Star or Like Flies on Sherbert, closer to a bar-band groove than jangle pop. "Lost My Job" and "Thing for You" show off a wry, conversational singer more interested in feel than polish. It is a minor but telling entry in the Chilton catalog, evidence of how far he ranged after Big Star broke up.</t>
  </si>
  <si>
    <t xml:space="preserve">Part of Chilton's mid-1980s French-label period (New Rose/Big Time), when his post-Big Star work fed the growing American college-rock and power-pop underground that revered him as a lost forefather.</t>
  </si>
  <si>
    <t xml:space="preserve">Lost My Job; Thing for You; Thank You John</t>
  </si>
  <si>
    <t xml:space="preserve">https://en.wikipedia.org/wiki/Alex_Chilton</t>
  </si>
  <si>
    <t xml:space="preserve">A0523</t>
  </si>
  <si>
    <t xml:space="preserve">The dB's</t>
  </si>
  <si>
    <t xml:space="preserve">Stands for Decibels</t>
  </si>
  <si>
    <t xml:space="preserve">Albion Records</t>
  </si>
  <si>
    <t xml:space="preserve">Winston-Salem / Chapel Hill (Drive-In Studio)</t>
  </si>
  <si>
    <t xml:space="preserve">jangle; drum machine; close harmonies; anthemic; pop-culture references</t>
  </si>
  <si>
    <t xml:space="preserve">Chris Stamey and Peter Holsapple, both raised in Winston-Salem, NC before decamping to New York, split songwriting and lead vocals across a debut that mixes chiming jangle with quirky new-wave touches like a drum machine on "Black and White." It is tighter and more angular than Big Star while keeping the same hook-first instincts, closer to XTC's nervous energy than to Byrds jangle. Critically adored but commercially ignored, it became a foundational text for American power pop and jangle pop.</t>
  </si>
  <si>
    <t xml:space="preserve">Direct heirs of Big Star's Memphis pop, carrying the jangle-pop line north to New York and, through Mitch Easter's later work with the band, into the Winston-Salem/Chapel Hill scene that produced Let's Active and R.E.M.</t>
  </si>
  <si>
    <t xml:space="preserve">Black and White; Big Brown Eyes; Judy</t>
  </si>
  <si>
    <t xml:space="preserve">https://en.wikipedia.org/wiki/The_dB%27s
https://en.wikipedia.org/wiki/Stands_for_Decibels</t>
  </si>
  <si>
    <t xml:space="preserve">A0524</t>
  </si>
  <si>
    <t xml:space="preserve">Repercussion</t>
  </si>
  <si>
    <t xml:space="preserve">jangle; harmonized guitars; close harmonies; pop-culture references; anthemic</t>
  </si>
  <si>
    <t xml:space="preserve">The second dB's album pushes further into layered guitar interplay between Stamey and Holsapple, with songs like "Amplifier" and "Ask for Jill" sharpening the debut's blend of jangle and new-wave nerves into something even more melodic. It still found no commercial foothold despite glowing reviews, cementing the band's reputation as critics' favorites rather than hitmakers. Some sources date it to 1982, but the band's own account and reissues place it in late 1981.</t>
  </si>
  <si>
    <t xml:space="preserve">A direct continuation of Stands for Decibels' jangle-pop template, tightening the songwriting partnership that would influence the Chapel Hill and college-rock scenes of the following decade.</t>
  </si>
  <si>
    <t xml:space="preserve">Amplifier; Ask for Jill; Nothing Is Wrong</t>
  </si>
  <si>
    <t xml:space="preserve">https://en.wikipedia.org/wiki/The_dB%27s
https://en.wikipedia.org/wiki/Repercussion_(album)</t>
  </si>
  <si>
    <t xml:space="preserve">A0525</t>
  </si>
  <si>
    <t xml:space="preserve">Like This</t>
  </si>
  <si>
    <t xml:space="preserve">Bearsville Records</t>
  </si>
  <si>
    <t xml:space="preserve">jangle; drawl; close harmonies; breezy; storytelling</t>
  </si>
  <si>
    <t xml:space="preserve">With Chris Stamey gone solo, Peter Holsapple takes over as chief songwriter and the band leans into a warmer, more country-tinged version of jangle pop, closer to Byrds twang than the debut's nervous energy. "Amplifier" gives way to a plainer, more direct style on songs like "Love Is for Lovers," recorded for a major label that ultimately did little to promote it. It is a transitional record, less angular than the first two albums but just as melodically assured.</t>
  </si>
  <si>
    <t xml:space="preserve">Shows the dB's drifting from jangle-pop toward the more countryish, plainspoken songwriting that Holsapple's later work (and the Continental Drifters) would carry further into roots-rock territory.</t>
  </si>
  <si>
    <t xml:space="preserve">Love Is for Lovers; Rendezvous; A Spy in the House of Love</t>
  </si>
  <si>
    <t xml:space="preserve">https://en.wikipedia.org/wiki/The_dB%27s</t>
  </si>
  <si>
    <t xml:space="preserve">A0526</t>
  </si>
  <si>
    <t xml:space="preserve">The Sound of Music</t>
  </si>
  <si>
    <t xml:space="preserve">jangle; anthemic; pop-culture references; close harmonies; breezy</t>
  </si>
  <si>
    <t xml:space="preserve">The dB's' final album of their original run moves onto I.R.S., the same label as R.E.M., and sounds accordingly bigger and more confident, with Holsapple's melodic sense fully in charge. "Never Say When" and "A Spy in the House of Love"-era hooks give way to a fuller, more guitar-driven jangle that fits comfortably alongside mid-1980s college rock radio. It closed out the band's most productive period before a long hiatus.</t>
  </si>
  <si>
    <t xml:space="preserve">The dB's' closing statement on I.R.S. Records, the same imprint anchoring R.E.M. and Let's Active, tying the Winston-Salem/Chapel Hill jangle-pop scene together on one label roster.</t>
  </si>
  <si>
    <t xml:space="preserve">Never Say When; Any Old Thing; Molly Says</t>
  </si>
  <si>
    <t xml:space="preserve">A0527</t>
  </si>
  <si>
    <t xml:space="preserve">Let's Active</t>
  </si>
  <si>
    <t xml:space="preserve">Cypress</t>
  </si>
  <si>
    <t xml:space="preserve">Winston-Salem, NC</t>
  </si>
  <si>
    <t xml:space="preserve">jangle; synths; close harmonies; polished; breezy</t>
  </si>
  <si>
    <t xml:space="preserve">Let's Active's first full-length pushes Mitch Easter's dense, layered production further, adding synths and studio effects to a chiming-guitar base without losing pop concision. Songs like "Waters Part" and "Blue Line" show a knack for melody that made Easter's own band a critical favorite even as R.E.M., his production client, became the bigger commercial story. It is a defining record of the mid-1980s American jangle-pop underground.</t>
  </si>
  <si>
    <t xml:space="preserve">Extends the Drive-In Studio sound Easter built with R.E.M. and other Southern bands into a full pop album of his own, keeping the Winston-Salem/Chapel Hill scene's jangle at its center.</t>
  </si>
  <si>
    <t xml:space="preserve">Waters Part; Blue Line; Flags for Everything</t>
  </si>
  <si>
    <t xml:space="preserve">https://en.wikipedia.org/wiki/Let%27s_Active</t>
  </si>
  <si>
    <t xml:space="preserve">A0528</t>
  </si>
  <si>
    <t xml:space="preserve">Big Plans for Everybody</t>
  </si>
  <si>
    <t xml:space="preserve">jangle; synths; polished; pop-culture references; breezy</t>
  </si>
  <si>
    <t xml:space="preserve">With a fuller road band behind him, Mitch Easter pushes Let's Active toward a bigger, more electric sound on this third record, trading some of Cypress's chamber-pop intimacy for guitar-forward mid-1980s college rock. The hooks stay intact even as the arrangements get busier and more ambitious. It closed out the band's most productive stretch before a four-year gap to their final album.</t>
  </si>
  <si>
    <t xml:space="preserve">The peak of Mitch Easter's own band within the Drive-In Studio orbit, running parallel to the R.E.M. and dB's records he helped shape from the production chair.</t>
  </si>
  <si>
    <t xml:space="preserve">In Little Ways; Writing the Book of Last Pages; Last Chance Town</t>
  </si>
  <si>
    <t xml:space="preserve">A0529</t>
  </si>
  <si>
    <t xml:space="preserve">Pylon</t>
  </si>
  <si>
    <t xml:space="preserve">Gyrate</t>
  </si>
  <si>
    <t xml:space="preserve">DB Records</t>
  </si>
  <si>
    <t xml:space="preserve">X10</t>
  </si>
  <si>
    <t xml:space="preserve">jangle; shouted; deadpan; feedback; rowdy</t>
  </si>
  <si>
    <t xml:space="preserve">Four Athens art students built this debut around Michael Lachowski's rubbery bass lines, Randy Bewley's angular, occasionally jangly guitar, and Vanessa Briscoe Hay's flat, chanted vocals, closer to a stripped-down funk-punk hybrid than conventional pop. It shares the seed lane's ringing-guitar DNA in flashes but is really a dance-punk record that happened to come out of the same Athens scene as R.E.M. and the B-52's. Included here for that scene connection and the jangle threads running through songs like "Danger."</t>
  </si>
  <si>
    <t xml:space="preserve">Emerged from the same Athens, GA art-school scene as R.E.M. and the B-52's; its angular DIY energy runs closer to post-punk than to jangle pop proper, but the two scenes overlapped constantly.</t>
  </si>
  <si>
    <t xml:space="preserve">Danger; Volume; Feast on My Heart</t>
  </si>
  <si>
    <t xml:space="preserve">https://en.wikipedia.org/wiki/Pylon_(band)
https://en.wikipedia.org/wiki/Gyrate_(album)</t>
  </si>
  <si>
    <t xml:space="preserve">A0530</t>
  </si>
  <si>
    <t xml:space="preserve">Chomp</t>
  </si>
  <si>
    <t xml:space="preserve">shouted; deadpan; feedback; rowdy; funny-sad</t>
  </si>
  <si>
    <t xml:space="preserve">Pylon's second and, in its original run, final album sharpens the debut's funk-punk attack with a slightly more polished studio sound, still driven by Michael Lachowski's bass and Vanessa Briscoe Hay's clipped vocal chant. "Crazy" became the band's best-known song, later covered by R.E.M., a reminder of how tightly the Athens scene's bands supported each other. It remains more post-punk than jangle pop, but its DIY energy and Athens pedigree keep it tied to this lane's story.</t>
  </si>
  <si>
    <t xml:space="preserve">A key document of the Athens scene alongside R.E.M. and Guadalcanal Diary; R.E.M.'s cover of "Crazy" cemented Pylon's influence on the jangle-pop bands that shared its hometown.</t>
  </si>
  <si>
    <t xml:space="preserve">Crazy; Beep; Gyrate</t>
  </si>
  <si>
    <t xml:space="preserve">https://en.wikipedia.org/wiki/Pylon_(band)
https://en.wikipedia.org/wiki/Chomp_(album)</t>
  </si>
  <si>
    <t xml:space="preserve">A0531</t>
  </si>
  <si>
    <t xml:space="preserve">Game Theory</t>
  </si>
  <si>
    <t xml:space="preserve">Real Nighttime</t>
  </si>
  <si>
    <t xml:space="preserve">jangle; synths; close harmonies; pop-culture references; breezy</t>
  </si>
  <si>
    <t xml:space="preserve">Produced by Mitch Easter, Scott Miller's band folds Davis, California's paisley-underground jangle into dense, hook-crowded songs full of wordy, self-aware lyrics and layered guitars. It sounds like a direct line from Big Star through Easter's Winston-Salem studio sensibility, filtered through Miller's nerdier, more literate songwriting. Critics loved it far more than record buyers did, a pattern that would define Game Theory's whole career.</t>
  </si>
  <si>
    <t xml:space="preserve">Connects the Winston-Salem/Chapel Hill jangle sound to California's paisley underground through producer Mitch Easter, feeding directly into Scott Miller's later band the Loud Family.</t>
  </si>
  <si>
    <t xml:space="preserve">24; Curse of the Frontier Land; Nightime</t>
  </si>
  <si>
    <t xml:space="preserve">https://en.wikipedia.org/wiki/Game_Theory_(band)
https://en.wikipedia.org/wiki/Real_Nighttime</t>
  </si>
  <si>
    <t xml:space="preserve">A0532</t>
  </si>
  <si>
    <t xml:space="preserve">The Big Shot Chronicles</t>
  </si>
  <si>
    <t xml:space="preserve">jangle; synths; polished; pop-culture references; close harmonies</t>
  </si>
  <si>
    <t xml:space="preserve">Another Mitch Easter production, this one pushes Game Theory's sound toward brighter, more radio-scaled jangle pop without sanding off Scott Miller's dense, references-heavy lyrics. Songs like "Erica's Word" pair big, ringing choruses with a knowing, bookish sensibility rare in guitar pop of the period. It is often cited as the most immediate entry point into the band's catalog.</t>
  </si>
  <si>
    <t xml:space="preserve">Continues the Easter-produced link between Game Theory and the Winston-Salem jangle sound, while Miller's literate songwriting pushed power pop toward the more cerebral style the Loud Family would carry on.</t>
  </si>
  <si>
    <t xml:space="preserve">Erica's Word; Life in the 80s (Room with a View); The Real Sheila</t>
  </si>
  <si>
    <t xml:space="preserve">https://en.wikipedia.org/wiki/Game_Theory_(band)
https://en.wikipedia.org/wiki/The_Big_Shot_Chronicles</t>
  </si>
  <si>
    <t xml:space="preserve">A0533</t>
  </si>
  <si>
    <t xml:space="preserve">Lolita Nation</t>
  </si>
  <si>
    <t xml:space="preserve">jangle; synths; lo-fi; pop-culture references; long songs (7+ minutes)</t>
  </si>
  <si>
    <t xml:space="preserve">A sprawling double album that alternates conventional, hook-heavy jangle-pop songs with tape collages, fragments and studio experiments, closer to a college-rock answer to the White Album than a normal power pop record. Scott Miller's ambition here goes well past what Enigma's promotional budget could support, and the record's cult reputation grew slowly over the following decades. It is the most structurally adventurous release to come out of the Big Star-descended jangle-pop scene.</t>
  </si>
  <si>
    <t xml:space="preserve">The most experimental extension of the jangle-pop lineage running from Big Star through Mitch Easter's productions, later cited by 1990s indie bands as an underground touchstone.</t>
  </si>
  <si>
    <t xml:space="preserve">We Love You Carol and Alison; Chardonnay; Andy in Ten Years</t>
  </si>
  <si>
    <t xml:space="preserve">https://en.wikipedia.org/wiki/Game_Theory_(band)
https://en.wikipedia.org/wiki/Lolita_Nation</t>
  </si>
  <si>
    <t xml:space="preserve">A0534</t>
  </si>
  <si>
    <t xml:space="preserve">Two Steps from the Middle Ages</t>
  </si>
  <si>
    <t xml:space="preserve">jangle; synths; close harmonies; breezy; pop-culture references</t>
  </si>
  <si>
    <t xml:space="preserve">Game Theory's final studio album under that name tightens back up after Lolita Nation's sprawl, returning to concise, hook-forward songs with the same dense wordplay and ringing guitars. It is a graceful closing statement before Scott Miller retired the band name and regrouped as the Loud Family. The jangle is as bright as anything in the catalog, even as the lineup and label situation grew increasingly unstable.</t>
  </si>
  <si>
    <t xml:space="preserve">Closes out Game Theory's run in the Big Star-to-jangle-pop lineage before Scott Miller carried the same sensibility into the Loud Family.</t>
  </si>
  <si>
    <t xml:space="preserve">Room for One More, Honey; What the Whole World Wants; Rolling with the Moody Girls</t>
  </si>
  <si>
    <t xml:space="preserve">https://en.wikipedia.org/wiki/Game_Theory_(band)
https://en.wikipedia.org/wiki/Two_Steps_from_the_Middle_Ages</t>
  </si>
  <si>
    <t xml:space="preserve">A0535</t>
  </si>
  <si>
    <t xml:space="preserve">The Loud Family</t>
  </si>
  <si>
    <t xml:space="preserve">Plants and Birds and Rocks and Things</t>
  </si>
  <si>
    <t xml:space="preserve">jangle; synths; pop-culture references; close harmonies; breezy</t>
  </si>
  <si>
    <t xml:space="preserve">Scott Miller's first record after retiring the Game Theory name keeps the same dense, referential lyrics and ringing guitars but pushes further into home-studio experimentation and synth textures. Songs shift between concise jangle-pop hooks and stranger detours, a continuation of the sprawl Miller had explored on Lolita Nation. It became the Loud Family's most acclaimed release, a bridge between 1980s college jangle and 1990s indie rock's more self-aware turn.</t>
  </si>
  <si>
    <t xml:space="preserve">Scott Miller's direct continuation of the Game Theory sound and the wider Big Star-to-jangle-pop lineage, carrying it into the 1990s indie underground.</t>
  </si>
  <si>
    <t xml:space="preserve">Inverness; Rosy Overdrive; Last Honest Face</t>
  </si>
  <si>
    <t xml:space="preserve">https://en.wikipedia.org/wiki/The_Loud_Family
https://en.wikipedia.org/wiki/Plants_and_Birds_and_Rocks_and_Things</t>
  </si>
  <si>
    <t xml:space="preserve">A0536</t>
  </si>
  <si>
    <t xml:space="preserve">Guadalcanal Diary</t>
  </si>
  <si>
    <t xml:space="preserve">Walking in the Shadow of the Big Man</t>
  </si>
  <si>
    <t xml:space="preserve">Marietta, GA</t>
  </si>
  <si>
    <t xml:space="preserve">jangle; storytelling; drawl; anthemic; small-town</t>
  </si>
  <si>
    <t xml:space="preserve">Produced by Don Dixon, this debut pairs ringing R.E.M.-adjacent guitars with Murray Attaway's booming baritone and story-songs about Southern history and myth, from Custer's Last Stand to small-town religion. It is more muscular and anthemic than the delicate jangle of Big Star or Let's Active, closer to a heartland-rock scale within the same guitar vocabulary. The band's Georgia roots put them in direct conversation with R.E.M. and the broader Athens-adjacent jangle scene.</t>
  </si>
  <si>
    <t xml:space="preserve">Part of the early-1980s Southern jangle-pop wave alongside R.E.M. and Pylon, sharing producer Don Dixon and the same regional guitar sound while pushing toward bigger, more anthemic songwriting.</t>
  </si>
  <si>
    <t xml:space="preserve">Watusi Rodeo; Trail of Tears; Fire from the Sky</t>
  </si>
  <si>
    <t xml:space="preserve">https://en.wikipedia.org/wiki/Walking_in_the_Shadow_of_the_Big_Man</t>
  </si>
  <si>
    <t xml:space="preserve">A0537</t>
  </si>
  <si>
    <t xml:space="preserve">jangle; storytelling; anthemic; drawl; political</t>
  </si>
  <si>
    <t xml:space="preserve">Guadalcanal Diary's second album sharpens the debut's jangle-and-baritone formula into tighter, more radio-friendly songs while keeping Murray Attaway's fascination with American mythology and small-town religion intact. "Watusi Rodeo" gave way here to the hookier "Cattle Prod" and the ecologically minded "Spirit Train," produced this time by Rodney Mills and Steve Nye. It marks the band's commercial and critical peak within the mid-1980s jangle-pop underground.</t>
  </si>
  <si>
    <t xml:space="preserve">Extends the Southern jangle-pop lineage shared with R.E.M. and Let's Active, using the same ringing-guitar vocabulary for bigger, more anthemic storytelling songs.</t>
  </si>
  <si>
    <t xml:space="preserve">Cattle Prod; Spirit Train; Michael Rockefeller</t>
  </si>
  <si>
    <t xml:space="preserve">https://en.wikipedia.org/wiki/Jamboree_(Guadalcanal_Diary_album)</t>
  </si>
  <si>
    <t xml:space="preserve">A0538</t>
  </si>
  <si>
    <t xml:space="preserve">Teenage Fanclub</t>
  </si>
  <si>
    <t xml:space="preserve">A Catholic Education</t>
  </si>
  <si>
    <t xml:space="preserve">Paperhouse Records</t>
  </si>
  <si>
    <t xml:space="preserve">Glasgow, Scotland</t>
  </si>
  <si>
    <t xml:space="preserve">Glasgow</t>
  </si>
  <si>
    <t xml:space="preserve">jangle; harmonized guitars; feedback; breezy; close harmonies</t>
  </si>
  <si>
    <t xml:space="preserve">Teenage Fanclub's debut buries Big Star and Byrds harmonies under thick, Dinosaur Jr.-style fuzz, recorded quickly and cheaply by a young Glasgow band still finding its footing. The scuzzy guitars sit awkwardly next to genuinely sweet melodies, a combination the band would refine on later records. It is rougher and noisier than the classic jangle-pop model but already carries the same Byrds/Beatles hook sense that would define their career.</t>
  </si>
  <si>
    <t xml:space="preserve">The starting point of Teenage Fanclub's arc from Big Star and Byrds worship through American indie-rock fuzz, launching the Glasgow strand of the jangle-pop lineage.</t>
  </si>
  <si>
    <t xml:space="preserve">Everything Flows; Heavy Metal; Catholic Education</t>
  </si>
  <si>
    <t xml:space="preserve">https://en.wikipedia.org/wiki/Teenage_Fanclub</t>
  </si>
  <si>
    <t xml:space="preserve">A0539</t>
  </si>
  <si>
    <t xml:space="preserve">Bandwagonesque</t>
  </si>
  <si>
    <t xml:space="preserve">Creation Records</t>
  </si>
  <si>
    <t xml:space="preserve">jangle; harmonized guitars; close harmonies; breezy; anthemic</t>
  </si>
  <si>
    <t xml:space="preserve">Teenage Fanclub's second album balances the fuzz of their debut with unmistakably Big Star-indebted melodies and vocal harmonies, turning them into the clearest 1990s heirs to the #1 Record/Radio City sound. Famously voted album of the year by Spin over Nirvana's Nevermind, it made the Byrds/Beatles jangle lineage feel current again during the height of grunge. Songs like "Star Sign" and "What You Do to Me" pair effortless hooks with warm, unhurried guitar tone.</t>
  </si>
  <si>
    <t xml:space="preserve">The clearest modern realization of the Big Star lineage this lane traces, directly citing Big Star and the Byrds while also absorbing Dinosaur Jr.-style fuzz from the American underground.</t>
  </si>
  <si>
    <t xml:space="preserve">Star Sign; What You Do to Me; The Concept</t>
  </si>
  <si>
    <t xml:space="preserve">A0540</t>
  </si>
  <si>
    <t xml:space="preserve">Thirteen</t>
  </si>
  <si>
    <t xml:space="preserve">jangle; harmonized guitars; close harmonies; polished; breezy</t>
  </si>
  <si>
    <t xml:space="preserve">Often considered the band's shakiest record, Thirteen still carries plenty of the ringing three-guitar harmony that made Bandwagonesque a landmark, just with less consistent songwriting and a thicker, more layered production. It is the sound of a band still figuring out how to follow up a breakthrough rather than a decisive artistic step, but tracks like "Radio" hold up well against the rest of the catalog. Fans and the band themselves have been more critical of it than of the records on either side.</t>
  </si>
  <si>
    <t xml:space="preserve">A transitional record between Bandwagonesque's fuzzy jangle and the more polished, Grand Prix-era version of the Big Star/Byrds sound Teenage Fanclub would perfect next.</t>
  </si>
  <si>
    <t xml:space="preserve">Radio; Norman 3; Hang On</t>
  </si>
  <si>
    <t xml:space="preserve">A0541</t>
  </si>
  <si>
    <t xml:space="preserve">Grand Prix</t>
  </si>
  <si>
    <t xml:space="preserve">Teenage Fanclub tightens up after Thirteen's sprawl, delivering their most consistently melodic set of songs, with Norman Blake, Raymond McGinley and Gerard Love each contributing immaculate, harmony-stacked jangle-pop. It is the record where the band's Big Star and Byrds worship stops sounding like homage and starts sounding entirely like their own voice. "Sparky's Dream" and "Mellow Doubt" are as close to the classic power-pop formula as anyone got in the mid-1990s.</t>
  </si>
  <si>
    <t xml:space="preserve">The full flowering of the Big Star/Byrds lineage in a 1990s context, with three songwriters splitting duties much as Chilton and Bell once did in Big Star.</t>
  </si>
  <si>
    <t xml:space="preserve">Sparky's Dream; Mellow Doubt; Neil Jung</t>
  </si>
  <si>
    <t xml:space="preserve">A0542</t>
  </si>
  <si>
    <t xml:space="preserve">Songs from Northern Britain</t>
  </si>
  <si>
    <t xml:space="preserve">jangle; close harmonies; harmonized guitars; breezy; cosmic</t>
  </si>
  <si>
    <t xml:space="preserve">A gentler, more pastoral record than Grand Prix, trading some of its predecessor's guitar crunch for acoustic textures and slower tempos while keeping the same three-way songwriting split and rich vocal harmony. "Ain't That Enough" and "Speed of Light" show the band settling into a warm, unhurried version of the Byrds/Beatles sound rather than chasing bigger choruses. It closes out the band's Creation Records run on a confident, mature note.</t>
  </si>
  <si>
    <t xml:space="preserve">A late-1990s continuation of the Big Star/Byrds jangle lineage, showing how far Teenage Fanclub had carried the sound from their fuzzy 1990 debut.</t>
  </si>
  <si>
    <t xml:space="preserve">Ain't That Enough; Speed of Light; I Don't Want Control of You</t>
  </si>
  <si>
    <t xml:space="preserve">A0543</t>
  </si>
  <si>
    <t xml:space="preserve">Howdy!</t>
  </si>
  <si>
    <t xml:space="preserve">jangle; close harmonies; harmonized guitars; breezy; polished</t>
  </si>
  <si>
    <t xml:space="preserve">Moving to Columbia after Creation's collapse, Teenage Fanclub keeps the same unhurried, harmony-rich jangle pop, now with a bigger studio budget and slightly glossier production. It is late-period proof of how durable the band's Big Star/Byrds formula remained a decade after A Catholic Education, even as the songs lean gentler and less urgent than the mid-1990s peak. Included here as one of the lane's later records, past the 1972-1995 core but a direct continuation of it.</t>
  </si>
  <si>
    <t xml:space="preserve">A late continuation of the Big Star/Byrds lineage this whole lane traces, showing the jangle-pop sound persisting well past its 1970s-1990s core period.</t>
  </si>
  <si>
    <t xml:space="preserve">I Need Direction; Dumb Dumb Dumb; Accidental Life</t>
  </si>
  <si>
    <t xml:space="preserve">A0544</t>
  </si>
  <si>
    <t xml:space="preserve">Velvet Crush</t>
  </si>
  <si>
    <t xml:space="preserve">In the Presence of Greatness</t>
  </si>
  <si>
    <t xml:space="preserve">Ringers Lactate/Creation Records</t>
  </si>
  <si>
    <t xml:space="preserve">jangle; close harmonies; harmonized guitars; breezy; anthemic</t>
  </si>
  <si>
    <t xml:space="preserve">Produced by Mitch Easter and Game Theory/Loud Family's Scott Litt-adjacent circle, this debut from Rhode Island trio Velvet Crush is a nearly academic distillation of Byrds twelve-string jangle and Big Star hooks, filtered through a slight power-pop sheen. Paul Chastain and Ric Menck's close harmonies sit atop ringing guitars on songs built for maximum melodic impact rather than innovation. It is a purist's record, indebted almost entirely to the exact lineage this lane traces.</t>
  </si>
  <si>
    <t xml:space="preserve">A direct, almost scholarly continuation of the Byrds-to-Big Star jangle lineage, connected to the scene through producer Mitch Easter and the same power-pop revival circle as the Posies.</t>
  </si>
  <si>
    <t xml:space="preserve">Walking Out on Love; If Not True</t>
  </si>
  <si>
    <t xml:space="preserve">https://en.wikipedia.org/wiki/Velvet_Crush</t>
  </si>
  <si>
    <t xml:space="preserve">A0545</t>
  </si>
  <si>
    <t xml:space="preserve">Teenage Symphonies to God</t>
  </si>
  <si>
    <t xml:space="preserve">jangle; close harmonies; harmonized guitars; anthemic; breezy</t>
  </si>
  <si>
    <t xml:space="preserve">With Big Star and Teenage Fanclub connections deepening (Matthew Sweet co-writes, and the album's title nods to Brian Wilson), Velvet Crush deliver their most fully realized record, pairing Byrdsy jangle with a bigger, more confident power-pop sound. Ric Menck's drumming and Paul Chastain's melodic instincts finally match the ambition of the band's obvious influences. It stands as one of the definitive 1990s records in the classic Byrds/Big Star jangle-pop tradition.</t>
  </si>
  <si>
    <t xml:space="preserve">The fullest 1990s realization of the Byrds/Big Star lineage this lane traces, tying together Matthew Sweet, Teenage Fanclub and the wider power-pop revival scene of the era.</t>
  </si>
  <si>
    <t xml:space="preserve">Hold Me Up; Time Wraps Around You; Weird Summer</t>
  </si>
  <si>
    <t xml:space="preserve">https://en.wikipedia.org/wiki/Velvet_Crush
https://en.wikipedia.org/wiki/Teenage_Symphonies_to_God</t>
  </si>
  <si>
    <t xml:space="preserve">A0546</t>
  </si>
  <si>
    <t xml:space="preserve">Raspberries</t>
  </si>
  <si>
    <t xml:space="preserve">close harmonies; harmonized guitars; breezy; anthemic; pop-culture references</t>
  </si>
  <si>
    <t xml:space="preserve">Eric Carmen's Cleveland band opens with "Go All the Way," a nearly perfect distillation of British Invasion hooks and glammy American teen-pop energy that helped define what critics would start calling power pop. The debut is bubblegum-sweet on the surface but built from genuinely sharp songwriting and tight vocal harmonies. It is more mainstream and radio-ready than the Big Star/dB's strand of this lane, closer to the AM-pop wing of the same jangle-and-hooks family tree.</t>
  </si>
  <si>
    <t xml:space="preserve">A more commercially minded, Beatles/Byrds-descended contemporary of Big Star's debut, feeding directly into the power-pop movement that Cheap Trick, the Knack and later revivalists carried forward.</t>
  </si>
  <si>
    <t xml:space="preserve">Go All the Way; Don't Want to Say Goodbye; I Saw the Light</t>
  </si>
  <si>
    <t xml:space="preserve">https://en.wikipedia.org/wiki/Raspberries_(band)</t>
  </si>
  <si>
    <t xml:space="preserve">A0547</t>
  </si>
  <si>
    <t xml:space="preserve">Fresh</t>
  </si>
  <si>
    <t xml:space="preserve">close harmonies; harmonized guitars; breezy; anthemic; polished</t>
  </si>
  <si>
    <t xml:space="preserve">Released the same year as their debut, Fresh refines the Raspberries' sound with even glossier production and the hit "I Wanna Be with You," doubling down on ringing guitars and stacked harmonies aimed squarely at Top 40 radio. It is arguably a tighter set of songs than the debut, even if it never matched the debut's biggest single for cultural impact. The band's power-pop template here became a direct reference point for the genre's name and its Beatles-descended songwriting values.</t>
  </si>
  <si>
    <t xml:space="preserve">Cements the Raspberries as an early template for the power-pop genre name itself, a commercial counterpart to Big Star's more cult-level Memphis version of the same Beatles/Byrds hook worship.</t>
  </si>
  <si>
    <t xml:space="preserve">I Wanna Be with You; Let's Pretend; Nowhere Man</t>
  </si>
  <si>
    <t xml:space="preserve">A0548</t>
  </si>
  <si>
    <t xml:space="preserve">Badfinger</t>
  </si>
  <si>
    <t xml:space="preserve">Straight Up</t>
  </si>
  <si>
    <t xml:space="preserve">Apple Records</t>
  </si>
  <si>
    <t xml:space="preserve">Swansea, Wales</t>
  </si>
  <si>
    <t xml:space="preserve">close harmonies; harmonized guitars; breezy; polished; anthemic</t>
  </si>
  <si>
    <t xml:space="preserve">Produced partly by George Harrison and Todd Rundgren, Badfinger's third Apple album pairs unabashedly Beatlesque songwriting with crisp, chiming guitar arrangements on "Baby Blue" and "Day After Day." As the Beatles' hand-picked heirs on their own label, Badfinger made the connection between the Beatles and the power-pop genre almost literal. Its influence on the ringing-guitar, big-chorus side of this lane runs in parallel to Big Star's more American, Byrds-inflected version of the same idea.</t>
  </si>
  <si>
    <t xml:space="preserve">A direct, label-sanctioned extension of the Beatles' own pop songwriting; its clean, harmony-driven sound sits at the more polished end of the same Byrds/Beatles lineage Big Star pursued from Memphis.</t>
  </si>
  <si>
    <t xml:space="preserve">Baby Blue; Day After Day; Name of the Game</t>
  </si>
  <si>
    <t xml:space="preserve">https://en.wikipedia.org/wiki/Badfinger</t>
  </si>
  <si>
    <t xml:space="preserve">A0549</t>
  </si>
  <si>
    <t xml:space="preserve">Shoes</t>
  </si>
  <si>
    <t xml:space="preserve">Black Vinyl Shoes</t>
  </si>
  <si>
    <t xml:space="preserve">Black Vinyl Records</t>
  </si>
  <si>
    <t xml:space="preserve">Zion, IL</t>
  </si>
  <si>
    <t xml:space="preserve">lo-fi; close harmonies; jangle; breezy; short songs (under 2 minutes)</t>
  </si>
  <si>
    <t xml:space="preserve">Recorded on a four-track in a home studio outside Chicago and self-released on their own label, Shoes built a whole album of Beatles/Big Star-style melodicism out of almost nothing but guitars, tape hiss and three-part harmony. Its lo-fi origins were as influential as its songwriting, a blueprint for DIY pop that predates most of the 1980s home-taping scene by years. It is one of the earliest true bedroom-pop records, hiding genuinely gorgeous hooks under deliberately modest means.</t>
  </si>
  <si>
    <t xml:space="preserve">An early, largely self-made extension of the Big Star/Beatles jangle-pop sound, notable for pairing that melodic lineage with a DIY home-recording ethic that anticipated the 1980s-90s lo-fi underground.</t>
  </si>
  <si>
    <t xml:space="preserve">Okay; Tomorrow Night; Say You Love Me</t>
  </si>
  <si>
    <t xml:space="preserve">https://en.wikipedia.org/wiki/Shoes_(band)</t>
  </si>
  <si>
    <t xml:space="preserve">A0550</t>
  </si>
  <si>
    <t xml:space="preserve">Present Tense</t>
  </si>
  <si>
    <t xml:space="preserve">jangle; close harmonies; breezy; polished; pop-culture references</t>
  </si>
  <si>
    <t xml:space="preserve">Signed to a major label after Black Vinyl Shoes built a cult following, Shoes cleaned up their sound without losing the plain, close-harmony charm that made the debut work, landing squarely in the classic late-1970s power-pop mold. "Tomorrow Night" (re-recorded from the debut) and "Too Late" show a band comfortable writing hooks that sound both effortless and slightly melancholy. It remains one of the era's most purely melodic records, a quieter cousin to Cheap Trick's louder version of the same instincts.</t>
  </si>
  <si>
    <t xml:space="preserve">Represents the studio-polished, major-label counterpart to Shoes' own DIY debut, part of the same late-1970s power-pop wave as the Records and 20/20.</t>
  </si>
  <si>
    <t xml:space="preserve">Too Late; Tomorrow Night; In My Arms Again</t>
  </si>
  <si>
    <t xml:space="preserve">A0551</t>
  </si>
  <si>
    <t xml:space="preserve">20/20</t>
  </si>
  <si>
    <t xml:space="preserve">Portrait Records</t>
  </si>
  <si>
    <t xml:space="preserve">A Tulsa-to-LA power-pop band's debut, tightly written and tightly played, pairing New Wave-adjacent synth touches with classic ringing-guitar hooks on songs like "Yellow Pills," which later lent its name to a whole series of power-pop compilation albums. It sits at the more polished, late-1970s new-wave end of the genre, alongside the Knack and the Records. The record barely dented the charts but became a touchstone for later power-pop revivalists.</t>
  </si>
  <si>
    <t xml:space="preserve">Part of the late-1970s Los Angeles power-pop scene alongside the Knack and the Plimsouls' predecessor bands, extending the Beatles/Byrds hook lineage into a new-wave-adjacent studio sound.</t>
  </si>
  <si>
    <t xml:space="preserve">Yellow Pills; Cheri; Giving It All</t>
  </si>
  <si>
    <t xml:space="preserve">https://en.wikipedia.org/wiki/20/20_(band)</t>
  </si>
  <si>
    <t xml:space="preserve">A0552</t>
  </si>
  <si>
    <t xml:space="preserve">The Plimsouls</t>
  </si>
  <si>
    <t xml:space="preserve">Planet Records</t>
  </si>
  <si>
    <t xml:space="preserve">jangle; shouted; breezy; anthemic; pop-culture references</t>
  </si>
  <si>
    <t xml:space="preserve">Peter Case's band after the short-lived Nerves plays a rawer, more garage-rock-indebted style of power pop than the Records or 20/20, with jangling guitars pushed through a louder, more urgent Los Angeles club-scene energy. It never matched the reach of the later hit "A Million Miles Away," but its combination of Byrds twang and punk-adjacent drive made the Plimsouls a key LA link between 1960s jangle and 1980s power pop. Case's raspy, committed vocals set it apart from the genre's smoother entries.</t>
  </si>
  <si>
    <t xml:space="preserve">Grew out of Peter Case's earlier band the Nerves, carrying LA power pop's Byrds-and-British-Invasion hooks into a louder, more club-rock-driven sound.</t>
  </si>
  <si>
    <t xml:space="preserve">Zero Hour; In This Town; Now</t>
  </si>
  <si>
    <t xml:space="preserve">https://en.wikipedia.org/wiki/The_Plimsouls</t>
  </si>
  <si>
    <t xml:space="preserve">A0553</t>
  </si>
  <si>
    <t xml:space="preserve">Everywhere at Once</t>
  </si>
  <si>
    <t xml:space="preserve">jangle; shouted; anthemic; breezy; pop-culture references</t>
  </si>
  <si>
    <t xml:space="preserve">The Plimsouls' major-label album gave the world "A Million Miles Away," a jangling, chiming single later used in Valley Girl that became the band's defining song. The rest of the record keeps the same combination of Rickenbacker jangle and garage-rock urgency as the debut, just with a bigger budget and cleaner mix. It represents the commercial high point of the LA power-pop scene's early-1980s moment.</t>
  </si>
  <si>
    <t xml:space="preserve">The commercial peak of the LA power-pop scene running through the Nerves and the Plimsouls, extending the Byrds' jangle sound into 1980s new-wave-adjacent rock radio.</t>
  </si>
  <si>
    <t xml:space="preserve">A Million Miles Away; Oldest Story in the World; Magic Touch</t>
  </si>
  <si>
    <t xml:space="preserve">A0554</t>
  </si>
  <si>
    <t xml:space="preserve">Dwight Twilley Band</t>
  </si>
  <si>
    <t xml:space="preserve">Sincerely</t>
  </si>
  <si>
    <t xml:space="preserve">Shelter Records</t>
  </si>
  <si>
    <t xml:space="preserve">close harmonies; breezy; jangle; pop-culture references; anthemic</t>
  </si>
  <si>
    <t xml:space="preserve">Tulsa's Dwight Twilley and Phil Seymour built this debut around Sun Records-style rockabilly slap and Beatlesque harmony, most famously on the hit "I'm on Fire." It is one of the earliest records to get called power pop by the rock press, mixing Elvis-era Southern rock and roll with 1960s British Invasion melody. Commercial success never matched the acclaim, a familiar story across this whole lane of records.</t>
  </si>
  <si>
    <t xml:space="preserve">An early template for the power-pop label itself, fusing rockabilly roots with Beatles-style hooks in a way that fed directly into the late-1970s power-pop wave alongside the Raspberries and Big Star.</t>
  </si>
  <si>
    <t xml:space="preserve">I'm on Fire; Could Be Love; Feeling in the Dark</t>
  </si>
  <si>
    <t xml:space="preserve">https://en.wikipedia.org/wiki/Dwight_Twilley</t>
  </si>
  <si>
    <t xml:space="preserve">A0555</t>
  </si>
  <si>
    <t xml:space="preserve">The Records</t>
  </si>
  <si>
    <t xml:space="preserve">Shades in Bed</t>
  </si>
  <si>
    <t xml:space="preserve">London, England</t>
  </si>
  <si>
    <t xml:space="preserve">jangle; close harmonies; breezy; pop-culture references; anthemic</t>
  </si>
  <si>
    <t xml:space="preserve">A British power-pop debut built almost entirely around ringing twelve-string guitar and effortless melody, led by "Starry Eyes," a near-perfect Byrds-into-new-wave single about record-industry frustration. Released in the US under a different title and track sequence, it sits right at the intersection of British power pop and the American jangle lineage this lane traces. The band's tight harmonies and chiming hooks made them critical favorites on both sides of the Atlantic.</t>
  </si>
  <si>
    <t xml:space="preserve">A UK counterpart to the American Big Star/dB's jangle-pop lineage, sharing the same Byrds twelve-string vocabulary and feeding the wider late-1970s international power-pop wave.</t>
  </si>
  <si>
    <t xml:space="preserve">Starry Eyes; Teenarama</t>
  </si>
  <si>
    <t xml:space="preserve">https://en.wikipedia.org/wiki/The_Records_(band)</t>
  </si>
  <si>
    <t xml:space="preserve">A0556</t>
  </si>
  <si>
    <t xml:space="preserve">Flamin' Groovies</t>
  </si>
  <si>
    <t xml:space="preserve">Shake Some Action</t>
  </si>
  <si>
    <t xml:space="preserve">After years as a garage-rock band, the Flamin' Groovies remade themselves as British Invasion disciples on this record, with the title track stacking ringing Rickenbacker guitars and Beatles/Byrds harmonies into one of power pop's most enduring anthems. Produced partly by Dave Edmunds, it favors bright, direct hooks over the band's earlier grit. It became a key bridge between 1960s jangle and the power-pop and punk-adjacent scenes that followed it in the late 1970s.</t>
  </si>
  <si>
    <t xml:space="preserve">A San Francisco band's full conversion to Byrds/Beatles jangle worship, feeding directly into the power-pop movement and later cited by jangle-pop and paisley-underground bands alike.</t>
  </si>
  <si>
    <t xml:space="preserve">Shake Some Action; You Tore Me Down</t>
  </si>
  <si>
    <t xml:space="preserve">https://en.wikipedia.org/wiki/Flamin%27_Groovies</t>
  </si>
  <si>
    <t xml:space="preserve">A0557</t>
  </si>
  <si>
    <t xml:space="preserve">Tommy Keene</t>
  </si>
  <si>
    <t xml:space="preserve">Songs from the Film</t>
  </si>
  <si>
    <t xml:space="preserve">Washington, DC</t>
  </si>
  <si>
    <t xml:space="preserve">jangle; close harmonies; breezy; anthemic; pop-culture references</t>
  </si>
  <si>
    <t xml:space="preserve">Washington, DC's Tommy Keene made his major-label debut with a set of big, ringing power-pop songs built for arena-scale choruses that radio mostly ignored. "Places That Are Gone" and "Gold Town" pair jangling guitar with a wistful, slightly melancholy edge closer to Big Star's Radio City than to bubblegum power pop. Despite critical acclaim and Geffen's backing, the record's commercial failure became a familiar story for the whole jangle-pop underground.</t>
  </si>
  <si>
    <t xml:space="preserve">A direct continuation of the Big Star/power-pop lineage into the mid-1980s DC underground, later cited as an influence by American indie and college-rock songwriters.</t>
  </si>
  <si>
    <t xml:space="preserve">Places That Are Gone; Gold Town; In Our Lives</t>
  </si>
  <si>
    <t xml:space="preserve">https://en.wikipedia.org/wiki/Tommy_Keene
https://en.wikipedia.org/wiki/Songs_from_the_Film</t>
  </si>
  <si>
    <t xml:space="preserve">A0558</t>
  </si>
  <si>
    <t xml:space="preserve">Marshall Crenshaw</t>
  </si>
  <si>
    <t xml:space="preserve">Detroit, MI</t>
  </si>
  <si>
    <t xml:space="preserve">A Detroit songwriter with a deep Buddy Holly fixation, Crenshaw's debut pairs plain, unfussy guitar pop with some of the cleverest, most economical songwriting of the early-1980s power-pop wave. "Someday, Someway" became a minor hit, but the whole record's mix of rockabilly twang and Byrds-descended jangle is remarkably consistent. It is often cited as the purest distillation of early-1960s pop songcraft filtered through a post-punk sensibility.</t>
  </si>
  <si>
    <t xml:space="preserve">Extends the Buddy Holly/Byrds/Beatles hook lineage into the early-1980s American power-pop scene, standing alongside Big Star and the dB's as a critics'-favorite entry in the same tradition.</t>
  </si>
  <si>
    <t xml:space="preserve">Someday, Someway; Cynical Girl; Mary Anne</t>
  </si>
  <si>
    <t xml:space="preserve">https://en.wikipedia.org/wiki/Marshall_Crenshaw</t>
  </si>
  <si>
    <t xml:space="preserve">A0559</t>
  </si>
  <si>
    <t xml:space="preserve">The Posies</t>
  </si>
  <si>
    <t xml:space="preserve">Dear 23</t>
  </si>
  <si>
    <t xml:space="preserve">Bellingham, WA</t>
  </si>
  <si>
    <t xml:space="preserve">jangle; close harmonies; harmonized guitars; breezy; pop-culture references</t>
  </si>
  <si>
    <t xml:space="preserve">Jon Auer and Ken Stringfellow's major-label debut wraps dense vocal harmonies around ringing, occasionally shoegaze-adjacent guitars, a Pacific Northwest update of the Big Star/Byrds formula released just as grunge was about to swallow the region's scene. "Golden Blunders" became a minor alt-rock hit and later got covered by Ringo Starr. It is one of the most fully realized records in the whole jangle-pop revival, indebted almost entirely to the exact lineage this lane traces.</t>
  </si>
  <si>
    <t xml:space="preserve">A direct 1990s continuation of the Big Star lineage, later made literal when Auer and Stringfellow joined the reunited Big Star themselves for In Space.</t>
  </si>
  <si>
    <t xml:space="preserve">Golden Blunders; Suddenly Mary; Apology</t>
  </si>
  <si>
    <t xml:space="preserve">https://en.wikipedia.org/wiki/The_Posies</t>
  </si>
  <si>
    <t xml:space="preserve">A0560</t>
  </si>
  <si>
    <t xml:space="preserve">Frosting on the Beater</t>
  </si>
  <si>
    <t xml:space="preserve">jangle; close harmonies; harmonized guitars; feedback; anthemic</t>
  </si>
  <si>
    <t xml:space="preserve">The Posies push their jangle-pop harmonies through much louder, grunge-adjacent guitar walls on this follow-up, recorded during Seattle's early-1990s alt-rock boom without abandoning the vocal blend that defined Dear 23. "Dream All Day" and "Flavor of the Month" show the band absorbing the Pacific Northwest's noisier climate while staying melodically rooted in Big Star and the Byrds. It stands as the loudest, most muscular record in the classic jangle-pop lineage.</t>
  </si>
  <si>
    <t xml:space="preserve">Shows the Big Star/Byrds jangle lineage absorbing early-1990s alt-rock fuzz, a parallel move to what Teenage Fanclub was doing in Glasgow at the same time.</t>
  </si>
  <si>
    <t xml:space="preserve">Dream All Day; Flavor of the Month; Definite Door</t>
  </si>
  <si>
    <t xml:space="preserve">A0561</t>
  </si>
  <si>
    <t xml:space="preserve">Matthew Sweet</t>
  </si>
  <si>
    <t xml:space="preserve">Girlfriend</t>
  </si>
  <si>
    <t xml:space="preserve">Zoo Entertainment</t>
  </si>
  <si>
    <t xml:space="preserve">Lincoln, NE</t>
  </si>
  <si>
    <t xml:space="preserve">jangle; close harmonies; harmonized guitars; heartbreak; anthemic</t>
  </si>
  <si>
    <t xml:space="preserve">Written during Sweet's divorce and featuring Television's Richard Lloyd and Robert Quine trading searing guitar leads, Girlfriend pairs raw emotional lyrics with the cleanest, most direct power-pop hooks of the early 1990s. The title track and "I've Been Waiting" show how far Sweet had absorbed Big Star and the Byrds into a confessional singer-songwriter frame. It became the commercial and critical breakthrough that proved the classic jangle-pop sound could still work on alternative radio.</t>
  </si>
  <si>
    <t xml:space="preserve">A Nebraska-born, Athens-and-NYC-schooled songwriter's full synthesis of the Big Star/Byrds lineage, cementing the early-1990s power-pop revival alongside Teenage Fanclub and the Posies.</t>
  </si>
  <si>
    <t xml:space="preserve">Girlfriend; I've Been Waiting; Divine Intervention</t>
  </si>
  <si>
    <t xml:space="preserve">https://en.wikipedia.org/wiki/Matthew_Sweet
https://en.wikipedia.org/wiki/Girlfriend_(Matthew_Sweet_album)</t>
  </si>
  <si>
    <t xml:space="preserve">A0562</t>
  </si>
  <si>
    <t xml:space="preserve">100% Fun</t>
  </si>
  <si>
    <t xml:space="preserve">Sweet's fourth album keeps Richard Lloyd's guitar work and the same Big Star-descended melodic core as Girlfriend, but with a slightly harder, more compressed alt-rock edge suited to mid-1990s radio. "Sick of Myself" became his biggest hit, driving home just how mainstream the classic jangle/power-pop sound had become by the mid-1990s. It closes out the commercial peak of Sweet's early run in the same lineage as Girlfriend.</t>
  </si>
  <si>
    <t xml:space="preserve">A continuation of Sweet's Big Star/Byrds synthesis into the mid-1990s, part of the broader power-pop revival that also produced Velvet Crush's Teenage Symphonies to God the year before.</t>
  </si>
  <si>
    <t xml:space="preserve">Sick of Myself; We're the Same; Get Older</t>
  </si>
  <si>
    <t xml:space="preserve">https://en.wikipedia.org/wiki/100%25_Fun</t>
  </si>
  <si>
    <t xml:space="preserve">A0563</t>
  </si>
  <si>
    <t xml:space="preserve">Chris Stamey</t>
  </si>
  <si>
    <t xml:space="preserve">jangle; synths; hushed; pop-culture references; breezy</t>
  </si>
  <si>
    <t xml:space="preserve">After leaving the dB's, Chris Stamey made a stranger, more experimental solo record than anything in that band's catalog, mixing his usual chiming guitar pop with synths and studio effects on his own DB Records imprint. It is less immediate than the dB's albums but shows the same songwriting instincts pulled toward art-pop. Stamey's Winston-Salem roots and continued Mitch Easter/Peter Holsapple ties keep it tied firmly to this lane's Carolina scene.</t>
  </si>
  <si>
    <t xml:space="preserve">Chris Stamey's first post-dB's solo statement, extending the Winston-Salem/Chapel Hill jangle-pop scene's reach into more experimental, self-released territory.</t>
  </si>
  <si>
    <t xml:space="preserve">Winter of Love; Get a Job; Brushfire in Hoboken</t>
  </si>
  <si>
    <t xml:space="preserve">https://en.wikipedia.org/wiki/Chris_Stamey
https://www.last.fm/music/Chris+Stamey/It%27s+A+Wonderful+Life</t>
  </si>
  <si>
    <t xml:space="preserve">A0564</t>
  </si>
  <si>
    <t xml:space="preserve">Material Issue</t>
  </si>
  <si>
    <t xml:space="preserve">International Pop Overthrow</t>
  </si>
  <si>
    <t xml:space="preserve">Chicago trio Material Issue built their major-label debut from years of demos into a tight, hook-dense power-pop record, with "Valerie Loves Me" and "Diane" pairing crunchy guitars with unabashedly catchy choruses. Jim Ellison's songwriting leaned harder into radio-scaled pop hooks than most of the jangle-pop underground, closer to the Knack's directness than Big Star's studio nuance. The title later became the name of a long-running annual power-pop festival, cementing the record's place as a genre touchstone.</t>
  </si>
  <si>
    <t xml:space="preserve">A Chicago entry in the early-1990s power-pop revival alongside Matthew Sweet and Velvet Crush, carrying the Beatles/Byrds hook lineage into a harder-edged alt-rock context.</t>
  </si>
  <si>
    <t xml:space="preserve">Valerie Loves Me; Diane</t>
  </si>
  <si>
    <t xml:space="preserve">https://en.wikipedia.org/wiki/Material_Issue</t>
  </si>
  <si>
    <t xml:space="preserve">A0565</t>
  </si>
  <si>
    <t xml:space="preserve">The Pooh Sticks</t>
  </si>
  <si>
    <t xml:space="preserve">Formula One Generation</t>
  </si>
  <si>
    <t xml:space="preserve">Fierce Recordings</t>
  </si>
  <si>
    <t xml:space="preserve">jangle; close harmonies; breezy; pop-culture references; shouted</t>
  </si>
  <si>
    <t xml:space="preserve">A Welsh band built almost as a joke around fanzine culture and Ramones-speed bubblegum hooks, the Pooh Sticks' debut album pairs deliberately trashy, self-aware pop-culture-referencing lyrics with genuinely infectious, Beatles/Byrds-descended melodies. It sits at the winking, indie-pop end of the jangle-pop spectrum, closer to Talulah Gosh's C86 scene than to Big Star's earnestness. Its arch humor about pop fandom itself makes it a strange but telling entry in this lane's story.</t>
  </si>
  <si>
    <t xml:space="preserve">Part of the UK's late-1980s C86/indie-pop scene, a more ironic, fanzine-culture-inflected descendant of the same Byrds/Beatles jangle lineage running through this lane.</t>
  </si>
  <si>
    <t xml:space="preserve">https://en.wikipedia.org/wiki/The_Pooh_Sticks</t>
  </si>
  <si>
    <t xml:space="preserve">A0566</t>
  </si>
  <si>
    <t xml:space="preserve">Sloan</t>
  </si>
  <si>
    <t xml:space="preserve">Twice Removed</t>
  </si>
  <si>
    <t xml:space="preserve">Halifax, Nova Scotia</t>
  </si>
  <si>
    <t xml:space="preserve">Halifax band Sloan abandoned the grunge sound of their debut for a warmer, four-songwriter blend of Beatles, Byrds and Kinks-style melody, confusing their own label so much that Geffen barely promoted it despite later critical reappraisal as a Canadian classic. Songs rotate among all four members, giving the record a varied, harmony-rich feel closer to the classic power-pop template than to their grunge-scene peers. It became hugely influential on Canadian indie rock in the years after its quiet initial release.</t>
  </si>
  <si>
    <t xml:space="preserve">A mid-1990s Canadian entry in the Byrds/Beatles jangle-pop lineage, made at a moment when the same hook-first songwriting was resurfacing via Teenage Fanclub and Velvet Crush.</t>
  </si>
  <si>
    <t xml:space="preserve">Coax Me; Penpals; Snowsuit Sound</t>
  </si>
  <si>
    <t xml:space="preserve">https://en.wikipedia.org/wiki/Twice_Removed</t>
  </si>
  <si>
    <t xml:space="preserve">A0567</t>
  </si>
  <si>
    <t xml:space="preserve">The Smithereens</t>
  </si>
  <si>
    <t xml:space="preserve">Especially for You</t>
  </si>
  <si>
    <t xml:space="preserve">Carteret, NJ</t>
  </si>
  <si>
    <t xml:space="preserve">jangle; close harmonies; baritone; breezy; heartbreak</t>
  </si>
  <si>
    <t xml:space="preserve">New Jersey's Smithereens built their debut around Pat DiNizio's dark, plainspoken baritone and Jim Babjak's ringing, British Invasion-schooled guitar, turning 1960s pop songcraft toward slightly moodier, more adult subject matter. "Blood and Roses" and "In a Lonely Place" pair jangling hooks with genuine melancholy, closer in tone to the more heartbroken side of this lane than to bubblegum power pop. It became a college-radio staple and a key document of 1980s power pop's East Coast wing.</t>
  </si>
  <si>
    <t xml:space="preserve">An East Coast power-pop peer of the dB's and Tommy Keene, extending the Beatles/Byrds hook lineage into darker, more adult lyrical territory.</t>
  </si>
  <si>
    <t xml:space="preserve">Blood and Roses; In a Lonely Place; Behind the Wall of Sleep</t>
  </si>
  <si>
    <t xml:space="preserve">https://en.wikipedia.org/wiki/The_Smithereens</t>
  </si>
  <si>
    <t xml:space="preserve">A0568</t>
  </si>
  <si>
    <t xml:space="preserve">Green Thoughts</t>
  </si>
  <si>
    <t xml:space="preserve">jangle; close harmonies; anthemic; breezy; heartbreak</t>
  </si>
  <si>
    <t xml:space="preserve">The Smithereens' second album pushes their ringing-guitar power pop toward bigger, more radio-ready choruses without losing Pat DiNizio's morose lyrical streak, led by the hit "Only a Memory." It is a slightly more polished, confident record than the debut, produced again with an ear for the Beatles/Byrds jangle vocabulary at full volume. It kept the band a consistent college-rock and album-rock radio presence through the late 1980s.</t>
  </si>
  <si>
    <t xml:space="preserve">Continues the Smithereens' East Coast extension of Big Star/Byrds-style jangle pop into bigger, more anthemic 1980s guitar-rock arrangements.</t>
  </si>
  <si>
    <t xml:space="preserve">Only a Memory; House We Used to Live In; Drown in My Own Tears</t>
  </si>
  <si>
    <t xml:space="preserve">A0569</t>
  </si>
  <si>
    <t xml:space="preserve">The Bongos</t>
  </si>
  <si>
    <t xml:space="preserve">Drums Along the Hudson</t>
  </si>
  <si>
    <t xml:space="preserve">Compiled from Richard Barone and Rob Norris's early British singles, the Bongos' debut turns Hoboken's tiny club scene into ringing, tightly arranged jangle pop full of quick tempo shifts and bright vocal hooks, closest in spirit to the dB's New York-adjacent version of this sound. "In the Congo" and "Telephoto Lens" show a band as interested in art-school arrangement ideas as in straightforward pop songwriting. It became a founding document of the Hoboken scene that later produced Yo La Tengo.</t>
  </si>
  <si>
    <t xml:space="preserve">A Hoboken, NJ counterpart to the dB's New York jangle-pop scene, later feeding the Maxwell's club circuit that shaped Yo La Tengo and the broader American underground.</t>
  </si>
  <si>
    <t xml:space="preserve">In the Congo; Telephoto Lens; Zebra Club</t>
  </si>
  <si>
    <t xml:space="preserve">https://en.wikipedia.org/wiki/The_Bongos
https://en.wikipedia.org/wiki/Drums_Along_the_Hudson</t>
  </si>
  <si>
    <t xml:space="preserve">A0570</t>
  </si>
  <si>
    <t xml:space="preserve">Cheap Trick</t>
  </si>
  <si>
    <t xml:space="preserve">In Color</t>
  </si>
  <si>
    <t xml:space="preserve">Rockford, IL</t>
  </si>
  <si>
    <t xml:space="preserve">close harmonies; harmonized guitars; anthemic; breezy; pop-culture references</t>
  </si>
  <si>
    <t xml:space="preserve">Cheap Trick's second album took their scrappy debut's hard-rock songs and re-recorded several in a brighter, more Beatles-indebted pop production, epitomized by "I Want You to Want Me." It is a much more polished, hook-forward record than the debut, closer to the classic power-pop template of massed guitars and instantly memorable choruses. The Rockford, Illinois band's mix of arena-rock scale and pure pop songcraft made them one of the genre's biggest commercial successes.</t>
  </si>
  <si>
    <t xml:space="preserve">A Midwestern, arena-scale entry in the Beatles/Byrds-descended power-pop lineage, more commercially massive than most of this lane but sharing its core hook-first songwriting values.</t>
  </si>
  <si>
    <t xml:space="preserve">I Want You to Want Me; Southern Girls; Downed</t>
  </si>
  <si>
    <t xml:space="preserve">https://en.wikipedia.org/wiki/Cheap_Trick</t>
  </si>
  <si>
    <t xml:space="preserve">A0571</t>
  </si>
  <si>
    <t xml:space="preserve">Heaven Tonight</t>
  </si>
  <si>
    <t xml:space="preserve">close harmonies; harmonized guitars; anthemic; feedback; pop-culture references</t>
  </si>
  <si>
    <t xml:space="preserve">Cheap Trick's third album pairs their biggest pop hooks yet, on "Surrender," with harder, more experimental rock textures, a balance between arena-scale power pop and weirder studio touches. It is generally regarded as the peak of their late-1970s run, tight enough for radio but strange enough to reward repeat listening. The record's mix of teenage-bedroom subject matter and massive guitar hooks became a touchstone for later power-pop and pop-punk bands alike.</t>
  </si>
  <si>
    <t xml:space="preserve">Represents the commercial and critical peak of Cheap Trick's Beatles-descended power pop, an influence cited by pop-punk and power-pop revivalists well into the 1990s and 2000s.</t>
  </si>
  <si>
    <t xml:space="preserve">Surrender; Heaven Tonight; On Top of the World</t>
  </si>
  <si>
    <t xml:space="preserve">A0572</t>
  </si>
  <si>
    <t xml:space="preserve">The Knack</t>
  </si>
  <si>
    <t xml:space="preserve">Get the Knack</t>
  </si>
  <si>
    <t xml:space="preserve">close harmonies; jangle; breezy; anthemic; pop-culture references</t>
  </si>
  <si>
    <t xml:space="preserve">The Knack's debut turned power pop into a genuine chart phenomenon, with "My Sharona" riding a relentless riff and Doug Fieger's yelped vocals to the top of the Billboard chart within weeks of release. The rest of the record leans on crisp, British Invasion-schooled guitar pop played with new-wave urgency, a very LA take on the Beatles/Byrds hook formula. Its massive, brief success also triggered a genre backlash that briefly made the term itself a liability in the industry.</t>
  </si>
  <si>
    <t xml:space="preserve">The commercial apex of the power-pop lineage running through this lane, whose backlash arguably pushed the genre's Byrds/Beatles hook worship back underground into bands like the dB's and Let's Active.</t>
  </si>
  <si>
    <t xml:space="preserve">My Sharona; Good Girls Don't; Maybe Tonight</t>
  </si>
  <si>
    <t xml:space="preserve">https://en.wikipedia.org/wiki/The_Knack</t>
  </si>
  <si>
    <t xml:space="preserve">A0573</t>
  </si>
  <si>
    <t xml:space="preserve">Jellyfish</t>
  </si>
  <si>
    <t xml:space="preserve">Bellybutton</t>
  </si>
  <si>
    <t xml:space="preserve">Charisma Records</t>
  </si>
  <si>
    <t xml:space="preserve">close harmonies; harmonized guitars; polished; breezy; pop-culture references</t>
  </si>
  <si>
    <t xml:space="preserve">San Francisco's Jellyfish built an entire aesthetic, from candy-colored stage costumes to meticulously layered studio harmonies, around a maximalist update of Beatles, Queen and Big Star-style pop. "That Is Why" and "The King Is Half-Undressed" stack vocal harmonies and guitar overdubs into some of the most densely produced power pop of the era. It became a cult favorite almost instantly, a clear signal of the genre's early-1990s revival alongside Matthew Sweet and the Posies.</t>
  </si>
  <si>
    <t xml:space="preserve">A maximalist, studio-obsessed extension of the Beatles/Big Star hook lineage, part of the same early-1990s power-pop revival as Matthew Sweet's Girlfriend and the Posies' Dear 23.</t>
  </si>
  <si>
    <t xml:space="preserve">That Is Why; The King Is Half-Undressed; Baby's Coming Back</t>
  </si>
  <si>
    <t xml:space="preserve">https://en.wikipedia.org/wiki/Jellyfish_(band)</t>
  </si>
  <si>
    <t xml:space="preserve">A0574</t>
  </si>
  <si>
    <t xml:space="preserve">Spilt Milk</t>
  </si>
  <si>
    <t xml:space="preserve">close harmonies; harmonized guitars; polished; strings; anthemic</t>
  </si>
  <si>
    <t xml:space="preserve">Jellyfish's second and final album pushes their layered, Beatles/Queen-descended pop even further, adding full orchestral arrangements and denser production to songs like "The Ghost at Number One" and "New Mistake." It is widely regarded as one of the most meticulously crafted power-pop records ever made, a studio-rat's answer to the jangle-pop underground's more modest home-taping ethic. The band split soon after, leaving just two albums as a hugely influential blueprint for later power-pop bands.</t>
  </si>
  <si>
    <t xml:space="preserve">The studio-maximalist endpoint of the Beatles/Big Star power-pop lineage, cited by countless 2000s power-pop revivalists as a defining influence despite the band's short lifespan.</t>
  </si>
  <si>
    <t xml:space="preserve">The Ghost at Number One; New Mistake; Sebrina, Paste and Plato</t>
  </si>
  <si>
    <t xml:space="preserve">A0575</t>
  </si>
  <si>
    <t xml:space="preserve">The Grays</t>
  </si>
  <si>
    <t xml:space="preserve">Ro Sham Bo</t>
  </si>
  <si>
    <t xml:space="preserve">A short-lived LA power-pop supergroup built around Jason Falkner and Jon Brion, both fresh off other projects, the Grays' only album pairs dense, Beatles/Big Star-schooled arrangements with four rotating songwriters trading leads. "Very Best Years" and "Same Thing" show off the same maximalist studio instincts Falkner and Brion would each carry into later solo and production work. Critically well-received but commercially ignored, it broke the band up within a year.</t>
  </si>
  <si>
    <t xml:space="preserve">An early-1990s power-pop supergroup extending the Beatles/Big Star lineage through musicians (Falkner, Brion) who would go on to shape the sound of later indie and film-score pop.</t>
  </si>
  <si>
    <t xml:space="preserve">Very Best Years; Same Thing</t>
  </si>
  <si>
    <t xml:space="preserve">https://en.wikipedia.org/wiki/The_Grays_(band)</t>
  </si>
  <si>
    <t xml:space="preserve">A0576</t>
  </si>
  <si>
    <t xml:space="preserve">The Clean</t>
  </si>
  <si>
    <t xml:space="preserve">Boodle Boodle Boodle</t>
  </si>
  <si>
    <t xml:space="preserve">Flying Nun</t>
  </si>
  <si>
    <t xml:space="preserve">V18 Flying Nun and Antipodean indie</t>
  </si>
  <si>
    <t xml:space="preserve">Dunedin, New Zealand</t>
  </si>
  <si>
    <t xml:space="preserve">Dunedin</t>
  </si>
  <si>
    <t xml:space="preserve">jangle; lo-fi; deadpan; short songs (under 2 minutes); feedback</t>
  </si>
  <si>
    <t xml:space="preserve">The Clean's debut EP, cut fast and cheap on a two-track in Christchurch, set the template for the whole Dunedin sound: chiming, slightly out-of-tune guitars, a motorik Velvet Underground pulse, and Robert Scott's fuzz-bass locking with David Kilgour's ringing lead lines. Hamish Kilgour's flat, buried vocals barely rise above the mix, and the whole thing sounds like it was recorded in someone's flat because it basically was. It became Flying Nun's first real hit and the founding document for homemade New Zealand guitar pop.</t>
  </si>
  <si>
    <t xml:space="preserve">Grew directly out of the Velvet Underground's drone and the DIY ethic of UK post-punk singles, filtered through Dunedin's isolation and cheap four-track culture; it is the direct ancestor of the Chills, the Bats, and eventually Pavement and the whole 1990s American lo-fi jangle underground.</t>
  </si>
  <si>
    <t xml:space="preserve">Anything Could Happen; Point That Thing Somewhere Else; Billy Two</t>
  </si>
  <si>
    <t xml:space="preserve">https://en.wikipedia.org/wiki/The_Clean
https://en.wikipedia.org/wiki/Boodle_Boodle_Boodle</t>
  </si>
  <si>
    <t xml:space="preserve">A0577</t>
  </si>
  <si>
    <t xml:space="preserve">Great Sounds Great, Good Sounds Good, So-so Sounds So-so, Bad Sounds Bad, Rotten Sounds Rotten</t>
  </si>
  <si>
    <t xml:space="preserve">jangle; lo-fi; deadpan; breezy; short songs (under 2 minutes)</t>
  </si>
  <si>
    <t xml:space="preserve">The Clean's second EP pushes a little further toward pop, built around the cheap keyboard riff of 'Beatnik,' which climbed to number four on the New Zealand singles chart and got the band a rare TV appearance. It keeps the same shoestring recording quality as Boodle Boodle Boodle but leans more on Kilgour's organ and less on pure guitar drone. The title itself is a bit of a joke about how little the band thought of ranking its own songs.</t>
  </si>
  <si>
    <t xml:space="preserve">A direct continuation of the Boodle Boodle Boodle sound with more keyboard, proving Flying Nun's DIY four-track method could still produce a chart single; its success helped fund the label's next wave of Dunedin releases.</t>
  </si>
  <si>
    <t xml:space="preserve">Beatnik</t>
  </si>
  <si>
    <t xml:space="preserve">https://en.wikipedia.org/wiki/The_Clean
https://www.audioculture.co.nz/people/the-clean</t>
  </si>
  <si>
    <t xml:space="preserve">A0578</t>
  </si>
  <si>
    <t xml:space="preserve">Vehicle</t>
  </si>
  <si>
    <t xml:space="preserve">jangle; drawl; storytelling; breezy; lo-fi</t>
  </si>
  <si>
    <t xml:space="preserve">Reunited after the band's members had spent the 1980s in the Great Unwashed, Bailter Space, and solo work, Vehicle is the Clean's first proper full-length, trading the earlier EPs' amphetamine speed for a looser, more melodic pace. David Kilgour's guitar rings clean over Robert Scott's melodic bass on songs like 'Diamond Shine' and the tumbling instrumental 'I Wait Around,' while Hamish Kilgour's drumming stays loose and conversational throughout. It sounds like a band that has nothing to prove, content to let songs breathe.</t>
  </si>
  <si>
    <t xml:space="preserve">A decade after Boodle Boodle Boodle, this is the Clean applying their original template to a full album for the first time, and its rediscovery by American labels helped connect Flying Nun directly to the Matador/Merge slacker-rock scene.</t>
  </si>
  <si>
    <t xml:space="preserve">Diamond Shine; I Wait Around; Draw(in)g to a (W)hole</t>
  </si>
  <si>
    <t xml:space="preserve">https://en.wikipedia.org/wiki/The_Clean
https://en.wikipedia.org/wiki/Vehicle_(The_Clean_album)</t>
  </si>
  <si>
    <t xml:space="preserve">A0579</t>
  </si>
  <si>
    <t xml:space="preserve">Anthology</t>
  </si>
  <si>
    <t xml:space="preserve">jangle; lo-fi; deadpan; feedback; breezy</t>
  </si>
  <si>
    <t xml:space="preserve">Merge's two-disc Anthology gathers the Clean's scattered, mostly vinyl-only early work into one place for the first time: the 'Tally Ho!' single, the complete Boodle Boodle Boodle EP, and the Great Sounds Great EP, plus rarities. It is the standard entry point for American listeners discovering the band through Pavement and Yo La Tengo's frequent shout-outs, and it plays as a single, consistent argument for the Clean as the root of American 1990s lo-fi guitar pop. This is the canonical way most people outside New Zealand first hear the band.</t>
  </si>
  <si>
    <t xml:space="preserve">Assembled decades after the fact by Merge, a label itself shaped by Flying Nun's example, Anthology is the bridge that made the Clean's early-1980s Dunedin recordings legible to the American indie audience that had absorbed their influence secondhand through Pavement and Guided by Voices.</t>
  </si>
  <si>
    <t xml:space="preserve">Tally Ho!; Anything Could Happen; Beatnik</t>
  </si>
  <si>
    <t xml:space="preserve">https://en.wikipedia.org/wiki/The_Clean
https://en.wikipedia.org/wiki/Anthology_(The_Clean_album)</t>
  </si>
  <si>
    <t xml:space="preserve">A0580</t>
  </si>
  <si>
    <t xml:space="preserve">Getaway</t>
  </si>
  <si>
    <t xml:space="preserve">jangle; drawl; breezy; cosmic; lo-fi</t>
  </si>
  <si>
    <t xml:space="preserve">Recorded for Merge with two members of Yo La Tengo guesting, Getaway stretches the Clean's jangle out into longer, more hypnotic shapes, mixing concise pop songs like 'Stars' with extended krautrock-indebted instrumentals like 'Alpine Madness.' It is the sound of the band's American fans and the band itself meeting in the middle, unhurried and a little psychedelic. David Kilgour's guitar tone stays instantly recognizable even as the arrangements get roomier.</t>
  </si>
  <si>
    <t xml:space="preserve">Made after two decades of American bands citing the Clean as an influence, Getaway is the moment that influence fed back into the band itself via Merge Records and Yo La Tengo's Georgia Hubley and James McNew.</t>
  </si>
  <si>
    <t xml:space="preserve">Stars; Silence or Something Else; Crazy</t>
  </si>
  <si>
    <t xml:space="preserve">https://en.wikipedia.org/wiki/The_Clean
https://en.wikipedia.org/wiki/Getaway_(The_Clean_album)</t>
  </si>
  <si>
    <t xml:space="preserve">A0581</t>
  </si>
  <si>
    <t xml:space="preserve">Mister Pop</t>
  </si>
  <si>
    <t xml:space="preserve">jangle; breezy; cosmic; lo-fi; deadpan</t>
  </si>
  <si>
    <t xml:space="preserve">Recorded piecemeal at David Kilgour's home studio over several years, Mister Pop is the Clean at their most relaxed, letting instrumentals like 'Loog' and 'Asleep in the Tunnel' drift on warm organ and reverbed guitar. The album keeps the band's original economy but adds a hazier, more meditative feel than the wired early EPs. It is late-period work by a band that had, by then, spent almost thirty years quietly inventing and re-inventing the same sound.</t>
  </si>
  <si>
    <t xml:space="preserve">The most recent full Clean album, it closes the loop on a catalog that runs from 1981's Boodle Boodle Boodle through nearly three decades of Flying Nun and Merge releases, still recognizably the same three musicians.</t>
  </si>
  <si>
    <t xml:space="preserve">Loog; Are You Really on Drugs?; Back in the Day</t>
  </si>
  <si>
    <t xml:space="preserve">https://en.wikipedia.org/wiki/The_Clean
https://en.wikipedia.org/wiki/Mister_Pop</t>
  </si>
  <si>
    <t xml:space="preserve">A0582</t>
  </si>
  <si>
    <t xml:space="preserve">The Chills</t>
  </si>
  <si>
    <t xml:space="preserve">Kaleidoscope World</t>
  </si>
  <si>
    <t xml:space="preserve">jangle; cracked or yelping; breezy; lo-fi; anthemic</t>
  </si>
  <si>
    <t xml:space="preserve">This compilation gathers the Chills' early, scattered 1980-85 singles and EP tracks into one album, and it is where most listeners outside New Zealand first heard Martin Phillipps's ringing, minor-key guitar pop. Songs like 'Rolling Moon' and 'Pink Frost' pair simple, insistent riffs with a genuine sense of melancholy under the jangle, closer to the Byrds filtered through teenage Dunedin bedrooms than to anything happening in the UK at the time. It reached number three on the UK independent chart and made the Chills the first Flying Nun band with a real overseas following.</t>
  </si>
  <si>
    <t xml:space="preserve">Collects the singles that first spread the Dunedin sound abroad, directly informing the American jangle-pop and lo-fi scenes that grew up around labels like K Records and later citing Phillipps as a songwriting model.</t>
  </si>
  <si>
    <t xml:space="preserve">Pink Frost; Rolling Moon; I Love My Leather Jacket</t>
  </si>
  <si>
    <t xml:space="preserve">https://en.wikipedia.org/wiki/The_Chills_discography
https://en.wikipedia.org/wiki/The_Chills</t>
  </si>
  <si>
    <t xml:space="preserve">A0583</t>
  </si>
  <si>
    <t xml:space="preserve">Brave Words</t>
  </si>
  <si>
    <t xml:space="preserve">jangle; cracked or yelping; storytelling; breezy; spiritual or gospel</t>
  </si>
  <si>
    <t xml:space="preserve">The Chills' first proper studio album keeps the churning organ and chiming guitar of the early singles but stretches songs out and adds more layered production, still recorded on a tight Flying Nun budget. Martin Phillipps's lyrics turn toward mortality and the fragility of things on tracks like 'Wet Blanket' and 'Dan Destiny and the Silver Dawn,' while 'Push' keeps the pop instincts of the earlier singles intact. It is a transitional record, less immediate than the singles but a clearer picture of Phillipps as a songwriter rather than just a hitmaker.</t>
  </si>
  <si>
    <t xml:space="preserve">The Chills' debut album proper, made as the band's early singles were already being cited overseas; it set up the more polished major-label albums that followed on Slash.</t>
  </si>
  <si>
    <t xml:space="preserve">Push; Dan Destiny and the Silver Dawn; Wet Blanket</t>
  </si>
  <si>
    <t xml:space="preserve">A0584</t>
  </si>
  <si>
    <t xml:space="preserve">Submarine Bells</t>
  </si>
  <si>
    <t xml:space="preserve">Flying Nun / Slash</t>
  </si>
  <si>
    <t xml:space="preserve">jangle; anthemic; breezy; cosmic; close harmonies</t>
  </si>
  <si>
    <t xml:space="preserve">The Chills' first album for a major-distributed label polishes the production without losing the ringing guitar hooks, and the single 'Heavenly Pop Hit' became their biggest chart success, an almost impossibly bright three minutes built on a simple descending riff. 'Effloresce and Deliquesce' opens the record on a grander, more orchestrated scale than anything on the earlier Flying Nun releases. It is the sound of a great singles band finally getting a real recording budget and mostly using it well.</t>
  </si>
  <si>
    <t xml:space="preserve">The commercial peak of the Chills' run, made after years of Flying Nun singles had built an overseas cult; it is the closest the Dunedin sound came to genuine international chart success.</t>
  </si>
  <si>
    <t xml:space="preserve">Heavenly Pop Hit; Effloresce and Deliquesce; Part Past Part Fiction</t>
  </si>
  <si>
    <t xml:space="preserve">https://en.wikipedia.org/wiki/The_Chills_discography
https://en.wikipedia.org/wiki/Submarine_Bells</t>
  </si>
  <si>
    <t xml:space="preserve">A0585</t>
  </si>
  <si>
    <t xml:space="preserve">Soft Bomb</t>
  </si>
  <si>
    <t xml:space="preserve">Slash / Liberation</t>
  </si>
  <si>
    <t xml:space="preserve">strings; storytelling; bleak; breezy; anthemic</t>
  </si>
  <si>
    <t xml:space="preserve">Made after a chaotic run of lineup changes and personal crises for Martin Phillipps, Soft Bomb layers strings and horns over the band's usual jangle, aiming for a more baroque, orchestrated pop sound than Submarine Bells. Songs like 'Male Monster from the Id' carry a darker, more anxious lyric than the earlier hits, even when the arrangements stay lush. It sold poorly and effectively ended the band's major-label run, but it is now regarded as an ambitious, underrated close to their classic period.</t>
  </si>
  <si>
    <t xml:space="preserve">The last Chills album before a long hiatus, it pushed the band's jangle-pop songwriting toward chamber-pop orchestration and is often cited by later Flying Nun-influenced indie-folk acts for that widescreen approach.</t>
  </si>
  <si>
    <t xml:space="preserve">Male Monster from the Id; Soft Bomb</t>
  </si>
  <si>
    <t xml:space="preserve">A0586</t>
  </si>
  <si>
    <t xml:space="preserve">The Verlaines</t>
  </si>
  <si>
    <t xml:space="preserve">Hallelujah All the Way Home</t>
  </si>
  <si>
    <t xml:space="preserve">strings; storytelling; bleak; shouted; cracked or yelping</t>
  </si>
  <si>
    <t xml:space="preserve">Graeme Downes was a classically trained composer as much as a punk, and the Verlaines' debut album shows it: cello and violin cut across jagged, changeable song structures that rarely settle into a simple verse-chorus shape. 'Death and the Maiden' and 'Doomsday' pair literary, morbid lyrics with Downes's strained, urgent vocal, while 'Slow Sad Love Song' slows down just enough to show the melodic gift under the angularity. It is one of the most ambitious and least straightforwardly 'jangly' records to come out of Dunedin.</t>
  </si>
  <si>
    <t xml:space="preserve">Brought formal composition training into the Flying Nun scene's DIY ethic, pushing the Dunedin sound toward art-rock complexity that later fed into Straitjacket Fits and other more knotty New Zealand guitar bands.</t>
  </si>
  <si>
    <t xml:space="preserve">Death and the Maiden; Slow Sad Love Song; Doomsday</t>
  </si>
  <si>
    <t xml:space="preserve">https://en.wikipedia.org/wiki/The_Verlaines
https://en.wikipedia.org/wiki/Hallelujah_All_the_Way_Home</t>
  </si>
  <si>
    <t xml:space="preserve">A0587</t>
  </si>
  <si>
    <t xml:space="preserve">Some Disenchanted Evening</t>
  </si>
  <si>
    <t xml:space="preserve">storytelling; shouted; bleak; funny-sad; drawl</t>
  </si>
  <si>
    <t xml:space="preserve">Graeme Downes's fourth Verlaines album keeps the band's literate, structurally restless songwriting but leans harder into full-band rock energy than the chamber-pop touches of the debut. 'Jesus What a Jerk' opens the record with typical Downes wit turned savage, while 'Damn Shame' and 'Faithfully Yours' stretch out into longer, more brooding arrangements. It is a dense, wordy record that rewards close listening more than immediate hooks.</t>
  </si>
  <si>
    <t xml:space="preserve">A later-period Verlaines album made as the Dunedin scene's original bands were scattering onto different labels and countries, carrying the same restless, literary songwriting Downes had established a half-decade earlier.</t>
  </si>
  <si>
    <t xml:space="preserve">Jesus What a Jerk; Damn Shame; Faithfully Yours</t>
  </si>
  <si>
    <t xml:space="preserve">https://en.wikipedia.org/wiki/The_Verlaines
https://en.wikipedia.org/wiki/Some_Disenchanted_Evening</t>
  </si>
  <si>
    <t xml:space="preserve">A0588</t>
  </si>
  <si>
    <t xml:space="preserve">Tall Dwarfs</t>
  </si>
  <si>
    <t xml:space="preserve">Weeville</t>
  </si>
  <si>
    <t xml:space="preserve">Auckland, New Zealand</t>
  </si>
  <si>
    <t xml:space="preserve">lo-fi; drum machine; deadpan; short songs (under 2 minutes); feedback</t>
  </si>
  <si>
    <t xml:space="preserve">Chris Knox and Alec Bathgate's Tall Dwarfs made every record on a home four-track with a drum machine standing in for a real kit, and Weeville, their first proper full-length, is the fullest expression of that method: short, off-kilter pop songs built from tape loops, clattering percussion, and Knox's cracked, conversational voice. Tracks like 'Crawl' and 'Lag' turn primitive recording into a genuine style rather than a limitation. It is one of the purest lo-fi records to come out of the Flying Nun catalog.</t>
  </si>
  <si>
    <t xml:space="preserve">Grew out of Knox and Bathgate's earlier band Toy Love and a string of Tall Dwarfs cassette EPs through the 1980s; its cheap, tape-loop-built home recording directly prefigures the American lo-fi movement built around Guided by Voices and Sebadoh.</t>
  </si>
  <si>
    <t xml:space="preserve">Crawl; Lag; Hallelujah Boy</t>
  </si>
  <si>
    <t xml:space="preserve">https://en.wikipedia.org/wiki/Tall_Dwarfs
https://en.wikipedia.org/wiki/Weeville</t>
  </si>
  <si>
    <t xml:space="preserve">A0589</t>
  </si>
  <si>
    <t xml:space="preserve">Fork Songs</t>
  </si>
  <si>
    <t xml:space="preserve">lo-fi; drum machine; deadpan; short songs (under 2 minutes); funny-sad</t>
  </si>
  <si>
    <t xml:space="preserve">The second Tall Dwarfs full-length keeps the same shoebox-studio methods as Weeville, stacking short, hooky fragments like 'Dare to Tread' and 'We Bleed Love' that rarely run past two or three minutes. Knox's lyrics stay wry and self-deprecating even when the subject matter turns dark, a tone that would later be echoed by American lo-fi songwriters working in the same bedroom-recording tradition. It is dense with ideas packed into a small running time.</t>
  </si>
  <si>
    <t xml:space="preserve">A continuation of Tall Dwarfs' cassette-culture aesthetic, made as Knox's home-recording methods were becoming a direct reference point for the American lo-fi scene gathering around K Records and early Sebadoh.</t>
  </si>
  <si>
    <t xml:space="preserve">Dare to Tread; We Bleed Love; Wings</t>
  </si>
  <si>
    <t xml:space="preserve">https://en.wikipedia.org/wiki/Tall_Dwarfs
https://en.wikipedia.org/wiki/Fork_Songs</t>
  </si>
  <si>
    <t xml:space="preserve">A0590</t>
  </si>
  <si>
    <t xml:space="preserve">The Bats</t>
  </si>
  <si>
    <t xml:space="preserve">Daddy's Highway</t>
  </si>
  <si>
    <t xml:space="preserve">Christchurch, New Zealand</t>
  </si>
  <si>
    <t xml:space="preserve">Christchurch</t>
  </si>
  <si>
    <t xml:space="preserve">jangle; close harmonies; breezy; drawl; storytelling</t>
  </si>
  <si>
    <t xml:space="preserve">Formed by former Clean drummer Robert Scott, the Bats' debut album is the gentlest, most purely melodic record to come out of the Flying Nun scene: chiming twin guitars, soft male-female harmonies between Scott and Kaye Woodward, and unhurried mid-tempo songs like 'Block of Wood' and 'Treason' that never raise their voice. It was later named one of the best New Zealand albums of the 1980s and remains the clearest single distillation of the label's warmer, more pastoral jangle-pop side. Nothing here is flashy, and that restraint is the whole point.</t>
  </si>
  <si>
    <t xml:space="preserve">Robert Scott carried the Clean's rhythmic sensibility into a gentler, more harmony-driven project, and Daddy's Highway became a direct template for softer, more melodic jangle bands on Flying Nun and, later, in the American slacker and twee scenes.</t>
  </si>
  <si>
    <t xml:space="preserve">Block of Wood; Treason; North by North</t>
  </si>
  <si>
    <t xml:space="preserve">https://en.wikipedia.org/wiki/The_Bats_(New_Zealand_band)
https://en.wikipedia.org/wiki/Daddy%27s_Highway</t>
  </si>
  <si>
    <t xml:space="preserve">A0591</t>
  </si>
  <si>
    <t xml:space="preserve">The Law of Things</t>
  </si>
  <si>
    <t xml:space="preserve">jangle; close harmonies; breezy; drawl; hushed</t>
  </si>
  <si>
    <t xml:space="preserve">The Bats' second album refines the formula of Daddy's Highway without changing it much: ringing interlocked guitars, Robert Scott's plainspoken drawl answered by Kaye Woodward's higher harmony, and tightly written pop songs that rarely stretch past four minutes. 'Smoking Her Wings' and 'Time to Get Ready' show the band getting more confident with tempo and dynamics while keeping the same unforced melodicism. It is a quieter, more consistent record than a flashy one, built for repeated listening rather than single moments.</t>
  </si>
  <si>
    <t xml:space="preserve">A direct continuation of the sound Robert Scott established on Daddy's Highway, reinforcing the Bats' place as Flying Nun's steadiest, most purely melodic band across the late 1980s and 1990s.</t>
  </si>
  <si>
    <t xml:space="preserve">Smoking Her Wings; Time to Get Ready; Other Side of You</t>
  </si>
  <si>
    <t xml:space="preserve">https://en.wikipedia.org/wiki/The_Bats_(New_Zealand_band)
https://en.wikipedia.org/wiki/The_Law_of_Things</t>
  </si>
  <si>
    <t xml:space="preserve">A0592</t>
  </si>
  <si>
    <t xml:space="preserve">Fear of God</t>
  </si>
  <si>
    <t xml:space="preserve">Flying Nun / Mammoth</t>
  </si>
  <si>
    <t xml:space="preserve">jangle; close harmonies; drawl; breezy; storytelling</t>
  </si>
  <si>
    <t xml:space="preserve">Picked up for US release by Mammoth Records as the American college-radio audience for Flying Nun bands grew, Fear of God keeps the Bats' unhurried jangle intact across a longer, twelve-song set. 'Straight Image' and the title track show the band leaning slightly harder into rock dynamics without losing the softness of Kaye Woodward's harmonies, and 'Jetsam' closes the record on one of its most reflective notes. It is a solid, reliable entry in a catalog defined by consistency rather than reinvention.</t>
  </si>
  <si>
    <t xml:space="preserve">Made as American labels began actively licensing Flying Nun records for US distribution, Fear of God carried the Bats' gentle jangle template to a wider college-radio audience already primed by the Clean and R.E.M.</t>
  </si>
  <si>
    <t xml:space="preserve">Fear of God; Straight Image; Jetsam</t>
  </si>
  <si>
    <t xml:space="preserve">https://en.wikipedia.org/wiki/The_Bats_(New_Zealand_band)
https://en.wikipedia.org/wiki/Fear_of_God_(The_Bats_album)</t>
  </si>
  <si>
    <t xml:space="preserve">A0593</t>
  </si>
  <si>
    <t xml:space="preserve">Silverbeet</t>
  </si>
  <si>
    <t xml:space="preserve">Named after a leafy green vegetable in typically understated Bats fashion, Silverbeet is a thirteen-song set that keeps the band's chiming-guitar formula intact while pushing a little further into warmer, more layered production. 'Courage' and 'Sighting the Sound' open the record with the same unhurried melodicism the band had built its whole career on. By this point the Bats' sound was less a style than a settled identity, and Silverbeet is a comfortable, confident example of it.</t>
  </si>
  <si>
    <t xml:space="preserve">The Bats' fourth album, made as Flying Nun's original Dunedin-scene bands were well into their second decade, still working the same gentle jangle-pop seam Robert Scott had staked out with Daddy's Highway.</t>
  </si>
  <si>
    <t xml:space="preserve">Courage; Sighting the Sound; Green</t>
  </si>
  <si>
    <t xml:space="preserve">https://en.wikipedia.org/wiki/The_Bats_(New_Zealand_band)
https://en.wikipedia.org/wiki/Silverbeet_(album)</t>
  </si>
  <si>
    <t xml:space="preserve">A0594</t>
  </si>
  <si>
    <t xml:space="preserve">The Go-Betweens</t>
  </si>
  <si>
    <t xml:space="preserve">Send Me a Lullaby</t>
  </si>
  <si>
    <t xml:space="preserve">Missing Link</t>
  </si>
  <si>
    <t xml:space="preserve">Brisbane, Australia</t>
  </si>
  <si>
    <t xml:space="preserve">Brisbane</t>
  </si>
  <si>
    <t xml:space="preserve">deadpan; storytelling; shouted; small-town; lo-fi</t>
  </si>
  <si>
    <t xml:space="preserve">Robert Forster and Grant McLennan's debut is spikier and more minimal than anything they made afterward: brittle, angular guitars, Lindy Morrison's clattering drums, and Forster's flat, literary sprechgesang over songs that barely resemble conventional pop structures. 'Careless' and 'One Thing Can Hold Us' show the songwriting gift already there under the post-punk austerity, but the record is closer to Wire or the Monochrome Set than to the lush pop the band later became known for. It is a strange, brittle first statement from a band raised on Brisbane's police-state conservatism and suburban boredom.</t>
  </si>
  <si>
    <t xml:space="preserve">Made in Brisbane under the influence of British post-punk singles and the Velvet Underground's deadpan minimalism; it is the raw starting point from which Forster and McLennan built one of Australia's most acclaimed songwriting partnerships.</t>
  </si>
  <si>
    <t xml:space="preserve">Careless; One Thing Can Hold Us; Midnight to Neon</t>
  </si>
  <si>
    <t xml:space="preserve">https://en.wikipedia.org/wiki/The_Go-Betweens
https://en.wikipedia.org/wiki/Send_Me_a_Lullaby</t>
  </si>
  <si>
    <t xml:space="preserve">A0595</t>
  </si>
  <si>
    <t xml:space="preserve">Before Hollywood</t>
  </si>
  <si>
    <t xml:space="preserve">jangle; storytelling; close harmonies; small-town; breezy</t>
  </si>
  <si>
    <t xml:space="preserve">Before Hollywood is where the Go-Betweens' two songwriters found their mature voices: Grant McLennan's 'Cattle and Cane,' a hazy, nostalgic sketch of a Queensland childhood built on a simple descending guitar figure, became the band's signature song, while Robert Forster's more angular 'A Bad Debt Follows You' keeps a post-punk edge. The interplay between the two writers, one warmer and more melodic, one drier and more literary, is fully formed here for the first time. It remains one of the most purely beautiful records to come out of the Brisbane scene.</t>
  </si>
  <si>
    <t xml:space="preserve">The record where the Go-Betweens moved from post-punk austerity toward the literate, melodic jangle-pop that would define the rest of their run, directly influencing R.E.M. and countless later jangle and indie-folk songwriters.</t>
  </si>
  <si>
    <t xml:space="preserve">Cattle and Cane; A Bad Debt Follows You; Dusty in Here</t>
  </si>
  <si>
    <t xml:space="preserve">https://en.wikipedia.org/wiki/The_Go-Betweens
https://en.wikipedia.org/wiki/Before_Hollywood</t>
  </si>
  <si>
    <t xml:space="preserve">A0596</t>
  </si>
  <si>
    <t xml:space="preserve">Spring Hill Fair</t>
  </si>
  <si>
    <t xml:space="preserve">jangle; storytelling; close harmonies; breezy; heartbreak</t>
  </si>
  <si>
    <t xml:space="preserve">Recorded in France for a major label after Before Hollywood's critical success, Spring Hill Fair keeps the band's melodic core intact while adding a slightly glossier, more atmospheric production. 'Bachelor Kisses' is one of Grant McLennan's most straightforwardly gorgeous love songs, while Robert Forster's 'Draining the Pool for You' stays drier and more oblique. It is a transitional record, caught between the band's post-punk roots and the fuller chamber-pop sound of their later Beggars Banquet albums.</t>
  </si>
  <si>
    <t xml:space="preserve">Made under major-label pressure to find a hit, this record keeps the McLennan/Forster songwriting balance central even as the production reaches for a bigger sound, setting up the more assured Liberty Belle and Tallulah that followed.</t>
  </si>
  <si>
    <t xml:space="preserve">Bachelor Kisses; Part Company; Draining the Pool for You</t>
  </si>
  <si>
    <t xml:space="preserve">https://en.wikipedia.org/wiki/The_Go-Betweens
https://en.wikipedia.org/wiki/Spring_Hill_Fair</t>
  </si>
  <si>
    <t xml:space="preserve">A0597</t>
  </si>
  <si>
    <t xml:space="preserve">Liberty Belle and the Black Diamond Express</t>
  </si>
  <si>
    <t xml:space="preserve">strings; storytelling; close harmonies; breezy; heartbreak</t>
  </si>
  <si>
    <t xml:space="preserve">With violinist Amanda Brown now a full member, Liberty Belle adds strings, oboe, and a lighter, more pastoral touch to the Go-Betweens' songwriting, and it is where the band's reputation as one of the great overlooked pop groups of the 1980s really solidified. Grant McLennan's 'Spring Rain' and 'Head Full of Steam' sit easily alongside Robert Forster's drier 'The Wrong Road,' the whole record balanced between wistfulness and wit. It set up the run of Beggars Banquet albums widely considered the band's creative peak.</t>
  </si>
  <si>
    <t xml:space="preserve">Amanda Brown's arrival broadened the Go-Betweens' palette from stark jangle-pop toward something closer to folk-inflected chamber pop, directly preparing the ground for Tallulah and 16 Lovers Lane.</t>
  </si>
  <si>
    <t xml:space="preserve">Spring Rain; Head Full of Steam; The Wrong Road</t>
  </si>
  <si>
    <t xml:space="preserve">https://en.wikipedia.org/wiki/The_Go-Betweens
https://en.wikipedia.org/wiki/Liberty_Belle_and_the_Black_Diamond_Express</t>
  </si>
  <si>
    <t xml:space="preserve">A0598</t>
  </si>
  <si>
    <t xml:space="preserve">Tallulah</t>
  </si>
  <si>
    <t xml:space="preserve">strings; storytelling; close harmonies; heartbreak; breezy</t>
  </si>
  <si>
    <t xml:space="preserve">Tallulah leans further into the string-laced pop of Liberty Belle, with Amanda Brown's violin and oboe now central to the arrangements on songs like 'Right Here' and 'The House That Jack Kerouac Built.' Robert Forster and Grant McLennan's songwriting stays as sharp as ever, trading verses on relationships gone sideways with the same mix of tenderness and dry wit that defined the whole Beggars Banquet run. It is a slightly less unified record than its neighbors but still full of individually strong songs.</t>
  </si>
  <si>
    <t xml:space="preserve">The penultimate album of the Go-Betweens' original run, continuing the string-driven pop direction established on Liberty Belle and pointing directly toward the more fully realized 16 Lovers Lane.</t>
  </si>
  <si>
    <t xml:space="preserve">Right Here; The House That Jack Kerouac Built; Bye Bye Pride</t>
  </si>
  <si>
    <t xml:space="preserve">https://en.wikipedia.org/wiki/The_Go-Betweens
https://en.wikipedia.org/wiki/Tallulah_(The_Go-Betweens_album)</t>
  </si>
  <si>
    <t xml:space="preserve">A0599</t>
  </si>
  <si>
    <t xml:space="preserve">16 Lovers Lane</t>
  </si>
  <si>
    <t xml:space="preserve">Mushroom / Beggars Banquet</t>
  </si>
  <si>
    <t xml:space="preserve">Widely regarded as the Go-Betweens' masterpiece, 16 Lovers Lane is the fullest realization of the sound the band had been building since Liberty Belle: warm, string-touched pop with Grant McLennan and Robert Forster's two songwriting voices in perfect balance. 'Streets of Your Town' is deceptively bright and hooky pop about domestic violence, while 'Love Goes On!' and 'Quiet Heart' show the band at its most emotionally direct. It is the record where a decade of refinement finally produced something close to a perfect pop album, right before the band split.</t>
  </si>
  <si>
    <t xml:space="preserve">The culmination of the Go-Betweens' original 1977-1989 run, and the record most often cited by later jangle-pop and indie-folk songwriters, from Lloyd Cole to the whole 2010s Flying Nun-revival wing of indie rock.</t>
  </si>
  <si>
    <t xml:space="preserve">Streets of Your Town; Love Goes On!; Quiet Heart</t>
  </si>
  <si>
    <t xml:space="preserve">https://en.wikipedia.org/wiki/The_Go-Betweens
https://en.wikipedia.org/wiki/16_Lovers_Lane</t>
  </si>
  <si>
    <t xml:space="preserve">A0600</t>
  </si>
  <si>
    <t xml:space="preserve">The Friends of Rachel Worth</t>
  </si>
  <si>
    <t xml:space="preserve">W. Minc</t>
  </si>
  <si>
    <t xml:space="preserve">Reuniting after more than a decade apart, Robert Forster and Grant McLennan recorded this comeback album in Portland with members of Sleater-Kinney backing them, giving the songs a slightly rawer, more guitar-driven edge than the string-heavy late-1980s records. 'Spirit' and 'Surfing Magazines' show the two writers had lost none of their melodic instincts, even with a younger American backing band in the room. It is a genuinely successful reunion record rather than a nostalgia exercise.</t>
  </si>
  <si>
    <t xml:space="preserve">Made after an eleven-year split, this album connects the original Brisbane songwriting partnership directly to the American indie-rock generation (via Sleater-Kinney) that had grown up on Go-Betweens records.</t>
  </si>
  <si>
    <t xml:space="preserve">Spirit; Surfing Magazines; The Clock</t>
  </si>
  <si>
    <t xml:space="preserve">https://en.wikipedia.org/wiki/The_Go-Betweens
https://en.wikipedia.org/wiki/The_Friends_of_Rachel_Worth</t>
  </si>
  <si>
    <t xml:space="preserve">A0601</t>
  </si>
  <si>
    <t xml:space="preserve">Oceans Apart</t>
  </si>
  <si>
    <t xml:space="preserve">LO-MAX</t>
  </si>
  <si>
    <t xml:space="preserve">The last Go-Betweens studio album before Grant McLennan's sudden death in 2006, Oceans Apart returns to the string-touched, melodic pop of the band's late-1980s peak. 'Boundary Rider' and 'Darlinghurst Nights' show both writers still working at a high level two decades into the partnership, with none of the rawer edge of Friends of Rachel Worth. Heard now, it plays as an unplanned but fitting closing statement to one of Australia's great songwriting careers.</t>
  </si>
  <si>
    <t xml:space="preserve">The final chapter of the Forster-McLennan partnership, closing the loop on a catalog that runs from the spiky Send Me a Lullaby through three decades of increasingly assured, string-laced pop songwriting.</t>
  </si>
  <si>
    <t xml:space="preserve">Boundary Rider; Finding You; Darlinghurst Nights</t>
  </si>
  <si>
    <t xml:space="preserve">https://en.wikipedia.org/wiki/The_Go-Betweens
https://en.wikipedia.org/wiki/Oceans_Apart</t>
  </si>
  <si>
    <t xml:space="preserve">A0602</t>
  </si>
  <si>
    <t xml:space="preserve">The Triffids</t>
  </si>
  <si>
    <t xml:space="preserve">Treeless Plain</t>
  </si>
  <si>
    <t xml:space="preserve">Hot Records / Rough Trade</t>
  </si>
  <si>
    <t xml:space="preserve">Perth, Australia</t>
  </si>
  <si>
    <t xml:space="preserve">Perth</t>
  </si>
  <si>
    <t xml:space="preserve">storytelling; small-town; drawl; shouted; lo-fi</t>
  </si>
  <si>
    <t xml:space="preserve">The Triffids' debut proper is rawer and more post-punk than the widescreen Americana of Born Sandy Devotional, built on David McComb's wordy, novelistic lyrics and a restless, guitar-driven band still finding its sound. 'Red Pony' and 'My Baby Thinks She's a Train' show flashes of the outback storytelling the band would later perfect, but the arrangements are scrappier and closer to the UK post-punk records the band grew up on. It captures a young band from isolated Perth already writing well above its resources.</t>
  </si>
  <si>
    <t xml:space="preserve">Made by a Perth band steeped in British post-punk and American literature in equal measure, this is the raw starting point for the widescreen desert-rock sound the Triffids would refine on Born Sandy Devotional.</t>
  </si>
  <si>
    <t xml:space="preserve">Red Pony; My Baby Thinks She's a Train; Place in the Sun</t>
  </si>
  <si>
    <t xml:space="preserve">https://en.wikipedia.org/wiki/The_Triffids
https://en.wikipedia.org/wiki/Treeless_Plain</t>
  </si>
  <si>
    <t xml:space="preserve">A0603</t>
  </si>
  <si>
    <t xml:space="preserve">Born Sandy Devotional</t>
  </si>
  <si>
    <t xml:space="preserve">Hot Records</t>
  </si>
  <si>
    <t xml:space="preserve">storytelling; small-town; strings; drawl; heartbreak</t>
  </si>
  <si>
    <t xml:space="preserve">The Triffids' best-known album widens their sound to cinematic scale: vibraphone, cello, and Jill Birt's organ wash under David McComb's baritone on 'Wide Open Road,' a song about driving the empty distances of Western Australia that became the band's signature. 'Estuary Bed' and 'Lonely Stretch' carry the same sense of vast, lonely landscape, closer to Ennio Morricone than to anything else on Flying Nun's more claustrophobic Dunedin releases. It is often named the definitive Australian rock album of the 1980s.</t>
  </si>
  <si>
    <t xml:space="preserve">McComb built on the post-punk restlessness of Treeless Plain and the outback storytelling tradition of Australian rock, producing a record now cited as a direct ancestor of Australian and American desert-noir Americana alike.</t>
  </si>
  <si>
    <t xml:space="preserve">Wide Open Road; Estuary Bed; Lonely Stretch</t>
  </si>
  <si>
    <t xml:space="preserve">https://en.wikipedia.org/wiki/The_Triffids
https://en.wikipedia.org/wiki/Born_Sandy_Devotional</t>
  </si>
  <si>
    <t xml:space="preserve">A0604</t>
  </si>
  <si>
    <t xml:space="preserve">In the Pines</t>
  </si>
  <si>
    <t xml:space="preserve">Mushroom</t>
  </si>
  <si>
    <t xml:space="preserve">storytelling; small-town; lo-fi; drawl; live in the room</t>
  </si>
  <si>
    <t xml:space="preserve">Recorded quickly and cheaply in a corrugated-iron shed on a sheep station outside Perth, In the Pines strips the Triffids down to a stark, almost field-recording intimacy, a deliberate contrast to the more produced Born Sandy Devotional made the same year. David McComb's voice and acoustic guitar sit close in the mix, with the shed's natural room tone left audible on tracks like 'Suntrapper' and the title song. It is the most purely country-folk record in the band's catalog, closer to Australian bush balladry than to their usual widescreen rock.</t>
  </si>
  <si>
    <t xml:space="preserve">A deliberately lo-fi counterpoint to the same year's Born Sandy Devotional, showing the same songwriter working in a stripped-down, rural Australian folk mode rather than cinematic rock arrangement.</t>
  </si>
  <si>
    <t xml:space="preserve">Suntrapper; In the Pines; Kathy Knows</t>
  </si>
  <si>
    <t xml:space="preserve">https://en.wikipedia.org/wiki/The_Triffids
https://en.wikipedia.org/wiki/In_the_Pines_(album)</t>
  </si>
  <si>
    <t xml:space="preserve">A0605</t>
  </si>
  <si>
    <t xml:space="preserve">Calenture</t>
  </si>
  <si>
    <t xml:space="preserve">White/Hot Records / Island</t>
  </si>
  <si>
    <t xml:space="preserve">storytelling; strings; heartbreak; drawl; breezy</t>
  </si>
  <si>
    <t xml:space="preserve">Signed to Island Records after Born Sandy Devotional's acclaim, the Triffids made Calenture as their most polished record, adding brighter string arrangements and cleaner production to David McComb's songwriting without losing the sense of scale. 'Bury Me Deep in Love' and 'Trick of the Light' show a band aiming for wider pop success while keeping McComb's literary bent intact. It sold modestly despite the major-label push, and the band split not long after their following album.</t>
  </si>
  <si>
    <t xml:space="preserve">The Triffids' major-label bid, made as Island tried to translate Born Sandy Devotional's critical acclaim into commercial success, sitting between the band's outback-scale Americana and straightforward 1980s pop production.</t>
  </si>
  <si>
    <t xml:space="preserve">Bury Me Deep in Love; Trick of the Light; Calenture</t>
  </si>
  <si>
    <t xml:space="preserve">https://en.wikipedia.org/wiki/The_Triffids
https://en.wikipedia.org/wiki/Calenture_(album)</t>
  </si>
  <si>
    <t xml:space="preserve">A0606</t>
  </si>
  <si>
    <t xml:space="preserve">Sneaky Feelings</t>
  </si>
  <si>
    <t xml:space="preserve">Send You</t>
  </si>
  <si>
    <t xml:space="preserve">jangle; close harmonies; breezy; storytelling; drawl</t>
  </si>
  <si>
    <t xml:space="preserve">One of the four bands on the original Dunedin Double EP, Sneaky Feelings made a fuller-length debut in Send You that leans toward 1960s-indebted pop songcraft more than the Clean's drone or the Verlaines' angularity, with two alternating songwriters in David Pine and Matthew Bannister trading clean, melodic tunes. 'Waiting for Touchdown' and 'Strangers Again' show a band more interested in clear hooks and harmony than in noise or experimentation. It is one of the most straightforwardly tuneful records the Dunedin scene produced.</t>
  </si>
  <si>
    <t xml:space="preserve">Grew directly out of the same Dunedin University scene and Flying Nun infrastructure as the Chills and the Clean, representing the label's more overtly pop-facing, Byrds-influenced wing.</t>
  </si>
  <si>
    <t xml:space="preserve">Waiting for Touchdown; Strangers Again; Throwing Stones</t>
  </si>
  <si>
    <t xml:space="preserve">https://en.wikipedia.org/wiki/Sneaky_Feelings
https://en.wikipedia.org/wiki/Send_You</t>
  </si>
  <si>
    <t xml:space="preserve">A0607</t>
  </si>
  <si>
    <t xml:space="preserve">Sentimental Education</t>
  </si>
  <si>
    <t xml:space="preserve">jangle; close harmonies; breezy; storytelling; heartbreak</t>
  </si>
  <si>
    <t xml:space="preserve">Sneaky Feelings' second album keeps the same clean, harmony-driven pop songwriting as Send You while tightening the arrangements, with David Pine and Matthew Bannister continuing to split songwriting duties across tracks like 'All You've Done' and 'Walk to the Square.' It is a more consistent, better-recorded record than the debut, though it arrived just as the band's Flying Nun peers were pushing toward noisier or more experimental territory. The record's unfashionable straightforwardness has aged into a real virtue.</t>
  </si>
  <si>
    <t xml:space="preserve">A continuation of Sneaky Feelings' 1960s-pop-indebted songwriting within the Dunedin scene, standing as the clearest example of Flying Nun's tuneful, harmony-pop wing alongside the Chills' more anthemic version of the same instincts.</t>
  </si>
  <si>
    <t xml:space="preserve">All You've Done; Walk to the Square; Broken Man</t>
  </si>
  <si>
    <t xml:space="preserve">https://en.wikipedia.org/wiki/Sneaky_Feelings
https://en.wikipedia.org/wiki/Sentimental_Education_(Sneaky_Feelings_album)</t>
  </si>
  <si>
    <t xml:space="preserve">A0608</t>
  </si>
  <si>
    <t xml:space="preserve">The Able Tasmans</t>
  </si>
  <si>
    <t xml:space="preserve">A Cuppa Tea and a Lie Down</t>
  </si>
  <si>
    <t xml:space="preserve">piano; storytelling; lo-fi; funny-sad; breezy</t>
  </si>
  <si>
    <t xml:space="preserve">Built around Graeme Humphreys's tumbling piano rather than guitar, the Able Tasmans' debut is one of the odder, more whimsical records in the Flying Nun catalog, closer to a shambling chamber-pop band than to the label's usual jangle. 'Inside the Modern' and 'And We Swam the Magic Bay' pair childlike melodic turns with lyrics that veer between funny and melancholy without much warning. It is a lo-fi, homemade record that sounds like almost nothing else on the label.</t>
  </si>
  <si>
    <t xml:space="preserve">Emerged from Auckland's Flying Nun-adjacent scene as a piano-led counterpoint to the label's guitar-heavy Dunedin sound, later cited as an influence by New Zealand indie-pop bands drawn to its whimsical, unpolished arrangements.</t>
  </si>
  <si>
    <t xml:space="preserve">Inside the Modern; And We Swam the Magic Bay; Little Hearts</t>
  </si>
  <si>
    <t xml:space="preserve">https://en.wikipedia.org/wiki/The_Able_Tasmans
https://en.wikipedia.org/wiki/Hey_Spinner!</t>
  </si>
  <si>
    <t xml:space="preserve">A0609</t>
  </si>
  <si>
    <t xml:space="preserve">Hey Spinner!</t>
  </si>
  <si>
    <t xml:space="preserve">piano; storytelling; funny-sad; breezy; lo-fi</t>
  </si>
  <si>
    <t xml:space="preserve">The Able Tasmans' second album keeps Graeme Humphreys's piano-led whimsy front and center, with songs like 'Wednesday (She's Coming Round)' and the title track balancing childlike melody against a wry, sometimes bleak undertow. It is a slightly more confident, better-recorded record than the debut without losing the band's genuinely odd character within the Flying Nun catalog. New Zealand director Peter Jackson was a fan, which says something about the record's off-kilter, homegrown charm.</t>
  </si>
  <si>
    <t xml:space="preserve">A continuation of the piano-driven, off-kilter songwriting the Able Tasmans staked out on their debut, representing Flying Nun's whimsical, chamber-pop-adjacent fringe alongside the label's more dominant guitar bands.</t>
  </si>
  <si>
    <t xml:space="preserve">Hey, Spinner!; Wednesday (she's coming round); Michael Fay</t>
  </si>
  <si>
    <t xml:space="preserve">A0610</t>
  </si>
  <si>
    <t xml:space="preserve">Look Blue Go Purple</t>
  </si>
  <si>
    <t xml:space="preserve">jangle; close harmonies; breezy; lo-fi; storytelling</t>
  </si>
  <si>
    <t xml:space="preserve">Look Blue Go Purple were an all-women five-piece from Dunedin who never released a full studio album during their active years, only three EPs between 1985 and 1988; this compilation gathers Bewitched, LBGPEP2, and This Is This into the one record most listeners now use to hear the band. Songs like 'Circumspect Penelope' and 'Cactus Cat' carry the same chiming-guitar Dunedin template as the Clean or the Chills but with a warmer, more collective vocal blend. The band is a reminder that the scene's history is not only the small set of male-fronted groups usually cited first.</t>
  </si>
  <si>
    <t xml:space="preserve">Formed within the same University of Otago student circles and Flying Nun infrastructure as the Chills and the Verlaines, Look Blue Go Purple represent the scene's often-overlooked women-led wing, later rediscovered by riot-grrrl-adjacent reissue culture.</t>
  </si>
  <si>
    <t xml:space="preserve">Circumspect Penelope; Cactus Cat; I Don't Want You Anyway</t>
  </si>
  <si>
    <t xml:space="preserve">https://en.wikipedia.org/wiki/Look_Blue_Go_Purple</t>
  </si>
  <si>
    <t xml:space="preserve">A0611</t>
  </si>
  <si>
    <t xml:space="preserve">Straitjacket Fits</t>
  </si>
  <si>
    <t xml:space="preserve">Hail</t>
  </si>
  <si>
    <t xml:space="preserve">Flying Nun / Rough Trade</t>
  </si>
  <si>
    <t xml:space="preserve">noise wall; feedback; shouted; jangle; cracked or yelping</t>
  </si>
  <si>
    <t xml:space="preserve">Formed by former members of the Verlaines and the Bats, Straitjacket Fits pushed the Dunedin sound toward something louder and more distorted than their peers, with Shayne Carter's high, straining vocal cutting through layers of what one contemporary review called 'tidal waves of sweetly distorted guitar noise.' 'Dead Heat' and the title track keep pop hooks buried under the volume rather than abandoning them, closer to early Sonic Youth or the Chameleons than to the Clean's dry jangle. It gave Flying Nun a heavier, more muscular record to set against the label's gentler acts.</t>
  </si>
  <si>
    <t xml:space="preserve">Drew on the scene's founding jangle-pop songwriting but ran it through much louder, more distorted guitar textures, connecting the Dunedin sound to the American noise-pop and shoegaze-adjacent underground of the late 1980s.</t>
  </si>
  <si>
    <t xml:space="preserve">Dead Heat; Hail; Telling Tales</t>
  </si>
  <si>
    <t xml:space="preserve">https://en.wikipedia.org/wiki/Straitjacket_Fits
https://en.wikipedia.org/wiki/Hail_(album)</t>
  </si>
  <si>
    <t xml:space="preserve">A0612</t>
  </si>
  <si>
    <t xml:space="preserve">Melt</t>
  </si>
  <si>
    <t xml:space="preserve">jangle; feedback; shouted; cracked or yelping; anthemic</t>
  </si>
  <si>
    <t xml:space="preserve">Straitjacket Fits' second album is a little more melodic and controlled than Hail without losing the guitar volume, with 'Down in Splendour' becoming the band's best-known song, a big, driving chorus wrapped in Shayne Carter's strained vocal. Andrew Brough's songwriting contributions (he would later leave to form Bike) add a slightly softer counterpoint to Carter's more aggressive material. It is often considered the band's most complete record, matching the noise of Hail to stronger individual songs.</t>
  </si>
  <si>
    <t xml:space="preserve">Refined the loud, jangle-noise hybrid of Hail into tighter songwriting, and Andrew Brough's parallel work here fed directly into his later band Bike, another Flying Nun jangle act.</t>
  </si>
  <si>
    <t xml:space="preserve">Down in Splendour; Bad Note for a Heart; Missing Presumed Drowned</t>
  </si>
  <si>
    <t xml:space="preserve">https://en.wikipedia.org/wiki/Straitjacket_Fits
https://en.wikipedia.org/wiki/Melt_(Straitjacket_Fits_album)</t>
  </si>
  <si>
    <t xml:space="preserve">A0613</t>
  </si>
  <si>
    <t xml:space="preserve">The 3Ds</t>
  </si>
  <si>
    <t xml:space="preserve">Hellzapoppin'</t>
  </si>
  <si>
    <t xml:space="preserve">jangle; feedback; shouted; lo-fi; cracked or yelping</t>
  </si>
  <si>
    <t xml:space="preserve">The 3Ds' debut album, made by a band with two guitarist-singers trading vocal leads, is rawer and noisier than the mid-1980s Dunedin bands that preceded them, closer to the loud, scrappy end of American college rock than to the original Boodle Boodle Boodle jangle. 'Outer Space' and the title track push distorted, interlocking guitar lines against shouted, overlapping vocals. It represents a second, louder generation of the Dunedin scene coming up just as the original bands were scattering onto overseas labels.</t>
  </si>
  <si>
    <t xml:space="preserve">A later, noisier wave of the Dunedin scene, carrying the Clean and the Verlaines' DIY guitar-band template into a louder, more American-college-rock-inflected sound just as Flying Nun was signing distribution deals abroad.</t>
  </si>
  <si>
    <t xml:space="preserve">Outer Space; Hellzapoppin'; Sunken Head</t>
  </si>
  <si>
    <t xml:space="preserve">https://en.wikipedia.org/wiki/The_3Ds
https://en.wikipedia.org/wiki/Hellzapoppin%27_(album)</t>
  </si>
  <si>
    <t xml:space="preserve">A0614</t>
  </si>
  <si>
    <t xml:space="preserve">The Venus Trail</t>
  </si>
  <si>
    <t xml:space="preserve">The 3Ds' second album pushes further into distortion and volume than Hellzapoppin', with longer, noisier tracks like 'Ice' stretching past six minutes into feedback-driven jamming. David Saunders and Denise Roughan's dual vocals still trade off over interlocking guitars, but the pop hooks of the debut are increasingly buried under sheer volume. It represents the loudest, most abrasive end of what the Dunedin scene's guitar-band template could become a decade after the Clean's first EP.</t>
  </si>
  <si>
    <t xml:space="preserve">Continued the noisier, second-generation Dunedin sound established on Hellzapoppin', pushing the scene's original jangle template toward the volume and feedback of American noise-rock and early shoegaze.</t>
  </si>
  <si>
    <t xml:space="preserve">Ice; Hey Seuss; Man on the Verge of a Nervous Breakdown</t>
  </si>
  <si>
    <t xml:space="preserve">https://en.wikipedia.org/wiki/The_3Ds
https://en.wikipedia.org/wiki/The_Venus_Trail</t>
  </si>
  <si>
    <t xml:space="preserve">A0615</t>
  </si>
  <si>
    <t xml:space="preserve">The Dead C</t>
  </si>
  <si>
    <t xml:space="preserve">Eusa Kills</t>
  </si>
  <si>
    <t xml:space="preserve">noise wall; feedback; lo-fi; long songs (7+ minutes); bleak</t>
  </si>
  <si>
    <t xml:space="preserve">The Dead C pushed the Dunedin scene's four-track amateurism to its logical, most extreme endpoint: long, sprawling, deliberately unresolved guitar-noise pieces recorded on cheap equipment with almost no concern for conventional song structure. 'Phantom Power' and 'Maggot' stretch past six and seven minutes into feedback and tape hiss, a world away from the Clean's tight pop economy even though the recording methods are nearly identical. It sits at the far, most experimental edge of what Flying Nun released and helped seed New Zealand's international noise and free-improvisation underground.</t>
  </si>
  <si>
    <t xml:space="preserve">Took the same lo-fi, home-recorded methods that produced the Clean's jangle-pop and pushed them toward drone and noise instead, becoming a direct reference point for the American noise-rock underground around labels like Siltbreeze.</t>
  </si>
  <si>
    <t xml:space="preserve">Phantom Power; Maggot; Scary Nest</t>
  </si>
  <si>
    <t xml:space="preserve">https://en.wikipedia.org/wiki/The_Dead_C
https://en.wikipedia.org/wiki/Eusa_Kills</t>
  </si>
  <si>
    <t xml:space="preserve">A0616</t>
  </si>
  <si>
    <t xml:space="preserve">David Kilgour</t>
  </si>
  <si>
    <t xml:space="preserve">Here Come the Cars</t>
  </si>
  <si>
    <t xml:space="preserve">jangle; breezy; cosmic; drawl; lo-fi</t>
  </si>
  <si>
    <t xml:space="preserve">The Clean's guitarist made his first proper solo album a looser, more atmospheric extension of that band's sound, stretching songs like 'Sometimes' and 'Uplift' into longer, more hypnotic shapes than the Clean's tight pop economy usually allowed. Kilgour's guitar tone, warm and slightly out of focus, stays the clear through-line across a record that drifts between concise songs and extended instrumental passages. It is a quieter, more personal statement than anything credited to the full band.</t>
  </si>
  <si>
    <t xml:space="preserve">Extended the guitar language David Kilgour developed with the Clean into a solo context, giving him room for the more meditative, extended arrangements that the band format didn't always allow.</t>
  </si>
  <si>
    <t xml:space="preserve">Here Come the Cars; Sometimes; Uplift</t>
  </si>
  <si>
    <t xml:space="preserve">https://en.wikipedia.org/wiki/David_Kilgour_(musician)
https://en.wikipedia.org/wiki/Here_Come_the_Cars</t>
  </si>
  <si>
    <t xml:space="preserve">A0617</t>
  </si>
  <si>
    <t xml:space="preserve">Chris Knox</t>
  </si>
  <si>
    <t xml:space="preserve">Seizure</t>
  </si>
  <si>
    <t xml:space="preserve">lo-fi; drum machine; deadpan; funny-sad; shouted</t>
  </si>
  <si>
    <t xml:space="preserve">Chris Knox's first proper solo album after Tall Dwarfs keeps the same cheap four-track, drum-machine methods, but the songwriting turns more directly confessional, with 'Not Given Lightly,' written for his newborn son, becoming one of the most beloved songs in the whole Flying Nun catalog. Elsewhere the record swings between tenderness and confrontation, Knox's cracked voice equally suited to a lullaby or a rant. It is one of the clearest statements of the New Zealand lo-fi aesthetic Knox had spent a decade developing.</t>
  </si>
  <si>
    <t xml:space="preserve">A direct extension of the home-recording method Knox pioneered in Toy Love and Tall Dwarfs, and 'Not Given Lightly' in particular became one of Flying Nun's most widely covered and referenced songs.</t>
  </si>
  <si>
    <t xml:space="preserve">Not Given Lightly; The Face of Fashion; Statement of Intent</t>
  </si>
  <si>
    <t xml:space="preserve">https://en.wikipedia.org/wiki/Chris_Knox
https://en.wikipedia.org/wiki/Seizure_(album)</t>
  </si>
  <si>
    <t xml:space="preserve">A0618</t>
  </si>
  <si>
    <t xml:space="preserve">Robert Forster</t>
  </si>
  <si>
    <t xml:space="preserve">Danger in the Past</t>
  </si>
  <si>
    <t xml:space="preserve">strings; baritone; storytelling; deadpan; hushed</t>
  </si>
  <si>
    <t xml:space="preserve">Made in Berlin with members of Einstürzende Neubauten backing him, Robert Forster's solo debut trades the string-pop sheen of the late Go-Betweens for something drier and more theatrical, his flat baritone delivering wry, literate narratives over spare, sometimes stark arrangements. 'Baby Stones' and the title track show the same dry wit that defined his half of the Go-Betweens' songwriting, now without Grant McLennan's warmer counterpoint. It is a distinctly European-sounding record for an Australian songwriter, made in the years right after his old band's split.</t>
  </si>
  <si>
    <t xml:space="preserve">Made shortly after the Go-Betweens' 1989 breakup, this album carries Forster's dry, literary songwriting voice into a starker, more European art-rock setting before the eventual reunion with McLennan a decade later.</t>
  </si>
  <si>
    <t xml:space="preserve">Baby Stones; Danger in the Past; Dear Black Dream</t>
  </si>
  <si>
    <t xml:space="preserve">https://en.wikipedia.org/wiki/Robert_Forster_(musician)
https://en.wikipedia.org/wiki/Danger_in_the_Past</t>
  </si>
  <si>
    <t xml:space="preserve">A0619</t>
  </si>
  <si>
    <t xml:space="preserve">Grant McLennan</t>
  </si>
  <si>
    <t xml:space="preserve">Watershed</t>
  </si>
  <si>
    <t xml:space="preserve">White Label / Beggars Banquet</t>
  </si>
  <si>
    <t xml:space="preserve">jangle; storytelling; breezy; heartbreak; close harmonies</t>
  </si>
  <si>
    <t xml:space="preserve">Grant McLennan's solo debut keeps the warm, melodic pop instincts of his Go-Betweens songwriting largely intact, working through a set of unhurried, hook-driven songs like 'Easy Come Easy Go' and 'Haven't I Been a Fool' without Robert Forster's drier counterpoint to balance against. It is a gentler, more straightforwardly pretty record than Forster's solo work from the same period, closer in spirit to Liberty Belle and 16 Lovers Lane than to anything experimental. McLennan's gift for a plainly beautiful melody carries the whole record.</t>
  </si>
  <si>
    <t xml:space="preserve">Released shortly after the Go-Betweens' split, Watershed shows McLennan's half of that band's songwriting partnership standing on its own, carrying the same warm melodicism into a solo career that ran until the band's 2000 reunion.</t>
  </si>
  <si>
    <t xml:space="preserve">Easy Come Easy Go; Haven't I Been a Fool; Black Mule</t>
  </si>
  <si>
    <t xml:space="preserve">https://en.wikipedia.org/wiki/Grant_McLennan
https://en.wikipedia.org/wiki/Watershed_(Grant_McLennan_album)</t>
  </si>
  <si>
    <t xml:space="preserve">A0620</t>
  </si>
  <si>
    <t xml:space="preserve">Dunedin Double</t>
  </si>
  <si>
    <t xml:space="preserve">jangle; lo-fi; deadpan; breezy; storytelling</t>
  </si>
  <si>
    <t xml:space="preserve">A two-record, four-band EP conceived by Flying Nun founder Roger Shepherd and Chris Knox, Dunedin Double gave one side each to the Chills, Sneaky Feelings, the Stones, and the Verlaines, recorded cheaply around Christchurch in March 1982. It is the release where the phrase 'Dunedin sound' was coined, and hearing four different young bands from the same small university town working the same jangling, reverb-heavy guitar language back to back makes the case for a real scene rather than a handful of unrelated groups. The Chills' 'Kaleidoscope World' and the Verlaines' 'Angela' are the best-remembered tracks.</t>
  </si>
  <si>
    <t xml:space="preserve">The founding document of the Dunedin sound as a named phenomenon, gathering the scene's earliest key bands on one release and setting the template that Flying Nun would build its whole 1980s catalog around.</t>
  </si>
  <si>
    <t xml:space="preserve">Kaleidoscope World; Angela; Pity's Sake</t>
  </si>
  <si>
    <t xml:space="preserve">https://en.wikipedia.org/wiki/Dunedin_Double_(EP)
https://en.wikipedia.org/wiki/Flying_Nun_Records</t>
  </si>
  <si>
    <t xml:space="preserve">A0621</t>
  </si>
  <si>
    <t xml:space="preserve">Died Pretty</t>
  </si>
  <si>
    <t xml:space="preserve">Free Dirt</t>
  </si>
  <si>
    <t xml:space="preserve">Citadel / What Goes On</t>
  </si>
  <si>
    <t xml:space="preserve">Sydney, Australia</t>
  </si>
  <si>
    <t xml:space="preserve">Sydney</t>
  </si>
  <si>
    <t xml:space="preserve">storytelling; shouted; cosmic; long songs (7+ minutes); spiritual or gospel</t>
  </si>
  <si>
    <t xml:space="preserve">Died Pretty's debut album pairs Ron Peno's yelping, theatrical vocal with Brett Myers's swirling, organ-heavy guitar arrangements, closer to the Doors or the Church's psychedelic wing than to the drier jangle of the Dunedin bands. 'Next to Nothing' and the sprawling 'Just Skin' stretch well past conventional pop length into extended, mantra-like builds. It made the band central to the mid-1980s Sydney guitar-rock scene that grew up in parallel with, and sometimes crossed over into, the New Zealand Flying Nun world.</t>
  </si>
  <si>
    <t xml:space="preserve">Emerged from the same mid-1980s Sydney independent-label underground as Died Pretty's Citadel Records peers, sharing a psychedelic-leaning, organ-and-guitar language with fellow Antipodean bands like the Triffids and the Church.</t>
  </si>
  <si>
    <t xml:space="preserve">Next to Nothing; Just Skin; Life to Go (Landsakes)</t>
  </si>
  <si>
    <t xml:space="preserve">https://en.wikipedia.org/wiki/Died_Pretty
https://en.wikipedia.org/wiki/Free_Dirt</t>
  </si>
  <si>
    <t xml:space="preserve">A0622</t>
  </si>
  <si>
    <t xml:space="preserve">Ed Kuepper</t>
  </si>
  <si>
    <t xml:space="preserve">Electrical Storm</t>
  </si>
  <si>
    <t xml:space="preserve">baritone; storytelling; shouted; lo-fi; drawl</t>
  </si>
  <si>
    <t xml:space="preserve">The Saints' founding guitarist made his first fully solo album a spare, guitar-driven set recorded quickly at Sydney's Sound Barrier Studios, keeping the choppy rhythm-guitar attack that defined his old band's later horn-driven records while dropping most of the brass. 'Electrical Storm' and 'Car Headlights' show Kuepper's songwriting turning drier and more idiosyncratic outside the Saints' name. It set up a prolific solo run through the late 1980s and early 1990s that became a quiet influence on the wider Australian guitar-rock underground.</t>
  </si>
  <si>
    <t xml:space="preserve">Kuepper carried the rhythm-driven guitar attack he developed in the Saints into a long, prolific solo career, connecting the first wave of Brisbane/Australian punk directly to the country's later independent guitar-rock scene.</t>
  </si>
  <si>
    <t xml:space="preserve">Electrical Storm; Car Headlights; Told Myself</t>
  </si>
  <si>
    <t xml:space="preserve">https://en.wikipedia.org/wiki/Ed_Kuepper
https://en.wikipedia.org/wiki/Electrical_Storm_(album)</t>
  </si>
  <si>
    <t xml:space="preserve">A0623</t>
  </si>
  <si>
    <t xml:space="preserve">Snapper</t>
  </si>
  <si>
    <t xml:space="preserve">Shotgun Blossom</t>
  </si>
  <si>
    <t xml:space="preserve">noise wall; feedback; drum machine; shouted; lo-fi</t>
  </si>
  <si>
    <t xml:space="preserve">Built around founding Clean member Peter Gutteridge's droning, Velvet Underground-indebted guitar and organ, Snapper's only full album stretches simple, repetitive riffs into hypnotic, feedback-caked jams like 'Pop Your Top' and 'Can.' It is louder and more abrasive than the Dunedin scene's first wave, closer to the Dead C's noise experiments than to the Clean's tight pop, though it keeps an insistent, motorik pulse under the distortion. Gutteridge's presence in both the Clean's original 1978 lineup and this record ties two very different generations of the scene together.</t>
  </si>
  <si>
    <t xml:space="preserve">Made by a founding figure of the earliest Dunedin scene (Peter Gutteridge was an original 1978 member of the Clean and briefly of the Chills), Shotgun Blossom shows that scene's drone lineage pushed toward heavier, more repetitive noise-rock.</t>
  </si>
  <si>
    <t xml:space="preserve">Pop Your Top; Can; Dead Pictures</t>
  </si>
  <si>
    <t xml:space="preserve">https://en.wikipedia.org/wiki/Snapper_(band)
https://en.wikipedia.org/wiki/Shotgun_Blossom</t>
  </si>
  <si>
    <t xml:space="preserve">A0624</t>
  </si>
  <si>
    <t xml:space="preserve">Jean-Paul Sartre Experience</t>
  </si>
  <si>
    <t xml:space="preserve">Bleeding Star</t>
  </si>
  <si>
    <t xml:space="preserve">Matador / Flying Nun</t>
  </si>
  <si>
    <t xml:space="preserve">feedback; jangle; shouted; anthemic; noise wall</t>
  </si>
  <si>
    <t xml:space="preserve">The Jean-Paul Sartre Experience's third and final album, picked up by Matador for US release as the label was actively mining Flying Nun's catalog, pushes the band's hooky, chorus-pedal guitar pop toward a noisier, more layered sound. 'Into You' and 'Ray of Shine' keep the big, anthemic choruses of the band's earlier singles, but the guitars now sit under more distortion and studio effect than on their scrappier mid-1980s work. It is a fitting, fuller-sounding close to a band that had spent most of the decade honing hooky, slightly shoegaze-adjacent guitar pop.</t>
  </si>
  <si>
    <t xml:space="preserve">Signed by Matador Records at the same moment the American label was licensing the Clean and the 3Ds, Bleeding Star shows a later-generation Auckland band's hooky, effects-laden guitar pop reaching directly toward the American slacker/noise-pop audience.</t>
  </si>
  <si>
    <t xml:space="preserve">Into You; Ray of Shine; Bleeding Star</t>
  </si>
  <si>
    <t xml:space="preserve">https://en.wikipedia.org/wiki/JPSE
https://en.wikipedia.org/wiki/Bleeding_Star</t>
  </si>
  <si>
    <t xml:space="preserve">A0625</t>
  </si>
  <si>
    <t xml:space="preserve">Guitar Town</t>
  </si>
  <si>
    <t xml:space="preserve">MCA</t>
  </si>
  <si>
    <t xml:space="preserve">V19 1980s country rebels</t>
  </si>
  <si>
    <t xml:space="preserve">Telecaster twang; drawl; road songs; small-town; storytelling</t>
  </si>
  <si>
    <t xml:space="preserve">Steve Earle's debut fuses a hard Telecaster twang with a heartland-rock drive, opening on the title track's restless highway hum and staying in that same road-worn, blue-collar voice through Someday and Fearless Heart. Produced by Emory Gordy Jr. and Tony Brown with Earle's band the Dukes, it sounds like a bar band raised on both Merle Haggard and the Replacements, full of clipped verses about small towns with no future in them. It arrived just as mainstream Nashville was chasing synth-pop gloss, and its stripped-down, guitar-first sound became a reference point both neotraditional country and alt-country kept citing.</t>
  </si>
  <si>
    <t xml:space="preserve">Grew out of Earle's years as a Guy Clark-circle songwriter-for-hire in Nashville, and its rough, rock-leaning country sound fed directly into Uncle Tupelo and the No Depression scene that followed in this lane's child lane V9.</t>
  </si>
  <si>
    <t xml:space="preserve">Guitar Town; Someday; Fearless Heart</t>
  </si>
  <si>
    <t xml:space="preserve">https://en.wikipedia.org/wiki/Guitar_Town
https://en.wikipedia.org/wiki/Steve_Earle_discography</t>
  </si>
  <si>
    <t xml:space="preserve">A0626</t>
  </si>
  <si>
    <t xml:space="preserve">Exit 0</t>
  </si>
  <si>
    <t xml:space="preserve">Telecaster twang; drawl; road songs; storytelling; rowdy</t>
  </si>
  <si>
    <t xml:space="preserve">Earle's second album with the Dukes pushes the Guitar Town formula louder, opening on the churning Nowhere Road and running through San Antonio Girl and I Ain't Ever Satisfied with more electric muscle and less pedal steel than the debut. The songs stay fixed on drifters, dead-end jobs and restless women, sung in Earle's flat, unpolished rasp over a full rock rhythm section. It confirmed Guitar Town wasn't a fluke, cementing Earle as the era's clearest bridge between honky-tonk songwriting and guitar-rock intensity.</t>
  </si>
  <si>
    <t xml:space="preserve">A direct continuation of Guitar Town's hard-country-meets-rock template, extending Earle's influence on the alt-country and No Depression scene (V9) that followed within a few years.</t>
  </si>
  <si>
    <t xml:space="preserve">Nowhere Road; San Antonio Girl; I Ain't Ever Satisfied</t>
  </si>
  <si>
    <t xml:space="preserve">https://en.wikipedia.org/wiki/Exit_0
https://en.wikipedia.org/wiki/Steve_Earle_discography</t>
  </si>
  <si>
    <t xml:space="preserve">A0627</t>
  </si>
  <si>
    <t xml:space="preserve">Copperhead Road</t>
  </si>
  <si>
    <t xml:space="preserve">Uni</t>
  </si>
  <si>
    <t xml:space="preserve">Telecaster twang; storytelling; political; rowdy; drawl</t>
  </si>
  <si>
    <t xml:space="preserve">Copperhead Road opens on a churning, distorted title track about a moonshiner's grandson turned Vietnam-vet marijuana grower, the loudest and most rock-scaled record Earle had made yet. Johnny Come Lately brings in the Pogues (Shane MacGowan's band playing banjo, cittern and accordion) for a stomping song about a soldier's homecoming, while The Devil's Right Hand keeps the record's plainspoken, story-first songwriting intact underneath bigger guitars. It is widely treated as the record where Earle stopped being filed as country-radio product and started being heard as a rock and roots songwriter in his own right.</t>
  </si>
  <si>
    <t xml:space="preserve">Pushes Guitar Town's hard-country base toward outright rock and Celtic-punk energy via the Pogues guest spot, a hybrid that anticipates the Southern storytelling rock of Drive-By Truckers (V3) a decade later.</t>
  </si>
  <si>
    <t xml:space="preserve">Copperhead Road; The Devil's Right Hand; Johnny Come Lately</t>
  </si>
  <si>
    <t xml:space="preserve">https://en.wikipedia.org/wiki/Copperhead_Road
https://en.wikipedia.org/wiki/Steve_Earle_discography</t>
  </si>
  <si>
    <t xml:space="preserve">A0628</t>
  </si>
  <si>
    <t xml:space="preserve">The Hard Way</t>
  </si>
  <si>
    <t xml:space="preserve">Telecaster twang; drawl; storytelling; political; bleak</t>
  </si>
  <si>
    <t xml:space="preserve">Credited to Steve Earle &amp; the Dukes, The Hard Way is a darker, more overtly rock record than its predecessors, opening on The Other Kind and moving into Billy Austin, a first-person narrative sung from a death-row inmate's point of view. The production leans harder into electric guitars than Copperhead Road did, with less obvious twang and more of a bar-band roar, matching lyrics about addiction, capital punishment and small-time crime. It closed out Earle's 1980s MCA run just before the personal collapse that led to his early-1990s hiatus and the harder-edged Americana records that followed on Warner Bros. (V13).</t>
  </si>
  <si>
    <t xml:space="preserve">The end point of the Guitar Town-to-Copperhead Road arc, its rock-first sound and bleak character studies directly anticipate Earle's 1990s Americana albums (Train a Comin', I Feel Alright) that this atlas places in V13.</t>
  </si>
  <si>
    <t xml:space="preserve">The Other Kind; Billy Austin; Esmeralda's Hollywood</t>
  </si>
  <si>
    <t xml:space="preserve">https://en.wikipedia.org/wiki/The_Hard_Way_(Steve_Earle_album)
https://en.wikipedia.org/wiki/Steve_Earle_discography</t>
  </si>
  <si>
    <t xml:space="preserve">A0629</t>
  </si>
  <si>
    <t xml:space="preserve">Dwight Yoakam</t>
  </si>
  <si>
    <t xml:space="preserve">Guitars, Cadillacs, Etc., Etc.</t>
  </si>
  <si>
    <t xml:space="preserve">Reprise</t>
  </si>
  <si>
    <t xml:space="preserve">pedal steel; Telecaster twang; drawl; fiddle; road songs</t>
  </si>
  <si>
    <t xml:space="preserve">Yoakam and guitarist-producer Pete Anderson expanded his 1984 indie EP into a full Bakersfield-revival album, opening on a cover of Johnny Horton's Honky Tonk Man and the title track's stark pedal-steel-and-fiddle sound. Recorded in Los Angeles rather than Nashville, with Jay Dee Maness on pedal steel and Brantley Kearns on fiddle, it plays like Buck Owens run through a leaner, punk-adjacent LA rock club circuit rather than Music Row. South of Cincinnati shows the record's other mode, a slow, aching ballad that balances the uptempo shuffle numbers.</t>
  </si>
  <si>
    <t xml:space="preserve">A direct continuation of Buck Owens and Merle Haggard's Bakersfield sound (V26), filtered through the LA cowpunk and Paisley Underground clubs (V14, V15) Yoakam was playing before he got a deal.</t>
  </si>
  <si>
    <t xml:space="preserve">Honky Tonk Man; Guitars, Cadillacs; South of Cincinnati</t>
  </si>
  <si>
    <t xml:space="preserve">https://en.wikipedia.org/wiki/Guitars,_Cadillacs,_Etc.,_Etc.
https://en.wikipedia.org/wiki/Dwight_Yoakam</t>
  </si>
  <si>
    <t xml:space="preserve">A0630</t>
  </si>
  <si>
    <t xml:space="preserve">Hillbilly Deluxe</t>
  </si>
  <si>
    <t xml:space="preserve">pedal steel; Telecaster twang; drawl; road songs; rowdy</t>
  </si>
  <si>
    <t xml:space="preserve">Yoakam's second Reprise album keeps Pete Anderson's lean, hard-twanging production but leans further into original songwriting, with Little Ways and Please, Please Baby built on the same Bakersfield shuffle as the debut. A cover of Lefty Frizzell's Always Late with Your Kisses and the Doc Pomus/Mort Shuman oldie Little Sister sit comfortably beside Yoakam's own songs, underlining how closely he modeled his writing on 1950s and '60s hard country. It is a tighter, more confident record than the debut without softening any of its Telecaster-and-pedal-steel core.</t>
  </si>
  <si>
    <t xml:space="preserve">Extends Guitars, Cadillacs' Bakersfield revival, and its blend of classic covers with new songwriting is echoed directly by the neo-traditional and new-outlaw country of this lane's child lane V7.</t>
  </si>
  <si>
    <t xml:space="preserve">Little Ways; Please, Please Baby; Little Sister</t>
  </si>
  <si>
    <t xml:space="preserve">https://en.wikipedia.org/wiki/Hillbilly_Deluxe_(Dwight_Yoakam_album)
https://en.wikipedia.org/wiki/Dwight_Yoakam</t>
  </si>
  <si>
    <t xml:space="preserve">A0631</t>
  </si>
  <si>
    <t xml:space="preserve">Buenas Noches from a Lonely Room</t>
  </si>
  <si>
    <t xml:space="preserve">pedal steel; Telecaster twang; drawl; duets; road songs</t>
  </si>
  <si>
    <t xml:space="preserve">The centerpiece here is Streets of Bakersfield, a duet with Buck Owens himself that pulled the Bakersfield godfather back onto the country charts and made the lineage from Owens to Yoakam explicit rather than implied. Tom Brumley's pedal steel and Flaco Jiménez's accordion (on Buenas Noches from a Lonely Room) widen the record's palette slightly, while I Sang Dixie is a stark, string-laced ballad about a dying wino. It is the fullest, most collaborative record of Yoakam's original run, treating its guests as extensions of his own sound rather than star cameos.</t>
  </si>
  <si>
    <t xml:space="preserve">The Buck Owens duet makes explicit the Bakersfield-to-neotraditionalist lineage (V26 to V19) that Yoakam's whole catalog had been implying since his debut.</t>
  </si>
  <si>
    <t xml:space="preserve">Streets of Bakersfield; I Sang Dixie; Buenas Noches from a Lonely Room</t>
  </si>
  <si>
    <t xml:space="preserve">https://en.wikipedia.org/wiki/Buenas_Noches_from_a_Lonely_Room
https://en.wikipedia.org/wiki/Dwight_Yoakam</t>
  </si>
  <si>
    <t xml:space="preserve">A0632</t>
  </si>
  <si>
    <t xml:space="preserve">If There Was a Way</t>
  </si>
  <si>
    <t xml:space="preserve">Yoakam's fourth album is his longest and most varied original-era record, pairing uptempo shuffles like Turn It On, Turn It Up, Turn Me Loose with the aching Since I Started Drinkin' Again and a Patty Loveless duet, Send a Message to My Heart. Pete Anderson's production stays close to the earlier records' hard twang, but there is more studio polish and a wider emotional range than the leaner Guitars, Cadillacs. You're the One and Nothing's Changed Here show the ballad side of Yoakam's writing getting more room than on his rowdier early records.</t>
  </si>
  <si>
    <t xml:space="preserve">Keeps Yoakam's Bakersfield-honky-tonk sound intact into the new decade, and its bigger, more varied songwriting anticipates the platinum-selling This Time three years later.</t>
  </si>
  <si>
    <t xml:space="preserve">Turn It On, Turn It Up, Turn Me Loose; You're the One; Nothing's Changed Here</t>
  </si>
  <si>
    <t xml:space="preserve">https://en.wikipedia.org/wiki/If_There_Was_a_Way
https://en.wikipedia.org/wiki/Dwight_Yoakam</t>
  </si>
  <si>
    <t xml:space="preserve">A0633</t>
  </si>
  <si>
    <t xml:space="preserve">This Time</t>
  </si>
  <si>
    <t xml:space="preserve">pedal steel; Telecaster twang; drawl; polished; road songs</t>
  </si>
  <si>
    <t xml:space="preserve">This Time is Yoakam and Pete Anderson's most polished record, and it became his commercial peak, eventually certified triple-platinum on the strength of Ain't That Lonely Yet, A Thousand Miles from Nowhere and Fast as You. The Bakersfield core is still there in the pedal steel and Telecaster interplay, but the arrangements are fuller and more radio-ready than the leaner mid-'80s records, closer to a rock band that happens to twang. Included here as an early-'90s extension of the same neotraditional project Yoakam started with Guitars, Cadillacs, not a break from it.</t>
  </si>
  <si>
    <t xml:space="preserve">The commercial payoff of the Bakersfield-revival sound Yoakam had been building since 1986, closing out the run of records this lane tracks before his catalog drifts toward straight mainstream country (X1).</t>
  </si>
  <si>
    <t xml:space="preserve">Ain't That Lonely Yet; A Thousand Miles from Nowhere; Fast as You</t>
  </si>
  <si>
    <t xml:space="preserve">https://en.wikipedia.org/wiki/This_Time_(Dwight_Yoakam_album)
https://en.wikipedia.org/wiki/Dwight_Yoakam</t>
  </si>
  <si>
    <t xml:space="preserve">A0634</t>
  </si>
  <si>
    <t xml:space="preserve">Lyle Lovett</t>
  </si>
  <si>
    <t xml:space="preserve">MCA/Curb</t>
  </si>
  <si>
    <t xml:space="preserve">Houston, TX</t>
  </si>
  <si>
    <t xml:space="preserve">fingerpicked acoustic; drawl; funny-sad; storytelling; deadpan</t>
  </si>
  <si>
    <t xml:space="preserve">Lovett's debut, cut in Scottsdale with Tony Brown co-producing, is spare Texas songwriting dressed in just enough Nashville sheen to get on country radio: acoustic guitar, Matt Rollings' piano and Ray Herndon's clean electric fills behind a dry, unhurried baritone. Cowboy Man and God Will show the deadpan wit that set him apart from Music Row immediately, while Farther Down the Line is a straighter, more traditional heartbreak song. It reads as a Texas singer-songwriter record wearing just enough of a country label's clothes to get in the door.</t>
  </si>
  <si>
    <t xml:space="preserve">Grew out of the same Texas songwriter tradition as Guy Clark and Townes Van Zandt (V24), and its wry, literate songwriting is a direct ancestor of the deadpan school (V2) that runs through Drag City decades later.</t>
  </si>
  <si>
    <t xml:space="preserve">Cowboy Man; God Will; Farther Down the Line</t>
  </si>
  <si>
    <t xml:space="preserve">https://en.wikipedia.org/wiki/Lyle_Lovett_(album)
https://en.wikipedia.org/wiki/Lyle_Lovett</t>
  </si>
  <si>
    <t xml:space="preserve">A0635</t>
  </si>
  <si>
    <t xml:space="preserve">Pontiac</t>
  </si>
  <si>
    <t xml:space="preserve">fingerpicked acoustic; drawl; deadpan; storytelling; bleak</t>
  </si>
  <si>
    <t xml:space="preserve">Pontiac is a darker, more spacious record than the debut, opening on the a cappella-into-band arrangement of If I Had a Boat and moving through L.A. County, a matter-of-fact murder ballad delivered in the same flat drawl Lovett uses for jokes. She's No Lady and the title track keep the wry character sketches going, but the arrangements thin out compared to 1986, leaving more room around his voice. It is generally rated the strongest of his original MCA run for how evenly it balances the funny and the genuinely unsettling.</t>
  </si>
  <si>
    <t xml:space="preserve">Deepens the plainspoken, story-first songwriting Lovett inherited from the Texas songwriter tradition (V24), and its deadpan delivery of dark material anticipates the barroom storytellers (C2) of the modern Core scene.</t>
  </si>
  <si>
    <t xml:space="preserve">If I Had a Boat; L.A. County; Pontiac</t>
  </si>
  <si>
    <t xml:space="preserve">https://en.wikipedia.org/wiki/Pontiac_(album)
https://en.wikipedia.org/wiki/Lyle_Lovett</t>
  </si>
  <si>
    <t xml:space="preserve">A0636</t>
  </si>
  <si>
    <t xml:space="preserve">Lyle Lovett and His Large Band</t>
  </si>
  <si>
    <t xml:space="preserve">horns; piano; storytelling; deadpan; funny-sad</t>
  </si>
  <si>
    <t xml:space="preserve">Lovett swaps his small acoustic combo for a full horn-and-strings big band on this record, opening on an instrumental swing number before Here I Am and Nobody Knows Me fold jazz and gospel phrasing into his usual dry, conversational songwriting. A cover of Tammy Wynette's Stand by Your Man, sung completely straight-faced with a full horn chart behind it, is the record's clearest joke and its best illustration of how far Lovett was willing to stretch what counted as a country record. It confirmed he was never going to be a Nashville singles artist, trading chart ambitions for genre-blurring ambition instead.</t>
  </si>
  <si>
    <t xml:space="preserve">Pulls Lovett's Texas songwriting toward Western swing and big-band jazz, a genre-crossing move that keeps this lane's 'fought Nashville's gloss' idea alive by refusing Nashville's format entirely.</t>
  </si>
  <si>
    <t xml:space="preserve">Here I Am; Nobody Knows Me; Stand by Your Man</t>
  </si>
  <si>
    <t xml:space="preserve">https://en.wikipedia.org/wiki/Lyle_Lovett_and_His_Large_Band
https://en.wikipedia.org/wiki/Lyle_Lovett</t>
  </si>
  <si>
    <t xml:space="preserve">A0637</t>
  </si>
  <si>
    <t xml:space="preserve">Joshua Judges Ruth</t>
  </si>
  <si>
    <t xml:space="preserve">piano; spiritual or gospel; storytelling; deadpan; funny-sad</t>
  </si>
  <si>
    <t xml:space="preserve">Joshua Judges Ruth leans into the gospel and blues shading the Large Band record had introduced, opening on the call-and-response I've Been to Memphis and the stark, church-service-styled Church, a joke about a preacher who won't stop that doubles as a real gospel arrangement. North Dakota pulls back to just piano and voice for one of his plainest, least ironic love songs, a contrast that shows the emotional range underneath the deadpan persona. It continues the same mix of genres and dry humor as the two records before it while pushing further into spiritual material.</t>
  </si>
  <si>
    <t xml:space="preserve">Continues Lovett's genre-blurring, Texas-rooted songwriting into the early '90s, closing out the run of records this lane tracks before his catalog moves toward the broader Americana and Nashville songwriter circle.</t>
  </si>
  <si>
    <t xml:space="preserve">I've Been to Memphis; Church; North Dakota</t>
  </si>
  <si>
    <t xml:space="preserve">https://en.wikipedia.org/wiki/Joshua_Judges_Ruth
https://en.wikipedia.org/wiki/Lyle_Lovett</t>
  </si>
  <si>
    <t xml:space="preserve">A0638</t>
  </si>
  <si>
    <t xml:space="preserve">k.d. lang and the Reclines</t>
  </si>
  <si>
    <t xml:space="preserve">Angel with a Lariat</t>
  </si>
  <si>
    <t xml:space="preserve">Sire</t>
  </si>
  <si>
    <t xml:space="preserve">Consort, Alberta, Canada</t>
  </si>
  <si>
    <t xml:space="preserve">pedal steel; cracked or yelping; drawl; rowdy; road songs</t>
  </si>
  <si>
    <t xml:space="preserve">lang's first album outside Canada was recorded in London with rockabilly veteran Dave Edmunds producing, and it leans into a rowdy, cowpunk-adjacent take on honky-tonk: Turn Me Round and the title track ride hard shuffle rhythms while lang's voice swings between a full-throated yelp and a classic country croon. It blends her own songs with covers and co-writes, keeping the Reclines' backing band loose and a little ragged rather than polished. The record announced her as a country outsider who loved the tradition's forms but had no interest in Nashville's production values.</t>
  </si>
  <si>
    <t xml:space="preserve">Emerges from lang's Alberta cowpunk beginnings and Patsy Cline fandom, a version of the country-rebel stance this lane is built around that runs parallel to Dwight Yoakam's Bakersfield revival happening the same year.</t>
  </si>
  <si>
    <t xml:space="preserve">Turn Me Round; Angel with a Lariat; Three Cigarettes in an Ashtray</t>
  </si>
  <si>
    <t xml:space="preserve">https://en.wikipedia.org/wiki/Angel_with_a_Lariat
https://en.wikipedia.org/wiki/K.d._lang</t>
  </si>
  <si>
    <t xml:space="preserve">A0639</t>
  </si>
  <si>
    <t xml:space="preserve">k.d. lang</t>
  </si>
  <si>
    <t xml:space="preserve">Shadowland</t>
  </si>
  <si>
    <t xml:space="preserve">pedal steel; close harmonies; baritone; hushed; duets</t>
  </si>
  <si>
    <t xml:space="preserve">Shadowland is a deliberate detour into Patsy Cline-style countrypolitan torch balladry, produced by Nashville Sound architect Owen Bradley in the same Quonset Hut studio where he'd cut Cline's own records decades earlier. Black Coffee and the title track sit lang's rich, smoky alto over lush strings and brushed drums, while a closing Honky Tonk Angels' Medley brings in three of that earlier era's stars, Kitty Wells, Loretta Lynn and Brenda Lee, to sing alongside her. It is less rock than her debut and more openly a tribute record, spelling out on tape the classic-country lineage her whole persona was already built from.</t>
  </si>
  <si>
    <t xml:space="preserve">A direct, hands-on link to the Nashville Sound and Patsy Cline (via producer Owen Bradley and the Honky Tonk Angels guests), grounding lang's cowpunk energy in the classic country the whole V atlas traces back to.</t>
  </si>
  <si>
    <t xml:space="preserve">Black Coffee; Western Stars; Honky Tonk Angels' Medley</t>
  </si>
  <si>
    <t xml:space="preserve">https://en.wikipedia.org/wiki/Shadowland_(k.d._lang_album)
https://en.wikipedia.org/wiki/K.d._lang</t>
  </si>
  <si>
    <t xml:space="preserve">A0640</t>
  </si>
  <si>
    <t xml:space="preserve">Absolute Torch and Twang</t>
  </si>
  <si>
    <t xml:space="preserve">pedal steel; cracked or yelping; drawl; close harmonies; road songs</t>
  </si>
  <si>
    <t xml:space="preserve">Recorded back home in Vancouver with the Reclines, Absolute Torch and Twang fuses the cowpunk energy of the debut with the torch-song polish of Shadowland, opening on the loping Luck in My Eyes and hitting its high point on Full Moon Full of Love and Pullin' Back the Reins. lang's voice moves fluidly between a hard country belt and a jazz-inflected croon, backed by pedal steel and upright bass rather than the era's typical Nashville sheen. It won a Grammy for Best Female Country Vocal Performance and became her commercial and critical peak before she moved toward pop with Ingenue.</t>
  </si>
  <si>
    <t xml:space="preserve">The fullest synthesis of lang's cowpunk roots and classic-country torch persona, closing out her run as an explicitly country artist before her 1990s pop crossover.</t>
  </si>
  <si>
    <t xml:space="preserve">Full Moon Full of Love; Pullin' Back the Reins; Three Days</t>
  </si>
  <si>
    <t xml:space="preserve">https://en.wikipedia.org/wiki/Absolute_Torch_and_Twang
https://en.wikipedia.org/wiki/K.d._lang</t>
  </si>
  <si>
    <t xml:space="preserve">A0641</t>
  </si>
  <si>
    <t xml:space="preserve">Rosanne Cash</t>
  </si>
  <si>
    <t xml:space="preserve">Seven Year Ache</t>
  </si>
  <si>
    <t xml:space="preserve">Telecaster twang; drawl; heartbreak; polished; road songs</t>
  </si>
  <si>
    <t xml:space="preserve">Cash's breakthrough pairs her plainspoken, slightly weary alto with husband Rodney Crowell's rock-leaning production, and the title track (a number-one country hit that crossed onto the pop chart) sets the template: clean electric guitar, a steady rock backbeat, and lyrics that read like a diary entry rather than a Nashville formula song. My Baby Thinks He's a Train and Blue Moon with Heartache keep the same mix of honky-tonk twang and singer-songwriter directness, closer in spirit to the Eagles or Crowell's own records than to the countrypolitan mainstream. It made Cash one of the first artists to prove a rock-informed, gloss-averse country record could still top the country charts.</t>
  </si>
  <si>
    <t xml:space="preserve">Produced by Rodney Crowell out of the same Nashville songwriter circle as Guy Clark and Emmylou Harris (V24, V21), and its rock-informed but plainspoken sound sits at the commercial edge of this lane's country-rebel idea.</t>
  </si>
  <si>
    <t xml:space="preserve">Seven Year Ache; My Baby Thinks He's a Train; Blue Moon with Heartache</t>
  </si>
  <si>
    <t xml:space="preserve">https://en.wikipedia.org/wiki/Seven_Year_Ache
https://en.wikipedia.org/wiki/Rosanne_Cash</t>
  </si>
  <si>
    <t xml:space="preserve">A0642</t>
  </si>
  <si>
    <t xml:space="preserve">King's Record Shop</t>
  </si>
  <si>
    <t xml:space="preserve">Telecaster twang; drawl; storytelling; polished; heartbreak</t>
  </si>
  <si>
    <t xml:space="preserve">King's Record Shop is Cash's most fully realized record, opening on the loping Rosie Strike Back and running through four number-one country singles including a cover of her father's Tennessee Flat Top Box reworked with a clean, ringing electric arrangement. The Way We Make a Broken Heart and If You Change Your Mind keep the same clear-eyed, unsentimental writing about failing relationships that ran through Seven Year Ache, now dressed in tighter, more confident production. It is generally rated her critical high point, the record where the rock-and-country hybrid she and Crowell had been refining since 1981 finally sounded effortless.</t>
  </si>
  <si>
    <t xml:space="preserve">The commercial and critical peak of Cash's Nashville-but-not-gloss run, directly continuing the sound of Seven Year Ache and closing out her most country-chart-facing period before her 1990s move toward rock (Interiors).</t>
  </si>
  <si>
    <t xml:space="preserve">Tennessee Flat Top Box; The Way We Make a Broken Heart; Rosie Strike Back</t>
  </si>
  <si>
    <t xml:space="preserve">https://en.wikipedia.org/wiki/King%27s_Record_Shop
https://en.wikipedia.org/wiki/Rosanne_Cash</t>
  </si>
  <si>
    <t xml:space="preserve">A0643</t>
  </si>
  <si>
    <t xml:space="preserve">Interiors</t>
  </si>
  <si>
    <t xml:space="preserve">fingerpicked acoustic; baritone; bleak; hushed; storytelling</t>
  </si>
  <si>
    <t xml:space="preserve">Interiors strips away the rock-radio gloss of King's Record Shop almost entirely: Cash self-produced for the first time, working mostly with acoustic guitar, piano and minimal percussion behind unflinching songs about a marriage (her own, to Crowell) coming apart. On the Surface and What We Really Want trade in the earlier records' hooks for quiet, exposed confession, while I Want a Cure is as bleak as anything in her catalog. It effectively ended her run on the country charts but is now regarded as her most artistically serious record, the clearest break from Nashville's commercial expectations in her whole catalog.</t>
  </si>
  <si>
    <t xml:space="preserve">Marks Cash's decisive turn away from country radio toward singer-songwriter introspection, a move that foreshadows the plainspoken confessional songwriting later carried by V13's Americana songwriters.</t>
  </si>
  <si>
    <t xml:space="preserve">On the Surface; What We Really Want; I Want a Cure</t>
  </si>
  <si>
    <t xml:space="preserve">https://en.wikipedia.org/wiki/Interiors_(Rosanne_Cash_album)
https://en.wikipedia.org/wiki/Rosanne_Cash</t>
  </si>
  <si>
    <t xml:space="preserve">A0644</t>
  </si>
  <si>
    <t xml:space="preserve">Rodney Crowell</t>
  </si>
  <si>
    <t xml:space="preserve">Ain't Living Long Like This</t>
  </si>
  <si>
    <t xml:space="preserve">Warner Bros.</t>
  </si>
  <si>
    <t xml:space="preserve">Telecaster twang; drawl; storytelling; road songs; funny-sad</t>
  </si>
  <si>
    <t xml:space="preserve">Crowell's debut is a Nashville session all-star record wearing a rock and roll attitude: Emmylou Harris, Willie Nelson, Ricky Skaggs and Nicolette Larson sing background vocals while Ry Cooder and James Burton trade slide and dobro on a mix of covers (Eric Von Schmidt, Don Everly) and Crowell originals like the title track and Voila, an American Dream. It didn't chart, but the songs became a quiet standard-bearer catalog, later covered by everyone from the Oak Ridge Boys to Alan Jackson. Its loose, Telecaster-driven sound and refusal to chase a single set the pattern Crowell would keep returning to for the next decade.</t>
  </si>
  <si>
    <t xml:space="preserve">Grew directly out of Crowell's time in Emmylou Harris's Hot Band, and its loose, guest-heavy Nashville-outsider sound anticipates both the cowpunk/LA roots scene (V14) and Crowell's own late-'80s hits.</t>
  </si>
  <si>
    <t xml:space="preserve">Ain't Living Long Like This; Leaving Louisiana in the Broad Daylight; Voilá, An American Dream</t>
  </si>
  <si>
    <t xml:space="preserve">https://en.wikipedia.org/wiki/Ain%27t_Living_Long_Like_This
https://en.wikipedia.org/wiki/Rodney_Crowell</t>
  </si>
  <si>
    <t xml:space="preserve">A0645</t>
  </si>
  <si>
    <t xml:space="preserve">Diamonds &amp; Dirt</t>
  </si>
  <si>
    <t xml:space="preserve">Telecaster twang; drawl; duets; storytelling; heartbreak</t>
  </si>
  <si>
    <t xml:space="preserve">After a decade of critically loved but commercially ignored records, Diamonds &amp; Dirt became Crowell's breakthrough, setting a record with five consecutive number-one country singles including She's Crazy for Leavin' (co-written with Guy Clark) and a duet with Rosanne Cash on It's Such a Small World. Co-produced with Tony Brown, it keeps the same plainspoken, Telecaster-forward sound as Crowell's earlier records but with sharper hooks and tighter arrangements built for country radio. It proved the neotraditional, gloss-averse sound this whole lane is built around could still be a commercial country smash.</t>
  </si>
  <si>
    <t xml:space="preserve">The commercial vindication of the sound Crowell had been developing since Ain't Living Long Like This, co-written in part with Guy Clark (V24) and directly parallel to Rosanne Cash's own late-'80s Columbia records.</t>
  </si>
  <si>
    <t xml:space="preserve">It's Such a Small World; She's Crazy for Leavin'; After All This Time</t>
  </si>
  <si>
    <t xml:space="preserve">https://en.wikipedia.org/wiki/Diamonds_%26_Dirt
https://en.wikipedia.org/wiki/Rodney_Crowell</t>
  </si>
  <si>
    <t xml:space="preserve">A0646</t>
  </si>
  <si>
    <t xml:space="preserve">The Desert Rose Band</t>
  </si>
  <si>
    <t xml:space="preserve">V21</t>
  </si>
  <si>
    <t xml:space="preserve">pedal steel; close harmonies; Telecaster twang; road songs; storytelling</t>
  </si>
  <si>
    <t xml:space="preserve">Led by former Byrds and Flying Burrito Brothers member Chris Hillman alongside Herb Pedersen and guitarist John Jorgenson, this debut turns '60s country-rock harmony singing into tight, radio-ready honky-tonk. One Step Forward and Ashes of Love pair JayDee Maness's pedal steel with the same close two- and three-part harmonies Hillman had been singing since the Byrds, now aimed squarely at the country chart rather than the rock underground. It is a direct through-line from '60s Southern California country-rock to the neotraditional country boom happening around it in 1987.</t>
  </si>
  <si>
    <t xml:space="preserve">Chris Hillman carries the Byrds/Flying Burrito Brothers country-rock lineage (V21) straight into the 1980s neotraditional movement, making the band a living bridge between the two eras this atlas maps.</t>
  </si>
  <si>
    <t xml:space="preserve">One Step Forward; Ashes of Love; He's Back and I'm Blue</t>
  </si>
  <si>
    <t xml:space="preserve">https://en.wikipedia.org/wiki/The_Desert_Rose_Band_(album)
https://en.wikipedia.org/wiki/The_Desert_Rose_Band</t>
  </si>
  <si>
    <t xml:space="preserve">A0647</t>
  </si>
  <si>
    <t xml:space="preserve">Once in a Very Blue Moon</t>
  </si>
  <si>
    <t xml:space="preserve">Philo</t>
  </si>
  <si>
    <t xml:space="preserve">fingerpicked acoustic; fiddle; banjo; drawl; storytelling</t>
  </si>
  <si>
    <t xml:space="preserve">Recorded in Nashville with bluegrass players Béla Fleck and Mark O'Connor alongside guest harmonies from a then-unknown Lyle Lovett, this is the album where Griffith's folk beginnings fully absorbed a country and bluegrass backbone. The title track and Roseville Fair (a Bill Staines cover) run on fingerpicked acoustic guitar, banjo rolls and fiddle rather than the sparser sound of her first two records, while her clear, slightly nasal Texas voice keeps the songs grounded in plainspoken storytelling. It is generally treated as the record where her mature style, folk songwriting dressed in acoustic country-bluegrass clothes, first clicked into place.</t>
  </si>
  <si>
    <t xml:space="preserve">Bridges Griffith's Austin folk beginnings with the Nashville session-player world, and Lyle Lovett's guest vocal here is a direct, documented link between two of this lane's core artists.</t>
  </si>
  <si>
    <t xml:space="preserve">Once in a Very Blue Moon; Roseville Fair; Ghost in the Music</t>
  </si>
  <si>
    <t xml:space="preserve">https://en.wikipedia.org/wiki/Once_in_a_Very_Blue_Moon
https://en.wikipedia.org/wiki/Nanci_Griffith</t>
  </si>
  <si>
    <t xml:space="preserve">A0648</t>
  </si>
  <si>
    <t xml:space="preserve">The Last of the True Believers</t>
  </si>
  <si>
    <t xml:space="preserve">fingerpicked acoustic; fiddle; banjo; storytelling; small-town</t>
  </si>
  <si>
    <t xml:space="preserve">Griffith's fourth album, cut with largely the same Nashville pickers as Once in a Very Blue Moon, pushes further into full-band country-folk arrangement while keeping her clear-diction, front-porch storytelling intact. Love at the Five and Dime (later a hit for Kathy Mattea) sketches a whole small-town marriage in under four minutes, the kind of concrete, novelistic detail that runs through the whole record. It earned her first Grammy nomination and is often cited as the clearest statement of her 1980s folk-into-country period before she moved toward a more mainstream Nashville sound on Lone Star State of Mind.</t>
  </si>
  <si>
    <t xml:space="preserve">Continues the Nashville-session, acoustic-country-folk direction of Once in a Very Blue Moon, and "Love at the Five and Dime" became a standard covered across Nashville, spreading Griffith's plainspoken storytelling well beyond the folk circuit.</t>
  </si>
  <si>
    <t xml:space="preserve">Love at the Five and Dime; The Last of the True Believers; Lookin' for the Time (Workin' Girl)</t>
  </si>
  <si>
    <t xml:space="preserve">https://en.wikipedia.org/wiki/The_Last_of_the_True_Believers
https://en.wikipedia.org/wiki/Nanci_Griffith</t>
  </si>
  <si>
    <t xml:space="preserve">A0649</t>
  </si>
  <si>
    <t xml:space="preserve">The Ballad of Sally Rose</t>
  </si>
  <si>
    <t xml:space="preserve">storytelling; close harmonies; drawl; heartbreak; spiritual or gospel</t>
  </si>
  <si>
    <t xml:space="preserve">Harris's only concept album traces a singer named Sally Rose through a romance with a troubled musician-mentor who dies on tour, a thinly veiled retelling of her own relationship with Gram Parsons. Co-written entirely with her then-husband Paul Kennerley, and citing Springsteen's Nebraska as a touchstone, it moves between the narrative ache of Timberline and White Line and warmer, harmony-soaked moments with guest vocals from Dolly Parton and Linda Ronstadt. It is a far riskier, more personal record than the covers-and-interpretation albums that made her famous, a country opera about the scene this whole lane grew out of.</t>
  </si>
  <si>
    <t xml:space="preserve">Directly processes Harris's history with Gram Parsons and the Flying Burrito Brothers (V21), turning the cosmic American music lineage this atlas traces back into explicit narrative on record.</t>
  </si>
  <si>
    <t xml:space="preserve">Timberline; White Line; Diamond in My Crown</t>
  </si>
  <si>
    <t xml:space="preserve">https://en.wikipedia.org/wiki/The_Ballad_of_Sally_Rose
https://en.wikipedia.org/wiki/Emmylou_Harris</t>
  </si>
  <si>
    <t xml:space="preserve">A0650</t>
  </si>
  <si>
    <t xml:space="preserve">Dolly Parton, Linda Ronstadt and Emmylou Harris</t>
  </si>
  <si>
    <t xml:space="preserve">Trio</t>
  </si>
  <si>
    <t xml:space="preserve">V26</t>
  </si>
  <si>
    <t xml:space="preserve">close harmonies; pedal steel; duets; spiritual or gospel; heartbreak</t>
  </si>
  <si>
    <t xml:space="preserve">A decade in the making, Trio finally paired three of country music's most distinct voices on a set of covers and new songs built almost entirely around acoustic guitar, mandolin and pedal steel rather than any of the trio's more polished pop-country production. To Know Him Is to Love Him and The Pain of Loving You won Grammys for the interplay between Parton's high lonesome, Ronstadt's clear pop instrument and Harris's aching mid-range, three singers who could have chased separate radio formats instead choosing quiet, harmony-first record-making. It stands as a rebuke to Nashville's contemporary production values by three of its biggest stars.</t>
  </si>
  <si>
    <t xml:space="preserve">Brings Dolly Parton's hard-country/Bakersfield lineage (V26) directly into Emmylou Harris's cosmic-country circle (V21), a rare documented crossing of two of this atlas's core lineages on one record.</t>
  </si>
  <si>
    <t xml:space="preserve">To Know Him Is to Love Him; The Pain of Loving You; Making Plans</t>
  </si>
  <si>
    <t xml:space="preserve">https://en.wikipedia.org/wiki/Trio_(Dolly_Parton,_Linda_Ronstadt_and_Emmylou_Harris_album)
https://en.wikipedia.org/wiki/Emmylou_Harris</t>
  </si>
  <si>
    <t xml:space="preserve">A0651</t>
  </si>
  <si>
    <t xml:space="preserve">Foster &amp; Lloyd</t>
  </si>
  <si>
    <t xml:space="preserve">Telecaster twang; close harmonies; jangle; road songs; funny-sad</t>
  </si>
  <si>
    <t xml:space="preserve">Radney Foster and Bill Lloyd's debut duo album runs on ringing, almost power-pop guitar hooks laid over straightforward country song structures, with Crazy Over You and Sure Thing both becoming top-ten country hits despite sounding closer to the Everly Brothers or Buddy Holly than to contemporary Nashville radio. Vince Gill sits in on electric guitar, but the record's jangly, tightly harmonized sound owes as much to new-wave pop as to honky-tonk. It is one of the clearest examples of 1980s Nashville rewarding a genuinely odd, guitar-pop-inflected record because the songwriting and harmonies were simply too good to ignore.</t>
  </si>
  <si>
    <t xml:space="preserve">Brings Beatles/Everly Brothers-style jangle-pop harmony singing into mainstream country radio, a crossover move that runs parallel to what Lyle Lovett and k.d. lang were doing from other angles the same year.</t>
  </si>
  <si>
    <t xml:space="preserve">Crazy Over You; Sure Thing; What Do You Want from Me This Time</t>
  </si>
  <si>
    <t xml:space="preserve">https://en.wikipedia.org/wiki/Foster_%26_Lloyd_(album)
https://en.wikipedia.org/wiki/Foster_%26_Lloyd</t>
  </si>
  <si>
    <t xml:space="preserve">A0652</t>
  </si>
  <si>
    <t xml:space="preserve">The O'Kanes</t>
  </si>
  <si>
    <t xml:space="preserve">fingerpicked acoustic; mandolin; close harmonies; duets; storytelling</t>
  </si>
  <si>
    <t xml:space="preserve">Songwriters Jamie O'Hara and Kieran Kane stripped their sound down to two acoustic guitars, mandolin and tight two-part harmony for this debut, a conscious rejection of the synthesizer-and-drum-machine countrypolitan records dominating the charts around them. Oh Darlin' (Why Don't You Care for Me No More) and Can't Stop My Heart from Loving You run on the same close-harmony, bluegrass-adjacent pull as the Louvin Brothers, updated just enough to work as 1986 country radio hits. It reached the country top ten almost entirely on the strength of its bare-bones arrangements and vocal blend.</t>
  </si>
  <si>
    <t xml:space="preserve">A direct, self-conscious return to Louvin Brothers/Everly Brothers close-harmony duo singing (R1), proving in 1986 that a record with almost no studio polish could still be a mainstream country hit.</t>
  </si>
  <si>
    <t xml:space="preserve">Oh Darlin' (Why Don't You Care for Me No More); Can't Stop My Heart from Loving You; Bluegrass Blues</t>
  </si>
  <si>
    <t xml:space="preserve">https://en.wikipedia.org/wiki/The_O%27Kanes_(album)
https://en.wikipedia.org/wiki/The_O%27Kanes</t>
  </si>
  <si>
    <t xml:space="preserve">A0653</t>
  </si>
  <si>
    <t xml:space="preserve">Sweethearts of the Rodeo</t>
  </si>
  <si>
    <t xml:space="preserve">close harmonies; Telecaster twang; drawl; duets; road songs</t>
  </si>
  <si>
    <t xml:space="preserve">Sisters Kristine Arnold and Janis Gill (taking their band name from the Byrds' country-rock landmark) built their debut on tight sibling harmony over rock-tinged country arrangements, with Vince Gill sitting in on guitar. Hey Doll Baby and Since I Found You pair a rock rhythm section with the kind of close vocal blend usually associated with bluegrass duos, closer to the Everly Brothers than to the era's countrypolitan production. The record reached the country top ten and put a rare female duo at the center of the same neotraditional wave Dwight Yoakam and the Desert Rose Band were riding.</t>
  </si>
  <si>
    <t xml:space="preserve">Named directly after the Byrds' Sweetheart of the Rodeo (V21), carrying that record's country-rock harmony style into the mid-1980s neotraditional boom.</t>
  </si>
  <si>
    <t xml:space="preserve">Hey Doll Baby; Since I Found You; I Can't Resist</t>
  </si>
  <si>
    <t xml:space="preserve">https://en.wikipedia.org/wiki/Sweethearts_of_the_Rodeo_(album)</t>
  </si>
  <si>
    <t xml:space="preserve">A0654</t>
  </si>
  <si>
    <t xml:space="preserve">Highway 101</t>
  </si>
  <si>
    <t xml:space="preserve">Fronted by Paulette Carlson's raw, twangy alto, Highway 101's debut runs on steel guitar and full-band honky-tonk drive, producing two number-one singles and helping to anchor the neotraditional wave alongside labelmates like the Desert Rose Band. Whiskey, If You Were a Woman and Somewhere Tonight keep the arrangements close to bar-band hard country rather than the countrypolitan pop still dominating radio in 1987. Named for a California highway rather than a Nashville landmark, the band's LA base gave its sound a rougher, less studio-polished edge than most of that year's country top ten.</t>
  </si>
  <si>
    <t xml:space="preserve">An LA-based, Paul Worley-produced counterpart to the Desert Rose Band and Dwight Yoakam's Bakersfield revival, all part of the same mid-'80s neotraditional wave pushing back against Nashville's countrypolitan gloss.</t>
  </si>
  <si>
    <t xml:space="preserve">Whiskey, If You Were a Woman; Somewhere Tonight; Cry, Cry, Cry</t>
  </si>
  <si>
    <t xml:space="preserve">https://en.wikipedia.org/wiki/Highway_101_(album)
https://en.wikipedia.org/wiki/Highway_101</t>
  </si>
  <si>
    <t xml:space="preserve">A0655</t>
  </si>
  <si>
    <t xml:space="preserve">Well Travelled Love</t>
  </si>
  <si>
    <t xml:space="preserve">Telecaster twang; drawl; road songs; heartbreak; storytelling</t>
  </si>
  <si>
    <t xml:space="preserve">Produced by Tony Brown, Willis's debut at just nineteen years old is a lean, twang-forward honky-tonk record built around her clear, slightly husky voice, including an early cover of John Hiatt's Drive South years before that song became a country radio standard for other artists. I Don't Want to Love You (But I Do) and River of Love keep the arrangements close to traditional Telecaster-and-pedal-steel country rather than the polished pop-country climbing the charts around it. Though none of its singles charted, the record established the young Austin singer as one of the clearest inheritors of the decade's neotraditional sound just as it was winding down.</t>
  </si>
  <si>
    <t xml:space="preserve">An Austin-scene extension of the Bakersfield-and-honky-tonk revival Dwight Yoakam and Rosie Flores were also part of, arriving right at the tail end of this lane's core era.</t>
  </si>
  <si>
    <t xml:space="preserve">I Don't Want to Love You (But I Do); River of Love; Drive South</t>
  </si>
  <si>
    <t xml:space="preserve">https://en.wikipedia.org/wiki/Well_Travelled_Love
https://en.wikipedia.org/wiki/Kelly_Willis</t>
  </si>
  <si>
    <t xml:space="preserve">A0656</t>
  </si>
  <si>
    <t xml:space="preserve">Marty Stuart</t>
  </si>
  <si>
    <t xml:space="preserve">Hillbilly Rock</t>
  </si>
  <si>
    <t xml:space="preserve">Telecaster twang; mandolin; rowdy; road songs; drawl</t>
  </si>
  <si>
    <t xml:space="preserve">After years as a sideman for Lester Flatt and Johnny Cash, Stuart's MCA debut plants a flag for a rockabilly-edged, rhinestone-and-mandolin version of hard country, opening on the title track's driving Telecaster riff and Western Girls, then the horn-punctuated stomp of Cry Cry Cry, which owes as much to Sun Records rockabilly as to contemporary Nashville. Stuart's own bluegrass mandolin chops surface throughout even as the tempos stay closer to rock and roll than to honky-tonk shuffle. It set the template, hillbilly roots played with rock and roll energy and showmanship, that he would keep refining for the rest of his career.</t>
  </si>
  <si>
    <t xml:space="preserve">Carries Stuart's bluegrass and Johnny Cash sideman background (via Flatt and Cash, both R1-adjacent) into a rockabilly-flavored neotraditional record that helped define the genre's late-'80s 'hillbilly rock' strand.</t>
  </si>
  <si>
    <t xml:space="preserve">Hillbilly Rock; Western Girls; Cry! Cry! Cry!</t>
  </si>
  <si>
    <t xml:space="preserve">https://en.wikipedia.org/wiki/Marty_Stuart
https://en.wikipedia.org/wiki/Marty_Stuart_discography</t>
  </si>
  <si>
    <t xml:space="preserve">A0657</t>
  </si>
  <si>
    <t xml:space="preserve">T Bone Burnett</t>
  </si>
  <si>
    <t xml:space="preserve">Truth Decay</t>
  </si>
  <si>
    <t xml:space="preserve">Takoma</t>
  </si>
  <si>
    <t xml:space="preserve">Telecaster twang; drawl; political; storytelling; road songs</t>
  </si>
  <si>
    <t xml:space="preserve">Burnett's first true solo album (after the Alpha Band) is a dry, unglamorous roots-rock record cut for the folk-and-bluegrass label Takoma, running country and blues changes through a flat, talk-singing delivery on House of Mirrors and Madison Avenue. Its lyrics needle consumer culture and media noise with a wry, almost punk-adjacent skepticism rather than any Nashville sentiment, closer to Randy Newman or the LA cowpunk scene than to country radio. It set up Burnett's reputation as a roots-music theorist and future producer as much as a performer in his own right.</t>
  </si>
  <si>
    <t xml:space="preserve">Grew out of Burnett's time with the Alpha Band and Bob Dylan's Rolling Thunder Revue, and its wry, unglamorous roots-rock sits at the crossover point between Texas songwriting and the LA cowpunk scene (V14) this lane also draws from.</t>
  </si>
  <si>
    <t xml:space="preserve">House of Mirrors; Madison Avenue; Boomerang</t>
  </si>
  <si>
    <t xml:space="preserve">https://en.wikipedia.org/wiki/Truth_Decay_(T_Bone_Burnett_album)
https://en.wikipedia.org/wiki/T_Bone_Burnett</t>
  </si>
  <si>
    <t xml:space="preserve">A0658</t>
  </si>
  <si>
    <t xml:space="preserve">Proof Through the Night</t>
  </si>
  <si>
    <t xml:space="preserve">Telecaster twang; political; storytelling; drawl; rowdy</t>
  </si>
  <si>
    <t xml:space="preserve">Burnett's major-label debut brings in an unlikely cast of guests, Pete Townshend, Mick Ronson and Ry Cooder among them, for a harder-rocking, still lyrically cynical record than Truth Decay, opening on The Murder Weapon and running through The Sixties, a pointed look back at that decade's failed idealism. The songs keep the same wordy, skeptical character studies as his debut but with a bigger, more rock-scaled sound behind them. It is the clearest statement of Burnett's early-'80s persona: a roots traditionalist writing like a disillusioned punk about American consumer culture.</t>
  </si>
  <si>
    <t xml:space="preserve">Extends Truth Decay's wry, politically skeptical roots rock with a heavier band sound, part of the same early-'80s LA scene bridging cowpunk (V14) and Texas/Nashville songwriting traditions Burnett moved between as a producer.</t>
  </si>
  <si>
    <t xml:space="preserve">The Murder Weapon; The Sixties; Fatally Beautiful</t>
  </si>
  <si>
    <t xml:space="preserve">https://en.wikipedia.org/wiki/Proof_Through_the_Night
https://en.wikipedia.org/wiki/T_Bone_Burnett</t>
  </si>
  <si>
    <t xml:space="preserve">A0659</t>
  </si>
  <si>
    <t xml:space="preserve">Joe Ely</t>
  </si>
  <si>
    <t xml:space="preserve">Musta Notta Gotta Lotta</t>
  </si>
  <si>
    <t xml:space="preserve">Lubbock, TX</t>
  </si>
  <si>
    <t xml:space="preserve">Lubbock scene</t>
  </si>
  <si>
    <t xml:space="preserve">Telecaster twang; drawl; rowdy; road songs; storytelling</t>
  </si>
  <si>
    <t xml:space="preserve">Cut just after Ely's band opened for the Clash on tour, Musta Notta Gotta Lotta keeps the rowdy, rock-tempo West Texas sound of his late-'70s MCA records but with an even harder-driving, punk-adjacent edge. The title track's boogie-woogie stomp became one of his signature live songs, and the record as a whole leans into the sweat-through-the-shirt energy captured on the preceding live album rather than any Nashville polish. It is the clearest studio evidence of how directly the punk audience Ely picked up in London fed back into his own honky-tonk bar-band sound.</t>
  </si>
  <si>
    <t xml:space="preserve">A direct continuation of Ely's Lubbock-scene records now filtered through his real-world punk connections (the Clash tour), making explicit the cowpunk crossover this lane traces alongside T Bone Burnett and the Blasters (V14).</t>
  </si>
  <si>
    <t xml:space="preserve">https://en.wikipedia.org/wiki/Joe_Ely_discography
https://en.wikipedia.org/wiki/Joe_Ely</t>
  </si>
  <si>
    <t xml:space="preserve">A0660</t>
  </si>
  <si>
    <t xml:space="preserve">Lord of the Highway</t>
  </si>
  <si>
    <t xml:space="preserve">HighTone</t>
  </si>
  <si>
    <t xml:space="preserve">After a gap of several years and a label change to the roots-rock independent HighTone, Ely made this record cheaply on an 8-track at his own home studio, and it sounds looser and more ragged than his MCA albums as a result. Saxophonist Bobby Keys (a longtime Rolling Stones collaborator) and guitarist David Grissom help push Row of Dominoes and Me and Billy the Kid toward a wry, unheroic take on outlaw mythology rather than straight honky-tonk. Critics at the time compared its loose, guitar-driven feel to classic Rolling Stones records, a reasonable comparison for a Texas songwriter who had spent the mid-'80s touring with the Clash.</t>
  </si>
  <si>
    <t xml:space="preserve">Marks Ely's move from a major label to the independent, roots-focused HighTone Records, part of the same underground/DIY shift that runs through this lane's cowpunk and No Depression lineages (V14, V9).</t>
  </si>
  <si>
    <t xml:space="preserve">Lord of the Highway; Row of Dominoes; Me and Billy the Kid</t>
  </si>
  <si>
    <t xml:space="preserve">https://en.wikipedia.org/wiki/Lord_of_the_Highway
https://en.wikipedia.org/wiki/Joe_Ely_discography</t>
  </si>
  <si>
    <t xml:space="preserve">A0661</t>
  </si>
  <si>
    <t xml:space="preserve">Guy Clark</t>
  </si>
  <si>
    <t xml:space="preserve">The South Coast of Texas</t>
  </si>
  <si>
    <t xml:space="preserve">fingerpicked acoustic; storytelling; drawl; small-town; road songs</t>
  </si>
  <si>
    <t xml:space="preserve">Produced by Rodney Crowell with backing vocals from Rosanne Cash and Vince Gill, this transitional record keeps Clark's plainspoken, detail-driven songwriting intact while pulling in a more polished, Nashville-session sound than his 1970s RCA albums. South Coast of Texas and Rita Ballou stick to the same exact, unhurried character sketches as Old No. 1, and She's Crazy for Leavin', co-written with Crowell, would become a number-one hit for Crowell himself seven years later on Diamonds &amp; Dirt. AllMusic has called it a bridge record toward the more mature style Clark fully arrived at with Better Days two years on.</t>
  </si>
  <si>
    <t xml:space="preserve">Produced by Rodney Crowell and featuring Rosanne Cash and Vince Gill, this album is a direct, documented hub connecting four of this lane's core artists on one record.</t>
  </si>
  <si>
    <t xml:space="preserve">South Coast of Texas; Rita Ballou; She's Crazy for Leavin'</t>
  </si>
  <si>
    <t xml:space="preserve">https://en.wikipedia.org/wiki/The_South_Coast_of_Texas
https://en.wikipedia.org/wiki/Guy_Clark</t>
  </si>
  <si>
    <t xml:space="preserve">A0662</t>
  </si>
  <si>
    <t xml:space="preserve">Better Days</t>
  </si>
  <si>
    <t xml:space="preserve">fingerpicked acoustic; storytelling; drawl; small-town; funny-sad</t>
  </si>
  <si>
    <t xml:space="preserve">Better Days continues the same Rodney Crowell-produced, Nashville-session sound as South Coast of Texas, with Vince Gill, Johnny Gimble and Hank DeVito filling out the arrangements around Clark's dry, unhurried voice. Homegrown Tomatoes is the record's best-known song, a wry, plainspoken ode to a garden vegetable that became one of his most covered and quoted lyrics, while The Carpenter and the title track keep the exact, small-detail storytelling of his 1970s work intact. It closed out Clark's most Nashville-embedded stretch before a long recording gap and his eventual move to the more stripped-down Sugar Hill sound of the 1990s.</t>
  </si>
  <si>
    <t xml:space="preserve">The second of two Rodney Crowell-produced 1980s records that kept Clark's exacting Texas songwriting alive inside the Nashville studio system, directly feeding the Americana songwriter circle (V13) that formed around Sugar Hill Records in the following decade.</t>
  </si>
  <si>
    <t xml:space="preserve">Better Days; Homegrown Tomatoes; Blowin' Like a Bandit</t>
  </si>
  <si>
    <t xml:space="preserve">https://en.wikipedia.org/wiki/Better_Days_(Guy_Clark_album)
https://en.wikipedia.org/wiki/Guy_Clark</t>
  </si>
  <si>
    <t xml:space="preserve">A0663</t>
  </si>
  <si>
    <t xml:space="preserve">Silver Jews</t>
  </si>
  <si>
    <t xml:space="preserve">Starlite Walker</t>
  </si>
  <si>
    <t xml:space="preserve">V2 Drag City deadpan school</t>
  </si>
  <si>
    <t xml:space="preserve">deadpan; drawl; funny-sad; lo-fi; storytelling</t>
  </si>
  <si>
    <t xml:space="preserve">David Berman's first full-length as Silver Jews, cut with Pavement's Stephen Malkmus and Bob Nastanovich on guitar and drums, is a loose, hissy, half-shambling record where Berman's flat, talk-sung baritone reads like poetry set to a barely-rehearsed bar band. Verses wander into non-sequiturs and one-liners before landing on something genuinely aching, a formula that became the band's signature. It is for listeners who want indie rock's slack, in-joke energy turned toward plainspoken, literary songwriting.</t>
  </si>
  <si>
    <t xml:space="preserve">Grows out of the Pavement/Drag City slacker-rock axis (Malkmus and Nastanovich as sidemen) crossed with Prine- and Dylan-style talking-blues songwriting; it set the template Berman would refine through American Water and that later Drag City deadpan artists like Bill Callahan and Will Oldham worked alongside.</t>
  </si>
  <si>
    <t xml:space="preserve">Trains Across the Sea; Advice to the Graduate; The Country Diary of a Subway Conductor</t>
  </si>
  <si>
    <t xml:space="preserve">https://en.wikipedia.org/wiki/Silver_Jews</t>
  </si>
  <si>
    <t xml:space="preserve">A0664</t>
  </si>
  <si>
    <t xml:space="preserve">The Natural Bridge</t>
  </si>
  <si>
    <t xml:space="preserve">deadpan; drawl; funny-sad; heartbreak; bleak</t>
  </si>
  <si>
    <t xml:space="preserve">Recorded without Malkmus, this second Silver Jews album strips the band down to a shakier, sadder core, with Berman's voice sitting low in the mix over simple, unhurried guitar figures. Stephen Malkmus once singled out 'Pretty Eyes' as one of the best songs of its decade, and the record's mix of dry humor and real desolation set the emotional register Berman would return to for the rest of his career. A key record for anyone tracing how slacker-rock detachment curdled into genuine heartbreak.</t>
  </si>
  <si>
    <t xml:space="preserve">Follows directly from Starlite Walker but trades Pavement's band chemistry for a barer, more personal sound, pointing toward the full-band country-rock of American Water and influencing later Drag City songwriters who prized plainspoken sadness over polish.</t>
  </si>
  <si>
    <t xml:space="preserve">Pretty Eyes; How to Rent a Room; Black and Brown Blues</t>
  </si>
  <si>
    <t xml:space="preserve">A0665</t>
  </si>
  <si>
    <t xml:space="preserve">American Water</t>
  </si>
  <si>
    <t xml:space="preserve">deadpan; funny-sad; storytelling; pop-culture references; small-town</t>
  </si>
  <si>
    <t xml:space="preserve">Widely considered the Silver Jews' masterpiece, this reunites Berman with Malkmus on guitar for a fuller, more confident sound while keeping the deadpan delivery and aphoristic lyrics that made the band's reputation. 'Random Rules' opens with one of indie rock's most quoted first lines, and the record balances slacker guitar interplay with genuine tenderness and dread. It is the field guide's suggested entry point into the whole Drag City deadpan school.</t>
  </si>
  <si>
    <t xml:space="preserve">Documented as the peak collaboration between Berman and Pavement's Malkmus and Nastanovich; it became the touchstone that MJ Lenderman and other 2010s-2020s crossover songwriters cite as the model for wry, novelistic indie-country songwriting.</t>
  </si>
  <si>
    <t xml:space="preserve">Random Rules; Smith &amp; Jones Forever; Federal Dust</t>
  </si>
  <si>
    <t xml:space="preserve">A0666</t>
  </si>
  <si>
    <t xml:space="preserve">Bright Flight</t>
  </si>
  <si>
    <t xml:space="preserve">deadpan; baritone; pedal steel; storytelling; bleak</t>
  </si>
  <si>
    <t xml:space="preserve">Berman's first record made largely with his new Nashville band (including wife Cassie Berman on bass) leans further into countrypolitan arrangement, with pedal steel and a warmer, more deliberate pace than the earlier records. His voice drops to a near-spoken baritone croon, and the songs read as short stories about small failures and stray grace. A transitional record between the shambling early band and the full-band country-rock of the mid-2000s albums.</t>
  </si>
  <si>
    <t xml:space="preserve">Marks the Silver Jews' move from a Pavement-adjacent side project to a Nashville-based band in its own right, a shift that feeds directly into Tanglewood Numbers and the countrified wing of the Drag City roster.</t>
  </si>
  <si>
    <t xml:space="preserve">Tennessee; Time Will Break the World; Slow Education</t>
  </si>
  <si>
    <t xml:space="preserve">A0667</t>
  </si>
  <si>
    <t xml:space="preserve">Tanglewood Numbers</t>
  </si>
  <si>
    <t xml:space="preserve">deadpan; funny-sad; rowdy; storytelling; drawl</t>
  </si>
  <si>
    <t xml:space="preserve">Made after Berman's public struggles with addiction and a suicide attempt, this is the loudest and most rock-band record in the Silver Jews catalog, cut live with a full Nashville band including Cassie Berman on co-lead vocals. Songs like 'Punks in the Beerlight' pair genuinely funny, image-dense verses with an undertow of real crisis, a balance the band never struck quite the same way again. It rewards listeners who want the deadpan style at its most full-throated.</t>
  </si>
  <si>
    <t xml:space="preserve">Continues the full-band Nashville sound begun on Bright Flight while pulling in more rock energy, directly anticipating the closing statement of Lookout Mountain, Lookout Sea and the barroom-storyteller songwriters of C2 who followed.</t>
  </si>
  <si>
    <t xml:space="preserve">Punks in the Beerlight; Sometimes a Pony Gets Depressed; Animal Shapes</t>
  </si>
  <si>
    <t xml:space="preserve">A0668</t>
  </si>
  <si>
    <t xml:space="preserve">Lookout Mountain, Lookout Sea</t>
  </si>
  <si>
    <t xml:space="preserve">deadpan; baritone; storytelling; spiritual or gospel; drawl</t>
  </si>
  <si>
    <t xml:space="preserve">The final Silver Jews album, made after Berman's father's political career had become a public shadow over the band, is calmer and more resolved than its predecessor, with warm full-band country-rock arrangements framing some of Berman's plainest, most direct lyrics. It closes the catalog on a note of hard-won peace rather than crisis. A good late-period entry point for listeners who already know American Water and want to hear where the sound settled.</t>
  </si>
  <si>
    <t xml:space="preserve">Closes out the Nashville-band phase of Silver Jews begun on Bright Flight; Berman retired the band after its release and did not record again until Purple Mountains a decade later.</t>
  </si>
  <si>
    <t xml:space="preserve">Aloysius, Bluegrass Drummer; My Pillow Is the Moon; What Is Not but Could Be If</t>
  </si>
  <si>
    <t xml:space="preserve">A0669</t>
  </si>
  <si>
    <t xml:space="preserve">Smog</t>
  </si>
  <si>
    <t xml:space="preserve">Julius Caesar</t>
  </si>
  <si>
    <t xml:space="preserve">Chicago Drag City</t>
  </si>
  <si>
    <t xml:space="preserve">deadpan; lo-fi; bleak; funny-sad; storytelling</t>
  </si>
  <si>
    <t xml:space="preserve">Bill Callahan's early records as Smog are close-mic'd, cheaply recorded songs sung in a flat, unhurried monotone about loneliness, sex and small humiliations. Julius Caesar is the most fully arranged of his first few albums, adding light drums and secondary instruments around the four-track hiss without losing the claustrophobic, bedroom feel. It is a foundational text for the plainspoken, unglamorous singer-songwriter mode the whole Drag City deadpan school works from.</t>
  </si>
  <si>
    <t xml:space="preserve">Part of Callahan's early Chicago Drag City catalog alongside Silver Jews and Palace, establishing the deadpan-over-lo-fi-rock template that later Smog and Bill Callahan solo records, and eventually artists like MJ Lenderman, kept returning to.</t>
  </si>
  <si>
    <t xml:space="preserve">I Am Star Wars!; 37 Push Ups; Chosen One</t>
  </si>
  <si>
    <t xml:space="preserve">https://en.wikipedia.org/wiki/Smog_(band)
https://en.wikipedia.org/wiki/Bill_Callahan_(musician)</t>
  </si>
  <si>
    <t xml:space="preserve">A0670</t>
  </si>
  <si>
    <t xml:space="preserve">Wild Love</t>
  </si>
  <si>
    <t xml:space="preserve">deadpan; lo-fi; bleak; baritone; hushed</t>
  </si>
  <si>
    <t xml:space="preserve">A darker, more musically ambitious step from the Julius Caesar era, Wild Love adds strings and richer arrangement around Callahan's still-blunt, unadorned singing, with lyrics that dwell on cruelty, control and isolation without ever raising his voice. It is one of the bleakest records in the Smog catalog and a clear precursor to the fuller, folk-tinged sound of Red Apple Falls two years later. For listeners who want deadpan songwriting pushed toward genuine dread.</t>
  </si>
  <si>
    <t xml:space="preserve">Bridges the stark four-track Smog records and the more arranged, country-adjacent sound of Red Apple Falls and Knock Knock, part of the same Chicago Drag City circle as Silver Jews and Palace.</t>
  </si>
  <si>
    <t xml:space="preserve">Bathysphere; Prince Alone in the Studio</t>
  </si>
  <si>
    <t xml:space="preserve">https://en.wikipedia.org/wiki/Smog_(band)</t>
  </si>
  <si>
    <t xml:space="preserve">A0671</t>
  </si>
  <si>
    <t xml:space="preserve">The Doctor Came at Dawn</t>
  </si>
  <si>
    <t xml:space="preserve">deadpan; bleak; hushed; baritone; glacial</t>
  </si>
  <si>
    <t xml:space="preserve">The starkest record in Callahan's catalog, largely just voice and guitar with occasional organ drones, recorded in the aftermath of a breakup and sung almost entirely in a near-whisper. Tempos barely move, and the plainness of the arrangements makes the flat, deadpan vocal delivery feel even more exposed than usual. It is a key document for the slowcore-adjacent, hushed end of the deadpan Drag City sound.</t>
  </si>
  <si>
    <t xml:space="preserve">The quietest, most minimal entry in the Smog catalog, sitting alongside Palace's early lo-fi records as a touchstone for the hushed, glacial style that later fed Modern slowcore acts descended from this lane.</t>
  </si>
  <si>
    <t xml:space="preserve">All Your Women Things</t>
  </si>
  <si>
    <t xml:space="preserve">A0672</t>
  </si>
  <si>
    <t xml:space="preserve">Red Apple Falls</t>
  </si>
  <si>
    <t xml:space="preserve">pedal steel; deadpan; horns; storytelling; hushed</t>
  </si>
  <si>
    <t xml:space="preserve">Callahan opens up his sound here, adding pedal steel, horns and session players around his still-flat vocal delivery for the warmest, most country-leaning Smog record to date. 'Cold Blooded Old Times' became one of his best-known songs after appearing in the film High Fidelity, and the record as a whole balances his dry wit against genuinely pretty arrangements. Along with American Water, the field guide names this the natural starting point for the whole lane.</t>
  </si>
  <si>
    <t xml:space="preserve">The clearest bridge in the Smog catalog between Callahan's stark early records and the full-band, country-inflected sound of Knock Knock and his later Bill Callahan solo albums.</t>
  </si>
  <si>
    <t xml:space="preserve">Cold Blooded Old Times; Blood Red Bird; Finer Points</t>
  </si>
  <si>
    <t xml:space="preserve">A0673</t>
  </si>
  <si>
    <t xml:space="preserve">Knock Knock</t>
  </si>
  <si>
    <t xml:space="preserve">deadpan; storytelling; strings; small-town; funny-sad</t>
  </si>
  <si>
    <t xml:space="preserve">The most fully produced Smog record to date, opening with a children's choir on 'Teenage Spaceship' and closing with the hand-clap coda of 'Held,' Knock Knock pairs Callahan's deadpan delivery with real pop craft, strings and full-band arrangements. It is his warmest record while keeping the wary, understated character studies that define his writing. A good pick for listeners coming from American Water who want the fuller-band side of the Smog catalog.</t>
  </si>
  <si>
    <t xml:space="preserve">The commercial and critical high point of Callahan's Drag City run as Smog, feeding directly into the more song-oriented, less lo-fi records (Dongs of Sevotion, A River Ain't Too Much to Love) that followed and into his solo Bill Callahan albums.</t>
  </si>
  <si>
    <t xml:space="preserve">Teenage Spaceship; Held; River Guard</t>
  </si>
  <si>
    <t xml:space="preserve">A0674</t>
  </si>
  <si>
    <t xml:space="preserve">Dongs of Sevotion</t>
  </si>
  <si>
    <t xml:space="preserve">deadpan; storytelling; drum machine; funny-sad; bleak</t>
  </si>
  <si>
    <t xml:space="preserve">Recorded with a rotating cast of players including Jim White on drums, this record swings between full-band arrangements and drum-machine-driven tracks, with song titles like 'Dress Sexy at My Funeral' showing Callahan's dry gallows humor at its sharpest. It is a transitional, somewhat sprawling record between the pop clarity of Knock Knock and the stripped-back albums that came after. Recommended for listeners who already know the more famous Smog records and want the deeper catalog.</t>
  </si>
  <si>
    <t xml:space="preserve">Sits between Knock Knock's full-band pop and the sparer Rain on Lens and Supper, part of the same Drag City circle of deadpan Chicago-and-after songwriters as Silver Jews and Palace.</t>
  </si>
  <si>
    <t xml:space="preserve">Dress Sexy at My Funeral</t>
  </si>
  <si>
    <t xml:space="preserve">A0675</t>
  </si>
  <si>
    <t xml:space="preserve">Rain on Lens</t>
  </si>
  <si>
    <t xml:space="preserve">deadpan; drum machine; lo-fi; bleak; baritone</t>
  </si>
  <si>
    <t xml:space="preserve">A deliberate return to a starker, more electronic sound after the fuller Knock Knock and Dongs of Sevotion, built largely around drum machines and Callahan's flattest, most deadpan vocal takes. Its title track and mood set a cold, hermetic tone that stands apart from the warmer country-adjacent records around it. A deep cut for listeners who want to hear Callahan pull back toward minimalism on purpose.</t>
  </si>
  <si>
    <t xml:space="preserve">A deliberate contraction after the full-band Knock Knock era, closer in spirit to Callahan's earliest four-track Smog records, before he opened back up again on A River Ain't Too Much to Love.</t>
  </si>
  <si>
    <t xml:space="preserve">Rain on Lens; I Feel Like the Mother of the World</t>
  </si>
  <si>
    <t xml:space="preserve">A0676</t>
  </si>
  <si>
    <t xml:space="preserve">Supper</t>
  </si>
  <si>
    <t xml:space="preserve">deadpan; storytelling; strings; heartbreak; funny-sad</t>
  </si>
  <si>
    <t xml:space="preserve">A return to full-band warmth after Rain on Lens, Supper pairs Callahan's dry, matter-of-fact singing with country and chamber-pop touches, moving between wry humor and genuine tenderness across its ten songs. It sits comfortably alongside Red Apple Falls and Knock Knock as one of the more accessible entries in the Smog catalog. A solid mid-catalog pick for listeners building out from the essential records.</t>
  </si>
  <si>
    <t xml:space="preserve">Restores the full-band, country-adjacent sound of Red Apple Falls and Knock Knock after the leaner Rain on Lens, directly preceding A River Ain't Too Much to Love and the eventual move to releasing under his own name.</t>
  </si>
  <si>
    <t xml:space="preserve">Feather by Feather; Truth Serum</t>
  </si>
  <si>
    <t xml:space="preserve">A0677</t>
  </si>
  <si>
    <t xml:space="preserve">A River Ain't Too Much to Love</t>
  </si>
  <si>
    <t xml:space="preserve">deadpan; fingerpicked acoustic; storytelling; spiritual or gospel; hushed</t>
  </si>
  <si>
    <t xml:space="preserve">The final album released under the Smog name, cut mostly with hushed acoustic guitar and minimal backing, is one of Callahan's most plainly beautiful records, full of river and death imagery delivered in his signature flat baritone. Drag City reportedly pushed him to keep the Smog name for this one even though he had considered releasing it under his own name, a sign of how tied the persona was to the label's identity. It is a widely loved late-period entry point.</t>
  </si>
  <si>
    <t xml:space="preserve">Closes the Smog era before Callahan began recording as Bill Callahan with Woke on a Whaleheart, and its stripped-down, spiritual tone anticipates the hushed folk records of his solo career.</t>
  </si>
  <si>
    <t xml:space="preserve">Say Valley Maker; Drinking at the Dam; Rock Bottom Riser</t>
  </si>
  <si>
    <t xml:space="preserve">A0678</t>
  </si>
  <si>
    <t xml:space="preserve">Bill Callahan</t>
  </si>
  <si>
    <t xml:space="preserve">Woke on a Whaleheart</t>
  </si>
  <si>
    <t xml:space="preserve">deadpan; baritone; spiritual or gospel; storytelling; funny-sad</t>
  </si>
  <si>
    <t xml:space="preserve">Callahan's first record released under his own name, produced with Neil Michael Hagerty of Royal Trux, is looser and more overtly gospel-inflected than the late Smog albums, with call-and-response backing vocals and a warmer studio sound. It reads as a deliberate reset after retiring the Smog name, still built around his deadpan delivery but freer in arrangement. A good pick for listeners tracing the line from Smog into the Bill Callahan solo catalog.</t>
  </si>
  <si>
    <t xml:space="preserve">The first Bill Callahan solo album, produced by Royal Trux's Neil Hagerty and marking the formal end of the Smog persona; it opens the run of solo records that runs through Apocalypse and Dream River.</t>
  </si>
  <si>
    <t xml:space="preserve">Diamond Dancer; Day</t>
  </si>
  <si>
    <t xml:space="preserve">https://en.wikipedia.org/wiki/Bill_Callahan_(musician)</t>
  </si>
  <si>
    <t xml:space="preserve">A0679</t>
  </si>
  <si>
    <t xml:space="preserve">Sometimes I Wish We Were an Eagle</t>
  </si>
  <si>
    <t xml:space="preserve">deadpan; baritone; fiddle; storytelling; hushed</t>
  </si>
  <si>
    <t xml:space="preserve">A patient, largely acoustic record built around fingerpicked guitar, fiddle and Callahan's driest deadpan delivery, opening with the widely quoted line 'All my life I never thought that I would take a wife' on 'Jim Cain.' It is one of his most purely folk-leaning records, favoring space and repetition over arrangement. Recommended for listeners who want the hushed, plainspoken end of the Callahan catalog.</t>
  </si>
  <si>
    <t xml:space="preserve">Continues the loosening begun on Woke on a Whaleheart toward a sparer, more country-folk sound that carries through to Apocalypse and Dream River.</t>
  </si>
  <si>
    <t xml:space="preserve">Jim Cain; Eid Ma Clack Shaw</t>
  </si>
  <si>
    <t xml:space="preserve">A0680</t>
  </si>
  <si>
    <t xml:space="preserve">Apocalypse</t>
  </si>
  <si>
    <t xml:space="preserve">deadpan; baritone; storytelling; cosmic; drawl</t>
  </si>
  <si>
    <t xml:space="preserve">Recorded after Callahan's move to Austin, Apocalypse widens his palette toward loose, almost jammy full-band arrangements while keeping the dry, aphoristic songwriting, with 'America!' name-checking Vietnam-era generals over a rolling groove. It is a loose-limbed, image-heavy record that plays like a state-of-the-union address filtered through his deadpan sensibility. A strong entry point for the Austin-era Callahan sound.</t>
  </si>
  <si>
    <t xml:space="preserve">Marks Callahan's move from Chicago to Austin and a corresponding loosening of arrangement, sitting between the folk austerity of Sometimes I Wish We Were an Eagle and the more expansive Dream River.</t>
  </si>
  <si>
    <t xml:space="preserve">Drover; America!; Riding for the Feeling</t>
  </si>
  <si>
    <t xml:space="preserve">A0681</t>
  </si>
  <si>
    <t xml:space="preserve">Dream River</t>
  </si>
  <si>
    <t xml:space="preserve">deadpan; baritone; hushed; drawl; breezy</t>
  </si>
  <si>
    <t xml:space="preserve">One of Callahan's most acclaimed solo records, Dream River pairs sparse, groove-based arrangements (drums, bass, occasional flute) with unhurried, observational lyrics set largely in bars and hotel rooms. His delivery here is at its most relaxed and conversational, letting small details carry the emotional weight. Often cited alongside Apocalypse as the high point of his Austin-era catalog.</t>
  </si>
  <si>
    <t xml:space="preserve">The clearest fulfillment of the loose, groove-driven direction begun on Apocalypse, later paired with the dub companion piece Have Fun with God and continuing into Shepherd in a Sheepskin Vest.</t>
  </si>
  <si>
    <t xml:space="preserve">Javelin Unlanding; Small Plane; Ride My Arrow</t>
  </si>
  <si>
    <t xml:space="preserve">A0682</t>
  </si>
  <si>
    <t xml:space="preserve">Shepherd in a Sheepskin Vest</t>
  </si>
  <si>
    <t xml:space="preserve">deadpan; baritone; fingerpicked acoustic; storytelling; spiritual or gospel</t>
  </si>
  <si>
    <t xml:space="preserve">Callahan's first record after marriage and fatherhood, and his first new album in six years, is a warm, long double-length set of gently fingerpicked songs about domestic contentment sung in his familiar flat drawl, with the deliberately odd title track 'Watch Me Get Married' setting the tone. It trades the earlier records' unease for something closer to peace, without losing the dry humor. A key later-period record for listeners who know the Apocalypse/Dream River run.</t>
  </si>
  <si>
    <t xml:space="preserve">Follows a long gap after Dream River and Have Fun with God, extending Callahan's plainspoken, domestic songwriting into a new, calmer register that continues on Gold Record.</t>
  </si>
  <si>
    <t xml:space="preserve">Watch Me Get Married; Morning Is My Godmother</t>
  </si>
  <si>
    <t xml:space="preserve">A0683</t>
  </si>
  <si>
    <t xml:space="preserve">Gold Record</t>
  </si>
  <si>
    <t xml:space="preserve">deadpan; baritone; storytelling; funny-sad; drawl</t>
  </si>
  <si>
    <t xml:space="preserve">A shorter, more concise set than Shepherd in a Sheepskin Vest, framed loosely as a set of character studies and talking-blues vignettes, including a wry re-recording of an old Smog-era lyric. Callahan's voice is as dry and unhurried as ever, but the songs are tighter and more anecdotal, closer to short stories than the sprawling domestic scenes of its predecessor. A good, compact late-period Callahan record.</t>
  </si>
  <si>
    <r>
      <rPr>
        <sz val="10"/>
        <rFont val="Arial"/>
        <family val="0"/>
        <charset val="1"/>
      </rPr>
      <t xml:space="preserve">A leaner companion to Shepherd in a Sheepskin Vest, continuing Callahan's late-career turn toward plainspoken, almost prose-like songwriting that carries into YTI</t>
    </r>
    <r>
      <rPr>
        <sz val="10"/>
        <rFont val="WenQuanYi Zen Hei"/>
        <family val="2"/>
      </rPr>
      <t xml:space="preserve">⿼</t>
    </r>
    <r>
      <rPr>
        <sz val="10"/>
        <rFont val="Arial"/>
        <family val="0"/>
        <charset val="1"/>
      </rPr>
      <t xml:space="preserve">AƎЯ.</t>
    </r>
  </si>
  <si>
    <t xml:space="preserve">Pigeons; 35</t>
  </si>
  <si>
    <t xml:space="preserve">A0684</t>
  </si>
  <si>
    <t xml:space="preserve">YTI⅃AƎЯ</t>
  </si>
  <si>
    <t xml:space="preserve">deadpan; baritone; synths; cosmic; storytelling</t>
  </si>
  <si>
    <t xml:space="preserve">A stranger, more expansive record than its two immediate predecessors, with Callahan and his band stretching into longer, more atmospheric arrangements and occasional electronic texture behind his still-flat vocal delivery. The reversed, mirrored title (Reality spelled backwards and flipped) signals a record more interested in dislocation and dream logic than the domestic clarity of Gold Record. A deep-catalog pick for longtime followers.</t>
  </si>
  <si>
    <t xml:space="preserve">Pushes the plainspoken Callahan songbook toward looser, more atmospheric territory than Shepherd in a Sheepskin Vest or Gold Record, while staying within the same Drag City deadpan lineage he has worked in since Smog.</t>
  </si>
  <si>
    <t xml:space="preserve">First Bird; Coyotes</t>
  </si>
  <si>
    <t xml:space="preserve">A0685</t>
  </si>
  <si>
    <t xml:space="preserve">Palace Brothers</t>
  </si>
  <si>
    <t xml:space="preserve">There Is No-One What Will Take Care of You</t>
  </si>
  <si>
    <t xml:space="preserve">Louisville and Sophomore Lounge</t>
  </si>
  <si>
    <t xml:space="preserve">deadpan; lo-fi; drawl; storytelling; Southern gothic</t>
  </si>
  <si>
    <t xml:space="preserve">Will Oldham's debut as Palace Brothers is a ramshackle, hiss-laden record of country-gospel-shaped songs sung in a cracked, untrained voice over acoustic guitar and loose backing from a rotating cast of Louisville musicians. Its deliberate amateurism and Southern-gothic imagery set the template for Oldham's whole career, prizing rawness and emotional directness over polish. A foundational document for the whole Drag City deadpan-country wing.</t>
  </si>
  <si>
    <t xml:space="preserve">The starting point of Will Oldham's decades-long catalog under the Palace and Bonnie 'Prince' Billy names, released on Drag City alongside the label's early Silver Jews and Smog records and sharing Louisville's Sophomore Lounge scene.</t>
  </si>
  <si>
    <t xml:space="preserve">Riding; Idle Hands Are the Devil's Playthings</t>
  </si>
  <si>
    <t xml:space="preserve">https://en.wikipedia.org/wiki/Will_Oldham</t>
  </si>
  <si>
    <t xml:space="preserve">A0686</t>
  </si>
  <si>
    <t xml:space="preserve">Days in the Wake</t>
  </si>
  <si>
    <t xml:space="preserve">deadpan; lo-fi; cracked or yelping; bleak; storytelling</t>
  </si>
  <si>
    <t xml:space="preserve">Recorded almost entirely alone by Oldham on acoustic guitar, this is the starkest and most confrontational Palace record, its bluntly titled songs delivered in a cracked, quavering voice with almost no studio polish. It doubles down on the amateurish intimacy of the debut while pushing the lyrical content further into taboo, unguarded territory. Essential for understanding how far Oldham was willing to take the lo-fi deadpan-country aesthetic.</t>
  </si>
  <si>
    <t xml:space="preserve">The most stripped-down entry in the early Palace catalog, deepening the lo-fi confessional style of There Is No-One What Will Take Care of You before the fuller-band Viva Last Blues.</t>
  </si>
  <si>
    <t xml:space="preserve">No More Workhorse Blues</t>
  </si>
  <si>
    <t xml:space="preserve">A0687</t>
  </si>
  <si>
    <t xml:space="preserve">Palace Music</t>
  </si>
  <si>
    <t xml:space="preserve">Viva Last Blues</t>
  </si>
  <si>
    <t xml:space="preserve">deadpan; drawl; storytelling; lo-fi; heartbreak</t>
  </si>
  <si>
    <t xml:space="preserve">Billed as Palace Music and produced with Steve Albini, this is a fuller, more electric-guitar-driven record than the first two Palace albums, though still cut quickly and cheaply. 'New Partner' became one of Oldham's most enduring and covered songs, a plainspoken love song delivered in his still-untrained but increasingly confident voice. A good entry point for listeners intimidated by the rawer early Palace records.</t>
  </si>
  <si>
    <t xml:space="preserve">The most 'rock band' sounding of the early Palace records, produced by Steve Albini and pointing toward the full-band sound Oldham would use once he retired the Palace name for his own name and later Bonnie 'Prince' Billy.</t>
  </si>
  <si>
    <t xml:space="preserve">New Partner; The Mountain Low</t>
  </si>
  <si>
    <t xml:space="preserve">A0688</t>
  </si>
  <si>
    <t xml:space="preserve">Arise Therefore</t>
  </si>
  <si>
    <t xml:space="preserve">deadpan; drum machine; lo-fi; bleak; heartbreak</t>
  </si>
  <si>
    <t xml:space="preserve">Made largely with a drum machine in place of a live drummer, Arise Therefore is a colder, more claustrophobic record than Viva Last Blues, its songs of failed relationships delivered in a near-monotone over sparse, mechanical rhythm. The artificial pulse under Oldham's cracked voice gives the record an unsettled, insomniac quality unlike anything else in the early Palace catalog. A key deep cut for listeners tracing the lo-fi, deadpan strand of the lane.</t>
  </si>
  <si>
    <t xml:space="preserve">The last album released under a Palace name before Oldham began recording as Will Oldham and then Bonnie 'Prince' Billy, its drum-machine austerity anticipating some of Smog's own electronic detours on Rain on Lens.</t>
  </si>
  <si>
    <t xml:space="preserve">West Palm Beach; You Will Miss Me When I Burn</t>
  </si>
  <si>
    <t xml:space="preserve">A0689</t>
  </si>
  <si>
    <t xml:space="preserve">Will Oldham</t>
  </si>
  <si>
    <t xml:space="preserve">Joya</t>
  </si>
  <si>
    <t xml:space="preserve">deadpan; fingerpicked acoustic; hushed; storytelling; bleak</t>
  </si>
  <si>
    <t xml:space="preserve">The one album Oldham released simply under his own name, sitting between the Palace era and the Bonnie 'Prince' Billy years, Joya is a quiet, largely acoustic record with a more settled, spacious feel than the drum-machine chill of Arise Therefore. It shows Oldham working through the persona shift that would culminate in I See a Darkness two years later. A transitional record worth knowing for completists of the catalog.</t>
  </si>
  <si>
    <t xml:space="preserve">The bridge record between the Palace name and the Bonnie 'Prince' Billy identity Oldham adopted for I See a Darkness, part of the same Drag City Louisville catalog running through both eras.</t>
  </si>
  <si>
    <t xml:space="preserve">Antagonism</t>
  </si>
  <si>
    <t xml:space="preserve">A0690</t>
  </si>
  <si>
    <t xml:space="preserve">Bonnie 'Prince' Billy</t>
  </si>
  <si>
    <t xml:space="preserve">I See a Darkness</t>
  </si>
  <si>
    <t xml:space="preserve">Palace/Drag City</t>
  </si>
  <si>
    <t xml:space="preserve">deadpan; baritone; storytelling; spiritual or gospel; bleak</t>
  </si>
  <si>
    <t xml:space="preserve">Oldham's first record as Bonnie 'Prince' Billy, recorded with David Pajo among others, is his most widely known album, its title track later covered by Johnny Cash on American III. The full-band arrangements are still spare, but the songwriting is his most direct yet, dwelling on mortality, friendship and dread in a plain, unadorned voice. The record that made Oldham's Drag City catalog legible to a much wider audience.</t>
  </si>
  <si>
    <t xml:space="preserve">The album that cemented the Bonnie 'Prince' Billy persona and, through the Johnny Cash cover, carried the Drag City deadpan-country sound into the mainstream Americana conversation.</t>
  </si>
  <si>
    <t xml:space="preserve">I See a Darkness; Death to Everyone; Madeleine-Mary</t>
  </si>
  <si>
    <t xml:space="preserve">A0691</t>
  </si>
  <si>
    <t xml:space="preserve">Ease Down the Road</t>
  </si>
  <si>
    <t xml:space="preserve">deadpan; duets; fingerpicked acoustic; storytelling; drawl</t>
  </si>
  <si>
    <t xml:space="preserve">A gentler, duet-heavy follow-up to I See a Darkness, featuring Dawn McCarthy and Marty Slayton on backing and co-lead vocals across warm, unhurried country-folk arrangements. Oldham's writing here leans toward tenderness and domestic imagery rather than the previous record's dread. A good next step for listeners who start with I See a Darkness and want the softer side of the catalog.</t>
  </si>
  <si>
    <t xml:space="preserve">Follows I See a Darkness with a warmer, duet-based sound that Oldham would return to throughout the 2000s, including on The Letting Go with Dawn McCarthy.</t>
  </si>
  <si>
    <t xml:space="preserve">Ease Down the Road; May It Always Be</t>
  </si>
  <si>
    <t xml:space="preserve">A0692</t>
  </si>
  <si>
    <t xml:space="preserve">Master and Everyone</t>
  </si>
  <si>
    <t xml:space="preserve">deadpan; hushed; fingerpicked acoustic; close harmonies; lullaby</t>
  </si>
  <si>
    <t xml:space="preserve">Recorded almost entirely live in the room with minimal overdubs, Master and Everyone is one of Oldham's quietest and most intimate records, built on fingerpicked guitar and close, whispered harmonies with Marty Slayton. The hush of the performances matches lyrics about longing and inadequacy delivered with unusual directness. Often ranked among his best records for listeners who prefer the stiller end of his catalog.</t>
  </si>
  <si>
    <t xml:space="preserve">The most minimal of the early Bonnie 'Prince' Billy albums, distilling the hushed, live-in-the-room sound that runs through the Drag City deadpan school from Smog's The Doctor Came at Dawn onward.</t>
  </si>
  <si>
    <t xml:space="preserve">Ain't You Wealthy, Ain't You Wise; Wolf Among Wolves</t>
  </si>
  <si>
    <t xml:space="preserve">A0693</t>
  </si>
  <si>
    <t xml:space="preserve">Matt Sweeney &amp; Bonnie 'Prince' Billy</t>
  </si>
  <si>
    <t xml:space="preserve">Superwolf</t>
  </si>
  <si>
    <t xml:space="preserve">deadpan; harmonized guitars; storytelling; baritone; drawl</t>
  </si>
  <si>
    <t xml:space="preserve">A full collaboration with guitarist Matt Sweeney (Chavez, Zwan), Superwolf pairs Oldham's plainspoken, image-dense lyrics with Sweeney's intricate, winding electric guitar lines, giving the songs a more virtuosic instrumental backbone than most of Oldham's solo work. It is widely regarded as one of the best records either musician has made. A key document of the Drag City circle's collaborative side.</t>
  </si>
  <si>
    <t xml:space="preserve">The first major pairing of Oldham with Matt Sweeney, part of the Drag City Bonnie/Smog circle, later revisited on Superwolves in 2021.</t>
  </si>
  <si>
    <t xml:space="preserve">My Home Is the Sea; Beast for Thee</t>
  </si>
  <si>
    <t xml:space="preserve">A0694</t>
  </si>
  <si>
    <t xml:space="preserve">Sings Greatest Palace Music</t>
  </si>
  <si>
    <t xml:space="preserve">deadpan; pedal steel; duets; storytelling; drawl</t>
  </si>
  <si>
    <t xml:space="preserve">A deliberately provocative project in which Oldham re-recorded songs from his lo-fi Palace-era catalog with a crew of veteran Nashville session players, turning ragged four-track songs into polished, pedal-steel-laden countrypolitan arrangements. It works as a kind of thought experiment about how much the deadpan-lo-fi aesthetic depended on its original rawness. A fascinating deep cut for listeners who know the original Palace records.</t>
  </si>
  <si>
    <t xml:space="preserve">Directly reworks material from There Is No-One What Will Take Care of You, Days in the Wake and Viva Last Blues, making explicit the country lineage that was always latent in the early Palace records.</t>
  </si>
  <si>
    <t xml:space="preserve">New Partner; Riding</t>
  </si>
  <si>
    <t xml:space="preserve">A0695</t>
  </si>
  <si>
    <t xml:space="preserve">The Letting Go</t>
  </si>
  <si>
    <t xml:space="preserve">Reykjavik, Iceland</t>
  </si>
  <si>
    <t xml:space="preserve">deadpan; strings; close harmonies; duets; hushed</t>
  </si>
  <si>
    <t xml:space="preserve">Recorded in Iceland with producer Valgeir Sigurdsson and string arrangements, The Letting Go pairs Oldham with Dawn McCarthy of Faun Fables for extensive co-lead vocals, giving the record a chamber-folk lushness unusual for his catalog. The deadpan plainness of his lyrics stays intact even as the production reaches further than almost anything else he made for Drag City. A good pick for listeners who want the most orchestrated end of the Bonnie 'Prince' Billy catalog.</t>
  </si>
  <si>
    <t xml:space="preserve">Extends the duet format of Ease Down the Road into a fuller, more internationally produced setting, showing how far the Drag City deadpan songwriting style could stretch without losing its core plainspoken character.</t>
  </si>
  <si>
    <t xml:space="preserve">Cursed Sleep; Love Comes to Me</t>
  </si>
  <si>
    <t xml:space="preserve">A0696</t>
  </si>
  <si>
    <t xml:space="preserve">Lie Down in the Light</t>
  </si>
  <si>
    <t xml:space="preserve">deadpan; pedal steel; fiddle; breezy; drawl</t>
  </si>
  <si>
    <t xml:space="preserve">A lighter, more countrified record than The Letting Go, Lie Down in the Light brings pedal steel and fiddle to the fore for some of Oldham's breeziest, most straightforwardly pretty songs, though his flat delivery keeps them from tipping into sentimentality. It is a comfortable, front-porch-sounding entry in a catalog that often runs darker. A gentle way into the mid-2000s stretch of the discography.</t>
  </si>
  <si>
    <t xml:space="preserve">A relaxed counterpart to the darker I See a Darkness and Master and Everyone, closer in tone to the classic-country side of the Drag City deadpan lane.</t>
  </si>
  <si>
    <t xml:space="preserve">Easy Does It; Lie Down in the Light</t>
  </si>
  <si>
    <t xml:space="preserve">A0697</t>
  </si>
  <si>
    <t xml:space="preserve">Beware</t>
  </si>
  <si>
    <t xml:space="preserve">deadpan; horns; close harmonies; storytelling; anthemic</t>
  </si>
  <si>
    <t xml:space="preserve">A fuller-band, almost theatrical record with horns, strings and a large backing choir, Beware is one of the most maximalist entries in the Bonnie 'Prince' Billy catalog, though Oldham's dry, matter-of-fact vocal delivery keeps it grounded. Titles like 'Beware Your Only Friend' capture the record's mix of warmth and wariness. Recommended for listeners who want to hear the deadpan style scaled up to something close to anthemic.</t>
  </si>
  <si>
    <t xml:space="preserve">The most ornately arranged Bonnie 'Prince' Billy record of the 2000s, showing how far the core deadpan-country songwriting could be dressed up without changing its essential plainspoken character.</t>
  </si>
  <si>
    <t xml:space="preserve">Beware Your Only Friend</t>
  </si>
  <si>
    <t xml:space="preserve">A0698</t>
  </si>
  <si>
    <t xml:space="preserve">Bonnie 'Prince' Billy and the Cairo Gang</t>
  </si>
  <si>
    <t xml:space="preserve">The Wonder Show of the World</t>
  </si>
  <si>
    <t xml:space="preserve">deadpan; harmonized guitars; hushed; close harmonies; storytelling</t>
  </si>
  <si>
    <t xml:space="preserve">A pared-back collaboration with guitarist Emmett Kelly (the Cairo Gang), this record strips the arrangements down to little more than two guitars and voice, letting the interplay between Kelly's playing and Oldham's flat, conversational singing carry the songs. It is one of the quietest, most duo-focused records in the catalog. A good companion to Master and Everyone for listeners who like the stripped-down end of Oldham's work.</t>
  </si>
  <si>
    <t xml:space="preserve">Part of a string of duo and small-group Bonnie 'Prince' Billy collaborations (with Matt Sweeney, Dawn McCarthy and here Emmett Kelly) that kept the Drag City deadpan style alive through constantly shifting instrumental settings.</t>
  </si>
  <si>
    <t xml:space="preserve">That's What Our Love Is</t>
  </si>
  <si>
    <t xml:space="preserve">A0699</t>
  </si>
  <si>
    <t xml:space="preserve">Wolfroy Goes to Town</t>
  </si>
  <si>
    <t xml:space="preserve">deadpan; close harmonies; hushed; storytelling; bleak</t>
  </si>
  <si>
    <t xml:space="preserve">A dark, spare record made with a small core band including harmony singer Angel Olsen, Wolfroy Goes to Town returns to a stiller, more unsettled mood after the fuller Beware, with Oldham's plain baritone set against minimal accompaniment. It is a good example of how the deadpan-country style could keep finding new shades of quiet dread more than a decade into Oldham's career. Notable as an early recorded appearance by Olsen before her own solo career.</t>
  </si>
  <si>
    <t xml:space="preserve">Marks Angel Olsen's early work as a backing singer for Oldham before her own career in the rootsy indie-folk lane (V5/C5), a direct documented link between the Drag City deadpan school and the next generation of indie folk.</t>
  </si>
  <si>
    <t xml:space="preserve">New Whaling Song; No Match</t>
  </si>
  <si>
    <t xml:space="preserve">A0700</t>
  </si>
  <si>
    <t xml:space="preserve">I Made a Place</t>
  </si>
  <si>
    <t xml:space="preserve">deadpan; close harmonies; storytelling; spiritual or gospel; hushed</t>
  </si>
  <si>
    <t xml:space="preserve">A warm, hymn-adjacent record made in the wake of David Berman's death (to whom it is dedicated), I Made a Place leans on close vocal harmonies and gentle full-band arrangements around Oldham's still-plain delivery. Its tone is more overtly comforting and communal than much of his catalog, functioning almost as a wake for his Drag City peer. A moving late-period entry for listeners who know the Silver Jews connection.</t>
  </si>
  <si>
    <t xml:space="preserve">Explicitly dedicated to David Berman, directly documenting the personal and artistic ties between Oldham and the Silver Jews songwriter at the center of this lane.</t>
  </si>
  <si>
    <t xml:space="preserve">Guitar String</t>
  </si>
  <si>
    <t xml:space="preserve">A0701</t>
  </si>
  <si>
    <t xml:space="preserve">Superwolves</t>
  </si>
  <si>
    <t xml:space="preserve">A long-awaited sequel to Superwolf, reuniting Oldham with guitarist Matt Sweeney sixteen years later, with Malian guitarist Ahmoudou Madassane and Bombino's rhythm section adding a new, subtly West African-inflected texture to Sweeney's guitar lines. The deadpan plainness of Oldham's singing is unchanged even as the instrumental backdrop widens. A strong late-career document of the Drag City circle's most enduring songwriting partnership.</t>
  </si>
  <si>
    <t xml:space="preserve">Directly continues the 2005 Superwolf collaboration, extending one of the most documented recurring partnerships within the Drag City deadpan school.</t>
  </si>
  <si>
    <t xml:space="preserve">My Home Is Water</t>
  </si>
  <si>
    <t xml:space="preserve">A0702</t>
  </si>
  <si>
    <t xml:space="preserve">The Purple Bird</t>
  </si>
  <si>
    <t xml:space="preserve">No Quarter</t>
  </si>
  <si>
    <t xml:space="preserve">deadpan; pedal steel; storytelling; drawl; heartbreak</t>
  </si>
  <si>
    <t xml:space="preserve">A Nashville-recorded record made with veteran session players and produced by David 'Ferg' Ferguson (Johnny Cash's longtime engineer), The Purple Bird leans into a warmer, classic-country sound than most of Oldham's catalog while keeping his plain, unadorned vocal delivery. It shows the Drag City-era songwriter still actively expanding his catalog decades after There Is No-One What Will Take Care of You. Named in the field guide as one of Oldham's most recent essential records.</t>
  </si>
  <si>
    <t xml:space="preserve">A 2020s continuation of the classic-country instincts Oldham first explored on Sings Greatest Palace Music, connecting the original Palace lo-fi records to a late-career embrace of Nashville session craft.</t>
  </si>
  <si>
    <t xml:space="preserve">Turned to Dust</t>
  </si>
  <si>
    <t xml:space="preserve">A0703</t>
  </si>
  <si>
    <t xml:space="preserve">Royal Trux</t>
  </si>
  <si>
    <t xml:space="preserve">Twin Infinitives</t>
  </si>
  <si>
    <t xml:space="preserve">noise wall; feedback; lo-fi; cracked or yelping; bleak</t>
  </si>
  <si>
    <t xml:space="preserve">One of Drag City's earliest and most extreme releases, this double LP by Neil Hagerty and Jennifer Herrema buries whatever songs exist under tape hiss, guitar skronk and disorienting studio collage, closer to noise art than rock music. It is not deadpan-country in the Berman/Oldham sense, but it established Drag City's tolerance for uncompromising, DIY-damaged records and its co-founder Dan Koretzky credited the band with pushing 'everyone who listened' to reach beyond their grasp. Essential context for the label's identity even for listeners who find it unlistenable on first pass.</t>
  </si>
  <si>
    <t xml:space="preserve">The most extreme early Drag City release, documented as a direct influence on the label's willingness to release difficult, uncommercial records by the deadpan songwriters who followed, including Silver Jews and Smog.</t>
  </si>
  <si>
    <t xml:space="preserve">Ratcreeps; Chances Are Failure</t>
  </si>
  <si>
    <t xml:space="preserve">https://en.wikipedia.org/wiki/Royal_Trux</t>
  </si>
  <si>
    <t xml:space="preserve">A0704</t>
  </si>
  <si>
    <t xml:space="preserve">Cats and Dogs</t>
  </si>
  <si>
    <t xml:space="preserve">noise wall; feedback; drawl; cracked or yelping; lo-fi</t>
  </si>
  <si>
    <t xml:space="preserve">A comparatively more accessible record than Twin Infinitives, Cats and Dogs still buries Neil Hagerty and Jennifer Herrema's classic-rock bones under grime and distortion, with Hagerty's cracked, drawled vocals pushed low against overdriven guitars. It is often cited as the point where Royal Trux's damaged-rock-and-roll songwriting became legible under the noise. A useful reference point for the noisier, punk-adjacent edge of the Drag City roster.</t>
  </si>
  <si>
    <t xml:space="preserve">Follows Twin Infinitives as a slightly more song-oriented record, part of the same early Drag City catalog as the label's first Silver Jews and Smog releases, though pursuing a rock-damaged noise aesthetic rather than plainspoken songwriting.</t>
  </si>
  <si>
    <t xml:space="preserve">Map of the City; Skywood Greenback Mantra</t>
  </si>
  <si>
    <t xml:space="preserve">A0705</t>
  </si>
  <si>
    <t xml:space="preserve">Thank You</t>
  </si>
  <si>
    <t xml:space="preserve">Virgin</t>
  </si>
  <si>
    <t xml:space="preserve">drawl; cracked or yelping; long solos; rowdy; feedback</t>
  </si>
  <si>
    <t xml:space="preserve">Royal Trux's major-label debut trades some of the earlier records' noise for a leaner, riff-based classic-rock sound closer to the Rolling Stones and Faces than to Drag City's other lo-fi records, though Hagerty and Herrema's ragged, drawled vocals stay just as unpolished. It is the record that made the band's underlying songcraft most obvious to outside listeners. Recommended for listeners curious how the Drag City noise wing connected to mainstream classic rock.</t>
  </si>
  <si>
    <t xml:space="preserve">Shows the classic-rock songwriting under the noise of the early Drag City records becoming explicit after a move to Virgin, before the band returned to Drag City for Accelerator and Veterans of Disorder.</t>
  </si>
  <si>
    <t xml:space="preserve">Shockwave Rider; Ray O Vac</t>
  </si>
  <si>
    <t xml:space="preserve">A0706</t>
  </si>
  <si>
    <t xml:space="preserve">Accelerator</t>
  </si>
  <si>
    <t xml:space="preserve">drum machine; noise wall; cracked or yelping; feedback; rowdy</t>
  </si>
  <si>
    <t xml:space="preserve">Royal Trux's return to Drag City after their major-label run, Accelerator pushes toward a colder, more mechanical sound built around drum machines and processed guitar, a sharp turn from Thank You's classic-rock warmth. It is a harder, more abrasive record that shows the duo restlessly reinventing their sound even within the same handful of years. A key transitional record before the band's dissolution around 2000.</t>
  </si>
  <si>
    <t xml:space="preserve">Marks Royal Trux's return to Drag City and a swing back toward the noisier end of their sound, part of the same label ecosystem as the deadpan songwriters even as their own music stayed far from that style.</t>
  </si>
  <si>
    <t xml:space="preserve">Yellow Kid</t>
  </si>
  <si>
    <t xml:space="preserve">A0707</t>
  </si>
  <si>
    <t xml:space="preserve">Veterans of Disorder</t>
  </si>
  <si>
    <t xml:space="preserve">drawl; long solos; rowdy; cracked or yelping; harmonica</t>
  </si>
  <si>
    <t xml:space="preserve">The last studio album of Royal Trux's original run, Veterans of Disorder returns to a looser, more classic-rock-indebted sound than Accelerator, with sprawling guitar workouts and Hagerty and Herrema's trademark ragged vocal trade-offs. It closes out the band's most productive era before Hagerty and Herrema split up personally and professionally around 2000. A solid capstone for listeners tracing the full arc of the band's Drag City years.</t>
  </si>
  <si>
    <t xml:space="preserve">Closes the original run of Royal Trux albums on Drag City before the 2000s reunion era on other labels, ending a decade in which the band and the deadpan songwriters shared a label without sharing a sound.</t>
  </si>
  <si>
    <t xml:space="preserve">Waterpark</t>
  </si>
  <si>
    <t xml:space="preserve">A0708</t>
  </si>
  <si>
    <t xml:space="preserve">Purple Mountains</t>
  </si>
  <si>
    <t xml:space="preserve">C2 Barroom storytellers and deadpan songwriters</t>
  </si>
  <si>
    <t xml:space="preserve">deadpan; funny-sad; storytelling; pedal steel; bleak</t>
  </si>
  <si>
    <t xml:space="preserve">David Berman's only album after retiring Silver Jews a decade earlier, made with Woods as his backing band, is his most bluntly autobiographical record, its jokes about divorce, depression and aging landing harder for being sung in the same flat, wry voice as ever. Berman died by suicide less than a month after its release, days before a scheduled tour, making lines like 'the end of all wanting' retroactively devastating. It is now treated as the culmination of his songwriting and a direct model for younger deadpan-inflected songwriters.</t>
  </si>
  <si>
    <t xml:space="preserve">David Berman's return after Silver Jews, ruled a C2 (barroom storytellers and deadpan songwriters) record for its 2019 vintage but rooted entirely in the V2 Drag City lineage that runs from Starlite Walker through this final album.</t>
  </si>
  <si>
    <t xml:space="preserve">All My Happiness Is Gone; Snow Is Falling in Manhattan; Margaritas at the Mall</t>
  </si>
  <si>
    <t xml:space="preserve">https://en.wikipedia.org/wiki/Purple_Mountains_(album)</t>
  </si>
  <si>
    <t xml:space="preserve">A0709</t>
  </si>
  <si>
    <t xml:space="preserve">Papa M</t>
  </si>
  <si>
    <t xml:space="preserve">Live from a Shark Cage</t>
  </si>
  <si>
    <t xml:space="preserve">fingerpicked acoustic; hushed; lo-fi; glacial; long songs (7+ minutes)</t>
  </si>
  <si>
    <t xml:space="preserve">David Pajo's first record under the Papa M name (after Slint and Aerial M) mixes largely instrumental, patiently fingerpicked guitar pieces with a handful of sparse vocal songs, closer to the hushed, slow-moving end of the Drag City catalog than to rock music. Pajo drummed on Bonnie 'Prince' Billy's I See a Darkness the same year, and the two records share a stark, unhurried quality. A deep cut for listeners who want the instrumental, slowcore-adjacent edge of the Louisville Drag City scene.</t>
  </si>
  <si>
    <t xml:space="preserve">Grows out of Pajo's work with Will Oldham (drumming on I See a Darkness) and his earlier post-rock outfit Slint; its patient, glacial pacing also connects it to the slowcore lane (V12), which is why it is logged here with V12 as a secondary.</t>
  </si>
  <si>
    <t xml:space="preserve">Krusty</t>
  </si>
  <si>
    <t xml:space="preserve">https://en.wikipedia.org/wiki/David_Pajo</t>
  </si>
  <si>
    <t xml:space="preserve">A0710</t>
  </si>
  <si>
    <t xml:space="preserve">Whatever, Mortal</t>
  </si>
  <si>
    <t xml:space="preserve">fingerpicked acoustic; hushed; banjo; glacial; lullaby</t>
  </si>
  <si>
    <t xml:space="preserve">A quieter, more folk-oriented record than Live from a Shark Cage, built around fingerpicked acoustic guitar and occasional banjo, with David Pajo's rare vocal turns sung in a hushed, deadpan near-whisper close in spirit to the label's other stripped-down records. It plays almost like a set of lullabies for insomniacs. Recommended for fans of Bonnie 'Prince' Billy's quietest records who want an instrumentally-focused cousin.</t>
  </si>
  <si>
    <t xml:space="preserve">Continues Pajo's move from the noisier Slint/Aerial M lineage toward the hushed acoustic style shared with Will Oldham and other Louisville-based Drag City artists.</t>
  </si>
  <si>
    <t xml:space="preserve">I Am Not Lonely with Cricket; Arundel</t>
  </si>
  <si>
    <t xml:space="preserve">A0711</t>
  </si>
  <si>
    <t xml:space="preserve">Edith Frost</t>
  </si>
  <si>
    <t xml:space="preserve">Calling Over Time</t>
  </si>
  <si>
    <t xml:space="preserve">deadpan; pedal steel; hushed; heartbreak; drawl</t>
  </si>
  <si>
    <t xml:space="preserve">Edith Frost's debut, recorded after she relocated to Chicago and signed to Drag City, pairs a hushed, unadorned alto with plain, unhurried country-folk arrangements featuring contributions from Jim O'Rourke and David Grubbs. Her flat, understated delivery of plainspoken heartbreak songs fits squarely into the label's deadpan aesthetic, just from a female voice largely absent from the Berman/Oldham/Callahan trio. A key record for rounding out the gender picture of the Drag City circle.</t>
  </si>
  <si>
    <t xml:space="preserve">Part of the mid-1990s Chicago Drag City roster alongside Smog and Jim O'Rourke, sharing musicians and a stripped-down, plainspoken songwriting approach with the label's other deadpan artists.</t>
  </si>
  <si>
    <t xml:space="preserve">Cars and Parties; Tender Life</t>
  </si>
  <si>
    <t xml:space="preserve">https://en.wikipedia.org/wiki/Edith_Frost</t>
  </si>
  <si>
    <t xml:space="preserve">A0712</t>
  </si>
  <si>
    <t xml:space="preserve">Telescopic</t>
  </si>
  <si>
    <t xml:space="preserve">deadpan; hushed; drawl; heartbreak; lo-fi</t>
  </si>
  <si>
    <t xml:space="preserve">Produced by Neil Hagerty and Jennifer Herrema of Royal Trux, Telescopic keeps Frost's hushed, plainspoken delivery front and center while roughing up the edges slightly compared to her debut, giving the record a more lived-in, lo-fi warmth. It is a good example of how tightly interconnected the Drag City roster's musicians were, with members of Royal Trux, Smog and Gastr del Sol all passing through each other's records. Recommended for listeners exploring the Chicago end of the label's catalog.</t>
  </si>
  <si>
    <t xml:space="preserve">Produced by Royal Trux's Hagerty and Herrema, directly documenting the cross-pollination between Drag City's noise wing and its deadpan-country songwriters in 1990s Chicago.</t>
  </si>
  <si>
    <t xml:space="preserve">Cushion the Blow; The One You Left Behind</t>
  </si>
  <si>
    <t xml:space="preserve">A0713</t>
  </si>
  <si>
    <t xml:space="preserve">Jim O'Rourke</t>
  </si>
  <si>
    <t xml:space="preserve">Eureka</t>
  </si>
  <si>
    <t xml:space="preserve">deadpan; strings; horns; piano; storytelling</t>
  </si>
  <si>
    <t xml:space="preserve">A Chicago experimentalist best known for Gastr del Sol and later Sonic Youth, O'Rourke here turns toward finely arranged chamber pop, wrapping wry, plainspoken lyrics in lush strings, horns and easy-listening production indebted to Van Dyke Parks and Todd Rundgren. His deadpan, slightly wry vocal delivery and the record's Drag City home tie it to the label's other plainspoken singer-songwriters even as the arrangements are far more baroque. A key borderline record for listeners who want the orchestral-pop edge of the lane.</t>
  </si>
  <si>
    <t xml:space="preserve">Released on Drag City during the same Chicago scene as Smog and Edith Frost, connecting O'Rourke's chamber-pop songwriting to the deadpan Drag City catalog even though his arrangements lean more ornate than the label's typical sparse rock.</t>
  </si>
  <si>
    <t xml:space="preserve">Women of the World; Movement of a Formerly Fashionable Girl</t>
  </si>
  <si>
    <t xml:space="preserve">https://en.wikipedia.org/wiki/Eureka_(Jim_O%27Rourke_album)
https://en.wikipedia.org/wiki/Insignificance_(Jim_O%27Rourke_album)</t>
  </si>
  <si>
    <t xml:space="preserve">A0714</t>
  </si>
  <si>
    <t xml:space="preserve">Insignificance</t>
  </si>
  <si>
    <t xml:space="preserve">deadpan; piano; storytelling; pop-culture references; funny-sad</t>
  </si>
  <si>
    <t xml:space="preserve">O'Rourke's most pop-accessible solo record, made with help from Wilco's Jeff Tweedy and Chicago jazz players like Rob Mazurek, trades some of Eureka's orchestral sweep for a more direct, guitar-and-piano pop sound while keeping his dry, ironic lyrical voice. Its title nods to the Marilyn Monroe/Einstein play and its songs mix personal and cultural references in a way that echoes Berman's own pop-culture-laden writing. A good follow-up for listeners who enjoyed Eureka.</t>
  </si>
  <si>
    <t xml:space="preserve">Continues O'Rourke's Drag City run after Eureka, made with Wilco's Jeff Tweedy and other Chicago musicians who moved through the same scene as the label's deadpan songwriters.</t>
  </si>
  <si>
    <t xml:space="preserve">Therefore I Am; Life Goes Off</t>
  </si>
  <si>
    <t xml:space="preserve">https://en.wikipedia.org/wiki/Insignificance_(Jim_O%27Rourke_album)</t>
  </si>
  <si>
    <t xml:space="preserve">A0715</t>
  </si>
  <si>
    <t xml:space="preserve">Appendix Out</t>
  </si>
  <si>
    <t xml:space="preserve">The Rye Bears a Poison</t>
  </si>
  <si>
    <t xml:space="preserve">V30</t>
  </si>
  <si>
    <t xml:space="preserve">fingerpicked acoustic; deadpan; hushed; storytelling; small-town</t>
  </si>
  <si>
    <t xml:space="preserve">Alasdair Roberts' first band signed to Drag City after he handed Will Oldham a demo tape at a 1995 concert, Appendix Out plays hushed, fingerpicked Scottish folk-rock with occasional flute and light rock backing, sung in a plain, unadorned voice close in spirit to the American Drag City songwriters. It is a good example of how far the label's deadpan aesthetic traveled beyond the American South and Midwest. Recommended for listeners tracing the British folk lineage feeding into the lane.</t>
  </si>
  <si>
    <t xml:space="preserve">Signed to Drag City directly through Will Oldham after Roberts gave him a demo tape, a documented personal link between the Louisville Palace circle and the Scottish folk scene that runs through the British folk-rock lane (V30).</t>
  </si>
  <si>
    <t xml:space="preserve">https://en.wikipedia.org/wiki/Appendix_Out</t>
  </si>
  <si>
    <t xml:space="preserve">A0716</t>
  </si>
  <si>
    <t xml:space="preserve">Alasdair Roberts</t>
  </si>
  <si>
    <t xml:space="preserve">Farewell Sorrow</t>
  </si>
  <si>
    <t xml:space="preserve">fingerpicked acoustic; deadpan; storytelling; hushed; small-town</t>
  </si>
  <si>
    <t xml:space="preserve">Roberts' first solo album of original songs after retiring the Appendix Out name, Farewell Sorrow is a spare, fingerpicked record steeped in Scottish and Appalachian folk phrasing, sung in a plain, unhurried voice that fits comfortably alongside Drag City's American songwriters. Co-released with Rough Trade, it shows the label extending its deadpan-folk aesthetic into a distinctly British idiom. A good entry point for Roberts' long solo catalog on the label.</t>
  </si>
  <si>
    <t xml:space="preserve">Roberts' transition from the band name Appendix Out to solo billing under his own Drag City contract, continuing the label's cross-Atlantic folk lineage established by Oldham's original invitation.</t>
  </si>
  <si>
    <t xml:space="preserve">https://en.wikipedia.org/wiki/Alasdair_Roberts_(musician)</t>
  </si>
  <si>
    <t xml:space="preserve">A0717</t>
  </si>
  <si>
    <t xml:space="preserve">Simon Joyner</t>
  </si>
  <si>
    <t xml:space="preserve">The Cowardly Traveller Pays His Toll</t>
  </si>
  <si>
    <t xml:space="preserve">Sing, Eunuchs!</t>
  </si>
  <si>
    <t xml:space="preserve">deadpan; lo-fi; drawl; storytelling; bleak</t>
  </si>
  <si>
    <t xml:space="preserve">An Omaha songwriter working in near-total isolation from the Drag City scene but landing on strikingly similar ground, Joyner sings dense, plainspoken narrative verses in a flat, unhurried voice over minimal, homemade guitar arrangements. Conor Oberst later called Joyner's song structure and lyric-first phrasing the template for his own songwriting in Bright Eyes. A close sibling to early Silver Jews for listeners who want the Great Plains version of the deadpan style.</t>
  </si>
  <si>
    <t xml:space="preserve">Developed independently of Drag City in Omaha, Nebraska, but close enough in sound and outlook to Silver Jews that critics and later songwriters like Conor Oberst treat Joyner as the missing link between Prine-style plainspoken folk and the Berman school of deadpan indie songwriting.</t>
  </si>
  <si>
    <t xml:space="preserve">https://en.wikipedia.org/wiki/Simon_Joyner</t>
  </si>
  <si>
    <t xml:space="preserve">A0718</t>
  </si>
  <si>
    <t xml:space="preserve">Yesterday, Tomorrow, and In Between</t>
  </si>
  <si>
    <t xml:space="preserve">deadpan; lo-fi; storytelling; bleak; small-town</t>
  </si>
  <si>
    <t xml:space="preserve">Widely regarded as a high point of Joyner's 1990s run, this record keeps his talky, deadpan vocal style over sparse, home-recorded arrangements, with long, image-heavy verses that unspool almost like short fiction. It is the record most often cited when critics and younger songwriters trace Joyner's influence on the wordier end of American indie songwriting. Recommended alongside The Cowardly Traveller Pays His Toll as a way into his catalog.</t>
  </si>
  <si>
    <t xml:space="preserve">Represents the peak of Joyner's 1990s Omaha lo-fi run, cited by Conor Oberst and other Nebraska songwriters as a foundational influence parallel to, but independent of, the Drag City deadpan school.</t>
  </si>
  <si>
    <t xml:space="preserve">A0719</t>
  </si>
  <si>
    <t xml:space="preserve">Michael Hurley</t>
  </si>
  <si>
    <t xml:space="preserve">Armchair Boogie</t>
  </si>
  <si>
    <t xml:space="preserve">Raccoon/Warner Bros.</t>
  </si>
  <si>
    <t xml:space="preserve">Burlington, Vermont</t>
  </si>
  <si>
    <t xml:space="preserve">Vermont</t>
  </si>
  <si>
    <t xml:space="preserve">deadpan; drawl; fingerpicked acoustic; funny-sad; storytelling</t>
  </si>
  <si>
    <t xml:space="preserve">A wandering old-time songwriter whose loose, talky phrasing and dry, cracked-voice humor decades later made him a patron saint of the Drag City deadpan school, Hurley's early Raccoon Records albums mix hand-drawn cover art, werewolf mythology and plainspoken country-blues into a sound that is equal parts front-porch and cosmic joke. Armchair Boogie is looser and warmer than his later Drag City-era records but already has the wry, unhurried delivery that Will Oldham and Bill Callahan would later cite as an influence. Predates the lane's 1990-2026 window but is logged here as the deadpan patriarch.</t>
  </si>
  <si>
    <t xml:space="preserve">A direct ancestor of the Drag City deadpan style; Hurley later released records on Gnomonsong and was championed by the Drag City circle, making his early-1970s catalog a documented root of the sound even though it predates the lane's era.</t>
  </si>
  <si>
    <t xml:space="preserve">Werewolf</t>
  </si>
  <si>
    <t xml:space="preserve">https://en.wikipedia.org/wiki/Michael_Hurley_(musician)</t>
  </si>
  <si>
    <t xml:space="preserve">A0720</t>
  </si>
  <si>
    <t xml:space="preserve">Hi-Fi Snock Uptown</t>
  </si>
  <si>
    <t xml:space="preserve">deadpan; drawl; fingerpicked acoustic; funny-sad; small-town</t>
  </si>
  <si>
    <t xml:space="preserve">The follow-up to Armchair Boogie continues Hurley's homemade, talking-blues style, recorded with the same loose, unhurried feel and dry sense of humor about small-town life and animal folklore. His plain, weathered voice and refusal to polish anything became a touchstone for the generation of Drag City songwriters who discovered him decades later. A key record for understanding where the label's deadpan aesthetic ultimately traces back to.</t>
  </si>
  <si>
    <t xml:space="preserve">Continues directly from Armchair Boogie in the same Raccoon Records run; Hurley's whole catalog is a documented influence on Will Oldham and the Drag City roster, who helped bring him to a new generation of listeners in the 2000s.</t>
  </si>
  <si>
    <t xml:space="preserve">Blue Mountain</t>
  </si>
  <si>
    <t xml:space="preserve">A0721</t>
  </si>
  <si>
    <t xml:space="preserve">Michael Hurley, the Unholy Modal Rounders &amp; Jeffrey Frederick &amp; the Clamtones</t>
  </si>
  <si>
    <t xml:space="preserve">Have Moicy!</t>
  </si>
  <si>
    <t xml:space="preserve">deadpan; funny-sad; drawl; storytelling; spiritual or gospel</t>
  </si>
  <si>
    <t xml:space="preserve">A shared-vocal collaborative album between Michael Hurley, Peter Stampfel's Unholy Modal Rounders and Jeffrey Frederick's Clamtones, Have Moicy! is a loose, funny, deceptively wise record of talking-blues and old-time-shaped songs that critic Robert Christgau named his favorite album of its year. Its blend of jokes, folklore and plain-voiced sincerity anticipated the exact tone the Drag City deadpan school would later prize in Silver Jews and Palace. Essential listening for tracing the deadpan-funny-sad lineage back to its 1970s roots.</t>
  </si>
  <si>
    <t xml:space="preserve">A landmark collaboration between Michael Hurley and the Holy Modal Rounders circle, both explicitly credited by the assignment as ancestors of the Drag City deadpan school; the record's mix of humor and plainspoken sadness is a direct, documented root of the trunk line running from Prine through Drag City to today.</t>
  </si>
  <si>
    <t xml:space="preserve">Slurf Song; Robbin' Banks</t>
  </si>
  <si>
    <t xml:space="preserve">https://en.wikipedia.org/wiki/Have_Moicy!
https://en.wikipedia.org/wiki/Michael_Hurley_(musician)</t>
  </si>
  <si>
    <t xml:space="preserve">A0722</t>
  </si>
  <si>
    <t xml:space="preserve">Red Red Meat</t>
  </si>
  <si>
    <t xml:space="preserve">Jimmywine Majestic</t>
  </si>
  <si>
    <t xml:space="preserve">deadpan; slide guitar; lo-fi; bleak; storytelling</t>
  </si>
  <si>
    <t xml:space="preserve">A Chicago band on Sub Pop rather than Drag City, Red Red Meat plays a woozy, blues-damaged strain of roots-rock, with singer Tim Rutili's slurred, understated vocals sitting inside murky, slide-guitar-laced arrangements. It shares the deadpan, unhurried vocal character of the Drag City circle even though the band moved in different label circles, and its loose, roots-damaged sound directly seeded Rutili's later band Califone. A key Chicago deadpan-adjacent record for listeners tracing the scene beyond Drag City itself.</t>
  </si>
  <si>
    <t xml:space="preserve">Chicago deadpan roots-rock contemporary with the early Drag City catalog; feeds directly into Califone, and its loose, Americana-inflected sound also connects it to the Roots-inflected 2000s indie lane (V4).</t>
  </si>
  <si>
    <t xml:space="preserve">Chain Chain Chain</t>
  </si>
  <si>
    <t xml:space="preserve">https://en.wikipedia.org/wiki/Red_Red_Meat</t>
  </si>
  <si>
    <t xml:space="preserve">A0723</t>
  </si>
  <si>
    <t xml:space="preserve">Bunny Gets Paid</t>
  </si>
  <si>
    <t xml:space="preserve">deadpan; slide guitar; noise wall; bleak; hushed</t>
  </si>
  <si>
    <t xml:space="preserve">Often called the high point of Red Red Meat's catalog, Bunny Gets Paid pushes further into hazy, blues-damaged textures, with Tim Rutili's flat, murmured vocals buried inside layers of slide guitar and tape noise. Sub Pop itself has called it one of the standout records in its catalog outside the label's grunge reputation. It is the clearest bridge between the band's Chicago roots-rock and the more experimental, sample-based sound Rutili would develop in Califone.</t>
  </si>
  <si>
    <t xml:space="preserve">The clearest link between Red Red Meat's roots-damaged rock and the more experimental Califone that followed, sharing Chicago's deadpan vocal sensibility with the Drag City circle while staying on Sub Pop.</t>
  </si>
  <si>
    <t xml:space="preserve">Rosewood, Wax, Voltz and Glitter; Buck Star</t>
  </si>
  <si>
    <t xml:space="preserve">A0724</t>
  </si>
  <si>
    <t xml:space="preserve">Califone</t>
  </si>
  <si>
    <t xml:space="preserve">Roomsound</t>
  </si>
  <si>
    <t xml:space="preserve">Perishable Records</t>
  </si>
  <si>
    <t xml:space="preserve">deadpan; slide guitar; lo-fi; storytelling; bleak</t>
  </si>
  <si>
    <t xml:space="preserve">Tim Rutili's project after Red Red Meat's dissolution, Califone builds warped, sample-flecked roots-rock around his same murmured, deadpan vocal delivery, with junk-shop percussion and slide guitar giving the songs a haunted, backwoods-radio quality. Roomsound is the clearest bridge from Red Red Meat's blues damage to Califone's more collage-based sound. A good entry point for the more experimental, Chicago-rooted cousin of the Drag City catalog.</t>
  </si>
  <si>
    <t xml:space="preserve">A direct continuation of Red Red Meat with most of its former members rotating through, extending the Chicago deadpan-roots lineage into a more sample-based, collage-oriented sound.</t>
  </si>
  <si>
    <t xml:space="preserve">Michigan Girls</t>
  </si>
  <si>
    <t xml:space="preserve">https://en.wikipedia.org/wiki/Califone_(band)
https://en.wikipedia.org/wiki/Red_Red_Meat</t>
  </si>
  <si>
    <t xml:space="preserve">A0725</t>
  </si>
  <si>
    <t xml:space="preserve">Quicksand/Cradlesnakes</t>
  </si>
  <si>
    <t xml:space="preserve">Thrill Jockey</t>
  </si>
  <si>
    <t xml:space="preserve">deadpan; banjo; lo-fi; storytelling; Southern gothic</t>
  </si>
  <si>
    <t xml:space="preserve">Often considered Califone's best record, Quicksand/Cradlesnakes leans further into rural-gothic imagery and warped acoustic textures, with banjo and found percussion around Rutili's still-flat, unhurried vocals. It has the same plainspoken, half-buried storytelling quality as the Drag City songwriters, filtered through more overtly experimental production. A strong pick for listeners who want the deadpan style pushed toward collage and noise.</t>
  </si>
  <si>
    <t xml:space="preserve">Extends the Red Red Meat/Califone Chicago lineage into denser, more Southern-gothic-flavored territory, sitting alongside Smog and Palace as another regional variation on plainspoken, unpolished songwriting.</t>
  </si>
  <si>
    <t xml:space="preserve">Vampiring Again</t>
  </si>
  <si>
    <t xml:space="preserve">https://en.wikipedia.org/wiki/Califone_(band)</t>
  </si>
  <si>
    <t xml:space="preserve">A0726</t>
  </si>
  <si>
    <t xml:space="preserve">Roots &amp; Crowns</t>
  </si>
  <si>
    <t xml:space="preserve">deadpan; strings; lo-fi; storytelling; breezy</t>
  </si>
  <si>
    <t xml:space="preserve">A more melodically direct and warmly produced record than Califone's earlier albums, Roots &amp; Crowns brings in strings and guest musicians (including members of Iron &amp; Wine and Elysian Fields) around Tim Rutili's still-deadpan vocal delivery. It is often cited as the band's most accessible record without losing the junk-shop, roots-damaged character of their earlier work. A good later-catalog entry point for listeners coming from Roomsound.</t>
  </si>
  <si>
    <t xml:space="preserve">The most polished entry in Califone's catalog, showing how far the Chicago deadpan-roots lineage begun in Red Red Meat could stretch toward conventional song structure while keeping its core vocal character.</t>
  </si>
  <si>
    <t xml:space="preserve">Pink and Sour</t>
  </si>
  <si>
    <t xml:space="preserve">A0727</t>
  </si>
  <si>
    <t xml:space="preserve">Heron King Blues</t>
  </si>
  <si>
    <t xml:space="preserve">deadpan; noise wall; long songs (7+ minutes); bleak; drum machine</t>
  </si>
  <si>
    <t xml:space="preserve">The darkest and most abrasive Califone record, Heron King Blues stretches songs into long, noise-flecked jams built from loops, tape hiss and Rutili's still-murmured deadpan vocals, closer in spirit to Royal Trux's damaged experimentalism than to the band's folkier work. It is a challenging, rewarding deep cut for listeners who already know the band's more accessible records. A good example of how far the Chicago roots-noise strand of the lane could stretch.</t>
  </si>
  <si>
    <t xml:space="preserve">The noisiest entry in the Califone catalog, connecting the Chicago roots-rock lineage of Red Red Meat to the experimental noise wing of Drag City represented by Royal Trux.</t>
  </si>
  <si>
    <t xml:space="preserve">Trick Bag</t>
  </si>
  <si>
    <t xml:space="preserve">A0728</t>
  </si>
  <si>
    <t xml:space="preserve">Scout Niblett</t>
  </si>
  <si>
    <t xml:space="preserve">The Calcination of Scout Niblett</t>
  </si>
  <si>
    <t xml:space="preserve">Nottingham, England</t>
  </si>
  <si>
    <t xml:space="preserve">deadpan; shouted; lo-fi; bleak; drawl</t>
  </si>
  <si>
    <t xml:space="preserve">An English songwriter who joined Drag City for her fifth album, Niblett strips her songs down to just guitar or piano and drums, alternating between a flat, deadpan murmur and sudden shouted outbursts. The extreme minimalism and raw emotional swings fit naturally alongside the label's other stripped-down, plainspoken records even though her delivery is rawer and more volatile than Berman's or Oldham's. A useful record for hearing how the Drag City aesthetic extended to a very different, more confrontational British songwriter.</t>
  </si>
  <si>
    <t xml:space="preserve">Niblett's move to Drag City for this album connects her raw, minimal singer-songwriter style to the label's broader deadpan-adjacent roster, extending the sound to a harder-edged British voice.</t>
  </si>
  <si>
    <t xml:space="preserve">Just Do It</t>
  </si>
  <si>
    <t xml:space="preserve">https://en.wikipedia.org/wiki/Scout_Niblett</t>
  </si>
  <si>
    <t xml:space="preserve">A0729</t>
  </si>
  <si>
    <t xml:space="preserve">It's Up to Emma</t>
  </si>
  <si>
    <t xml:space="preserve">deadpan; shouted; lo-fi; heartbreak; bleak</t>
  </si>
  <si>
    <t xml:space="preserve">Niblett's second and final Drag City album keeps the same stark guitar/drums or piano/drums format as her prior record, working through a breakup with the same mix of flat delivery and sudden vocal eruptions. Steve Albini-adjacent production values (spare, room-heavy drum sound) keep the focus on the raw performance rather than studio polish. A logical next step for listeners who start with The Calcination of Scout Niblett.</t>
  </si>
  <si>
    <t xml:space="preserve">Closes out Niblett's run on Drag City, continuing the raw, minimal singer-songwriter approach that linked her to the label's other stripped-down artists.</t>
  </si>
  <si>
    <t xml:space="preserve">Gun</t>
  </si>
  <si>
    <t xml:space="preserve">A0730</t>
  </si>
  <si>
    <t xml:space="preserve">Plush</t>
  </si>
  <si>
    <t xml:space="preserve">More You Becomes You</t>
  </si>
  <si>
    <t xml:space="preserve">deadpan; piano; strings; storytelling; hushed</t>
  </si>
  <si>
    <t xml:space="preserve">Liam Hayes' project Plush released this hushed, piano-led chamber-pop record on Drag City after years of delay and reworking, pairing orchestral arrangement with a plain, unadorned vocal delivery closer to the label's singer-songwriters than to conventional pop. Its patient, string-laced melancholy makes it a quieter cousin to Jim O'Rourke's Eureka, released on the same label the following year. A deep-catalog pick for listeners who want the more orchestral, piano-based edge of the Drag City roster.</t>
  </si>
  <si>
    <t xml:space="preserve">Part of the same late-1990s Chicago Drag City circle as Jim O'Rourke and Edith Frost, extending the label's deadpan aesthetic into piano-led chamber pop.</t>
  </si>
  <si>
    <t xml:space="preserve">Found a Little Baby</t>
  </si>
  <si>
    <t xml:space="preserve">A0731</t>
  </si>
  <si>
    <t xml:space="preserve">The Anomoanon</t>
  </si>
  <si>
    <t xml:space="preserve">Songs From Robert Louis Stevenson's "A Child's Garden of Verses"</t>
  </si>
  <si>
    <t xml:space="preserve">Palace Records</t>
  </si>
  <si>
    <t xml:space="preserve">deadpan; fingerpicked acoustic; lullaby; storytelling; hushed</t>
  </si>
  <si>
    <t xml:space="preserve">Led by Ned Oldham (Will Oldham's brother) and released on Will Oldham's own Palace Records imprint, this record sets Robert Louis Stevenson's public-domain children's poems to spare, fingerpicked country-folk arrangements sung in the same plain, unhurried voice that runs through the wider Oldham family catalog. It is a quietly strange, lullaby-like record that extends the Louisville Drag City circle's aesthetic to a literary source outside the usual songwriting mode. A good deep cut for completists of the Oldham brothers' catalog.</t>
  </si>
  <si>
    <t xml:space="preserve">Fronted by Will Oldham's brother Ned Oldham and released on Oldham's own Palace Records, making The Anomoanon a direct, documented extension of the Louisville Palace/Bonnie 'Prince' Billy family circle.</t>
  </si>
  <si>
    <t xml:space="preserve">The Land of Nod; Windy Nights</t>
  </si>
  <si>
    <t xml:space="preserve">https://en.wikipedia.org/wiki/The_Anomoanon</t>
  </si>
  <si>
    <t xml:space="preserve">A0732</t>
  </si>
  <si>
    <t xml:space="preserve">Buffalo Springfield</t>
  </si>
  <si>
    <t xml:space="preserve">Atco</t>
  </si>
  <si>
    <t xml:space="preserve">V20 Neil Young and the Crazy Horse universe</t>
  </si>
  <si>
    <t xml:space="preserve">Ontario (via California)</t>
  </si>
  <si>
    <t xml:space="preserve">Laurel Canyon</t>
  </si>
  <si>
    <t xml:space="preserve">The Los Angeles quintet's debut pairs Stephen Stills and Richie Furay's ringing Byrds-indebted folk rock with Neil Young's first outside songs, including the tense, feedback-streaked 'Burned' and 'Out of My Mind.' The record is mostly clean and pretty, built on twin lead guitars and close vocal blend, but it is where Young's cracked voice and unstable temperament first show up on record. It matters here as the root of everything downstream: without this band there is no Crazy Horse, no CSNY, no Stills-Young Band.</t>
  </si>
  <si>
    <t xml:space="preserve">Formed in LA in 1966 by Stephen Stills, Richie Furay and Neil Young (with Bruce Palmer and Dewey Martin); the band is the shared origin point for Young's solo career, CSNY, and Poco.</t>
  </si>
  <si>
    <t xml:space="preserve">Burned; Out of My Mind; Go and Say Goodbye</t>
  </si>
  <si>
    <t xml:space="preserve">https://en.wikipedia.org/wiki/Buffalo_Springfield
https://en.wikipedia.org/wiki/Neil_Young_discography</t>
  </si>
  <si>
    <t xml:space="preserve">A0733</t>
  </si>
  <si>
    <t xml:space="preserve">Buffalo Springfield Again</t>
  </si>
  <si>
    <t xml:space="preserve">harmonized guitars; strings; horns; storytelling; breezy</t>
  </si>
  <si>
    <t xml:space="preserve">Each of the band's three songwriters got room to stretch on this second LP: Stills's horn-driven 'Bluebird' and 'Rock &amp; Roll Woman,' Furay's country-leaning 'A Child's Claim to Fame,' and two Young pieces, the orchestrated 'Expecting to Fly' and the multi-part suite 'Broken Arrow.' It is more ambitious and more fractured than the debut, cut in pieces as the band's internal tension grew. The Young half already sounds like a solo artist auditioning inside someone else's band.</t>
  </si>
  <si>
    <t xml:space="preserve">Buffalo Springfield's most ambitious record, made as the band was already splintering; 'Broken Arrow' previews the song-suite instincts Young would carry into Tonight's the Night and Greendale.</t>
  </si>
  <si>
    <t xml:space="preserve">Bluebird; Expecting to Fly; Broken Arrow</t>
  </si>
  <si>
    <t xml:space="preserve">A0734</t>
  </si>
  <si>
    <t xml:space="preserve">Last Time Around</t>
  </si>
  <si>
    <t xml:space="preserve">pedal steel; harmonized guitars; close harmonies; storytelling; breezy</t>
  </si>
  <si>
    <t xml:space="preserve">Assembled from leftover sessions after the band had effectively broken up, with the members barely in a room together, this closing LP leans toward Furay's country-rock instincts (pedal steel on 'Kind Woman') even as Young contributes the gloomy 'On the Way Home' and 'I Am a Child.' It is looser and sadder than the first two records, a band's epitaph rather than a statement. Furay and Jim Messina would carry the country-rock half of this sound straight into Poco.</t>
  </si>
  <si>
    <t xml:space="preserve">Buffalo Springfield's farewell record, split between Furay's country-rock turn (feeding into Poco) and Young's folk songs, which point directly at his solo debut the same year.</t>
  </si>
  <si>
    <t xml:space="preserve">On the Way Home; I Am a Child; Kind Woman</t>
  </si>
  <si>
    <t xml:space="preserve">A0735</t>
  </si>
  <si>
    <t xml:space="preserve">Neil Young</t>
  </si>
  <si>
    <t xml:space="preserve">strings; piano; hushed; breezy; cosmic</t>
  </si>
  <si>
    <t xml:space="preserve">Young's first solo album is a lush, string-and-woodwind-laden folk-rock record, closer to Jack Nitzsche's orchestral arrangements than to the ragged band sound he would soon build with Crazy Horse. Songs like 'The Loner' and 'The Old Laughing Lady' already carry his strange, reedy phrasing even under all the studio polish. Young was reportedly unhappy with the original mix for years, but the record set out the moody, wandering songwriting he'd spend the next decade refining.</t>
  </si>
  <si>
    <t xml:space="preserve">Young's solo launch straight out of Buffalo Springfield, still wearing 1960s orchestral-pop production before Crazy Horse stripped the sound down.</t>
  </si>
  <si>
    <t xml:space="preserve">The Loner; The Old Laughing Lady; Here We Are in the Years</t>
  </si>
  <si>
    <t xml:space="preserve">https://en.wikipedia.org/wiki/Neil_Young_discography</t>
  </si>
  <si>
    <t xml:space="preserve">A0736</t>
  </si>
  <si>
    <t xml:space="preserve">Everybody Knows This Is Nowhere</t>
  </si>
  <si>
    <t xml:space="preserve">Crazy Horse fuzz; long solos; cracked or yelping; feedback; live in the room</t>
  </si>
  <si>
    <t xml:space="preserve">Young's second solo album is the true beginning of this lane: his first record with Danny Whitten, Billy Talbot and Ralph Molina as Crazy Horse, cut fast and loose after the orchestral polish of the debut. 'Cinnamon Girl,' 'Down by the River' and 'Cowgirl in the Sand' were reportedly written in a single feverish afternoon, and the two long tracks stretch out into raw, one-note guitar solos that became Young's signature. It is the blueprint for every long, fuzzy, half-in-tune guitar jam that follows in this lane.</t>
  </si>
  <si>
    <t xml:space="preserve">The founding document of the Neil Young/Crazy Horse sound, with Danny Whitten's rhythm guitar setting the template that feeds everything from Zuma through Ragged Glory to Wednesday and MJ Lenderman decades later.</t>
  </si>
  <si>
    <t xml:space="preserve">Cinnamon Girl; Down by the River; Cowgirl in the Sand</t>
  </si>
  <si>
    <t xml:space="preserve">https://en.wikipedia.org/wiki/Neil_Young_discography
https://en.wikipedia.org/wiki/Everybody_Knows_This_Is_Nowhere</t>
  </si>
  <si>
    <t xml:space="preserve">A0737</t>
  </si>
  <si>
    <t xml:space="preserve">After the Gold Rush</t>
  </si>
  <si>
    <t xml:space="preserve">fingerpicked acoustic; piano; harmonica; cracked or yelping; hushed</t>
  </si>
  <si>
    <t xml:space="preserve">Recorded mostly at Young's home studio with a shifting cast including Stephen Stills and a very young Nils Lofgren on piano, this is the quiet, high, cracked-voice side of Young's writing: 'Only Love Can Break Your Heart,' 'Tell Me Why,' and the title track's strange, apocalyptic imagery over simple piano chords. 'Southern Man' is the record's one loud detour, a fuzzy electric protest song that Lynyrd Skynyrd would later answer. It set the template for the acoustic, plainspoken side of Young that keeps resurfacing across his catalog.</t>
  </si>
  <si>
    <t xml:space="preserve">Young's move from Crazy Horse's electric sprawl to hushed piano-and-guitar songwriting, a direct ancestor of the folk side of this whole lane and of records like Harvest and Comes a Time.</t>
  </si>
  <si>
    <t xml:space="preserve">Only Love Can Break Your Heart; After the Gold Rush; Southern Man</t>
  </si>
  <si>
    <t xml:space="preserve">A0738</t>
  </si>
  <si>
    <t xml:space="preserve">Harvest</t>
  </si>
  <si>
    <t xml:space="preserve">pedal steel; harmonica; strings; close harmonies; breezy</t>
  </si>
  <si>
    <t xml:space="preserve">Young's commercial peak, cut partly in Nashville with the Stray Gators (Ben Keith's pedal steel is all over it) and partly with a full orchestra in London for 'A Man Needs a Maid' and 'There's a World.' 'Heart of Gold' went to number one and made Young a reluctant star, something he'd spend the rest of the decade running from. It is the most straightforwardly pretty record in this catalog, the country-folk side of the lane at its most polished.</t>
  </si>
  <si>
    <t xml:space="preserve">The commercial high point of Young's country-folk side, cut with the same Nashville pedal-steel band sound as Harvest Moon two decades later; its success is the thing Tonight's the Night and On the Beach deliberately reject.</t>
  </si>
  <si>
    <t xml:space="preserve">Heart of Gold; Old Man; The Needle and the Damage Done</t>
  </si>
  <si>
    <t xml:space="preserve">https://en.wikipedia.org/wiki/Neil_Young_discography
https://en.wikipedia.org/wiki/Harvest_(Neil_Young_album)</t>
  </si>
  <si>
    <t xml:space="preserve">A0739</t>
  </si>
  <si>
    <t xml:space="preserve">Time Fades Away</t>
  </si>
  <si>
    <t xml:space="preserve">pedal steel; cracked or yelping; live in the room; drinking songs; road songs</t>
  </si>
  <si>
    <t xml:space="preserve">Recorded live on the disastrous, drug-strained 1973 tour that followed Harvest's success, with a band that barely rehearsed the new songs before playing them to arenas expecting more 'Heart of Gold.' None of these songs were ever released in studio versions, which makes the record feel like a document of a breakdown in real time, all ragged edges and cracked high notes. It is the first record of what fans call Young's 'ditch trilogy,' turning hard away from the polish that made him famous.</t>
  </si>
  <si>
    <t xml:space="preserve">The opening record of Young's self-described 'ditch trilogy,' made in direct, panicked reaction to Harvest's mainstream success and pointing straight at On the Beach and Tonight's the Night.</t>
  </si>
  <si>
    <t xml:space="preserve">Time Fades Away; Don't Be Denied; Last Dance</t>
  </si>
  <si>
    <t xml:space="preserve">https://www.noexpectations.fyi/p/in-defense-of-live-albums</t>
  </si>
  <si>
    <t xml:space="preserve">A0740</t>
  </si>
  <si>
    <t xml:space="preserve">On the Beach</t>
  </si>
  <si>
    <t xml:space="preserve">slide guitar; cracked or yelping; bleak; drinking songs; lo-fi</t>
  </si>
  <si>
    <t xml:space="preserve">The second leg of the ditch trilogy, cut fast with a loose, murky mix that Young reportedly favored over cleaner takes because it matched the mood. 'Revolution Blues' is a menacing, almost spoken-word song written in the voice of a Manson-like cult leader, while the closing 'Ambulance Blues' rambles for close to nine minutes over a simple acoustic figure. It is one of the bleakest, least commercial records Young ever released on a major label, and it is exactly the record Harvest's audience did not want.</t>
  </si>
  <si>
    <t xml:space="preserve">The middle of the 'ditch trilogy,' recorded in deliberate retreat from Harvest's success and sharing its hungover, unpolished mood with Tonight's the Night, recorded around the same period.</t>
  </si>
  <si>
    <t xml:space="preserve">Revolution Blues; Ambulance Blues; On the Beach</t>
  </si>
  <si>
    <t xml:space="preserve">https://en.wikipedia.org/wiki/Neil_Young_discography
https://en.wikipedia.org/wiki/On_the_Beach_(Neil_Young_album)</t>
  </si>
  <si>
    <t xml:space="preserve">A0741</t>
  </si>
  <si>
    <t xml:space="preserve">Neil Young and Crazy Horse</t>
  </si>
  <si>
    <t xml:space="preserve">Tonight's the Night</t>
  </si>
  <si>
    <t xml:space="preserve">Crazy Horse fuzz; cracked or yelping; bleak; live in the room; drinking songs</t>
  </si>
  <si>
    <t xml:space="preserve">Recorded in 1973 but held back for two years, this is Young's grief record for two friends who died of heroin overdoses: Crazy Horse guitarist Danny Whitten and roadie Bruce Berry. The band reportedly drank heavily before takes, and the vocals are shredded, off-key, barely holding together on songs like the title track and 'Tired Eyes.' It is the rawest, least polished record in this catalog, more a wake caught on tape than a finished album, and it set the standard for how ugly and honest a Crazy Horse record could sound.</t>
  </si>
  <si>
    <t xml:space="preserve">Young's bleakest Crazy Horse-adjacent record, made in mourning for Danny Whitten; its ragged, barely-in-control sound is the direct ancestor of the lo-fi, live-in-the-room ethic this whole atlas keeps returning to.</t>
  </si>
  <si>
    <t xml:space="preserve">Tonight's the Night; Tired Eyes; Mellow My Mind</t>
  </si>
  <si>
    <t xml:space="preserve">https://en.wikipedia.org/wiki/Neil_Young_discography
https://en.wikipedia.org/wiki/Tonight%27s_the_Night</t>
  </si>
  <si>
    <t xml:space="preserve">A0742</t>
  </si>
  <si>
    <t xml:space="preserve">Zuma</t>
  </si>
  <si>
    <t xml:space="preserve">Crazy Horse fuzz; long solos; harmonized guitars; cracked or yelping; breezy</t>
  </si>
  <si>
    <t xml:space="preserve">Crazy Horse's first record after Danny Whitten's death, with Frank 'Poncho' Sampedro joining on rhythm guitar, a lineup that would stay together for decades. The nine-minute 'Cortez the Killer' is the centerpiece, a slow-building, single-note lead guitar showcase that became one of the most covered and cited Young performances ever. After two bleak ditch-trilogy records, Zuma sounds like the band finding its footing again, still ragged but warmer and more open.</t>
  </si>
  <si>
    <t xml:space="preserve">The record where the classic four-piece Crazy Horse lineup (Young, Talbot, Molina, Sampedro) locks into place, the direct template for Ragged Glory, Sleeps with Angels and every Crazy Horse album since.</t>
  </si>
  <si>
    <t xml:space="preserve">Cortez the Killer; Danger Bird; Drive Back</t>
  </si>
  <si>
    <t xml:space="preserve">https://en.wikipedia.org/wiki/Neil_Young_discography
https://en.wikipedia.org/wiki/Zuma_(Neil_Young_and_Crazy_Horse_album)</t>
  </si>
  <si>
    <t xml:space="preserve">A0743</t>
  </si>
  <si>
    <t xml:space="preserve">American Stars 'n Bars</t>
  </si>
  <si>
    <t xml:space="preserve">pedal steel; close harmonies; duets; drinking songs; breezy</t>
  </si>
  <si>
    <t xml:space="preserve">A patchwork record stitched from several different sessions, pairing rowdy honky-tonk numbers cut with a country band (Emmylou Harris sings harmony on several tracks) with a leftover Crazy Horse cut and the solo acoustic 'Will to Love.' The mismatched sequencing gives it a loose, tossed-off feel, but 'Like a Hurricane,' with its long, droning guitar solo over a wash of organ, is one of Young's most enduring live staples. It sits right at the crossroads of the country and Crazy Horse sides of this lane.</t>
  </si>
  <si>
    <t xml:space="preserve">A grab-bag that sums up the whole V20 project in one record: honky-tonk duets with Emmylou Harris on one side, a distorted Crazy Horse epic on the other.</t>
  </si>
  <si>
    <t xml:space="preserve">Like a Hurricane; Bite the Bullet; Will to Love</t>
  </si>
  <si>
    <t xml:space="preserve">A0744</t>
  </si>
  <si>
    <t xml:space="preserve">Comes a Time</t>
  </si>
  <si>
    <t xml:space="preserve">fiddle; close harmonies; duets; hushed; breezy</t>
  </si>
  <si>
    <t xml:space="preserve">A warm, mostly acoustic country-folk record built around close vocal harmonies with Nicolette Larson, who duets on much of the album. It was reportedly remixed at the last minute after Young decided the original mix was too polished, adding a rougher acoustic guitar overdub across the whole thing to knock some of the shine off. It is the gentlest record between Zuma and Rust Never Sleeps, closer in spirit to Harvest than to Crazy Horse.</t>
  </si>
  <si>
    <t xml:space="preserve">The clearest bridge between Harvest's Nashville-pop side and Harvest Moon a decade and a half later, with Nicolette Larson's harmonies doing what Emmylou Harris's did on American Stars 'n Bars.</t>
  </si>
  <si>
    <t xml:space="preserve">Comes a Time; Lotta Love; Four Strong Winds</t>
  </si>
  <si>
    <t xml:space="preserve">A0745</t>
  </si>
  <si>
    <t xml:space="preserve">Rust Never Sleeps</t>
  </si>
  <si>
    <t xml:space="preserve">Crazy Horse fuzz; fingerpicked acoustic; feedback; cracked or yelping; long solos</t>
  </si>
  <si>
    <t xml:space="preserve">Split cleanly down the middle, side one solo acoustic and side two full-volume Crazy Horse, the record bookends itself with 'My My, Hey Hey (Out of the Blue)' and its electric twin 'Hey Hey, My My (Into the Black),' the songs that gave punk-era Young the line 'it's better to burn out than to fade away.' 'Powderfinger,' a narrative death ballad, sits at the album's emotional center. Assembled from a 1978 tour with a stage set built to look like giant amps and roadies dressed as hooded 'road-eyes,' it is Young's most theatrical statement of the two sides of his sound.</t>
  </si>
  <si>
    <t xml:space="preserve">The record that most explicitly states this lane's whole thesis, an acoustic folk side and a distorted Crazy Horse side on one LP, cited for decades by punk and grunge musicians as proof Young never went soft.</t>
  </si>
  <si>
    <t xml:space="preserve">My My, Hey Hey (Out of the Blue); Powderfinger; Hey Hey, My My (Into the Black)</t>
  </si>
  <si>
    <t xml:space="preserve">https://en.wikipedia.org/wiki/Neil_Young_discography
https://en.wikipedia.org/wiki/Rust_Never_Sleeps</t>
  </si>
  <si>
    <t xml:space="preserve">A0746</t>
  </si>
  <si>
    <t xml:space="preserve">Live Rust</t>
  </si>
  <si>
    <t xml:space="preserve">Crazy Horse fuzz; long solos; feedback; live in the room; cracked or yelping</t>
  </si>
  <si>
    <t xml:space="preserve">The full-length concert document of the same 1978-79 tour that produced Rust Never Sleeps, pairing solo acoustic renditions with extended, feedback-drenched Crazy Horse jams on 'Cortez the Killer' and 'Like a Hurricane.' It captures the theatrical stage show (giant amps, road crew dressed as Jawa-like 'road-eyes') and remains one of the most-cited live rock albums of its era. As a document of the band actually stretching out in real time, it is arguably the purest recorded evidence of the Crazy Horse jam at full length.</t>
  </si>
  <si>
    <t xml:space="preserve">The concert-length companion to Rust Never Sleeps, showing the acoustic/electric split of that record played out live at length.</t>
  </si>
  <si>
    <t xml:space="preserve">Like a Hurricane; Cortez the Killer; Sedan Delivery</t>
  </si>
  <si>
    <t xml:space="preserve">A0747</t>
  </si>
  <si>
    <t xml:space="preserve">Hawks &amp; Doves</t>
  </si>
  <si>
    <t xml:space="preserve">fiddle; fingerpicked acoustic; political; breezy; short songs (under 2 minutes)</t>
  </si>
  <si>
    <t xml:space="preserve">A brief, patchwork record split between leftover mellow acoustic songs from the mid-1970s and a handful of new, flag-waving country tunes recorded quickly in 1980, including the title track's blunt, almost jingoistic patriotism. It runs under 30 minutes and reads more like a transitional sketch than a statement, but it previews the political directness Young would return to on records like Living with War. Critics were divided on the political turn at the time, and it remains one of his more argued-over records.</t>
  </si>
  <si>
    <t xml:space="preserve">A minor, transitional record that shows Young's country-folk side turning overtly political, a mood he'd revisit decades later on Living with War.</t>
  </si>
  <si>
    <t xml:space="preserve">Coastline; Union Man; Comin' Apart at Every Nail</t>
  </si>
  <si>
    <t xml:space="preserve">A0748</t>
  </si>
  <si>
    <t xml:space="preserve">Re-ac-tor</t>
  </si>
  <si>
    <t xml:space="preserve">Crazy Horse fuzz; long solos; drum machine; feedback; rowdy</t>
  </si>
  <si>
    <t xml:space="preserve">A blunt, repetitive, almost mechanical Crazy Horse record, written while Young was consumed with his son's cerebral palsy and reportedly using rhythmic repetition in the songs to mirror the patterning therapy the family was doing at home. 'T-Bone' repeats basically one line ('got mashed potatoes, ain't got no T-bone') for nine minutes over a churning riff. It's one of the least song-oriented, most purely textural records in the catalog, closer to proto-noise-rock than anything else Young made in this period.</t>
  </si>
  <si>
    <t xml:space="preserve">The most repetitive, riff-obsessed Crazy Horse record, foreshadowing the noise and drone experiments Young would return to on Arc a decade later.</t>
  </si>
  <si>
    <t xml:space="preserve">Rapid Transit; T-Bone; Shots</t>
  </si>
  <si>
    <t xml:space="preserve">A0749</t>
  </si>
  <si>
    <t xml:space="preserve">Trans</t>
  </si>
  <si>
    <t xml:space="preserve">Geffen</t>
  </si>
  <si>
    <t xml:space="preserve">synths; drum machine; cracked or yelping; cosmic; polished</t>
  </si>
  <si>
    <t xml:space="preserve">Young's strangest detour, built around vocoder-processed vocals and synthesizers, made in part while trying to find a way to communicate with his nonverbal son, who used a computer-assisted communication device. It confused his label and audience at the time and kicked off a string of genre-hopping records that led Geffen to sue him for making 'uncharacteristic' music. Heard now, it plays like an outsider new-wave record more than a Crazy Horse album, but it belongs in this lane as proof of how far Young was willing to stretch the sound.</t>
  </si>
  <si>
    <t xml:space="preserve">The most electronic record in Young's catalog, made during his Geffen years and directly responsible for the label's lawsuit over 'non-commercial' music; a strange cousin to the drum-machine and synth experiments elsewhere in indie music's country-adjacent fringes.</t>
  </si>
  <si>
    <t xml:space="preserve">Sample and Hold; Transformer Man; Computer Age</t>
  </si>
  <si>
    <t xml:space="preserve">A0750</t>
  </si>
  <si>
    <t xml:space="preserve">Neil Young and the Shocking Pinks</t>
  </si>
  <si>
    <t xml:space="preserve">Everybody's Rockin'</t>
  </si>
  <si>
    <t xml:space="preserve">Telecaster twang; short songs (under 2 minutes); rowdy; breezy; drinking songs</t>
  </si>
  <si>
    <t xml:space="preserve">A short, deliberately retro rockabilly pastiche, cut with a new backing band (the Shocking Pinks) doing 1950s-style slap-bass and doo-wop harmonies, clocking in under 25 minutes. It was another entry in the run of genre experiments that prompted Geffen's lawsuit against Young for delivering music 'unrepresentative' of his usual sound. It's a minor, oddball record, but it shows the same restlessness that runs through Trans and Old Ways, Young refusing to repeat himself even at commercial cost.</t>
  </si>
  <si>
    <t xml:space="preserve">Part of Young's contrarian early-80s run of genre exercises for Geffen, sandwiched between the synth-pop of Trans and the straight country of Old Ways.</t>
  </si>
  <si>
    <t xml:space="preserve">Wonderin'; Kinda Fonda Wanda; Bright Lights, Big City</t>
  </si>
  <si>
    <t xml:space="preserve">A0751</t>
  </si>
  <si>
    <t xml:space="preserve">Old Ways</t>
  </si>
  <si>
    <t xml:space="preserve">pedal steel; fiddle; duets; drinking songs; close harmonies</t>
  </si>
  <si>
    <t xml:space="preserve">A straight-up Nashville country record, cut with a band that included Waylon Jennings and Willie Nelson on guest vocals, pedal steel and fiddle throughout, closer to outlaw country than anything else Young made. It was the last and most fully-realized of the Geffen genre detours, and it briefly made Young a presence on the country charts. It is a minor record in his catalog but a real data point for how directly this lane touches outlaw and honky-tonk country.</t>
  </si>
  <si>
    <t xml:space="preserve">Young's most straightforward country record, cut with Waylon Jennings and Willie Nelson, connecting this lane directly to outlaw country's Nashville mainstream.</t>
  </si>
  <si>
    <t xml:space="preserve">Old Ways; Get Back to the Country; Are There Any More Real Cowboys?</t>
  </si>
  <si>
    <t xml:space="preserve">A0752</t>
  </si>
  <si>
    <t xml:space="preserve">Landing on Water</t>
  </si>
  <si>
    <t xml:space="preserve">synths; drum machine; shouted; polished; political</t>
  </si>
  <si>
    <t xml:space="preserve">A harsh, drum-machine-and-synth-driven rock record that Young himself later called one of his worst, made during his least-loved commercial period. It has little of the loose Crazy Horse feel; the production is cold, digital and very mid-1980s, with Young's voice pushed into a shouted upper register on songs like 'Hippie Dream.' It is included here mainly as a completionist marker of how far this artist could stray from the sound this lane is built around, and how he'd claw his way back with Life and Freedom.</t>
  </si>
  <si>
    <t xml:space="preserve">The commercial and critical low point of Young's 1980s wandering, directly preceding his return to Crazy Horse on Life the following year.</t>
  </si>
  <si>
    <t xml:space="preserve">Weight of the World; Hippie Dream; Touch the Night</t>
  </si>
  <si>
    <t xml:space="preserve">A0753</t>
  </si>
  <si>
    <t xml:space="preserve">Life</t>
  </si>
  <si>
    <t xml:space="preserve">Crazy Horse fuzz; synths; long solos; political; shouted</t>
  </si>
  <si>
    <t xml:space="preserve">Crazy Horse's return after a decade away from a Neil Young studio record, though the 1980s production (gated drums, synth pads) still sits oddly over the band's usual raw sound. 'Mideast Vacation' and 'Long Walk Home' carry blunt political commentary, part of a Reagan-era run of protest songs. It's a transitional, imperfect record, but it's the hinge between the lost Geffen years and the band's full-force comeback on Ragged Glory three years later.</t>
  </si>
  <si>
    <t xml:space="preserve">Crazy Horse's return to a Neil Young studio album after Re-ac-tor, still burdened by 80s production but pointing the way back to the raw sound of Ragged Glory.</t>
  </si>
  <si>
    <t xml:space="preserve">Mideast Vacation; Long Walk Home; Prisoners of Rock 'n' Roll</t>
  </si>
  <si>
    <t xml:space="preserve">A0754</t>
  </si>
  <si>
    <t xml:space="preserve">This Note's for You</t>
  </si>
  <si>
    <t xml:space="preserve">horns; baritone; political; shouted; rowdy</t>
  </si>
  <si>
    <t xml:space="preserve">A horn-driven blues-and-R&amp;B record, cut with a touring big band called the Bluenotes, built around the title track's blunt swipe at rock stars doing beer and soda commercials. MTV initially banned the video for using unlicensed Michael Jackson and Whitney Houston imagery before reversing course and giving it Video of the Year. It's an outlier in this catalog stylistically, more bar-band blues than Crazy Horse fuzz, but it's part of the same restless, contrarian streak that runs through his whole Geffen-Reprise return era.</t>
  </si>
  <si>
    <t xml:space="preserve">One of Young's genre-hopping detours back at Reprise, swapping Crazy Horse's guitars for a horn section, but sharing the same blunt, contrarian political streak as Living with War almost twenty years later.</t>
  </si>
  <si>
    <t xml:space="preserve">This Note's for You; Ten Men Workin'; Life in the City</t>
  </si>
  <si>
    <t xml:space="preserve">A0755</t>
  </si>
  <si>
    <t xml:space="preserve">Freedom</t>
  </si>
  <si>
    <t xml:space="preserve">Crazy Horse fuzz; fingerpicked acoustic; political; cracked or yelping; feedback</t>
  </si>
  <si>
    <t xml:space="preserve">Young's comeback record after a wandering decade, bookended by acoustic and electric versions of 'Rockin' in the Free World,' the song that became his signature protest anthem for the next thirty years. The record mixes solo acoustic tracks with full-band, occasionally Crazy Horse-adjacent noise, and it was widely received as Young reclaiming his own sound after the Geffen years. It set up the next decade of alternating loud and quiet records that defines this whole lane.</t>
  </si>
  <si>
    <t xml:space="preserve">The record where Young reclaims his own template after a decade of genre experiments, its acoustic/electric 'Rockin' in the Free World' bookends echoing Rust Never Sleeps a decade earlier.</t>
  </si>
  <si>
    <t xml:space="preserve">Rockin' in the Free World; Crime in the City; Hangin' on a Limb</t>
  </si>
  <si>
    <t xml:space="preserve">A0756</t>
  </si>
  <si>
    <t xml:space="preserve">Ragged Glory</t>
  </si>
  <si>
    <t xml:space="preserve">Crazy Horse fuzz; long solos; feedback; live in the room; rowdy</t>
  </si>
  <si>
    <t xml:space="preserve">Recorded live off the floor in a barn at Young's ranch, with the band reportedly playing full takes twice a day without repeating a song, this is Crazy Horse at maximum volume and maximum sprawl, several tracks running past ten minutes of distorted, barely-in-tune guitar interplay. It landed right as grunge was breaking, and bands like Pearl Jam and Sonic Youth (who opened Young's tour behind it) cited it as proof the old guard could still out-loud the new one. It is the clearest single-album distillation of the 'Crazy Horse fuzz' descriptor this whole lane is built around.</t>
  </si>
  <si>
    <t xml:space="preserve">The Crazy Horse album most directly cited by the grunge generation as proof of Young's continuing relevance, a direct influence on Dinosaur Jr., Sonic Youth and the whole 1990s noisy-guitar underground.</t>
  </si>
  <si>
    <t xml:space="preserve">Country Home; Over and Over; Love to Burn</t>
  </si>
  <si>
    <t xml:space="preserve">https://en.wikipedia.org/wiki/Neil_Young_discography
https://en.wikipedia.org/wiki/Ragged_Glory</t>
  </si>
  <si>
    <t xml:space="preserve">A0757</t>
  </si>
  <si>
    <t xml:space="preserve">Weld</t>
  </si>
  <si>
    <t xml:space="preserve">Crazy Horse fuzz; feedback; long solos; live in the room; rowdy</t>
  </si>
  <si>
    <t xml:space="preserve">A double live album from the Ragged Glory tour, cut at the height of grunge with Sonic Youth opening, capturing Crazy Horse at its loudest and most extended, with 'Like a Hurricane' and 'Cortez the Killer' both stretching well past ten minutes. It was originally packaged with the companion noise collage Arc, sold together as a way of framing feedback itself as part of the performance. It's the sound of an older band matching, and arguably out-muscling, the young noise-rock bands built in its image.</t>
  </si>
  <si>
    <t xml:space="preserve">The live document of the Ragged Glory tour, recorded as grunge broke and directly informing that scene's embrace of extended, feedback-heavy guitar rock.</t>
  </si>
  <si>
    <t xml:space="preserve">Like a Hurricane; Cortez the Killer; Fuckin' Up</t>
  </si>
  <si>
    <t xml:space="preserve">A0758</t>
  </si>
  <si>
    <t xml:space="preserve">Arc</t>
  </si>
  <si>
    <t xml:space="preserve">feedback; noise wall; long solos; glacial; bleak</t>
  </si>
  <si>
    <t xml:space="preserve">A 35-minute collage of feedback, amp hum and song fragments edited together from the Ragged Glory tour's between-song noise, originally sold packaged with the live album Weld. It has almost no conventional songwriting on it at all, just texture, drone and distortion, making it Young's most explicitly avant-garde release. Sonic Youth's Thurston Moore has cited it as a key noise-rock touchstone, a strange, unlikely handshake between a 1960s folk-rock veteran and the noise underground he was touring alongside.</t>
  </si>
  <si>
    <t xml:space="preserve">Young's pure noise experiment, assembled from Ragged Glory tour feedback and cited by Sonic Youth and the noise-rock underground as proof of his standing in that scene.</t>
  </si>
  <si>
    <t xml:space="preserve">A0759</t>
  </si>
  <si>
    <t xml:space="preserve">Harvest Moon</t>
  </si>
  <si>
    <t xml:space="preserve">pedal steel; close harmonies; fingerpicked acoustic; hushed; breezy</t>
  </si>
  <si>
    <t xml:space="preserve">A deliberate, twenty-years-later sequel to Harvest, reuniting most of the same Stray Gators musicians (Ben Keith's pedal steel again central) for a warm, mostly acoustic country-folk record. It arrived at the height of grunge, an unfashionable, unhurried move that ended up connecting with a huge audience anyway and going platinum. Songs like 'Unknown Legend' and 'From Hank to Hendrix' explicitly look backward, tying the whole catalog's threads together in real time.</t>
  </si>
  <si>
    <t xml:space="preserve">A direct, self-aware sequel to Harvest with the same Nashville-pedal-steel band, showing the country-folk half of this lane at its most comfortable and popular.</t>
  </si>
  <si>
    <t xml:space="preserve">Harvest Moon; Unknown Legend; From Hank to Hendrix</t>
  </si>
  <si>
    <t xml:space="preserve">A0760</t>
  </si>
  <si>
    <t xml:space="preserve">Unplugged</t>
  </si>
  <si>
    <t xml:space="preserve">pedal steel; fingerpicked acoustic; close harmonies; hushed; live in the room</t>
  </si>
  <si>
    <t xml:space="preserve">Young's MTV Unplugged set, recorded acoustic (though not entirely unplugged, an electric pump organ and other quiet electric touches slip in) with a small band including Nicolette Larson and Ben Keith, reworking songs from across his catalog including a stripped-down 'Like a Hurricane.' It's one of the more purely pretty documents of the acoustic, country-folk side of this lane, sequenced almost like a career overview. It remains one of the more fondly remembered entries in MTV's Unplugged series.</t>
  </si>
  <si>
    <t xml:space="preserve">A career-spanning acoustic overview that puts the quiet, country-folk half of Young's catalog (Harvest, Comes a Time, After the Gold Rush) side by side in one set.</t>
  </si>
  <si>
    <t xml:space="preserve">Like a Hurricane; Stringman; Helpless</t>
  </si>
  <si>
    <t xml:space="preserve">A0761</t>
  </si>
  <si>
    <t xml:space="preserve">Sleeps with Angels</t>
  </si>
  <si>
    <t xml:space="preserve">Crazy Horse fuzz; long solos; bleak; cracked or yelping; hushed</t>
  </si>
  <si>
    <t xml:space="preserve">Recorded in the shadow of Kurt Cobain's death (Cobain had quoted 'it's better to burn out than to fade away' in his suicide note), this is a hushed, mournful, occasionally still very loud Crazy Horse record, split between quiet dirges and the sprawling closer 'Change Your Mind.' The mood is heavier and more grief-stricken than Ragged Glory, closer in spirit to Tonight's the Night's wake-like atmosphere. It is one of the most purely emotionally weighted records in the whole catalog.</t>
  </si>
  <si>
    <t xml:space="preserve">A grief record shadowed by Kurt Cobain's death and his quotation of Young's own lyric, closing a loop between Young's influence on grunge and grunge's cost.</t>
  </si>
  <si>
    <t xml:space="preserve">My Heart; Change Your Mind; Safeway Cart</t>
  </si>
  <si>
    <t xml:space="preserve">A0762</t>
  </si>
  <si>
    <t xml:space="preserve">Mirror Ball</t>
  </si>
  <si>
    <t xml:space="preserve">Crazy Horse fuzz; feedback; shouted; live in the room; rowdy</t>
  </si>
  <si>
    <t xml:space="preserve">Young backed by Pearl Jam rather than Crazy Horse, cut live off the floor in a handful of days with almost no overdubs, the raw production leaving songs ending in unplanned feedback and count-offs. Eddie Vedder sings lead on one track ('Peace and Love'), and the whole record sounds like a grunge-era update of the Ragged Glory formula with a younger band supplying the muscle. It is the clearest single document of Young's direct hand in shaping the sound of the bands he'd influenced.</t>
  </si>
  <si>
    <t xml:space="preserve">Young backed by Pearl Jam instead of Crazy Horse, making explicit the influence line running from Ragged Glory into 1990s grunge.</t>
  </si>
  <si>
    <t xml:space="preserve">Song X; Downtown; I'm the Ocean</t>
  </si>
  <si>
    <t xml:space="preserve">https://en.wikipedia.org/wiki/Neil_Young_discography
https://en.wikipedia.org/wiki/Mirror_Ball_(Neil_Young_album)</t>
  </si>
  <si>
    <t xml:space="preserve">A0763</t>
  </si>
  <si>
    <t xml:space="preserve">Broken Arrow</t>
  </si>
  <si>
    <t xml:space="preserve">Crazy Horse fuzz; long solos; live in the room; cracked or yelping; bleak</t>
  </si>
  <si>
    <t xml:space="preserve">A loose, sometimes shambolic Crazy Horse record, closing with a lo-fi bar-recording of 'Music Arcade' captured on a handheld tape recorder at an actual Bay Area bar. It leans further into deliberate rawness than even Ragged Glory, with long, meandering solos on 'Big Time' and 'Slip Away' that sound closer to a rehearsal tape than a finished master. Critics were split on the record's shagginess at the time, but it has aged into a favorite among Young obsessives for exactly that unfinished quality.</t>
  </si>
  <si>
    <t xml:space="preserve">Crazy Horse pushing deliberate looseness even further than Ragged Glory, its lo-fi bar-tape closer a small, direct ancestor of the DIY-recording ethic prized elsewhere in this atlas.</t>
  </si>
  <si>
    <t xml:space="preserve">Big Time; Slip Away; Music Arcade</t>
  </si>
  <si>
    <t xml:space="preserve">A0764</t>
  </si>
  <si>
    <t xml:space="preserve">Year of the Horse</t>
  </si>
  <si>
    <t xml:space="preserve">A live album (and companion Jim Jarmusch concert film) from the 1996 Broken Arrow tour, leaning into long, loose, sometimes shaggy extended jams rather than tight renditions. Jarmusch's accompanying black-and-white film was shot in deliberately gritty, unglamorous 16mm, matching the record's rough-edged mood. It's a minor entry compared to Weld or Live Rust, valued mostly by committed fans for how far the band was willing to stretch songs in concert.</t>
  </si>
  <si>
    <t xml:space="preserve">A shaggier companion to Weld, capturing Crazy Horse's mid-90s live sound and its ongoing appeal to filmmakers and musicians drawn to its unpolished, in-the-room feel.</t>
  </si>
  <si>
    <t xml:space="preserve">Barstool Blues; Big Time; Like a Hurricane</t>
  </si>
  <si>
    <t xml:space="preserve">A0765</t>
  </si>
  <si>
    <t xml:space="preserve">Crazy Horse</t>
  </si>
  <si>
    <t xml:space="preserve">Crazy Horse fuzz; close harmonies; cracked or yelping; hushed; breezy</t>
  </si>
  <si>
    <t xml:space="preserve">Cut without Neil Young while Danny Whitten was still alive, this is the band's own debut, featuring Whitten's own compositions (including 'I Don't Want to Talk About It,' later covered by Rod Stewart and Everything but the Girl) and Nils Lofgren, then a teenager, on piano and guitar. It's gentler and more song-based than the records the band would make backing Young, closer to Laurel Canyon soft rock than to the fuzz-heavy jams to come. Whitten's death the following year makes this record a bittersweet document of what the band might have become on its own.</t>
  </si>
  <si>
    <t xml:space="preserve">The band's own debut while Danny Whitten was still alive, giving the Crazy Horse name and sound an identity independent of Neil Young before Whitten's 1972 death.</t>
  </si>
  <si>
    <t xml:space="preserve">I Don't Want to Talk About It; Dance Dance Dance; Beggars Day</t>
  </si>
  <si>
    <t xml:space="preserve">https://en.wikipedia.org/wiki/Crazy_Horse_(band)
https://en.wikipedia.org/wiki/Neil_Young_discography</t>
  </si>
  <si>
    <t xml:space="preserve">A0766</t>
  </si>
  <si>
    <t xml:space="preserve">Crazy Horse fuzz; long solos; breezy; close harmonies; rowdy</t>
  </si>
  <si>
    <t xml:space="preserve">The band's second album, made after Danny Whitten's death with guitarist Greg Leroy stepping in, leaning into looser, jammier arrangements than the debut. It didn't sell and is one of the least discussed records in the whole Crazy Horse orbit, but it shows the rhythm section of Billy Talbot and Ralph Molina, the band's true constant, holding the group together through a lineup crisis. It's a minor, transitional record but a real link in the chain between the debut and the band's later independent efforts.</t>
  </si>
  <si>
    <t xml:space="preserve">Crazy Horse regrouping after Danny Whitten's death, with Talbot and Molina as the constant thread that would carry the band through decades of Neil Young albums and its own occasional side projects.</t>
  </si>
  <si>
    <t xml:space="preserve">Look at All the Things; Kind of Woman; All Alone Now</t>
  </si>
  <si>
    <t xml:space="preserve">A0767</t>
  </si>
  <si>
    <t xml:space="preserve">At Crooked Lake</t>
  </si>
  <si>
    <t xml:space="preserve">Epic</t>
  </si>
  <si>
    <t xml:space="preserve">Crazy Horse fuzz; breezy; close harmonies; rowdy; road songs</t>
  </si>
  <si>
    <t xml:space="preserve">The band's third album and first on a different label (Epic rather than Reprise), continuing the loose, mid-tempo rock sound of Loose without Neil Young's involvement. It's a minor, little-remembered record even among Young obsessives, notable mostly as evidence of how hard the rhythm section of Talbot and Molina kept trying to sustain Crazy Horse as its own band through the 1970s. It sold poorly and the group would not release another album under its own name for six years.</t>
  </si>
  <si>
    <t xml:space="preserve">A minor, independent Crazy Horse record from the band's mid-70s attempt to sustain a career apart from Neil Young.</t>
  </si>
  <si>
    <t xml:space="preserve">https://en.wikipedia.org/wiki/Crazy_Horse_(band)</t>
  </si>
  <si>
    <t xml:space="preserve">A0768</t>
  </si>
  <si>
    <t xml:space="preserve">Crazy Moon</t>
  </si>
  <si>
    <t xml:space="preserve">Crazy Horse fuzz; close harmonies; breezy; duets; road songs</t>
  </si>
  <si>
    <t xml:space="preserve">A late-70s reunion of the Crazy Horse name on yet another label (RCA), again without Neil Young, leaning on Billy Talbot and Ralph Molina's steady rhythm section with a rotating cast of guitarists. It arrived the same year as Young's own Comes a Time and got comparatively little attention, but it shows the band's persistence in trying to build an identity outside its most famous employer. Like the band's other standalone records, it remains mostly known to Young completists rather than a wider audience.</t>
  </si>
  <si>
    <t xml:space="preserve">Another attempt by Talbot and Molina to sustain Crazy Horse as an independent band, arriving the same year as Young's own Comes a Time.</t>
  </si>
  <si>
    <t xml:space="preserve">Crazy Moon; Rock and Roll Band</t>
  </si>
  <si>
    <t xml:space="preserve">A0769</t>
  </si>
  <si>
    <t xml:space="preserve">Left for Dead</t>
  </si>
  <si>
    <t xml:space="preserve">Crazy Horse fuzz; long solos; rowdy; live in the room; road songs</t>
  </si>
  <si>
    <t xml:space="preserve">The band's last studio album under its own name, cut on an independent label the same year Young reunited with the group for Freedom's harder-edged tracks. It's a low-budget, little-heard record, more a curio for completists than an essential entry, but it closes out the standalone Crazy Horse story that began with the band's 1971 debut. Talbot and Molina remain the constant across all of these self-directed records, exactly as they would remain the constant across another three decades of Neil Young albums.</t>
  </si>
  <si>
    <t xml:space="preserve">The final Crazy Horse album made without Neil Young, closing out the band's parallel, independent career just as its work with Young was entering its 1990s renaissance.</t>
  </si>
  <si>
    <t xml:space="preserve">Downtown</t>
  </si>
  <si>
    <t xml:space="preserve">A0770</t>
  </si>
  <si>
    <t xml:space="preserve">Crosby, Stills, Nash &amp; Young</t>
  </si>
  <si>
    <t xml:space="preserve">Déjà Vu</t>
  </si>
  <si>
    <t xml:space="preserve">close harmonies; strings; harmonized guitars; breezy; political</t>
  </si>
  <si>
    <t xml:space="preserve">Neil Young's first album as a full member of the CSN trio, adding his songs ('Helpless,' co-written with the others on the title track) and his rhythm guitar to their close three- and four-part harmonies. It became one of the best-selling records of 1970, a Laurel Canyon landmark that fused folk-rock harmony singing with harder electric guitar than CSN alone had used. Young's presence pulls the sound noticeably toward the ragged, guitar-forward end of the spectrum compared with the group's smoother 1969 debut.</t>
  </si>
  <si>
    <t xml:space="preserve">David Crosby, Stephen Stills and Graham Nash's trio expanded to include Neil Young, straight out of the same Los Angeles folk-rock world that produced Buffalo Springfield and the Byrds.</t>
  </si>
  <si>
    <t xml:space="preserve">Helpless; Woodstock; Teach Your Children</t>
  </si>
  <si>
    <t xml:space="preserve">https://en.wikipedia.org/wiki/Crosby,_Stills,_Nash_%26_Young
https://en.wikipedia.org/wiki/Neil_Young_discography</t>
  </si>
  <si>
    <t xml:space="preserve">A0771</t>
  </si>
  <si>
    <t xml:space="preserve">4 Way Street</t>
  </si>
  <si>
    <t xml:space="preserve">close harmonies; harmonized guitars; fingerpicked acoustic; political; long solos</t>
  </si>
  <si>
    <t xml:space="preserve">A sprawling double live album pairing the group's acoustic close-harmony sets with much harder electric jamming, including an extended, Crazy Horse-adjacent 'Southern Man' that runs well past ten minutes. It captures the group at its most fractious and its most powerful simultaneously, right before the original quartet's long, on-and-off breakup began in earnest. The electric side previews how far Young would push the loud half of his sound once he left the group behind for Crazy Horse full-time.</t>
  </si>
  <si>
    <t xml:space="preserve">The quartet's live document showing the acoustic-harmony and electric-jam halves of the CSNY sound side by side, the same split structure Young would use again on Rust Never Sleeps.</t>
  </si>
  <si>
    <t xml:space="preserve">Southern Man; Ohio; Love the One You're With</t>
  </si>
  <si>
    <t xml:space="preserve">A0772</t>
  </si>
  <si>
    <t xml:space="preserve">The Stills-Young Band</t>
  </si>
  <si>
    <t xml:space="preserve">Long May You Run</t>
  </si>
  <si>
    <t xml:space="preserve">harmonized guitars; close harmonies; breezy; road songs; Telecaster twang</t>
  </si>
  <si>
    <t xml:space="preserve">A duo record between Stephen Stills and Neil Young that began life as a planned Crosby, Stills, Nash &amp; Young reunion before Crosby and Nash's vocals were stripped off and Young abruptly quit the tour partway through, leaving only a cryptic telegram behind by way of explanation. What's left is a warm, mid-tempo country-rock record anchored by the title track, an ode to Young's old hearse. It's a strange, half-finished-feeling footnote, but it's a direct line back to the original Buffalo Springfield partnership.</t>
  </si>
  <si>
    <t xml:space="preserve">A Stills/Young reunion assembled from an aborted CSNY comeback, the last time this particular Buffalo Springfield pairing worked together before decades of on-and-off CSNY activity.</t>
  </si>
  <si>
    <t xml:space="preserve">Long May You Run; Ocean Girl; Fontainebleau</t>
  </si>
  <si>
    <t xml:space="preserve">A0773</t>
  </si>
  <si>
    <t xml:space="preserve">American Dream</t>
  </si>
  <si>
    <t xml:space="preserve">close harmonies; synths; political; polished; breezy</t>
  </si>
  <si>
    <t xml:space="preserve">The full quartet's first studio reunion in eighteen years, cut with glossy, very-1988 production that dates it more than almost anything else in this catalog, synth pads and gated drums over songs about the Reagan era's excesses. Young reportedly needed convincing to rejoin and brought some of his sharper political songwriting ('Name of Love,' 'This Old House') to soften the record's otherwise soft-rock sheen. It is not a beloved record among fans of any of the four members, but it is a real data point in the group's long, complicated on-and-off history.</t>
  </si>
  <si>
    <t xml:space="preserve">The full quartet's belated studio reunion after Déjà Vu, arriving the same late-80s stretch as Young's own wandering Geffen-era records.</t>
  </si>
  <si>
    <t xml:space="preserve">American Dream; Got It Made; Name of Love</t>
  </si>
  <si>
    <t xml:space="preserve">A0774</t>
  </si>
  <si>
    <t xml:space="preserve">Looking Forward</t>
  </si>
  <si>
    <t xml:space="preserve">close harmonies; harmonized guitars; political; breezy; duets</t>
  </si>
  <si>
    <t xml:space="preserve">The quartet's final studio album together, moved to Young's own label Reprise and leaning more acoustic and song-driven than American Dream's glossy 1980s production. Young contributes several of the record's stronger tracks, including 'Slowpoke' and the title song, while the group's harmony blend, by now three decades old, remains the record's clearest strength. It closed out CSNY's studio career on a quieter, more graceful note than the group had managed in years.</t>
  </si>
  <si>
    <t xml:space="preserve">The last CSNY studio album, closing a three-decade-long, on-and-off partnership that started with Déjà Vu and traces back to Buffalo Springfield and the Byrds.</t>
  </si>
  <si>
    <t xml:space="preserve">Looking Forward; Slowpoke; Stand and Be Counted</t>
  </si>
  <si>
    <t xml:space="preserve">A0775</t>
  </si>
  <si>
    <t xml:space="preserve">Silver &amp; Gold</t>
  </si>
  <si>
    <t xml:space="preserve">pedal steel; fingerpicked acoustic; close harmonies; hushed; breezy</t>
  </si>
  <si>
    <t xml:space="preserve">A quiet, largely acoustic record built from songs Young had been sitting on for years, some dating back to the Harvest Moon and Unplugged era, with Ben Keith's pedal steel again anchoring the sound. It is gentle almost to a fault, closer in spirit to Comes a Time than to anything loud, arriving as a deliberate change of pace after the noisier Year of the Horse. 'Daddy Went Walkin'' and 'Distant Camera' show Young turning reflective and domestic as he moved into his fifties.</t>
  </si>
  <si>
    <t xml:space="preserve">A late entry in the quiet, pedal-steel-driven country-folk lineage running from Harvest through Comes a Time and Harvest Moon.</t>
  </si>
  <si>
    <t xml:space="preserve">Distant Camera; Daddy Went Walkin'; Buffalo Springfield Again</t>
  </si>
  <si>
    <t xml:space="preserve">A0776</t>
  </si>
  <si>
    <t xml:space="preserve">Greendale</t>
  </si>
  <si>
    <t xml:space="preserve">Crazy Horse fuzz; storytelling; small-town; political; long solos</t>
  </si>
  <si>
    <t xml:space="preserve">A concept record and accompanying film telling a loose, multi-generational story about a fictional California town called Greendale, sung mostly in character and stretched out with long, repetitive Crazy Horse jams under the narrative. It's one of the most overtly storytelling-driven records in Young's catalog, closer to a folk opera than a normal album, touching on media, the environment and small-town life. Reception was divided at the time, but it has become a cult favorite for how far it pushes the 'ragged guitar plus plainspoken story' idea that runs through this whole lane.</t>
  </si>
  <si>
    <t xml:space="preserve">Young's most explicit storytelling concept record, extending the narrative instincts of Broken Arrow's suite-writing into a full small-town saga with Crazy Horse's fuzz underneath.</t>
  </si>
  <si>
    <t xml:space="preserve">Falling from Above; Bandit; Be the Rain</t>
  </si>
  <si>
    <t xml:space="preserve">A0777</t>
  </si>
  <si>
    <t xml:space="preserve">Prairie Wind</t>
  </si>
  <si>
    <t xml:space="preserve">pedal steel; banjo; strings; close harmonies; hushed</t>
  </si>
  <si>
    <t xml:space="preserve">Recorded in Nashville shortly before eye surgery for a brain aneurysm, with Emmylou Harris singing harmony and a return to the pedal-steel, string-and-banjo arrangements of Harvest and Harvest Moon. Songs like 'Far from Home' and 'This Old Guitar' are openly reflective about mortality and family history, giving the record a valedictory feel even though Young recovered fully. It closes out what fans sometimes call his 'Harvest trilogy,' the third and gentlest chapter after Harvest and Harvest Moon.</t>
  </si>
  <si>
    <t xml:space="preserve">The third chapter of what fans call Young's 'Harvest trilogy,' again featuring Emmylou Harris and the same pedal-steel country-folk sound as the other two.</t>
  </si>
  <si>
    <t xml:space="preserve">Far from Home; This Old Guitar; The Painter</t>
  </si>
  <si>
    <t xml:space="preserve">A0778</t>
  </si>
  <si>
    <t xml:space="preserve">Living with War</t>
  </si>
  <si>
    <t xml:space="preserve">horns; shouted; political; anthemic; rowdy</t>
  </si>
  <si>
    <t xml:space="preserve">A fast, blunt protest record against the Iraq War and the Bush administration, cut in about two weeks with a 100-voice choir and a trumpet player standing in for a guitar solo on several tracks. 'Let's Impeach the President' is as direct as protest songwriting gets, naming its target outright over a driving rock arrangement. It's one of the most overtly political records in his catalog, continuing a streak of topical songwriting that runs back through Ohio and Southern Man.</t>
  </si>
  <si>
    <t xml:space="preserve">A blunt-force protest record in the direct lineage of 'Ohio' and 'Southern Man,' Young's political songwriting turned all the way up against the Iraq War.</t>
  </si>
  <si>
    <t xml:space="preserve">Let's Impeach the President; Shock and Awe; After the Garden</t>
  </si>
  <si>
    <t xml:space="preserve">A0779</t>
  </si>
  <si>
    <t xml:space="preserve">Chrome Dreams II</t>
  </si>
  <si>
    <t xml:space="preserve">Crazy Horse fuzz; long solos; horns; spiritual or gospel; breezy</t>
  </si>
  <si>
    <t xml:space="preserve">A sequel in name only to the long-bootlegged, unreleased 1977 Chrome Dreams, mixing a gospel choir on 'The Believer,' a horn-driven soul number, and the sprawling, eighteen-minute guitar showcase 'Ordinary People' (a song Young had been sitting on since the 1980s). It's a genuinely varied record, jumping between styles more than most of his 2000s output, and 'Ordinary People' in particular became a favorite among longtime fans for how far it stretches the Crazy Horse-style guitar solo. It shares only a title with the real Chrome Dreams, which wouldn't see official release for another sixteen years.</t>
  </si>
  <si>
    <t xml:space="preserve">A stylistic grab-bag that borrows its name from the legendary unreleased 1977 Chrome Dreams while extending the long-solo, horn-and-choir experiments of Young's mid-2000s work.</t>
  </si>
  <si>
    <t xml:space="preserve">Ordinary People; The Believer; Spirit Road</t>
  </si>
  <si>
    <t xml:space="preserve">A0780</t>
  </si>
  <si>
    <t xml:space="preserve">Le Noise</t>
  </si>
  <si>
    <t xml:space="preserve">feedback; noise wall; cracked or yelping; long solos; bleak</t>
  </si>
  <si>
    <t xml:space="preserve">A stark solo-electric record produced by Daniel Lanois, who wrapped Young's guitar and voice in loops, echo and dub-style processing rather than a full band, so the record sounds like Crazy Horse's fuzz distilled down to just one guitar and a room full of reverb. Songs like 'Hitchhiker' and 'Love and War' are largely just Young alone with his instrument, made huge and strange through Lanois's studio treatment. It won a Grammy nomination and stands as one of the more unusual late-career reinventions of the raw, distorted sound this lane is built around.</t>
  </si>
  <si>
    <t xml:space="preserve">A radical solo reduction of the 'Crazy Horse fuzz' sound, one guitar and Daniel Lanois's studio treatments standing in for the whole band.</t>
  </si>
  <si>
    <t xml:space="preserve">Love and War; Hitchhiker; Angry World</t>
  </si>
  <si>
    <t xml:space="preserve">https://en.wikipedia.org/wiki/Neil_Young_discography
https://en.wikipedia.org/wiki/Le_Noise</t>
  </si>
  <si>
    <t xml:space="preserve">A0781</t>
  </si>
  <si>
    <t xml:space="preserve">Americana</t>
  </si>
  <si>
    <t xml:space="preserve">Crazy Horse fuzz; long solos; storytelling; spiritual or gospel; rowdy</t>
  </si>
  <si>
    <t xml:space="preserve">A covers record reworking old folk standards and songbook staples ('Oh Susannah,' 'Clementine,' 'This Land Is Your Land') as full-volume Crazy Horse jams, treating nursery-rhyme-familiar songs like they were unreleased Ragged Glory outtakes. It's a strange, funny, sometimes genuinely unsettling record, closing with an extended, mostly instrumental take on 'God Save the Queen' repurposed as 'America the Beautiful.' It reunited the classic Crazy Horse lineup for the first time in years and set up the same-year Psychedelic Pill.</t>
  </si>
  <si>
    <t xml:space="preserve">Old-time American folk songs run through the Crazy Horse fuzz machine, tying this lane's Crazy Horse sound directly back to the pre-1965 folk roots the whole atlas traces to.</t>
  </si>
  <si>
    <t xml:space="preserve">Oh Susannah; Clementine; God Save the Queen/America the Beautiful</t>
  </si>
  <si>
    <t xml:space="preserve">A0782</t>
  </si>
  <si>
    <t xml:space="preserve">Psychedelic Pill</t>
  </si>
  <si>
    <t xml:space="preserve">Crazy Horse fuzz; long solos; feedback; live in the room; cosmic</t>
  </si>
  <si>
    <t xml:space="preserve">A sprawling double album recorded right after Americana with the same reunited Crazy Horse lineup, opening with the 27-minute jam 'Driftin' Back,' one of the longest tracks Young ever released. It's the fullest, most unhurried expression of the Crazy Horse fuzz-and-feedback sound in his late catalog, songs given room to wander for ten or twenty minutes at a stretch rather than being trimmed for radio. Critics generally received it as the strongest Crazy Horse studio album since Sleeps with Angels.</t>
  </si>
  <si>
    <t xml:space="preserve">The 2010s peak of the classic four-piece Crazy Horse sound, letting the band's long-solo instincts run further than almost any record since Ragged Glory.</t>
  </si>
  <si>
    <t xml:space="preserve">Driftin' Back; Ramada Inn; Walk Like a Giant</t>
  </si>
  <si>
    <t xml:space="preserve">A0783</t>
  </si>
  <si>
    <t xml:space="preserve">Colorado</t>
  </si>
  <si>
    <t xml:space="preserve">Crazy Horse fuzz; long solos; political; spiritual or gospel; breezy</t>
  </si>
  <si>
    <t xml:space="preserve">Crazy Horse's first studio album in seven years and the first to feature Nils Lofgren on guitar in place of the retired Frank Sampedro, recorded high in the Rockies at a home studio. It splits between long, fuzzy jams ('She Showed Me Love' stretches past thirteen minutes) and gentler, more overtly environmentalist songwriting. It reads as a late-career reaffirmation of the classic sound after Young's mostly solo and archival 2010s output.</t>
  </si>
  <si>
    <t xml:space="preserve">The reunion record that brought Nils Lofgren, who first played with Young back on After the Gold Rush, into the Crazy Horse guitar chair.</t>
  </si>
  <si>
    <t xml:space="preserve">She Showed Me Love; Olden Days; Rainbow of Colors</t>
  </si>
  <si>
    <t xml:space="preserve">A0784</t>
  </si>
  <si>
    <t xml:space="preserve">Barn</t>
  </si>
  <si>
    <t xml:space="preserve">Crazy Horse fuzz; long solos; live in the room; spiritual or gospel; cosmic</t>
  </si>
  <si>
    <t xml:space="preserve">Recorded live off the floor inside a restored 1870s log barn high in the Colorado Rockies, using the room's natural echo instead of studio reverb, this is Crazy Horse leaning fully into the 'live in the room' ethic that's run through their records since Ragged Glory. It won the Grammy for Best Rock Album, an unusual honor this late in Young's career, and was accompanied by a documentary film of the sessions. Songs like 'Song of the Seasons' mix accordion into the usual guitar-heavy mix, giving the record a slightly rustic, campfire edge.</t>
  </si>
  <si>
    <t xml:space="preserve">A late-period return to the barn-recorded, live-off-the-floor method Young and Crazy Horse first used on Ragged Glory three decades earlier.</t>
  </si>
  <si>
    <t xml:space="preserve">Heading West; Song of the Seasons; Human Race</t>
  </si>
  <si>
    <t xml:space="preserve">https://en.wikipedia.org/wiki/Neil_Young_discography
https://en.wikipedia.org/wiki/Barn_(album)</t>
  </si>
  <si>
    <t xml:space="preserve">A0785</t>
  </si>
  <si>
    <t xml:space="preserve">World Record</t>
  </si>
  <si>
    <t xml:space="preserve">Crazy Horse fuzz; long solos; spiritual or gospel; political; breezy</t>
  </si>
  <si>
    <t xml:space="preserve">Produced by Rick Rubin and recorded live to analog tape, this Crazy Horse record leans into environmental and personal themes across loose, warm arrangements, including some unusual instrumental pairings Rubin pushed the band toward. It's less about volume than mood, a mellower late-period Crazy Horse record than Barn or Colorado, closer in spirit to the reflective side of Harvest Moon than to Ragged Glory's roar. It continued the string of Crazy Horse albums the reunited, Lofgren-era lineup put out through the early 2020s.</t>
  </si>
  <si>
    <t xml:space="preserve">A Rick Rubin-produced late-period Crazy Horse record, mellower than Barn or Colorado but continuing the same reunited lineup's run of 2020s albums.</t>
  </si>
  <si>
    <t xml:space="preserve">Break the Chain; The World (Is in Trouble Now); This Old Planet</t>
  </si>
  <si>
    <t xml:space="preserve">https://en.wikipedia.org/wiki/Neil_Young_discography
https://en.wikipedia.org/wiki/World_Record_(Neil_Young_and_Crazy_Horse_album)</t>
  </si>
  <si>
    <t xml:space="preserve">A0786</t>
  </si>
  <si>
    <t xml:space="preserve">Neil Young with Crazy Horse</t>
  </si>
  <si>
    <t xml:space="preserve">Fu##in' Up</t>
  </si>
  <si>
    <t xml:space="preserve">Crazy Horse fuzz; long solos; live in the room; rowdy; feedback</t>
  </si>
  <si>
    <t xml:space="preserve">A secret November 2023 club show at Toronto's tiny Rivoli, where Crazy Horse played Ragged Glory front to back for an audience of a few hundred, released the following spring as a Record Store Day live album with songs retitled from lyric fragments. It's a loose, sweaty, low-stakes document, the opposite of an arena spectacle, and it plays like the band checking in on a thirty-four-year-old record to see if the fuzz still holds up. It does.</t>
  </si>
  <si>
    <t xml:space="preserve">A full live run-through of Ragged Glory more than three decades later, the same lineup revisiting the album most identified with the 'Crazy Horse fuzz' sound.</t>
  </si>
  <si>
    <t xml:space="preserve">https://exclaim.ca/music/article/neil-young-and-crazy-horse-detail-new-album-fuckin-up
https://www.discogs.com/release/30424547-Neil-Young-Crazy-Horse-Fuin-Up</t>
  </si>
  <si>
    <t xml:space="preserve">A0787</t>
  </si>
  <si>
    <t xml:space="preserve">Neil Young and the Chrome Hearts</t>
  </si>
  <si>
    <t xml:space="preserve">Talkin to the Trees</t>
  </si>
  <si>
    <t xml:space="preserve">Crazy Horse fuzz; political; harmonica; piano; storytelling</t>
  </si>
  <si>
    <t xml:space="preserve">Young's first album with a new backing band, the Chrome Hearts (Micah Nelson on guitar, Spooner Oldham on keys, plus a rhythm section), formed after Crazy Horse guitarist Nils Lofgren stepped back and continuing the same ragged, plainspoken songwriting the whole lane is named for. Opener 'Family Life' and the pointed protest song 'Big Change' show the band settling into the role Crazy Horse has played for over fifty years, distorted guitar and blunt political lyrics side by side. It's the newest entry in a lineage that now runs an unbroken six decades back to Buffalo Springfield.</t>
  </si>
  <si>
    <t xml:space="preserve">A new backing band, the Chrome Hearts, stepping into the role Crazy Horse has occupied since 1969, keeping the ragged-guitar/cracked-voice sound going into a new decade.</t>
  </si>
  <si>
    <t xml:space="preserve">Big Change; Family Life; Let's Roll Again</t>
  </si>
  <si>
    <t xml:space="preserve">https://en.wikipedia.org/wiki/Talkin_to_the_Trees
https://en.wikipedia.org/wiki/Neil_Young_discography</t>
  </si>
  <si>
    <t xml:space="preserve">A0788</t>
  </si>
  <si>
    <t xml:space="preserve">Live at Massey Hall 1971</t>
  </si>
  <si>
    <t xml:space="preserve">fingerpicked acoustic; harmonica; cracked or yelping; hushed; live in the room</t>
  </si>
  <si>
    <t xml:space="preserve">Recorded solo acoustic in Toronto in January 1971, right between After the Gold Rush and Harvest, and held in the vault for 36 years before its release as the first entry in Young's Archives Performance Series. It captures early, unreleased versions of 'Old Man' and 'Heart of Gold' months before they appeared on Harvest, along with cuts from After the Gold Rush played solo on guitar and piano. As a between-albums snapshot of the quiet, country-folk half of Young's sound at its most intimate, it's one of the most treasured entries in his archival series.</t>
  </si>
  <si>
    <t xml:space="preserve">An archival release (recorded 1971, released 2007) capturing Young solo and acoustic between After the Gold Rush and Harvest, with early versions of songs that would define both records.</t>
  </si>
  <si>
    <t xml:space="preserve">Old Man; Helpless; Cowgirl in the Sand</t>
  </si>
  <si>
    <t xml:space="preserve">A0789</t>
  </si>
  <si>
    <t xml:space="preserve">Live at the Cellar Door</t>
  </si>
  <si>
    <t xml:space="preserve">fingerpicked acoustic; piano; cracked or yelping; hushed; live in the room</t>
  </si>
  <si>
    <t xml:space="preserve">Drawn from six solo shows at a small Washington, D.C. club in late 1970, this archival release captures Young alone on guitar and piano just before Harvest, including an early solo reading of 'Old Man' cut before the song had a full-band arrangement. It's a quieter, more intimate companion to Live at Massey Hall 1971, recorded only weeks apart, and it fills in another piece of the gap between After the Gold Rush and Harvest. Being a small-club document rather than a concert-hall one, it has an even closer, more conversational feel between songs.</t>
  </si>
  <si>
    <t xml:space="preserve">An archival release (recorded 1970, released 2013) from the same solo-acoustic period as Live at Massey Hall 1971, filling out the picture of Young between After the Gold Rush and Harvest.</t>
  </si>
  <si>
    <t xml:space="preserve">Old Man; Bad Fog of Loneliness; Cinnamon Girl</t>
  </si>
  <si>
    <t xml:space="preserve">https://en.wikipedia.org/wiki/Neil_Young_discography
https://en.wikipedia.org/wiki/Live_at_the_Cellar_Door</t>
  </si>
  <si>
    <t xml:space="preserve">A0790</t>
  </si>
  <si>
    <t xml:space="preserve">Neil Young and the Stray Gators</t>
  </si>
  <si>
    <t xml:space="preserve">Tuscaloosa</t>
  </si>
  <si>
    <t xml:space="preserve">pedal steel; harmonica; close harmonies; cracked or yelping; live in the room</t>
  </si>
  <si>
    <t xml:space="preserve">A concert recording from the same troubled 1973 tour documented (with a different, later lineup) on Time Fades Away, but capturing an earlier show with the original Harvest touring band, the Stray Gators, including Ben Keith's pedal steel. It's a calmer, more together-sounding document than Time Fades Away, closer to how Harvest's songs were meant to sound live before the tour fell apart. Released decades later as part of the Archives series, it works as a companion piece showing the tour's earlier, steadier chapter.</t>
  </si>
  <si>
    <t xml:space="preserve">An archival release (recorded 1973, released 2019) from the same Time Fades Away tour, but with the original Stray Gators lineup, showing the country-rock side of that period before it frayed.</t>
  </si>
  <si>
    <t xml:space="preserve">Heart of Gold; Alabama; New Mama</t>
  </si>
  <si>
    <t xml:space="preserve">https://en.wikipedia.org/wiki/Neil_Young_discography
https://en.wikipedia.org/wiki/Tuscaloosa_(album)</t>
  </si>
  <si>
    <t xml:space="preserve">A0791</t>
  </si>
  <si>
    <t xml:space="preserve">Homegrown</t>
  </si>
  <si>
    <t xml:space="preserve">fingerpicked acoustic; pedal steel; harmonica; hushed; bleak</t>
  </si>
  <si>
    <t xml:space="preserve">A long-shelved 1974-75 album about the end of Young's relationship with actress Carrie Snodgrass, pulled from the release schedule at the last minute in favor of the harsher Tonight's the Night and left in the vault for 45 years. Musically it sits between those two records, mostly acoustic and quietly devastated rather than drunk and howling, with early versions of songs like 'Star of Bethlehem' that later turned up elsewhere. Young himself has called it the 'missing link' between Harvest, Comes a Time and Harvest Moon, and its long-delayed release closed one of the most famous gaps in his catalog.</t>
  </si>
  <si>
    <t xml:space="preserve">An archival release (recorded 1974-75, released 2020) that Young himself calls the missing link between Harvest and Harvest Moon, shelved originally in favor of the harsher Tonight's the Night.</t>
  </si>
  <si>
    <t xml:space="preserve">Try; Star of Bethlehem; Homegrown</t>
  </si>
  <si>
    <t xml:space="preserve">https://en.wikipedia.org/wiki/Neil_Young_discography
https://en.wikipedia.org/wiki/Homegrown_(Neil_Young_album)</t>
  </si>
  <si>
    <t xml:space="preserve">A0792</t>
  </si>
  <si>
    <t xml:space="preserve">Hitchhiker</t>
  </si>
  <si>
    <t xml:space="preserve">fingerpicked acoustic; harmonica; cracked or yelping; hushed; lo-fi</t>
  </si>
  <si>
    <t xml:space="preserve">A single-session solo acoustic album cut in one night in August 1976, with Young running through early, spare versions of songs that would later appear (in very different, full-band arrangements) on American Stars 'n Bars, Rust Never Sleeps and other later records. Producer David Briggs's minimal, close-mic'd recording leaves in studio chatter and the sound of Young tuning between takes. Released 41 years later, it works almost like a Rosetta Stone for a whole stretch of Young's mid-70s songwriting, showing the bare acoustic bones under songs fans knew only in their electric Crazy Horse forms.</t>
  </si>
  <si>
    <t xml:space="preserve">An archival release (recorded 1976, released 2017) showing the solo-acoustic origins of songs later reworked with Crazy Horse on American Stars 'n Bars and Rust Never Sleeps.</t>
  </si>
  <si>
    <t xml:space="preserve">Powderfinger; Pocahontas; Ride My Llama</t>
  </si>
  <si>
    <t xml:space="preserve">https://en.wikipedia.org/wiki/Neil_Young_discography
https://en.wikipedia.org/wiki/Hitchhiker_(album)</t>
  </si>
  <si>
    <t xml:space="preserve">A0793</t>
  </si>
  <si>
    <t xml:space="preserve">Chrome Dreams</t>
  </si>
  <si>
    <t xml:space="preserve">fingerpicked acoustic; pedal steel; Crazy Horse fuzz; cracked or yelping; storytelling</t>
  </si>
  <si>
    <t xml:space="preserve">One of rock's most famous unreleased albums, assembled as an acetate in 1977 from sessions dating back to 1974 and widely bootlegged for decades before Young finally issued it officially. It mixes solo acoustic tracks with full-band Crazy Horse cuts, including early versions of songs (like 'Powderfinger' and 'Like a Hurricane') that fans had only known from their later official releases elsewhere. Many critics over the years argued it would have been one of Young's very best records had it come out on schedule, and the belated 2023 release let listeners finally judge that claim directly.</t>
  </si>
  <si>
    <t xml:space="preserve">An archival release (recorded 1974-77, released 2023) of one of the most legendary unreleased albums in rock history, sitting at the source of songs later spread across American Stars 'n Bars, Comes a Time and Rust Never Sleeps.</t>
  </si>
  <si>
    <t xml:space="preserve">Pocahontas; Powderfinger; Like a Hurricane</t>
  </si>
  <si>
    <t xml:space="preserve">https://en.wikipedia.org/wiki/Neil_Young_discography
https://en.wikipedia.org/wiki/Chrome_Dreams</t>
  </si>
  <si>
    <t xml:space="preserve">A0794</t>
  </si>
  <si>
    <t xml:space="preserve">Toast</t>
  </si>
  <si>
    <t xml:space="preserve">Crazy Horse fuzz; baritone; bleak; hushed; long solos</t>
  </si>
  <si>
    <t xml:space="preserve">Recorded in 2000-01 during the breakup of Young's first marriage and shelved for two decades in favor of the brighter Are You Passionate?, this is a moody, atmospheric Crazy Horse record that Young himself has described as foggy, blue and desolate. It's quieter and more restrained than most Crazy Horse records, closer in mood to Sleeps with Angels or Tonight's the Night than to Ragged Glory's roar. Its long-delayed 2022 release let a genuinely dark chapter of the band's history finally see daylight.</t>
  </si>
  <si>
    <t xml:space="preserve">An archival release (recorded 2000-01, released 2022) documenting a somber Crazy Horse session shelved for two decades, closer in mood to Sleeps with Angels than to the band's louder records.</t>
  </si>
  <si>
    <t xml:space="preserve">Standing in the Light of Love; Boom Boom Boom; Timberline</t>
  </si>
  <si>
    <t xml:space="preserve">https://en.wikipedia.org/wiki/Neil_Young_discography
https://en.wikipedia.org/wiki/Toast_(Neil_Young_and_Crazy_Horse_album)</t>
  </si>
  <si>
    <t xml:space="preserve">A0795</t>
  </si>
  <si>
    <t xml:space="preserve">Early Daze</t>
  </si>
  <si>
    <t xml:space="preserve">An archival collection of 1969 recordings by the original Crazy Horse lineup (Danny Whitten, Billy Talbot, Ralph Molina) with producer Jack Nitzsche on piano, drawn from the same sessions that produced Everybody Knows This Is Nowhere. It includes alternate takes and songs left off that record, offering a wider window into the band's first year together before Whitten's death three years later. For a lane built around this lineup's guitar interplay, it's a direct look at the moment the sound was first invented.</t>
  </si>
  <si>
    <t xml:space="preserve">An archival release (recorded 1969, released 2024) documenting the founding Crazy Horse lineup around the sessions for Everybody Knows This Is Nowhere.</t>
  </si>
  <si>
    <t xml:space="preserve">Dance Dance Dance; Everybody's Alone; Winterlong</t>
  </si>
  <si>
    <t xml:space="preserve">A0796</t>
  </si>
  <si>
    <t xml:space="preserve">Oceanside Countryside</t>
  </si>
  <si>
    <t xml:space="preserve">pedal steel; fingerpicked acoustic; harmonica; breezy; hushed</t>
  </si>
  <si>
    <t xml:space="preserve">Another long-shelved album from the extremely prolific 1974-77 stretch, mixing relaxed acoustic songs with a loose, countryish backing band, sitting alongside Homegrown and the official Chrome Dreams as one more piece of the vault Young spent the 2020s finally opening. Several of its songs had already surfaced elsewhere in different versions, so this release functions mainly as a snapshot of how they were originally sequenced and arranged. It's a minor entry next to Homegrown or Chrome Dreams, but it rounds out a remarkably clear picture of just how much material Young was sitting on during that period.</t>
  </si>
  <si>
    <t xml:space="preserve">An archival release (recorded 1977, released 2025) from the same prolific mid-70s vault as Homegrown and Chrome Dreams, filling in yet another piece of that period's songwriting.</t>
  </si>
  <si>
    <t xml:space="preserve">Sail Away; Field of Opportunity; Sad Movies</t>
  </si>
  <si>
    <t xml:space="preserve">https://en.wikipedia.org/wiki/Neil_Young_discography
https://en.wikipedia.org/wiki/Oceanside_Countryside</t>
  </si>
  <si>
    <t xml:space="preserve">A0797</t>
  </si>
  <si>
    <t xml:space="preserve">The Byrds</t>
  </si>
  <si>
    <t xml:space="preserve">Mr. Tambourine Man</t>
  </si>
  <si>
    <t xml:space="preserve">V21 Country rock and Cosmic American Music</t>
  </si>
  <si>
    <t xml:space="preserve">jangle; close harmonies; harmonized guitars; breezy</t>
  </si>
  <si>
    <t xml:space="preserve">Roger McGuinn's chiming twelve-string Rickenbacker and the group's tight three-part harmonies turned Dylan covers and Gene Clark originals into the template for American folk rock. It is not yet country music, but the vocal blend and the open, sunlit sound point straight at what the same musicians would build on Sweetheart of the Rodeo three years later. This is the folk-rock landmark the rest of the lane grows out of.</t>
  </si>
  <si>
    <t xml:space="preserve">Formed out of the Los Angeles folk scene around McGuinn, Gene Clark and David Crosby; its jangle fed both the country turn of later Byrds records and the wider jangle-pop line (Big Star, Tom Petty).</t>
  </si>
  <si>
    <t xml:space="preserve">Mr. Tambourine Man; Chimes of Freedom; The Bells of Rhymney</t>
  </si>
  <si>
    <t xml:space="preserve">https://en.wikipedia.org/wiki/The_Byrds_discography</t>
  </si>
  <si>
    <t xml:space="preserve">A0798</t>
  </si>
  <si>
    <t xml:space="preserve">Younger Than Yesterday</t>
  </si>
  <si>
    <t xml:space="preserve">jangle; close harmonies; harmonized guitars; pedal steel</t>
  </si>
  <si>
    <t xml:space="preserve">A transitional record: Chris Hillman steps up as a songwriter, David Crosby pushes toward jazz-psych, and "Time Between" brings in session man Clarence White's Telecaster and pedal steel for the first overtly country-flavored Byrds track. It still sounds like a jangle-pop band, but the country seams are showing. The record matters here as the last stop before Sweetheart of the Rodeo.</t>
  </si>
  <si>
    <t xml:space="preserve">Bridges the Byrds' folk-rock period and their 1968 country-rock turn; "Time Between" is a direct precursor to the Sweetheart sessions Gram Parsons would soon steer.</t>
  </si>
  <si>
    <t xml:space="preserve">Time Between; So You Want to Be a Rock 'n' Roll Star; My Back Pages</t>
  </si>
  <si>
    <t xml:space="preserve">A0799</t>
  </si>
  <si>
    <t xml:space="preserve">The Notorious Byrd Brothers</t>
  </si>
  <si>
    <t xml:space="preserve">pedal steel; harmonized guitars; close harmonies; cosmic</t>
  </si>
  <si>
    <t xml:space="preserve">Made as the band was falling apart (Crosby fired mid-sessions, Michael Clarke gone by the end), this record pairs Moog experiments with pedal steel on "Wasn't Born to Follow" and vocal harmonies that still recall the earlier jangle sound. It sits right on the border between psychedelia and the country turn the next record would complete. Producer Gary Usher shaped its lush, layered feel.</t>
  </si>
  <si>
    <t xml:space="preserve">The last Byrds album before Gram Parsons joined and pushed the group fully into country rock on Sweetheart of the Rodeo.</t>
  </si>
  <si>
    <t xml:space="preserve">Wasn't Born to Follow; Goin' Back; Draft Morning</t>
  </si>
  <si>
    <t xml:space="preserve">A0800</t>
  </si>
  <si>
    <t xml:space="preserve">Sweetheart of the Rodeo</t>
  </si>
  <si>
    <t xml:space="preserve">pedal steel; Telecaster twang; close harmonies; drawl; storytelling</t>
  </si>
  <si>
    <t xml:space="preserve">New Byrd Gram Parsons steered the band into Nashville's Columbia studio and cut a record of Dylan covers, Merle Haggard and Woody Guthrie alongside his own "Hickory Wind," with session steel players Lloyd Green and JayDee Maness giving it real Nashville twang. It sold poorly and confused both rock and country audiences at the time, but it is the record the whole genre points back to. Parsons' vocals were partly replaced by Roger McGuinn over contract disputes, which only adds to its mythology.</t>
  </si>
  <si>
    <t xml:space="preserve">The founding document of country rock: it pulls the Byrds' folk-rock harmonies into hard country instrumentation and sets the template Parsons then carried into the Flying Burrito Brothers and his solo records.</t>
  </si>
  <si>
    <t xml:space="preserve">Hickory Wind; You Ain't Goin' Nowhere; I Am a Pilgrim</t>
  </si>
  <si>
    <t xml:space="preserve">https://en.wikipedia.org/wiki/Sweetheart_of_the_Rodeo
https://en.wikipedia.org/wiki/The_Byrds_discography</t>
  </si>
  <si>
    <t xml:space="preserve">A0801</t>
  </si>
  <si>
    <t xml:space="preserve">Dr. Byrds &amp; Mr. Hyde</t>
  </si>
  <si>
    <t xml:space="preserve">pedal steel; Telecaster twang; harmonized guitars; breezy</t>
  </si>
  <si>
    <t xml:space="preserve">With Clarence White now a full member, this record leans harder into his string-bending Telecaster and continues the country-rock direction Sweetheart opened, though critics at the time found it patchier and less focused. It mixes originals with more covers and shows the touring band's road-honed chemistry. It is a lesser-loved entry but a real link in the Byrds' country arc.</t>
  </si>
  <si>
    <t xml:space="preserve">Extends the country-rock sound of Sweetheart of the Rodeo with Clarence White's lead guitar now central to the band's identity.</t>
  </si>
  <si>
    <t xml:space="preserve">This Wheel's on Fire; Drug Store Truck Drivin' Man; Nashville West</t>
  </si>
  <si>
    <t xml:space="preserve">A0802</t>
  </si>
  <si>
    <t xml:space="preserve">Ballad of Easy Rider</t>
  </si>
  <si>
    <t xml:space="preserve">pedal steel; close harmonies; road songs; breezy</t>
  </si>
  <si>
    <t xml:space="preserve">Built around the title theme written for the film Easy Rider, this record settles into a gentler, more consistent country-rock groove than its predecessor, with Clarence White's guitar and steady harmonies carrying songs about drifting and the road. It is less mythologized than Sweetheart but a solid, easy-going entry in the Byrds' country period.</t>
  </si>
  <si>
    <t xml:space="preserve">Continues the country-rock sound established on Sweetheart of the Rodeo into a calmer, road-song-focused register.</t>
  </si>
  <si>
    <t xml:space="preserve">Ballad of Easy Rider; Jack Tarr the Sailor; Tulsa County</t>
  </si>
  <si>
    <t xml:space="preserve">A0803</t>
  </si>
  <si>
    <t xml:space="preserve">(Untitled)</t>
  </si>
  <si>
    <t xml:space="preserve">pedal steel; long solos; harmonized guitars; storytelling</t>
  </si>
  <si>
    <t xml:space="preserve">A double LP split between a live disc (with an extended Eight Miles High) and a studio disc of new songs co-written with Jacques Levy, this is the late-period Byrds' most confident record, balancing jam-band stretch with tight country-rock songwriting like Chestnut Mare. Clarence White's guitar work here is some of his best on record. It shows the band still evolving four years after Sweetheart.</t>
  </si>
  <si>
    <t xml:space="preserve">The commercial and creative high point of the post-Parsons Byrds lineup, extending the country-rock sound into longer live jamming.</t>
  </si>
  <si>
    <t xml:space="preserve">Chestnut Mare; Eight Miles High (live); You All Look Alike</t>
  </si>
  <si>
    <t xml:space="preserve">A0804</t>
  </si>
  <si>
    <t xml:space="preserve">International Submarine Band</t>
  </si>
  <si>
    <t xml:space="preserve">Safe at Home</t>
  </si>
  <si>
    <t xml:space="preserve">LHI Records</t>
  </si>
  <si>
    <t xml:space="preserve">pedal steel; Telecaster twang; drawl; drinking songs</t>
  </si>
  <si>
    <t xml:space="preserve">Gram Parsons' first band cut this before he joined the Byrds, and it is arguably the actual first country-rock album: straight covers of Merle Haggard and Johnny Cash-style honky-tonk played by long-haired rock kids, plus Parsons originals like "Luxury Liner." It came and went commercially on Lee Hazlewood's small LHI label, but it previews everything Parsons would do next. The band had already broken up by the time it was released.</t>
  </si>
  <si>
    <t xml:space="preserve">Predates Sweetheart of the Rodeo and effectively invents the sound Parsons then brought to the Byrds and the Flying Burrito Brothers.</t>
  </si>
  <si>
    <t xml:space="preserve">Luxury Liner; Blue Eyes; Folsom Prison Blues</t>
  </si>
  <si>
    <t xml:space="preserve">https://en.wikipedia.org/wiki/Gram_Parsons</t>
  </si>
  <si>
    <t xml:space="preserve">A0805</t>
  </si>
  <si>
    <t xml:space="preserve">The Flying Burrito Brothers</t>
  </si>
  <si>
    <t xml:space="preserve">The Gilded Palace of Sin</t>
  </si>
  <si>
    <t xml:space="preserve">pedal steel; close harmonies; drawl; spiritual or gospel; cosmic</t>
  </si>
  <si>
    <t xml:space="preserve">Gram Parsons and Chris Hillman, fresh out of the Byrds, dressed in rhinestone Nudie suits (Parsons' embroidered with pills and marijuana leaves) and cut what Parsons called Cosmic American Music: heartbreak country fused with soul and gospel changes. Sneaky Pete Kleinow ran his pedal steel through a Leslie speaker for a woozy, psychedelic tone that became the sound this whole lane chases. Hot Burrito #1 and Sin City are as sad and as strange as country rock gets.</t>
  </si>
  <si>
    <t xml:space="preserve">The Flying Burrito Brothers' debut is the fullest early statement of Cosmic American Music, carrying Parsons and Hillman's Byrds-honed country turn into its most soulful, psychedelic form and setting the pedal-steel template for the whole lane.</t>
  </si>
  <si>
    <t xml:space="preserve">Sin City; Hot Burrito #1; Christine's Tune</t>
  </si>
  <si>
    <t xml:space="preserve">https://en.wikipedia.org/wiki/The_Gilded_Palace_of_Sin</t>
  </si>
  <si>
    <t xml:space="preserve">A0806</t>
  </si>
  <si>
    <t xml:space="preserve">Burrito Deluxe</t>
  </si>
  <si>
    <t xml:space="preserve">pedal steel; close harmonies; drawl; storytelling</t>
  </si>
  <si>
    <t xml:space="preserve">A rowdier, less consistent follow-up to Gilded Palace, recorded as Parsons' focus drifted toward the Rolling Stones; it is best known for introducing "Wild Horses" a year before the Stones' own version. Bernie Leadon joined on guitar here, foreshadowing his later role in the Eagles. Parsons was fired by the band shortly after its release.</t>
  </si>
  <si>
    <t xml:space="preserve">Second Flying Burrito Brothers album, carrying the Gilded Palace sound forward even as Gram Parsons' involvement waned; Bernie Leadon's presence links this record forward to the Eagles' countrier side.</t>
  </si>
  <si>
    <t xml:space="preserve">Wild Horses; Older Guys; Man in the Fog</t>
  </si>
  <si>
    <t xml:space="preserve">https://en.wikipedia.org/wiki/The_Flying_Burrito_Brothers</t>
  </si>
  <si>
    <t xml:space="preserve">A0807</t>
  </si>
  <si>
    <t xml:space="preserve">The Flying Burrito Bros</t>
  </si>
  <si>
    <t xml:space="preserve">pedal steel; close harmonies; drawl; breezy</t>
  </si>
  <si>
    <t xml:space="preserve">By the third album, Gram Parsons was gone and Rick Roberts had taken over as the main singer and writer; the record leans toward a smoother, more straightforward country-rock sound than the earlier records' gospel-soul weirdness. It did not chart well and marked the end of the band's original A&amp;M run, but it kept the pedal-steel-driven format going with a new frontman. Al Perkins' steel work is a highlight.</t>
  </si>
  <si>
    <t xml:space="preserve">The Flying Burrito Brothers' third album, carrying the band's sound forward under Rick Roberts after Gram Parsons' departure, a period that fed directly into Roberts and Chris Hillman's later work with Souther-Hillman-Furay.</t>
  </si>
  <si>
    <t xml:space="preserve">Colorado; White Line Fever; To Ramona</t>
  </si>
  <si>
    <t xml:space="preserve">A0808</t>
  </si>
  <si>
    <t xml:space="preserve">Last of the Red Hot Burritos</t>
  </si>
  <si>
    <t xml:space="preserve">pedal steel; fiddle; long solos; rowdy</t>
  </si>
  <si>
    <t xml:space="preserve">Recorded on the 1971 tour with Byron Berline sitting in on fiddle, this live set pushes the band toward bluegrass-flavored jamming rather than the earlier records' gothic country-soul. It is looser and more instrumentally showy than the studio albums, closing out the group's original run before it splintered further. Berline's presence points toward his later work in Country Gazette.</t>
  </si>
  <si>
    <t xml:space="preserve">Closes the original Flying Burrito Brothers lineup's story and connects it to the bluegrass-leaning Country Gazette through fiddler Byron Berline.</t>
  </si>
  <si>
    <t xml:space="preserve">Devil in Disguise; Losing Game; Six Days on the Road</t>
  </si>
  <si>
    <t xml:space="preserve">A0809</t>
  </si>
  <si>
    <t xml:space="preserve">Gram Parsons</t>
  </si>
  <si>
    <t xml:space="preserve">GP</t>
  </si>
  <si>
    <t xml:space="preserve">pedal steel; duets; drawl; heartbreak; cosmic</t>
  </si>
  <si>
    <t xml:space="preserve">Parsons' first solo album introduced Emmylou Harris as his duet partner and leaned on Elvis's own backing band (James Burton on guitar, Glen D. Hardin on piano) to cut a set of heartbreak country that is plainer and sadder than the Burritos' records. It barely charted on release but is now heard as one of the purest statements of what Parsons called Cosmic American Music. Harris's high, keening harmony vocal became as central to the sound as Parsons' own cracked lead.</t>
  </si>
  <si>
    <t xml:space="preserve">Gram Parsons' solo debut, pairing him with Emmylou Harris for the first time and setting up both his own Grievous Angel and Harris's entire subsequent solo career.</t>
  </si>
  <si>
    <t xml:space="preserve">A Song for You; We'll Sweep Out the Ashes in the Morning; She</t>
  </si>
  <si>
    <t xml:space="preserve">A0810</t>
  </si>
  <si>
    <t xml:space="preserve">Grievous Angel</t>
  </si>
  <si>
    <t xml:space="preserve">Released four months after Parsons died of an overdose at 26, this is the fullest realization of Cosmic American Music: Emmylou Harris duets on nearly every track, the Fallen Angels band plays lean, unshowy country behind him, and songs like Hickory Wind and $1,000 Wedding sound like they already know the record is a eulogy. It barely dented the charts but became the founding text for everyone from the Eagles to the alt-country and 2010s cosmic-country revivals. Harris was pulled off the front cover by Parsons' widow, a slight that has become part of the record's legend.</t>
  </si>
  <si>
    <t xml:space="preserve">Gram Parsons' final statement and the clearest single distillation of Cosmic American Music, cementing Emmylou Harris as his musical heir and setting the template for everything that followed in this lane.</t>
  </si>
  <si>
    <t xml:space="preserve">$1000 Wedding; In My Hour of Darkness; Brass Buttons</t>
  </si>
  <si>
    <t xml:space="preserve">https://en.wikipedia.org/wiki/Grievous_Angel
https://en.wikipedia.org/wiki/Gram_Parsons</t>
  </si>
  <si>
    <t xml:space="preserve">A0811</t>
  </si>
  <si>
    <t xml:space="preserve">Pieces of the Sky</t>
  </si>
  <si>
    <t xml:space="preserve">pedal steel; close harmonies; drawl; heartbreak</t>
  </si>
  <si>
    <t xml:space="preserve">Harris's first major-label solo album after Parsons' death, produced by Brian Ahern with the Hot Band (including guitarist James Burton), turned her grief and his influence into a clear, ringing country-rock sound of her own. Her cover of the Louvin Brothers' If I Could Only Win Your Love became a country hit, and Boulder to Birmingham is her own elegy for Parsons. It set the pattern of song selection and duet-friendly arrangements she would follow for years.</t>
  </si>
  <si>
    <t xml:space="preserve">Emmylou Harris's solo debut, carrying Gram Parsons' Cosmic American Music forward into a full career and establishing her as the lane's central woman's voice.</t>
  </si>
  <si>
    <t xml:space="preserve">Boulder to Birmingham; If I Could Only Win Your Love; Bluebird Wine</t>
  </si>
  <si>
    <t xml:space="preserve">https://en.wikipedia.org/wiki/Emmylou_Harris_albums_discography</t>
  </si>
  <si>
    <t xml:space="preserve">A0812</t>
  </si>
  <si>
    <t xml:space="preserve">Elite Hotel</t>
  </si>
  <si>
    <t xml:space="preserve">Harris's second album hit number one on the country chart and includes two Parsons covers (Sin City, Wheels) alongside Buck Owens and Patsy Cline songs, all filtered through the Hot Band's tight, twangy backing. It is more confident and more purely country than Pieces of the Sky, and it is where her interpretive gift for other writers' songs really locks in. Rodney Crowell's harmony vocals become a fixture here.</t>
  </si>
  <si>
    <t xml:space="preserve">Consolidates the sound of Pieces of the Sky and directly channels Gram Parsons' Burrito Brothers songbook into a mainstream country hit.</t>
  </si>
  <si>
    <t xml:space="preserve">Sin City; One of These Days; Together Again</t>
  </si>
  <si>
    <t xml:space="preserve">A0813</t>
  </si>
  <si>
    <t xml:space="preserve">Luxury Liner</t>
  </si>
  <si>
    <t xml:space="preserve">pedal steel; duets; drawl; road songs</t>
  </si>
  <si>
    <t xml:space="preserve">Named for and opening with a Gram Parsons song, this record pairs Harris with Elvis's old rhythm section again and finds room for both a barreling Chuck Berry cover (You're Running Wild spirit songs) and Townes Van Zandt's Pancho and Lefty. It is her hardest-rocking country record of the run, with James Burton's guitar right up front. The band's road-tested chemistry from constant touring shows throughout.</t>
  </si>
  <si>
    <t xml:space="preserve">Continues Harris's project of canonizing Gram Parsons' songbook while widening her sources to Townes Van Zandt and rock and roll covers.</t>
  </si>
  <si>
    <t xml:space="preserve">Luxury Liner; Pancho and Lefty; Making Believe</t>
  </si>
  <si>
    <t xml:space="preserve">A0814</t>
  </si>
  <si>
    <t xml:space="preserve">Quarter Moon in a Ten Cent Town</t>
  </si>
  <si>
    <t xml:space="preserve">A slightly later, slightly slicker entry that still runs on the same Brian Ahern-produced, Hot Band-driven formula as her mid-70s run, mixing Dolly Parton and Rodney Crowell songs with her own To Daddy. It is a small step toward the more polished country-pop sound she'd fully embrace into the 1980s, but the pedal steel and drawl are still front and center. Included here as a late straggler of the same Cosmic American Music lineage.</t>
  </si>
  <si>
    <t xml:space="preserve">The last of Harris's 1970s run in the direct Gram Parsons lineage before her sound drifted toward more polished late-70s/80s country-pop.</t>
  </si>
  <si>
    <t xml:space="preserve">To Daddy; Two More Bottles of Wine; Even Cowgirls Get the Blues</t>
  </si>
  <si>
    <t xml:space="preserve">A0815</t>
  </si>
  <si>
    <t xml:space="preserve">Gene Clark</t>
  </si>
  <si>
    <t xml:space="preserve">Gene Clark with the Gosdin Brothers</t>
  </si>
  <si>
    <t xml:space="preserve">close harmonies; strings; harmonica; drawl</t>
  </si>
  <si>
    <t xml:space="preserve">Gene Clark's first record after leaving the Byrds mixes folk-rock, baroque string arrangements and early country touches, with Vern and Rex Gosdin's close harmony singing giving several tracks a real country-gospel feel. It undersold badly on release, overshadowed by his old band, but songs like Echoes show the songwriting depth that would carry through his whole catalog. It is a quieter, more orchestral record than what the Byrds or Burritos were doing at the same moment.</t>
  </si>
  <si>
    <t xml:space="preserve">Gene Clark's solo debut just after leaving the Byrds, planting the country-folk seeds that grow into Dillard &amp; Clark and his later solo albums.</t>
  </si>
  <si>
    <t xml:space="preserve">Echoes; Tried So Hard; So You Say You Lost Your Baby</t>
  </si>
  <si>
    <t xml:space="preserve">https://en.wikipedia.org/wiki/Gene_Clark_with_the_Gosdin_Brothers</t>
  </si>
  <si>
    <t xml:space="preserve">A0816</t>
  </si>
  <si>
    <t xml:space="preserve">Dillard &amp; Clark</t>
  </si>
  <si>
    <t xml:space="preserve">The Fantastic Expedition of Dillard &amp; Clark</t>
  </si>
  <si>
    <t xml:space="preserve">banjo; mandolin; fingerpicked acoustic; close harmonies; storytelling</t>
  </si>
  <si>
    <t xml:space="preserve">Gene Clark paired with bluegrass banjo picker Doug Dillard for a mostly acoustic record that leans further into old-time and bluegrass shapes than anything else in this lane, with Bernie Leadon's guitar and mandolin and future Byrd/Burrito players filling out the band. It is warmer and more rustic than the Byrds' or Burritos' electric country rock, closer to a front-porch record dressed up with studio polish. Train Leaves Here This Morning was later covered by the early Eagles.</t>
  </si>
  <si>
    <t xml:space="preserve">Gene Clark's post-Byrds bluegrass-leaning project with Doug Dillard, feeding directly into Bernie Leadon's later work with the Flying Burrito Brothers and the Eagles.</t>
  </si>
  <si>
    <t xml:space="preserve">Train Leaves Here This Morning; Out on the Side; She Darked the Sun</t>
  </si>
  <si>
    <t xml:space="preserve">https://en.wikipedia.org/wiki/Gene_Clark</t>
  </si>
  <si>
    <t xml:space="preserve">A0817</t>
  </si>
  <si>
    <t xml:space="preserve">Through the Morning, Through the Night</t>
  </si>
  <si>
    <t xml:space="preserve">banjo; mandolin; close harmonies; fiddle; heartbreak</t>
  </si>
  <si>
    <t xml:space="preserve">The second and final Dillard &amp; Clark record brings in Donna Washburn's harmony vocals for a more duet-driven, gospel-tinged sound, plus a striking cover of the Everly Brothers' So Sad and Boudleaux Bryant's Through the Morning, Through the Night. Byron Berline's fiddle deepens the bluegrass side of the sound compared to the first record. The duo split soon after it came out.</t>
  </si>
  <si>
    <t xml:space="preserve">Closes out the Dillard &amp; Clark project, its Byron Berline connection linking forward to Berline's later Country Gazette.</t>
  </si>
  <si>
    <t xml:space="preserve">Through the Morning, Through the Night; Polly; The Radio Song</t>
  </si>
  <si>
    <t xml:space="preserve">A0818</t>
  </si>
  <si>
    <t xml:space="preserve">White Light</t>
  </si>
  <si>
    <t xml:space="preserve">fingerpicked acoustic; drawl; hushed; storytelling</t>
  </si>
  <si>
    <t xml:space="preserve">A stripped-down, largely acoustic singer-songwriter record produced by Jesse Ed Davis, closer in spirit to Dylan than to the electric country rock of the Byrds; Clark's baritone sits low and plainspoken over sparse guitar and occasional slide. It sold poorly and vanished quickly, but it is now regarded as one of his best, especially for the title track and For a Spanish Guitar. It shows the more private, folk-leaning side of the Cosmic American Music lineage.</t>
  </si>
  <si>
    <t xml:space="preserve">Gene Clark's first true solo record after Dillard &amp; Clark, moving him toward a quieter singer-songwriter mode that feeds the country-folk wing of the lane.</t>
  </si>
  <si>
    <t xml:space="preserve">White Light; For a Spanish Guitar; Where My Love Lies Asleep</t>
  </si>
  <si>
    <t xml:space="preserve">A0819</t>
  </si>
  <si>
    <t xml:space="preserve">Roadmaster</t>
  </si>
  <si>
    <t xml:space="preserve">pedal steel; harmonized guitars; drawl; breezy</t>
  </si>
  <si>
    <t xml:space="preserve">Assembled from unreleased 1970-72 sessions and released only in the Netherlands, this collects a reunited-Byrds single and Flying Burrito Brothers-backed tracks alongside newer material, giving it a more electric, band-driven feel than White Light. It never got a proper US release at the time, which kept it obscure for years. It is a transitional record bridging Clark's early-70s sessions toward No Other.</t>
  </si>
  <si>
    <t xml:space="preserve">A between-albums Gene Clark release drawing on both his ex-Byrds and Flying Burrito Brothers connections, bridging White Light and No Other.</t>
  </si>
  <si>
    <t xml:space="preserve">She's the Kind of Girl; One in a Hundred; Full Circle Song</t>
  </si>
  <si>
    <t xml:space="preserve">https://en.wikipedia.org/wiki/Roadmaster_(album)</t>
  </si>
  <si>
    <t xml:space="preserve">A0820</t>
  </si>
  <si>
    <t xml:space="preserve">No Other</t>
  </si>
  <si>
    <t xml:space="preserve">Asylum Records</t>
  </si>
  <si>
    <t xml:space="preserve">strings; horns; close harmonies; spiritual or gospel; cosmic</t>
  </si>
  <si>
    <t xml:space="preserve">A famously expensive, over-budget record that blends country roots with funk bass, gospel choirs and orchestral strings into something far more ambitious than anything else in this lane, produced by Thomas Jefferson Kaye with session heavies like Jesse Ed Davis. It flopped hard on release and reportedly ended Clark's major-label career, but it has since been reclaimed as a lost masterpiece. Some Misunderstanding's eight minutes are the emotional center of the record.</t>
  </si>
  <si>
    <t xml:space="preserve">Gene Clark's most ambitious solo statement, stretching Cosmic American Music toward orchestral funk and gospel far beyond the Byrds/Burritos template, later cited as an influence by artists from the Black Crowes to Beachwood Sparks.</t>
  </si>
  <si>
    <t xml:space="preserve">No Other; Some Misunderstanding; Life's Greatest Fool</t>
  </si>
  <si>
    <t xml:space="preserve">https://en.wikipedia.org/wiki/No_Other</t>
  </si>
  <si>
    <t xml:space="preserve">A0821</t>
  </si>
  <si>
    <t xml:space="preserve">Two Sides to Every Story</t>
  </si>
  <si>
    <t xml:space="preserve">RSO Records</t>
  </si>
  <si>
    <t xml:space="preserve">pedal steel; strings; drawl; heartbreak</t>
  </si>
  <si>
    <t xml:space="preserve">After No Other's commercial failure, Clark pulled back toward a more conventional country-rock and soft-rock sound, splitting the record between a country-leaning side and a more polished, string-laden pop side, with guests including Emmylou Harris and Flying Burrito Brothers steel man Al Perkins. It is less adventurous than No Other but has real songs, especially the cover of Lowell George's Home at Last-style soul-country blend. It was his last album of the decade.</t>
  </si>
  <si>
    <t xml:space="preserve">Closes out Gene Clark's 1970s run with a return to a more commercial country-rock sound after No Other's ambitious detour.</t>
  </si>
  <si>
    <t xml:space="preserve">Sister Moon; Home Run King; In the Pines</t>
  </si>
  <si>
    <t xml:space="preserve">A0822</t>
  </si>
  <si>
    <t xml:space="preserve">Michael Nesmith &amp; the First National Band</t>
  </si>
  <si>
    <t xml:space="preserve">Magnetic South</t>
  </si>
  <si>
    <t xml:space="preserve">RCA Victor</t>
  </si>
  <si>
    <t xml:space="preserve">pedal steel; Telecaster twang; drawl; breezy</t>
  </si>
  <si>
    <t xml:space="preserve">Fresh out of the Monkees, Nesmith formed the First National Band around pedal steel player Red Rhodes and cut a record of loose, warm country rock built on his own wry, plainspoken songwriting. Joanne became his biggest solo hit, but the whole album has the same unhurried, Bakersfield-tinged feel. It is often overlooked next to the Byrds/Burritos axis but was recorded and released right alongside them.</t>
  </si>
  <si>
    <t xml:space="preserve">Michael Nesmith's first post-Monkees country-rock album, built around steel guitarist Red Rhodes' playing, which became as identifiable a voice in this lane as Sneaky Pete's.</t>
  </si>
  <si>
    <t xml:space="preserve">Joanne; Calico Girlfriend; Nine Times Blue</t>
  </si>
  <si>
    <t xml:space="preserve">https://en.wikipedia.org/wiki/Michael_Nesmith</t>
  </si>
  <si>
    <t xml:space="preserve">A0823</t>
  </si>
  <si>
    <t xml:space="preserve">Loose Salute</t>
  </si>
  <si>
    <t xml:space="preserve">pedal steel; Telecaster twang; drawl; road songs</t>
  </si>
  <si>
    <t xml:space="preserve">The second First National Band record, released the same year as Magnetic South, keeps the same Red Rhodes-driven sound and adds a hit-charting cover of Different Drum, the song Nesmith wrote that made Linda Ronstadt's Stone Poneys famous. It is a slightly more relaxed, road-worn record than the debut. Commercially it did less well despite the built-in hook of that song's history.</t>
  </si>
  <si>
    <t xml:space="preserve">Continues the First National Band's country-rock sound from Magnetic South within the same year.</t>
  </si>
  <si>
    <t xml:space="preserve">Different Drum; Silver Moon; Conditions</t>
  </si>
  <si>
    <t xml:space="preserve">A0824</t>
  </si>
  <si>
    <t xml:space="preserve">Nevada Fighter</t>
  </si>
  <si>
    <t xml:space="preserve">The First National Band's third and final album mixes originals with outside songwriters and leans a touch more pop than the first two, recorded as the band was already starting to dissolve. It closes out Nesmith's most straightforwardly country-rock period before he moved toward looser, odder solo records with the Second National Band. Red Rhodes' steel is still the record's signature texture.</t>
  </si>
  <si>
    <t xml:space="preserve">The last First National Band record, closing that chapter before Nesmith's more eclectic Second National Band and solo work.</t>
  </si>
  <si>
    <t xml:space="preserve">Nevada Fighter; Grand Ennui; Propinquity</t>
  </si>
  <si>
    <t xml:space="preserve">A0825</t>
  </si>
  <si>
    <t xml:space="preserve">Michael Nesmith</t>
  </si>
  <si>
    <t xml:space="preserve">And the Hits Just Keep On Comin'</t>
  </si>
  <si>
    <t xml:space="preserve">pedal steel; fingerpicked acoustic; drawl; breezy</t>
  </si>
  <si>
    <t xml:space="preserve">A stripped-back, mostly acoustic duo record with just Nesmith and virtuoso guitarist Red Rhodes (on both steel and acoustic), re-recording some earlier songs alongside new ones in a spare, intimate setting. It is one of Nesmith's most purely country records, closer to a demo session than a produced album, and it shows how central Rhodes' playing was to his whole sound. It was released solo, without a full backing band credit.</t>
  </si>
  <si>
    <t xml:space="preserve">A stripped-down, acoustic-leaning Michael Nesmith record built entirely around his long partnership with steel guitarist Red Rhodes.</t>
  </si>
  <si>
    <t xml:space="preserve">Bonaparte's Retreat; Different Drum; Roll With the Flow</t>
  </si>
  <si>
    <t xml:space="preserve">A0826</t>
  </si>
  <si>
    <t xml:space="preserve">Poco</t>
  </si>
  <si>
    <t xml:space="preserve">Pickin' Up the Pieces</t>
  </si>
  <si>
    <t xml:space="preserve">pedal steel; harmonized guitars; close harmonies; breezy</t>
  </si>
  <si>
    <t xml:space="preserve">Formed by Buffalo Springfield alumni Richie Furay and Jim Messina, Poco's debut set the template for a sweeter, more harmony-pop-leaning strain of country rock than the Byrds/Burritos axis, built around Rusty Young's pedal steel. Randy Meisner played bass before leaving to eventually join the Eagles. It is bright, optimistic and radio-friendly in a way that quietly shaped the sound the Eagles would take to arena scale.</t>
  </si>
  <si>
    <t xml:space="preserve">Poco's debut grew directly out of Buffalo Springfield's breakup and became a direct model for the Eagles' harmony-driven country rock, with bassist Randy Meisner moving on to that band.</t>
  </si>
  <si>
    <t xml:space="preserve">Pickin' Up the Pieces; Grand Junction; What a Day</t>
  </si>
  <si>
    <t xml:space="preserve">https://en.wikipedia.org/wiki/Poco_discography</t>
  </si>
  <si>
    <t xml:space="preserve">A0827</t>
  </si>
  <si>
    <t xml:space="preserve">pedal steel; harmonized guitars; close harmonies; long solos</t>
  </si>
  <si>
    <t xml:space="preserve">The self-titled second album (sometimes called Poco II) stretches out more than the debut, including the nearly nineteen-minute jam Nobody's Fool/El Tonto de Nadie, Regresa, while keeping the tight vocal harmonies and Rusty Young's steel work at the center. Timothy B. Schmit joined on bass here, later following Meisner's path into the Eagles decades on. It shows the band's live jamming side more than the debut did.</t>
  </si>
  <si>
    <t xml:space="preserve">Poco's second album, extending the country-rock harmony sound of the debut with longer instrumental jamming.</t>
  </si>
  <si>
    <t xml:space="preserve">You Better Think Twice; Nobody's Fool; C'mon</t>
  </si>
  <si>
    <t xml:space="preserve">A0828</t>
  </si>
  <si>
    <t xml:space="preserve">From the Inside</t>
  </si>
  <si>
    <t xml:space="preserve">Produced by Steve Cropper of Booker T. and the M.G.'s, this record pulls slightly toward soul-inflected rhythm section playing while keeping Poco's signature harmony vocals and Rusty Young's steel up front. It continued the band's pattern of critical goodwill without matching commercial success, a frustration that dogged them for years despite their influence on peers who charted higher. Just for Me and You is a highlight of Furay's writing here.</t>
  </si>
  <si>
    <t xml:space="preserve">Continues Poco's country-rock harmony sound with outside production from Stax veteran Steve Cropper.</t>
  </si>
  <si>
    <t xml:space="preserve">Just for Me and You; Hoe Down; Bad Weather</t>
  </si>
  <si>
    <t xml:space="preserve">A0829</t>
  </si>
  <si>
    <t xml:space="preserve">A Good Feelin' to Know</t>
  </si>
  <si>
    <t xml:space="preserve">pedal steel; harmonized guitars; close harmonies; anthemic</t>
  </si>
  <si>
    <t xml:space="preserve">Richie Furay's last album with the classic lineup before he left to form the Souther-Hillman-Furay Band, this record has some of Poco's most anthemic harmony choruses, especially on the title track. It remained a commercial disappointment relative to its quality, which became something of a running joke about the band's bad luck. Timothy B. Schmit's growing role as a singer is more apparent here than before.</t>
  </si>
  <si>
    <t xml:space="preserve">The last Poco album with founding member Richie Furay before he left to co-found the Souther-Hillman-Furay Band.</t>
  </si>
  <si>
    <t xml:space="preserve">A Good Feelin' to Know; Restrain; Sweet Lovin'</t>
  </si>
  <si>
    <t xml:space="preserve">A0830</t>
  </si>
  <si>
    <t xml:space="preserve">Crazy Eyes</t>
  </si>
  <si>
    <t xml:space="preserve">pedal steel; harmonized guitars; close harmonies; long songs (7+ minutes)</t>
  </si>
  <si>
    <t xml:space="preserve">Poco's first record after Furay's departure, built around the nine-minute title track written for and dedicated to Gram Parsons, who died shortly before its release. J.D. Souther guests, tying it to the Souther-Hillman-Furay project forming at the same time. It is one of the band's most emotionally direct records, functioning almost as a memorial album within the wider Cosmic American Music story.</t>
  </si>
  <si>
    <t xml:space="preserve">Written partly as a tribute to Gram Parsons and recorded just after Richie Furay's exit, this album directly connects Poco to the Souther-Hillman-Furay Band forming in its wake.</t>
  </si>
  <si>
    <t xml:space="preserve">Crazy Eyes; Blue Water; Fool's Gold</t>
  </si>
  <si>
    <t xml:space="preserve">A0831</t>
  </si>
  <si>
    <t xml:space="preserve">Rick Nelson &amp; the Stone Canyon Band</t>
  </si>
  <si>
    <t xml:space="preserve">Rick Sings Nelson</t>
  </si>
  <si>
    <t xml:space="preserve">The former teen idol reinvented himself with a country-rock backing band that included a young Randy Meisner on bass, and this was the first album on which Nelson wrote every song himself. It is a quiet, confident record that traded his old pop-idol sound for the same pedal-steel-driven feel the Byrds and Burritos were chasing at the same moment. It set up his comeback single Garden Party two years later.</t>
  </si>
  <si>
    <t xml:space="preserve">Rick Nelson's country-rock reinvention with the Stone Canyon Band, part of the same early-70s Los Angeles scene as Poco and the Flying Burrito Brothers, sharing personnel through bassist Randy Meisner.</t>
  </si>
  <si>
    <t xml:space="preserve">Look at Mary; How Long; We Got Such a Long Way to Go</t>
  </si>
  <si>
    <t xml:space="preserve">https://en.wikipedia.org/wiki/Rick_Sings_Nelson</t>
  </si>
  <si>
    <t xml:space="preserve">A0832</t>
  </si>
  <si>
    <t xml:space="preserve">Garden Party</t>
  </si>
  <si>
    <t xml:space="preserve">pedal steel; Telecaster twang; drawl; storytelling</t>
  </si>
  <si>
    <t xml:space="preserve">Named for the title track, written after Nelson was booed at a 1971 Madison Square Garden oldies show for playing new material, this record is his commercial comeback and clearest country-rock statement. The title song became a top-ten hit about refusing to be a nostalgia act. It closes out his Stone Canyon Band period on a high note, both commercially and artistically.</t>
  </si>
  <si>
    <t xml:space="preserve">Rick Nelson's country-rock comeback album, its title track a direct response to being pigeonholed as a 1950s pop nostalgia act rather than a serious country-rock artist.</t>
  </si>
  <si>
    <t xml:space="preserve">Garden Party; Palace Guard; Are You Really Real</t>
  </si>
  <si>
    <t xml:space="preserve">https://en.wikipedia.org/wiki/Garden_Party_(album)</t>
  </si>
  <si>
    <t xml:space="preserve">A0833</t>
  </si>
  <si>
    <t xml:space="preserve">Roots</t>
  </si>
  <si>
    <t xml:space="preserve">close harmonies; pedal steel; drawl; spiritual or gospel</t>
  </si>
  <si>
    <t xml:space="preserve">The Everlys, already a decade past their teen-pop peak, wove snippets of old family radio broadcasts between new recordings of songs by Merle Haggard and Randy Newman, arriving at a country-rock record months before Sweetheart of the Rodeo. Their tight sibling harmonies are the direct model the Byrds, Burritos and every duet act in this lane drew on. It sold poorly at the time but is now recognized as a quiet landmark.</t>
  </si>
  <si>
    <t xml:space="preserve">Released the same year as Sweetheart of the Rodeo, this record shows two 1950s rock and roll pioneers arriving at country rock from the other direction, and its close-harmony singing is a direct ancestor of the vocal blend Gram Parsons and Emmylou Harris later used.</t>
  </si>
  <si>
    <t xml:space="preserve">Mama Tried; T for Texas; Ridin' High (I'm a Song)</t>
  </si>
  <si>
    <t xml:space="preserve">https://en.wikipedia.org/wiki/Roots_(Everly_Brothers_album)</t>
  </si>
  <si>
    <t xml:space="preserve">A0834</t>
  </si>
  <si>
    <t xml:space="preserve">Bobby Charles</t>
  </si>
  <si>
    <t xml:space="preserve">Abbeville, LA</t>
  </si>
  <si>
    <t xml:space="preserve">Woodstock</t>
  </si>
  <si>
    <t xml:space="preserve">piano; slide guitar; drawl; hushed; spiritual or gospel</t>
  </si>
  <si>
    <t xml:space="preserve">Louisiana swamp-pop songwriter Bobby Charles cut this warm, unhurried record at Bearsville with three members of the Band (Rick Danko, Levon Helm, Garth Hudson) plus Dr. John and Paul Butterfield, landing somewhere between country, Cajun roots and rock. It is less overtly pedal-steel country than the Byrds/Burritos axis but shares the same loose, live-in-the-room feel and small-town sincerity. Small Town Talk, co-written with Danko, became a minor standard.</t>
  </si>
  <si>
    <t xml:space="preserve">A Louisiana songwriter's country-inflected roots record, produced with Band members at Bearsville Studios, sharing the same laid-back, unhurried aesthetic as the Cosmic American Music scene despite being made far from Los Angeles.</t>
  </si>
  <si>
    <t xml:space="preserve">Small Town Talk; Street People; Tennessee Blues</t>
  </si>
  <si>
    <t xml:space="preserve">https://en.wikipedia.org/wiki/Bobby_Charles_(album)</t>
  </si>
  <si>
    <t xml:space="preserve">A0835</t>
  </si>
  <si>
    <t xml:space="preserve">Souther-Hillman-Furay Band</t>
  </si>
  <si>
    <t xml:space="preserve">The Souther-Hillman-Furay Band</t>
  </si>
  <si>
    <t xml:space="preserve">X13</t>
  </si>
  <si>
    <t xml:space="preserve">pedal steel; close harmonies; harmonized guitars; breezy</t>
  </si>
  <si>
    <t xml:space="preserve">A country-rock supergroup pairing Byrds/Burritos bassist Chris Hillman and Poco founder Richie Furay with singer-songwriter J.D. Souther, billed by their label as an answer to Crosby, Stills &amp; Nash. Al Perkins' pedal steel keeps it grounded in the same sound as the Burritos even as Souther's presence pulls it toward smoother Laurel Canyon songwriting. Fallin' in Love became a real hit single.</t>
  </si>
  <si>
    <t xml:space="preserve">Formed by two founding figures of this lane (Hillman and Furay) with J.D. Souther, whose own career sits closer to the Laurel Canyon soft-rock scene (X13), making this band a direct bridge between the two.</t>
  </si>
  <si>
    <t xml:space="preserve">Fallin' in Love; Trouble in Paradise; Border Town</t>
  </si>
  <si>
    <t xml:space="preserve">https://en.wikipedia.org/wiki/Souther-Hillman-Furay_Band</t>
  </si>
  <si>
    <t xml:space="preserve">A0836</t>
  </si>
  <si>
    <t xml:space="preserve">Trouble in Paradise</t>
  </si>
  <si>
    <t xml:space="preserve">The trio's second and final album leans further into polished mid-70s Los Angeles studio rock than the countrier debut, reflecting growing tension between Souther's pop instincts and Hillman/Furay's rootsier pull. It sold less well than the first record and the band broke up shortly after. Al Perkins' steel and the group's harmony blend are still the clearest link back to the Burritos and Poco.</t>
  </si>
  <si>
    <t xml:space="preserve">The Souther-Hillman-Furay Band's second and final album before splitting, after which Hillman returned to more country-rooted solo work and Furay to gospel-inflected music.</t>
  </si>
  <si>
    <t xml:space="preserve">Prisoner in Disguise; Bird in a Cage; Rise and Fall</t>
  </si>
  <si>
    <t xml:space="preserve">A0837</t>
  </si>
  <si>
    <t xml:space="preserve">Gene Parsons</t>
  </si>
  <si>
    <t xml:space="preserve">Kindling</t>
  </si>
  <si>
    <t xml:space="preserve">banjo; pedal steel; fingerpicked acoustic; drawl</t>
  </si>
  <si>
    <t xml:space="preserve">Byrds and Nashville West drummer Gene Parsons' solo debut is a homespun, largely self-played country-folk record, drawing on the same picking-and-steel vocabulary he brought to the late-period Byrds. It got good reviews at the time but did not sell, a common fate for records in this lane. Parsons plays most of the instruments himself, including his own invention, the StringBender guitar mechanism he built with Clarence White.</t>
  </si>
  <si>
    <t xml:space="preserve">A late-Byrds sideman's solo record, carrying the country-picking style he developed in Nashville West and the Byrds into a quieter singer-songwriter format.</t>
  </si>
  <si>
    <t xml:space="preserve">Kindling; Yesterday's Gone; California Ramble</t>
  </si>
  <si>
    <t xml:space="preserve">https://en.wikipedia.org/wiki/Gene_Parsons</t>
  </si>
  <si>
    <t xml:space="preserve">A0838</t>
  </si>
  <si>
    <t xml:space="preserve">Nashville West</t>
  </si>
  <si>
    <t xml:space="preserve">Sierra Records</t>
  </si>
  <si>
    <t xml:space="preserve">pedal steel; Telecaster twang; banjo; rowdy</t>
  </si>
  <si>
    <t xml:space="preserve">Taped by Gene Parsons at a 1968 club gig, this is the only recorded document of the short-lived quartet he formed with Clarence White, Gib Guilbeau and Wayne Moore, playing hot instrumental country and rockabilly before any of them had joined the Byrds or Flying Burrito Brothers. It sat unreleased for a decade before Sierra put it out in 1978. As a prehistory document it is essential to understanding where the genre's key session players came from, even though it postdates the band itself by ten years.</t>
  </si>
  <si>
    <t xml:space="preserve">A recording of the pre-Byrds, pre-Burritos band that trained several of this lane's key players (Clarence White, Gene Parsons, Gib Guilbeau) in hot country picking before they scattered into the Byrds, Flying Burrito Brothers and Swampwater.</t>
  </si>
  <si>
    <t xml:space="preserve">Nashville West; Truck Drivin' Man; Sing Me Back Home</t>
  </si>
  <si>
    <t xml:space="preserve">https://en.wikipedia.org/wiki/Nashville_West</t>
  </si>
  <si>
    <t xml:space="preserve">A0839</t>
  </si>
  <si>
    <t xml:space="preserve">Swampwater</t>
  </si>
  <si>
    <t xml:space="preserve">King Records</t>
  </si>
  <si>
    <t xml:space="preserve">fiddle; pedal steel; drawl; breezy</t>
  </si>
  <si>
    <t xml:space="preserve">Formed by Nashville West alumnus Gib Guilbeau, Swampwater started as Linda Ronstadt's backing band before cutting their own loose, cajun-tinged country rock, with Guilbeau's fiddle giving it a rootsier flavor than the Byrds/Burritos records. Eric White, brother of Clarence White, played bass. It is a minor, little-heard record, but one AllMusic and fan writers place alongside Sweetheart of the Rodeo and Pickin' Up the Pieces as an underrated entry in the style's first wave.</t>
  </si>
  <si>
    <t xml:space="preserve">Formed by Nashville West veteran Gib Guilbeau, Swampwater's own records extended that band's country-picking lineage while also backing Linda Ronstadt, tying it into the wider Los Angeles country-rock session scene.</t>
  </si>
  <si>
    <t xml:space="preserve">Marie; Trail of Tears; Blue Bayou</t>
  </si>
  <si>
    <t xml:space="preserve">https://en.wikipedia.org/wiki/Swampwater</t>
  </si>
  <si>
    <t xml:space="preserve">A0840</t>
  </si>
  <si>
    <t xml:space="preserve">Goose Creek Symphony</t>
  </si>
  <si>
    <t xml:space="preserve">Goose Creek Symphony (Est. 1970)</t>
  </si>
  <si>
    <t xml:space="preserve">banjo; fiddle; harmonica; rowdy; breezy</t>
  </si>
  <si>
    <t xml:space="preserve">An Arizona band led by Charlie Gearheart, cutting a rowdier, more countrified jug-band-adjacent take on country rock than the Los Angeles session-player axis, with banjo and harmonica pushed up front. It built a cult live following (a Grand Ole Opry appearance among their oddities) without ever breaking commercially. It represents the genre spreading beyond the Byrds/Burritos orbit into its own regional scene.</t>
  </si>
  <si>
    <t xml:space="preserve">An Arizona-based band working the same country-rock vocabulary as the Los Angeles scene, showing the sound's spread beyond its founding city.</t>
  </si>
  <si>
    <t xml:space="preserve">Hey Little Woman; Ohio; Big Bear</t>
  </si>
  <si>
    <t xml:space="preserve">https://en.wikipedia.org/wiki/Goose_Creek_Symphony</t>
  </si>
  <si>
    <t xml:space="preserve">A0841</t>
  </si>
  <si>
    <t xml:space="preserve">Mason Proffit</t>
  </si>
  <si>
    <t xml:space="preserve">Wanted</t>
  </si>
  <si>
    <t xml:space="preserve">Happy Tiger Records</t>
  </si>
  <si>
    <t xml:space="preserve">pedal steel; banjo; close harmonies; political</t>
  </si>
  <si>
    <t xml:space="preserve">Formed by brothers Terry and John Michael Talbot in the Chicago area, Mason Proffit's debut mixes Byrds-indebted pedal steel and harmony singing with pointed antiwar and pro-Native-American songs, giving it a more overtly political edge than most of the Los Angeles country-rock scene. It built a strong Midwest live following without matching that success on record. Two Hangmen became something of an underground anthem.</t>
  </si>
  <si>
    <t xml:space="preserve">A Chicago-based band applying Byrds and Burritos-style pedal steel country rock to explicitly political songwriting, extending the sound beyond its Los Angeles home base into the Midwest.</t>
  </si>
  <si>
    <t xml:space="preserve">Two Hangmen; Eugene Pratt; Buffalo, Where Have You Gone</t>
  </si>
  <si>
    <t xml:space="preserve">https://en.wikipedia.org/wiki/Mason_Proffit</t>
  </si>
  <si>
    <t xml:space="preserve">A0842</t>
  </si>
  <si>
    <t xml:space="preserve">Movin' Toward Happiness</t>
  </si>
  <si>
    <t xml:space="preserve">pedal steel; banjo; close harmonies; storytelling</t>
  </si>
  <si>
    <t xml:space="preserve">Mason Proffit's second album keeps the pedal steel and brotherly harmonies of the debut while softening some of its overt political edge in favor of more personal songwriting. It remains a well-regarded but commercially marginal record from the band's Happy Tiger years, before a later move to major labels failed to widen their audience. It is a solid, representative document of the Midwest side of the country-rock boom.</t>
  </si>
  <si>
    <t xml:space="preserve">Continues Mason Proffit's Byrds-indebted country-rock sound from their debut, the band's second and final album on the small Happy Tiger label.</t>
  </si>
  <si>
    <t xml:space="preserve">Walk on Down the Road; Rocky Mountain Lady; Gone, Gone, Gone</t>
  </si>
  <si>
    <t xml:space="preserve">A0843</t>
  </si>
  <si>
    <t xml:space="preserve">Country Gazette</t>
  </si>
  <si>
    <t xml:space="preserve">A Traitor in Our Midst</t>
  </si>
  <si>
    <t xml:space="preserve">United Artists Records</t>
  </si>
  <si>
    <t xml:space="preserve">banjo; mandolin; fiddle; long solos</t>
  </si>
  <si>
    <t xml:space="preserve">Formed by Flying Burrito Brothers fiddler Byron Berline with banjo player Alan Munde, Country Gazette's debut pushes the lane's bluegrass-picking side to its most virtuosic, playing fast instrumental breakdowns alongside vocal numbers. It is closer to straight bluegrass than to the electric country rock of the Byrds or Burritos, but it grew directly out of that scene's session-player network. Roger Bush's bass and vocals round out the core trio sound.</t>
  </si>
  <si>
    <t xml:space="preserve">Formed by Flying Burrito Brothers sideman Byron Berline, Country Gazette carries the bluegrass-picking strand of the Los Angeles country-rock scene into its own dedicated band.</t>
  </si>
  <si>
    <t xml:space="preserve">Farewell Blues; This World Is Not My Home; Little Rock Getaway</t>
  </si>
  <si>
    <t xml:space="preserve">https://en.wikipedia.org/wiki/Country_Gazette_(band)</t>
  </si>
  <si>
    <t xml:space="preserve">A0844</t>
  </si>
  <si>
    <t xml:space="preserve">Pure Prairie League</t>
  </si>
  <si>
    <t xml:space="preserve">Columbus, OH</t>
  </si>
  <si>
    <t xml:space="preserve">An Ohio band's debut, using a Norman Rockwell Saturday Evening Post cowboy painting for its cover art, plays gentle, harmony-driven country rock closer to Poco than to the grittier Burritos sound. It sold poorly on release and the band nearly folded before Bustin' Out relaunched them later the same year. Craig Fuller's high, clear lead vocal is the record's defining voice.</t>
  </si>
  <si>
    <t xml:space="preserve">An Ohio-based band bringing Poco-style harmony country rock to the Midwest, its slow-building cult reputation eventually paying off with the RCA-reissued single from its follow-up Bustin' Out.</t>
  </si>
  <si>
    <t xml:space="preserve">Boulder Skies; Early Morning Riser; Harmony Song</t>
  </si>
  <si>
    <t xml:space="preserve">https://en.wikipedia.org/wiki/Pure_Prairie_League</t>
  </si>
  <si>
    <t xml:space="preserve">A0845</t>
  </si>
  <si>
    <t xml:space="preserve">Bustin' Out</t>
  </si>
  <si>
    <t xml:space="preserve">Recorded in Toronto and released the same year as the debut, this record contains Amie, the gentle acoustic-and-pedal-steel love song that became a surprise hit single years after the album's initial release and made the band's career. Craig Fuller left the band before that success fully arrived. It is the most enduring example of the softer, radio-friendly wing of country rock that Poco had pioneered.</t>
  </si>
  <si>
    <t xml:space="preserve">Pure Prairie League's second album, whose slow-building hit Amie became one of the most recognizable songs of the softer, harmony-pop wing of country rock that Poco established.</t>
  </si>
  <si>
    <t xml:space="preserve">Amie; Two Lane Highway; Falling In and Out of Love</t>
  </si>
  <si>
    <t xml:space="preserve">A0846</t>
  </si>
  <si>
    <t xml:space="preserve">The Dillards</t>
  </si>
  <si>
    <t xml:space="preserve">Wheatstraw Suite</t>
  </si>
  <si>
    <t xml:space="preserve">banjo; mandolin; close harmonies; strings; fingerpicked acoustic</t>
  </si>
  <si>
    <t xml:space="preserve">A bluegrass band from the Ozarks, relocated to Los Angeles and already famous for backing the Byrds and appearing on The Andy Griffith Show, plugged in and added strings and drums for this record, arriving at country rock from the bluegrass side just as the Byrds arrived from folk rock. It came out the same year as Sweetheart of the Rodeo and shares some of its DNA, though it is gentler and more string-band rooted. It is a key, underrated bridge record for the style.</t>
  </si>
  <si>
    <t xml:space="preserve">A bluegrass band's own move toward country rock, made in the same Los Angeles scene and same year as Sweetheart of the Rodeo, connecting the genre's electric wing back to real Ozark string-band tradition.</t>
  </si>
  <si>
    <t xml:space="preserve">Listen to the Sound; Reason to Believe; Tribal Gathering</t>
  </si>
  <si>
    <t xml:space="preserve">https://en.wikipedia.org/wiki/The_Dillards</t>
  </si>
  <si>
    <t xml:space="preserve">A0847</t>
  </si>
  <si>
    <t xml:space="preserve">Chris Hillman</t>
  </si>
  <si>
    <t xml:space="preserve">Slippin' Away</t>
  </si>
  <si>
    <t xml:space="preserve">The Byrds and Flying Burrito Brothers bassist's first true solo album after the Souther-Hillman-Furay Band folded, written partly with Crawdaddy editor Peter Knobler and played by a crack Los Angeles session band including Al Perkins on steel. It is direct, unpretentious country rock without the pop gloss J.D. Souther had pulled the previous band toward. It was later reissued alongside Clear Sailin' as The Asylum Years.</t>
  </si>
  <si>
    <t xml:space="preserve">Chris Hillman's first true solo record, returning to a leaner country-rock sound after the more polished Souther-Hillman-Furay Band, and carrying his Byrds/Burritos pedigree forward on his own.</t>
  </si>
  <si>
    <t xml:space="preserve">Slippin' Away; Take It On the Run; Witching Hour</t>
  </si>
  <si>
    <t xml:space="preserve">https://www.allmusic.com/album/slippin-away-mw0000203793
https://en.wikipedia.org/wiki/Chris_Hillman_discography</t>
  </si>
  <si>
    <t xml:space="preserve">A0848</t>
  </si>
  <si>
    <t xml:space="preserve">Clear Sailin'</t>
  </si>
  <si>
    <t xml:space="preserve">Hillman's second solo album continues in the same clean, band-driven country-rock vein as Slippin' Away, again drawing on the same circle of Los Angeles session players. It did not chart any better than its predecessor, and Hillman's solo career stalled after it before he resurfaced later with McGuinn, Clark and Hillman and then the Desert Rose Band. It closes out the 1970s run of ex-Byrds solo country-rock records.</t>
  </si>
  <si>
    <t xml:space="preserve">Chris Hillman's second and final Asylum solo album, closing out the direct post-Byrds/Burritos country-rock line before his later work moved toward the more mainstream Nashville country of the Desert Rose Band.</t>
  </si>
  <si>
    <t xml:space="preserve">Clear Sailin'; Down in the Churchyard; El Camino</t>
  </si>
  <si>
    <t xml:space="preserve">https://en.wikipedia.org/wiki/Chris_Hillman_discography</t>
  </si>
  <si>
    <t xml:space="preserve">A0849</t>
  </si>
  <si>
    <t xml:space="preserve">Hearts &amp; Flowers</t>
  </si>
  <si>
    <t xml:space="preserve">Now Is the Time for Hearts and Flowers</t>
  </si>
  <si>
    <t xml:space="preserve">close harmonies; fingerpicked acoustic; pedal steel; hushed</t>
  </si>
  <si>
    <t xml:space="preserve">A Los Angeles folk-rock trio (including future Byrd Bernie Leadon) whose debut sits right at the folk-to-country-rock hinge, with gentle harmonies and light steel touches a year before Sweetheart of the Rodeo made the move explicit. It sold poorly and the band is now mostly remembered as a stepping stone for its members' later, better-known bands. It is a real if minor document of the style forming.</t>
  </si>
  <si>
    <t xml:space="preserve">An early, little-heard Los Angeles folk-rock record that anticipates the country turn the Byrds would make explicit the following year, and a starting point for guitarist Bernie Leadon's path into Dillard &amp; Clark, the Flying Burrito Brothers and the Eagles.</t>
  </si>
  <si>
    <t xml:space="preserve">Rock and Roll Gypsies; Reason to Believe; Try to Live On</t>
  </si>
  <si>
    <t xml:space="preserve">https://en.wikipedia.org/wiki/Hearts_%26_Flowers</t>
  </si>
  <si>
    <t xml:space="preserve">A0850</t>
  </si>
  <si>
    <t xml:space="preserve">Of Horses, Kids and Forgotten Women</t>
  </si>
  <si>
    <t xml:space="preserve">pedal steel; close harmonies; fingerpicked acoustic; breezy</t>
  </si>
  <si>
    <t xml:space="preserve">The trio's second and final album, produced by Nik Venet, pushes further into country-rock territory with more prominent pedal steel than the debut, released right alongside Sweetheart of the Rodeo and Safe at Home. Larry Murray's songwriting and the band's harmonies hold it together, but it sold no better than the first record and the group broke up soon after. Bernie Leadon left partway through this period to join Dillard &amp; Clark.</t>
  </si>
  <si>
    <t xml:space="preserve">Hearts &amp; Flowers' final album, released in the same pivotal year as Sweetheart of the Rodeo and Safe at Home, just before guitarist Bernie Leadon moved on into Dillard &amp; Clark.</t>
  </si>
  <si>
    <t xml:space="preserve">Extra Extra; Green Fuz; Two Little Sisters</t>
  </si>
  <si>
    <t xml:space="preserve">A0851</t>
  </si>
  <si>
    <t xml:space="preserve">Commander Cody and His Lost Planet Airmen</t>
  </si>
  <si>
    <t xml:space="preserve">Lost in the Ozone</t>
  </si>
  <si>
    <t xml:space="preserve">Paramount Records</t>
  </si>
  <si>
    <t xml:space="preserve">pedal steel; piano; drawl; rowdy</t>
  </si>
  <si>
    <t xml:space="preserve">An Ann Arbor band relocated to the San Francisco Bay Area, mixing western swing, boogie-woogie piano and hot-rod rockabilly into a rowdier, funnier take on the country-rock boom than the more solemn Byrds/Burritos axis; their cover of Hot Rod Lincoln became a surprise top-ten hit. It is closer to a bar-band party record than Cosmic American Music's mournful side, but it grew from the same country-meets-longhairs impulse. Commander Cody himself (George Frayne) played honky-tonk piano.</t>
  </si>
  <si>
    <t xml:space="preserve">A rowdier, western-swing-leaning cousin of the Los Angeles country-rock scene, proving the same longhairs-playing-country impulse could also work as good-time bar-band music.</t>
  </si>
  <si>
    <t xml:space="preserve">Hot Rod Lincoln; Seeds and Stems (Again); Family Bible</t>
  </si>
  <si>
    <t xml:space="preserve">https://en.wikipedia.org/wiki/Commander_Cody_and_His_Lost_Planet_Airmen</t>
  </si>
  <si>
    <t xml:space="preserve">A0852</t>
  </si>
  <si>
    <t xml:space="preserve">Bringing It All Back Home</t>
  </si>
  <si>
    <t xml:space="preserve">V22 Dylan and The Band</t>
  </si>
  <si>
    <t xml:space="preserve">New York / Woodstock, NY</t>
  </si>
  <si>
    <t xml:space="preserve">Greenwich Village folk scene</t>
  </si>
  <si>
    <t xml:space="preserve">harmonica; storytelling; political; pop-culture references; long songs (7+ minutes)</t>
  </si>
  <si>
    <t xml:space="preserve">Dylan splits the record down the middle: one side of a loud electric band (Bruce Langhorne, Al Kooper's predecessors) driving surreal, joke-cracking talking blues, one side of solo acoustic guitar and harmonica carrying his most abstract lyrics yet. It is the record where folk-club Dylan becomes rock Dylan without fully leaving either behind, and it set the template for treating rock lyrics as literature.</t>
  </si>
  <si>
    <t xml:space="preserve">Grows directly out of the Greenwich Village folk revival (Guthrie, Van Ronk) and electric Chicago/Chess blues; its fusion of rock band and literary lyric is the founding document the whole V22 lane, and later Neil Young and The Band, build on.</t>
  </si>
  <si>
    <t xml:space="preserve">Subterranean Homesick Blues; Mr. Tambourine Man; It's Alright, Ma (I'm Only Bleeding)</t>
  </si>
  <si>
    <t xml:space="preserve">https://en.wikipedia.org/wiki/Bob_Dylan_discography
https://en.wikipedia.org/wiki/Bringing_It_All_Back_Home</t>
  </si>
  <si>
    <t xml:space="preserve">A0853</t>
  </si>
  <si>
    <t xml:space="preserve">Highway 61 Revisited</t>
  </si>
  <si>
    <t xml:space="preserve">harmonica; storytelling; long songs (7+ minutes); political; rowdy</t>
  </si>
  <si>
    <t xml:space="preserve">A full-band electric record built on Mike Bloomfield's guitar and Al Kooper's improvised organ, moving from the six-minute single 'Like a Rolling Stone' to the eleven-minute closing ballad 'Desolation Row'. The songs are dense with carnival imagery, biblical and pop-culture references, sung in a sneering, speed-of-thought delivery that reinvented what a rock lyric could hold.</t>
  </si>
  <si>
    <t xml:space="preserve">Follows directly from Bringing It All Back Home's electric side and feeds every roots-rock songwriter after it, from The Band to Drive-By Truckers, who treat the extended narrative-song form as a model.</t>
  </si>
  <si>
    <t xml:space="preserve">Like a Rolling Stone; Ballad of a Thin Man; Desolation Row</t>
  </si>
  <si>
    <t xml:space="preserve">https://en.wikipedia.org/wiki/Bob_Dylan_discography
https://en.wikipedia.org/wiki/Highway_61_Revisited</t>
  </si>
  <si>
    <t xml:space="preserve">A0854</t>
  </si>
  <si>
    <t xml:space="preserve">Blonde on Blonde</t>
  </si>
  <si>
    <t xml:space="preserve">harmonica; storytelling; long songs (7+ minutes); heartbreak; piano</t>
  </si>
  <si>
    <t xml:space="preserve">A double album cut mostly in Nashville with top session players, giving Dylan's wild-mercury wordplay a loose, bluesy backing instead of a garage-rock one. It stretches from the tumbling wordplay of 'Rainy Day Women #12 &amp; 35' to the eleven-minute side-long 'Sad Eyed Lady of the Lowlands', and its use of Nashville cats previews the country turn to come.</t>
  </si>
  <si>
    <t xml:space="preserve">Extends the electric trilogy begun on Bringing It All Back Home and Highway 61 Revisited; the Nashville sessions directly set up Dylan's later country records and the whole Nashville-adjacent wing of the V zone.</t>
  </si>
  <si>
    <t xml:space="preserve">Visions of Johanna; Rainy Day Women #12 &amp; 35; Sad Eyed Lady of the Lowlands</t>
  </si>
  <si>
    <t xml:space="preserve">https://en.wikipedia.org/wiki/Bob_Dylan_discography
https://en.wikipedia.org/wiki/Blonde_on_Blonde</t>
  </si>
  <si>
    <t xml:space="preserve">A0855</t>
  </si>
  <si>
    <t xml:space="preserve">John Wesley Harding</t>
  </si>
  <si>
    <t xml:space="preserve">harmonica; storytelling; spiritual or gospel; hushed; Southern gothic</t>
  </si>
  <si>
    <t xml:space="preserve">Recorded quickly in Nashville right after Dylan's motorcycle-accident seclusion, this is a deliberately plain, parable-like record: just guitar, bass and drums behind biblical outlaw ballads. Released the same month as psychedelia's peak, its austerity and Old West/gospel imagery pointed rock songwriting back toward roots music.</t>
  </si>
  <si>
    <t xml:space="preserve">Comes out of the Basement Tapes sessions with The Band and directly anticipates Dylan's own country records and the Cosmic American Music of the Byrds and Gram Parsons the following year.</t>
  </si>
  <si>
    <t xml:space="preserve">All Along the Watchtower; I Dreamed I Saw St. Augustine; Drifter's Escape</t>
  </si>
  <si>
    <t xml:space="preserve">https://www.noexpectations.fyi/p/visas-for-foreign-touring-bands-movie-tickets</t>
  </si>
  <si>
    <t xml:space="preserve">https://en.wikipedia.org/wiki/Bob_Dylan_discography
https://en.wikipedia.org/wiki/John_Wesley_Harding_(album)</t>
  </si>
  <si>
    <t xml:space="preserve">A0856</t>
  </si>
  <si>
    <t xml:space="preserve">Nashville Skyline</t>
  </si>
  <si>
    <t xml:space="preserve">pedal steel; duets; drawl; breezy; Telecaster twang</t>
  </si>
  <si>
    <t xml:space="preserve">Dylan's full country album, cut in Nashville with Charlie Daniels and Pete Drake, sung in a warm new croon after he quit smoking. Short, uncomplicated love songs replace his earlier density, and the Johnny Cash duet on 'Girl from the North Country' formalized the bridge between Music Row and rock songwriters.</t>
  </si>
  <si>
    <t xml:space="preserve">Pushes the country move hinted at on John Wesley Harding all the way into Nashville proper, giving cover to the Byrds' Sweetheart of the Rodeo and the whole country-rock movement that follows in V21.</t>
  </si>
  <si>
    <t xml:space="preserve">Lay Lady Lay; Girl from the North Country; Tonight I'll Be Staying Here with You</t>
  </si>
  <si>
    <t xml:space="preserve">https://www.noexpectations.fyi/p/best-country-albums-of-2024</t>
  </si>
  <si>
    <t xml:space="preserve">https://en.wikipedia.org/wiki/Bob_Dylan_discography
https://en.wikipedia.org/wiki/Nashville_Skyline</t>
  </si>
  <si>
    <t xml:space="preserve">A0857</t>
  </si>
  <si>
    <t xml:space="preserve">Self Portrait</t>
  </si>
  <si>
    <t xml:space="preserve">pedal steel; strings; storytelling; breezy; polished</t>
  </si>
  <si>
    <t xml:space="preserve">A sprawling double album of covers, traditional songs and a few originals, cut with Nashville and Woodstock players and drenched in strings and backing choirs; it was savaged on release for being un-Dylanlike and has since been reassessed as a deliberately loose folk-song scrapbook. It sits closer to easy-listening country-pop than anything he had done before.</t>
  </si>
  <si>
    <t xml:space="preserve">An extension of the covers-and-traditionals instinct from the Basement Tapes sessions, and an early model for later artists' 'anti-image' covers records.</t>
  </si>
  <si>
    <t xml:space="preserve">Copper Kettle (The Pale Moonlight); Alberta #1; Days of 49</t>
  </si>
  <si>
    <t xml:space="preserve">https://en.wikipedia.org/wiki/Bob_Dylan_discography
https://en.wikipedia.org/wiki/Self_Portrait_(album)</t>
  </si>
  <si>
    <t xml:space="preserve">A0858</t>
  </si>
  <si>
    <t xml:space="preserve">New Morning</t>
  </si>
  <si>
    <t xml:space="preserve">piano; spiritual or gospel; breezy; storytelling; horns</t>
  </si>
  <si>
    <t xml:space="preserve">A quick, warm corrective to Self Portrait, built around Dylan's own piano playing, with a looser, more domestic feel than his '60s records. Songs like 'If Not for You' and 'New Morning' trade prophecy for contentment, and the record is one of three albums Dylan writes about at length in his memoir Chronicles: Volume One.</t>
  </si>
  <si>
    <t xml:space="preserve">Continues the plainspoken, roots-domestic mode of John Wesley Harding and the Basement Tapes rather than the electric trilogy, and its warmth is a touchstone for the singer-songwriter records of V13 and V25.</t>
  </si>
  <si>
    <t xml:space="preserve">If Not for You; New Morning; Went to See the Gypsy</t>
  </si>
  <si>
    <t xml:space="preserve">https://www.noexpectations.fyi/p/the-no-expectations-reader-year-in-review-2023</t>
  </si>
  <si>
    <t xml:space="preserve">https://en.wikipedia.org/wiki/Bob_Dylan_discography
https://en.wikipedia.org/wiki/New_Morning</t>
  </si>
  <si>
    <t xml:space="preserve">A0859</t>
  </si>
  <si>
    <t xml:space="preserve">Planet Waves</t>
  </si>
  <si>
    <t xml:space="preserve">Asylum</t>
  </si>
  <si>
    <t xml:space="preserve">piano; road songs; harmonica; storytelling; rowdy</t>
  </si>
  <si>
    <t xml:space="preserve">Dylan's only studio album backed entirely by The Band, cut fast in a few days before their 1974 reunion tour. It swings between the ragged, loose road-song feel of 'Tough Mama' and the tender 'Forever Young', written for his children, and is the clearest studio document of how Dylan and The Band's sounds fit together.</t>
  </si>
  <si>
    <t xml:space="preserve">Reunites Dylan with the Basement Tapes-era Band and directly sets up the tour that produced Before the Flood; its loose, road-worn feel points toward Blood on the Tracks the following year.</t>
  </si>
  <si>
    <t xml:space="preserve">Forever Young; On a Night Like This; Going, Going, Gone</t>
  </si>
  <si>
    <t xml:space="preserve">https://en.wikipedia.org/wiki/Bob_Dylan_discography
https://en.wikipedia.org/wiki/Planet_Waves</t>
  </si>
  <si>
    <t xml:space="preserve">A0860</t>
  </si>
  <si>
    <t xml:space="preserve">Blood on the Tracks</t>
  </si>
  <si>
    <t xml:space="preserve">fingerpicked acoustic; heartbreak; storytelling; harmonica; bleak</t>
  </si>
  <si>
    <t xml:space="preserve">Written during the breakup of Dylan's marriage and recorded twice, first sparsely in New York and then partly re-cut with a Minneapolis bar band, the finished record mixes both sessions into an album of shifting-tense breakup songs and long narrative ballads. Dylan later claimed it was loosely inspired by Chekhov's short stories, and it is widely treated as his songwriting peak.</t>
  </si>
  <si>
    <t xml:space="preserve">A return to acoustic, lyric-first songwriting after the full-band Planet Waves, and the single most cited Dylan record by later confessional and narrative songwriters across the whole V zone.</t>
  </si>
  <si>
    <t xml:space="preserve">Tangled Up in Blue; Idiot Wind; Simple Twist of Fate</t>
  </si>
  <si>
    <t xml:space="preserve">https://en.wikipedia.org/wiki/Bob_Dylan_discography
https://en.wikipedia.org/wiki/Blood_on_the_Tracks</t>
  </si>
  <si>
    <t xml:space="preserve">A0861</t>
  </si>
  <si>
    <t xml:space="preserve">Bob Dylan and The Band</t>
  </si>
  <si>
    <t xml:space="preserve">The Basement Tapes</t>
  </si>
  <si>
    <t xml:space="preserve">fingerpicked acoustic; lo-fi; live in the room; storytelling; funny-sad; Southern gothic</t>
  </si>
  <si>
    <t xml:space="preserve">Recorded in 1967 in the basement of The Band's rented house ('Big Pink') and a nearby garage, then officially released eight years later, this is loose, half-joking, half-mythic Americana cut on cheap tape with no thought of release. Dylan and The Band run through originals, covers and pure nonsense with a homemade, live-in-the-room looseness that bootleggers and critics later treated as a founding text of roots rock.</t>
  </si>
  <si>
    <t xml:space="preserve">Grew directly out of Dylan and The Band's convalescence-era sessions after John Wesley Harding, and its ramshackle, communal recording ethic is a direct ancestor of both The Band's own catalog and later lo-fi/DIY roots recording.</t>
  </si>
  <si>
    <t xml:space="preserve">Million Dollar Bash; Tears of Rage; This Wheel's on Fire</t>
  </si>
  <si>
    <t xml:space="preserve">https://en.wikipedia.org/wiki/Bob_Dylan_discography
https://en.wikipedia.org/wiki/The_Basement_Tapes</t>
  </si>
  <si>
    <t xml:space="preserve">A0862</t>
  </si>
  <si>
    <t xml:space="preserve">Desire</t>
  </si>
  <si>
    <t xml:space="preserve">strings; storytelling; political; duets; long songs (7+ minutes)</t>
  </si>
  <si>
    <t xml:space="preserve">Most songs co-written with theater director Jacques Levy and driven by Scarlet Rivera's violin, this is Dylan's return to long story-songs after Blood on the Tracks' shorter forms, from the boxing-injustice epic 'Hurricane' to the surreal travelogue 'Isis'. Emmylou Harris sings harmony throughout, tying the record to the country-rock scene next door.</t>
  </si>
  <si>
    <t xml:space="preserve">Follows Blood on the Tracks' narrative songwriting into wider, almost theatrical storytelling, and its Rolling Thunder-era sound feeds directly into the live document Hard Rain and the tour film/album that followed.</t>
  </si>
  <si>
    <t xml:space="preserve">Hurricane; Isis; Sara</t>
  </si>
  <si>
    <t xml:space="preserve">https://en.wikipedia.org/wiki/Bob_Dylan_discography
https://en.wikipedia.org/wiki/Desire_(Bob_Dylan_album)</t>
  </si>
  <si>
    <t xml:space="preserve">A0863</t>
  </si>
  <si>
    <t xml:space="preserve">Hard Rain</t>
  </si>
  <si>
    <t xml:space="preserve">harmonica; live in the room; rowdy; storytelling; road songs</t>
  </si>
  <si>
    <t xml:space="preserve">A raw, rain-soaked live album drawn from the second leg of the Rolling Thunder Revue, with Dylan's road band tearing into radically rearranged versions of older songs at a rougher, more ragged pace than the studio originals. It captures the tour's traveling-circus energy better than any polish would.</t>
  </si>
  <si>
    <t xml:space="preserve">Documents the second, harder-edged leg of the Rolling Thunder Revue that also produced Desire, and its rough rearrangements set a precedent for Dylan's later habit of remaking his catalog live.</t>
  </si>
  <si>
    <t xml:space="preserve">Maggie's Farm; Shelter from the Storm; Idiot Wind</t>
  </si>
  <si>
    <t xml:space="preserve">https://en.wikipedia.org/wiki/Bob_Dylan_discography</t>
  </si>
  <si>
    <t xml:space="preserve">A0864</t>
  </si>
  <si>
    <t xml:space="preserve">Before the Flood</t>
  </si>
  <si>
    <t xml:space="preserve">live in the room; rowdy; horns; anthemic; road songs</t>
  </si>
  <si>
    <t xml:space="preserve">A double live album from Dylan's 1974 arena reunion tour with The Band, reworking '60s classics at a harder, faster, more triumphant pace than the originals, with The Band also performing a handful of songs from their own catalog in the set. It is loud, celebratory rock and roll rather than a nuanced revisit.</t>
  </si>
  <si>
    <t xml:space="preserve">Grew out of the same 1974 reunion that produced the studio album Planet Waves, and stands as the definitive document of Dylan and The Band performing together on a large stage.</t>
  </si>
  <si>
    <t xml:space="preserve">Like a Rolling Stone; Ballad of a Thin Man; All Along the Watchtower</t>
  </si>
  <si>
    <t xml:space="preserve">https://en.wikipedia.org/wiki/Bob_Dylan_discography
https://en.wikipedia.org/wiki/Before_the_Flood</t>
  </si>
  <si>
    <t xml:space="preserve">A0865</t>
  </si>
  <si>
    <t xml:space="preserve">Street-Legal</t>
  </si>
  <si>
    <t xml:space="preserve">horns; close harmonies; storytelling; political; polished</t>
  </si>
  <si>
    <t xml:space="preserve">A bigger, more R&amp;B-inflected sound than anything Dylan had tried before, with horns, female backing vocalists and a road band cut live in the studio. Reviews were mixed at the time, but 'Changing of the Guards' and 'Señor (Tales of Yankee Power)' are now heard as transitional songs pointing toward the gospel records that followed.</t>
  </si>
  <si>
    <t xml:space="preserve">Bridges the Rolling Thunder era to the born-again gospel trilogy that begins with Slow Train Coming the following year.</t>
  </si>
  <si>
    <t xml:space="preserve">Señor (Tales of Yankee Power); Changing of the Guards; New Pony</t>
  </si>
  <si>
    <t xml:space="preserve">A0866</t>
  </si>
  <si>
    <t xml:space="preserve">Slow Train Coming</t>
  </si>
  <si>
    <t xml:space="preserve">Muscle Shoals</t>
  </si>
  <si>
    <t xml:space="preserve">spiritual or gospel; horns; political; polished; baritone</t>
  </si>
  <si>
    <t xml:space="preserve">The first of Dylan's born-again Christian albums, cut at Muscle Shoals Sound Studio with Mark Knopfler on guitar and a tight, funky Southern-soul backing band. The evangelical lyrics alienated some longtime fans, but the record won Dylan a Grammy and 'Gotta Serve Somebody' remains one of his most covered later songs.</t>
  </si>
  <si>
    <t xml:space="preserve">A hard turn from the loose road-rock of Street-Legal into gospel testimony, directly setting up Saved and Shot of Love as a trilogy.</t>
  </si>
  <si>
    <t xml:space="preserve">Gotta Serve Somebody; Precious Angel; When You Gonna Wake Up</t>
  </si>
  <si>
    <t xml:space="preserve">A0867</t>
  </si>
  <si>
    <t xml:space="preserve">Infidels</t>
  </si>
  <si>
    <t xml:space="preserve">Telecaster twang; political; storytelling; polished; slide guitar</t>
  </si>
  <si>
    <t xml:space="preserve">A secular comeback co-produced with Mark Knopfler and featuring Sly and Robbie's reggae-tinged rhythm section, generally considered Dylan's strongest '80s studio album. 'Jokerman' and 'Sweetheart Like You' pair dense, allusive lyrics with a cleaner, more contemporary sound than his '70s work.</t>
  </si>
  <si>
    <t xml:space="preserve">Closes out Dylan's religious period and re-establishes the dense, image-driven songwriting of his '60s and '70s work in a modern production context.</t>
  </si>
  <si>
    <t xml:space="preserve">Jokerman; Sweetheart Like You; License to Kill</t>
  </si>
  <si>
    <t xml:space="preserve">A0868</t>
  </si>
  <si>
    <t xml:space="preserve">Oh Mercy</t>
  </si>
  <si>
    <t xml:space="preserve">New Orleans</t>
  </si>
  <si>
    <t xml:space="preserve">hushed; bleak; storytelling; slide guitar; spiritual or gospel</t>
  </si>
  <si>
    <t xml:space="preserve">Produced by Daniel Lanois in New Orleans, this is a swampy, atmospheric comeback after a rough late-'80s stretch, with hushed, spare arrangements built around Lanois's guitar textures. Dylan writes at length about making it in his memoir Chronicles: Volume One, and 'Most of the Time' and 'Man in the Long Black Coat' are among his most quietly devastating later songs.</t>
  </si>
  <si>
    <t xml:space="preserve">The first of two Lanois-produced comeback records (with Time Out of Mind) that reestablished Dylan as a vital songwriter for a new generation of roots-rock artists.</t>
  </si>
  <si>
    <t xml:space="preserve">Most of the Time; Man in the Long Black Coat; Everything Is Broken</t>
  </si>
  <si>
    <t xml:space="preserve">https://en.wikipedia.org/wiki/Bob_Dylan_discography
https://en.wikipedia.org/wiki/Oh_Mercy</t>
  </si>
  <si>
    <t xml:space="preserve">A0869</t>
  </si>
  <si>
    <t xml:space="preserve">Time Out of Mind</t>
  </si>
  <si>
    <t xml:space="preserve">bleak; baritone; storytelling; slide guitar; glacial</t>
  </si>
  <si>
    <t xml:space="preserve">A second Daniel Lanois collaboration, this time recorded in Miami with a dense, murky, almost swamp-blues production that suits Dylan's weathered, death-haunted late voice. It won the Grammy for Album of the Year and is generally treated as the start of Dylan's late-period renaissance that runs through Rough and Rowdy Ways.</t>
  </si>
  <si>
    <t xml:space="preserve">Continues the Lanois atmosphere of Oh Mercy but with a heavier, more haunted band sound, opening the door to the more traditional, self-produced records ('Love and Theft' onward) that follow.</t>
  </si>
  <si>
    <t xml:space="preserve">Not Dark Yet; Love Sick; Cold Irons Bound</t>
  </si>
  <si>
    <t xml:space="preserve">A0870</t>
  </si>
  <si>
    <t xml:space="preserve">"Love and Theft"</t>
  </si>
  <si>
    <t xml:space="preserve">storytelling; horns; drawl; funny-sad; road songs</t>
  </si>
  <si>
    <t xml:space="preserve">Self-produced under the pseudonym Jack Frost, this record trades Time Out of Mind's murk for a dry, swinging pastiche of old-time blues, rockabilly and Tin Pan Alley pop, played by Dylan's touring band. The title, lifted from a scholarly book on minstrelsy, signals the record's deliberate collaging of American vernacular music.</t>
  </si>
  <si>
    <t xml:space="preserve">Moves out of the Lanois-produced fog into the leaner, self-produced sound Dylan keeps for the rest of his career, and its blues/swing pastiche is a direct model for Modern Times.</t>
  </si>
  <si>
    <t xml:space="preserve">Mississippi; Summer Days; High Water (For Charley Patton)</t>
  </si>
  <si>
    <t xml:space="preserve">A0871</t>
  </si>
  <si>
    <t xml:space="preserve">Modern Times</t>
  </si>
  <si>
    <t xml:space="preserve">storytelling; baritone; political; drawl; long songs (7+ minutes)</t>
  </si>
  <si>
    <t xml:space="preserve">A relaxed, blues- and swing-soaked record that became Dylan's first number-one album in three decades, leaning on his touring band's road-tested feel and lyrics that freely rework older blues and folk verses. 'Workingman's Blues #2' and the closing 'Ain't Talkin'' extend the antique-Americana persona of 'Love and Theft' into a wearier, more elegiac register.</t>
  </si>
  <si>
    <t xml:space="preserve">The middle record of Dylan's 2000s self-produced trilogy alongside 'Love and Theft' and Together Through Life, deepening his late-career habit of channeling pre-rock American song forms.</t>
  </si>
  <si>
    <t xml:space="preserve">Thunder on the Mountain; Workingman's Blues #2; Ain't Talkin'</t>
  </si>
  <si>
    <t xml:space="preserve">A0872</t>
  </si>
  <si>
    <t xml:space="preserve">Tempest</t>
  </si>
  <si>
    <t xml:space="preserve">storytelling; long songs (7+ minutes); fiddle; bleak; political</t>
  </si>
  <si>
    <t xml:space="preserve">A dark, violent late album closing with two extended narrative set-pieces: the fourteen-minute title track retelling the Titanic sinking, and 'Roll On John', an elegy for John Lennon. The touring band plays with a loose, bar-band swing under lyrics that are among Dylan's bleakest.</t>
  </si>
  <si>
    <t xml:space="preserve">Continues the antique-blues persona of 'Love and Theft' and Modern Times toward longer, more explicitly mortality-obsessed narrative songs, setting up Rough and Rowdy Ways.</t>
  </si>
  <si>
    <t xml:space="preserve">Duquesne Whistle; Pay in Blood; Roll On John</t>
  </si>
  <si>
    <t xml:space="preserve">A0873</t>
  </si>
  <si>
    <t xml:space="preserve">Rough and Rowdy Ways</t>
  </si>
  <si>
    <t xml:space="preserve">storytelling; political; baritone; long songs (7+ minutes); spiritual or gospel</t>
  </si>
  <si>
    <t xml:space="preserve">Dylan's first album of original songs in eight years, anchored by the seventeen-minute 'Murder Most Foul', a stream-of-consciousness meditation on the Kennedy assassination and American culture. Reviewers treated it as a career-capping late masterpiece, direct and plainspoken in a way that contrasts with the riddling density of his '60s work.</t>
  </si>
  <si>
    <t xml:space="preserve">The culmination of the self-produced late style begun on 'Love and Theft', and widely cited by the 2020s Americana and indie-folk scene as proof Dylan remained a living reference point rather than a museum piece.</t>
  </si>
  <si>
    <t xml:space="preserve">I Contain Multitudes; Murder Most Foul; Key West (Philosopher Pirate)</t>
  </si>
  <si>
    <t xml:space="preserve">https://www.noexpectations.fyi/p/sufjan-stevens-albums-ranked-javelin-illinois</t>
  </si>
  <si>
    <t xml:space="preserve">A0874</t>
  </si>
  <si>
    <t xml:space="preserve">The Bootleg Series Vol. 5: Bob Dylan Live 1975, The Rolling Thunder Revue</t>
  </si>
  <si>
    <t xml:space="preserve">live in the room; fiddle; harmonica; rowdy; storytelling</t>
  </si>
  <si>
    <t xml:space="preserve">An official archival release documenting the first, more theatrical leg of the 1975 Rolling Thunder Revue tour, with Scarlet Rivera's violin and a loose troupe of musicians (Joan Baez, Roger McGuinn among them) reworking Dylan's catalog. It is looser and stranger than the contemporaneous Desire studio takes, capturing the tour's carnival atmosphere the way Hard Rain captures its rougher second leg.</t>
  </si>
  <si>
    <t xml:space="preserve">Part of Dylan's ongoing Bootleg Series of archival releases; it fills in the Rolling Thunder era alongside Desire and Hard Rain and is treated as canonical by Dylan scholars and podcasts like Jokermen.</t>
  </si>
  <si>
    <t xml:space="preserve">Isis; Romance in Durango; A Hard Rain's A-Gonna Fall</t>
  </si>
  <si>
    <t xml:space="preserve">https://en.wikipedia.org/wiki/Bob_Dylan_discography
https://en.wikipedia.org/wiki/The_Bootleg_Series_Vol._5:_Bob_Dylan_Live_1975,_The_Rolling_Thunder_Revue</t>
  </si>
  <si>
    <t xml:space="preserve">A0875</t>
  </si>
  <si>
    <t xml:space="preserve">The Band</t>
  </si>
  <si>
    <t xml:space="preserve">Music from Big Pink</t>
  </si>
  <si>
    <t xml:space="preserve">Toronto / Woodstock, NY</t>
  </si>
  <si>
    <t xml:space="preserve">piano; close harmonies; storytelling; Southern gothic; drawl</t>
  </si>
  <si>
    <t xml:space="preserve">The debut album by Dylan's former backing band, cut in the same Woodstock, NY orbit as the Basement Tapes and drawing on two Dylan co-writes plus Robbie Robertson originals like 'The Weight'. Its warm, unhurried blend of country, gospel, R&amp;B and rock, with three lead singers trading verses, arrived as a direct rebuke to psychedelia and reoriented a generation of rock musicians toward roots music.</t>
  </si>
  <si>
    <t xml:space="preserve">Grew directly out of The Band's years backing Dylan and the informal Basement Tapes sessions; Eric Clapton has said the record's plainness helped break up Cream, and it is a founding document for Southern rock, country rock and Americana alike.</t>
  </si>
  <si>
    <t xml:space="preserve">The Weight; Tears of Rage; Chest Fever</t>
  </si>
  <si>
    <t xml:space="preserve">https://en.wikipedia.org/wiki/The_Band_discography
https://en.wikipedia.org/wiki/Music_from_Big_Pink</t>
  </si>
  <si>
    <t xml:space="preserve">A0876</t>
  </si>
  <si>
    <t xml:space="preserve">piano; close harmonies; storytelling; Southern gothic; small-town; drawl</t>
  </si>
  <si>
    <t xml:space="preserve">Recorded in a converted pool house in Sammy Davis Jr.'s Hollywood Hills home, this self-titled second album is largely Robbie Robertson's songwriting about a South none of the (mostly Canadian) band members were from, sung by Levon Helm, Rick Danko and Richard Manuel in rotation. 'The Night They Drove Old Dixie Down' and 'King Harvest (Has Surely Come)' are dense character studies that made rock lyrics read like short fiction.</t>
  </si>
  <si>
    <t xml:space="preserve">The high-water mark of The Band's own catalog, directly inspiring the Southern storytelling rock of the Allman Brothers and, decades later, Drive-By Truckers' novelistic songwriting.</t>
  </si>
  <si>
    <t xml:space="preserve">The Night They Drove Old Dixie Down; Up on Cripple Creek; King Harvest (Has Surely Come)</t>
  </si>
  <si>
    <t xml:space="preserve">https://en.wikipedia.org/wiki/The_Band_discography
https://en.wikipedia.org/wiki/The_Band_(album)</t>
  </si>
  <si>
    <t xml:space="preserve">A0877</t>
  </si>
  <si>
    <t xml:space="preserve">Stage Fright</t>
  </si>
  <si>
    <t xml:space="preserve">piano; close harmonies; storytelling; road songs; anthemic</t>
  </si>
  <si>
    <t xml:space="preserve">Recorded live to the board at Woodstock's Woodstock Playhouse, this third album sounds bouncier than its predecessor but is full of anxious, self-doubting lyrics about performance and fame, a tension Robertson later called unintentionally confessional. It became the band's highest-charting record at the time.</t>
  </si>
  <si>
    <t xml:space="preserve">Follows the character-study songwriting of The Band with more autobiographical unease, reflecting the pressure of following two acclaimed records.</t>
  </si>
  <si>
    <t xml:space="preserve">The Shape I'm In; Stage Fright; The W.S. Walcott Medicine Show</t>
  </si>
  <si>
    <t xml:space="preserve">https://en.wikipedia.org/wiki/The_Band_discography
https://en.wikipedia.org/wiki/Stage_Fright_(album)</t>
  </si>
  <si>
    <t xml:space="preserve">A0878</t>
  </si>
  <si>
    <t xml:space="preserve">Cahoots</t>
  </si>
  <si>
    <t xml:space="preserve">piano; horns; storytelling; close harmonies; political</t>
  </si>
  <si>
    <t xml:space="preserve">A patchier fourth album, cut under pressure with the band fraying internally, but still yielding the circus-barker opener 'Life Is a Carnival' (with Allen Toussaint horn charts) and a rare Dylan/Band co-write, 'When I Paint My Masterpiece'. It is generally ranked below the first three records but still carries the group's signature blend of voices.</t>
  </si>
  <si>
    <t xml:space="preserve">Shows the same Woodstock-honed roots-rock voice as the first three Band albums beginning to strain, foreshadowing the covers-driven Moondog Matinee.</t>
  </si>
  <si>
    <t xml:space="preserve">Life Is a Carnival; When I Paint My Masterpiece; The River Hymn</t>
  </si>
  <si>
    <t xml:space="preserve">https://en.wikipedia.org/wiki/The_Band_discography
https://en.wikipedia.org/wiki/Cahoots_(album)</t>
  </si>
  <si>
    <t xml:space="preserve">A0879</t>
  </si>
  <si>
    <t xml:space="preserve">Rock of Ages</t>
  </si>
  <si>
    <t xml:space="preserve">horns; live in the room; close harmonies; rowdy; long solos</t>
  </si>
  <si>
    <t xml:space="preserve">A live double album from four New York's Academy of Music shows over New Year's 1971-72, with Allen Toussaint horn arrangements fleshing out the band's studio catalog into something brassier and more muscular. It is widely regarded as one of the great '70s live rock albums and the release Josh Terry says he returns to most.</t>
  </si>
  <si>
    <t xml:space="preserve">Captures The Band's core studio catalog (Big Pink through Cahoots) in performance, and its horn-driven arrangements anticipate the larger ensemble sound of The Last Waltz.</t>
  </si>
  <si>
    <t xml:space="preserve">King Harvest (Has Surely Come); The Weight; Up on Cripple Creek</t>
  </si>
  <si>
    <t xml:space="preserve">https://en.wikipedia.org/wiki/The_Band_discography
https://en.wikipedia.org/wiki/Rock_of_Ages_(The_Band_album)</t>
  </si>
  <si>
    <t xml:space="preserve">A0880</t>
  </si>
  <si>
    <t xml:space="preserve">Moondog Matinee</t>
  </si>
  <si>
    <t xml:space="preserve">horns; rowdy; close harmonies; drinking songs; polished</t>
  </si>
  <si>
    <t xml:space="preserve">An all-covers fifth album turning the band loose on the '50s and early-'60s R&amp;B and rock and roll records they grew up on, from Chuck Willis's 'Ain't Got No Home' to a slow-building take on Junior Parker's 'Mystery Train'. It functions as a look at the group's raw material rather than a songwriting statement.</t>
  </si>
  <si>
    <t xml:space="preserve">Shows the R&amp;B and rockabilly roots underneath the group's own original songwriting, the same well the band drew on for its own sound on Music from Big Pink.</t>
  </si>
  <si>
    <t xml:space="preserve">Ain't Got No Home; Mystery Train; Third Man Theme</t>
  </si>
  <si>
    <t xml:space="preserve">https://en.wikipedia.org/wiki/The_Band_discography
https://en.wikipedia.org/wiki/Moondog_Matinee</t>
  </si>
  <si>
    <t xml:space="preserve">A0881</t>
  </si>
  <si>
    <t xml:space="preserve">Northern Lights–Southern Cross</t>
  </si>
  <si>
    <t xml:space="preserve">synths; close harmonies; storytelling; Southern gothic; small-town</t>
  </si>
  <si>
    <t xml:space="preserve">The group's first album of new originals in four years, recorded at their own Shangri-La studio in Malibu, with Garth Hudson layering synthesizer textures under otherwise classic Band arrangements. 'Acadian Driftwood' retells the 18th-century expulsion of Acadians from Nova Scotia, and 'It Makes No Difference' is one of Rick Danko's most acclaimed vocal performances.</t>
  </si>
  <si>
    <t xml:space="preserve">A late creative peak that shows the group's original songwriting voice intact after the covers-heavy Moondog Matinee, though it would be their last full album of new material before Islands.</t>
  </si>
  <si>
    <t xml:space="preserve">Ophelia; Acadian Driftwood; It Makes No Difference</t>
  </si>
  <si>
    <t xml:space="preserve">https://en.wikipedia.org/wiki/The_Band_discography</t>
  </si>
  <si>
    <t xml:space="preserve">A0882</t>
  </si>
  <si>
    <t xml:space="preserve">Islands</t>
  </si>
  <si>
    <t xml:space="preserve">horns; close harmonies; breezy; storytelling; polished</t>
  </si>
  <si>
    <t xml:space="preserve">A contract-filling collection of outtakes and newly cut tracks, released to close out the group's Capitol deal just before The Last Waltz farewell concert. It is a minor entry next to their '68-'75 run, though 'Right as Rain' and a horn-driven cover of 'Georgia on My Mind' show the band still capable of warmth.</t>
  </si>
  <si>
    <t xml:space="preserve">The last studio album released under The Band's original lineup before their 1976 farewell concert and breakup, closing out the catalog covered by this lane.</t>
  </si>
  <si>
    <t xml:space="preserve">Right as Rain; Christmas Must Be Tonight; Georgia on My Mind</t>
  </si>
  <si>
    <t xml:space="preserve">https://en.wikipedia.org/wiki/The_Band_discography
https://en.wikipedia.org/wiki/Islands_(The_Band_album)</t>
  </si>
  <si>
    <t xml:space="preserve">A0883</t>
  </si>
  <si>
    <t xml:space="preserve">The Last Waltz</t>
  </si>
  <si>
    <t xml:space="preserve">X7</t>
  </si>
  <si>
    <t xml:space="preserve">horns; live in the room; close harmonies; duets; anthemic</t>
  </si>
  <si>
    <t xml:space="preserve">The triple-LP soundtrack to Martin Scorsese's concert film of The Band's 1976 farewell show, with an enormous guest list (Dylan, Clapton, Van Morrison, Joni Mitchell, Neil Young, Muddy Waters, Ronnie Hawkins, Dr. John) turning the group's last stand into a summary of the roots-rock lineage they helped build. It remains one of the most acclaimed concert films and live albums in rock history.</t>
  </si>
  <si>
    <t xml:space="preserve">Closes The Band's story as a working group and, by assembling so many of their collaborators and influences on one stage, functions as a family tree for the whole roots-rock lineage this lane covers.</t>
  </si>
  <si>
    <t xml:space="preserve">Up on Cripple Creek; The Night They Drove Old Dixie Down; I Shall Be Released</t>
  </si>
  <si>
    <t xml:space="preserve">https://en.wikipedia.org/wiki/The_Band_discography
https://en.wikipedia.org/wiki/The_Last_Waltz_(soundtrack)</t>
  </si>
  <si>
    <t xml:space="preserve">A0884</t>
  </si>
  <si>
    <t xml:space="preserve">Levon Helm</t>
  </si>
  <si>
    <t xml:space="preserve">Dirt Farmer</t>
  </si>
  <si>
    <t xml:space="preserve">Woodstock, NY</t>
  </si>
  <si>
    <t xml:space="preserve">banjo; fiddle; mandolin; close harmonies; storytelling</t>
  </si>
  <si>
    <t xml:space="preserve">Levon Helm's first studio album in 25 years, made with his daughter Amy Helm as co-producer after his recovery from throat cancer, working his weathered voice through old-time murder ballads, traditional songs and material by Steve Earle and Paul Kennerley. Its front-porch, acoustic-forward arrangements won a Grammy and relaunched Helm's career via the Midnight Ramble sessions at his Woodstock barn.</t>
  </si>
  <si>
    <t xml:space="preserve">Draws on the same Southern folk and old-time repertoire The Band mined on Music from Big Pink, filtered through Helm's own Arkansas roots, and it directly set up his subsequent Ramble at the Ryman/Electric Dirt period.</t>
  </si>
  <si>
    <t xml:space="preserve">Poor Old Dirt Farmer; Anna Lee; Single Girl, Married Girl</t>
  </si>
  <si>
    <t xml:space="preserve">https://en.wikipedia.org/wiki/The_Band_discography
https://en.wikipedia.org/wiki/Dirt_Farmer</t>
  </si>
  <si>
    <t xml:space="preserve">A0885</t>
  </si>
  <si>
    <t xml:space="preserve">Electric Dirt</t>
  </si>
  <si>
    <t xml:space="preserve">Dirt Farmer Music / Vanguard</t>
  </si>
  <si>
    <t xml:space="preserve">horns; drawl; spiritual or gospel; rowdy; slide guitar</t>
  </si>
  <si>
    <t xml:space="preserve">A plugged-in follow-up to Dirt Farmer, adding horns, funk and New Orleans second-line grooves to Helm's old-time base, with covers of the Grateful Dead's 'Tennessee Jed' and Muddy Waters' 'You Can't Lose What You Ain't Never Had' sitting alongside gospel numbers. It won the first Grammy for Best Americana Album.</t>
  </si>
  <si>
    <t xml:space="preserve">Widens the acoustic Dirt Farmer sound into the full electric, horn-driven Band-style roots rock Helm helped invent, closing out his solo catalog before his 2012 death.</t>
  </si>
  <si>
    <t xml:space="preserve">Tennessee Jed; Growin' Trade; Move Along Train</t>
  </si>
  <si>
    <t xml:space="preserve">https://en.wikipedia.org/wiki/The_Band_discography
https://en.wikipedia.org/wiki/Electric_Dirt</t>
  </si>
  <si>
    <t xml:space="preserve">A0886</t>
  </si>
  <si>
    <t xml:space="preserve">Rick Danko</t>
  </si>
  <si>
    <t xml:space="preserve">Arista</t>
  </si>
  <si>
    <t xml:space="preserve">piano; close harmonies; storytelling; breezy; heartbreak</t>
  </si>
  <si>
    <t xml:space="preserve">The Band bassist and singer's only solo studio album, made with co-writers including Bobby Charles and Emmett Grogan and sporting the same warm, high-lonesome voice he used on 'It Makes No Difference'. It is gentler and more overtly romantic than most of The Band's catalog, closer to a singer-songwriter record than a roots-rock one.</t>
  </si>
  <si>
    <t xml:space="preserve">An offshoot of The Band's mid-'70s dispersal into solo projects, sharing personnel and a co-writer (Bobby Charles) with the Bearsville-scene records made around Woodstock in the same period.</t>
  </si>
  <si>
    <t xml:space="preserve">Java Blues; New Mexicoe; Sip the Wine</t>
  </si>
  <si>
    <t xml:space="preserve">https://en.wikipedia.org/wiki/The_Band_discography
https://en.wikipedia.org/wiki/Rick_Danko_(album)</t>
  </si>
  <si>
    <t xml:space="preserve">A0887</t>
  </si>
  <si>
    <t xml:space="preserve">Waylon Jennings</t>
  </si>
  <si>
    <t xml:space="preserve">Ladies Love Outlaws</t>
  </si>
  <si>
    <t xml:space="preserve">V23 Outlaw country</t>
  </si>
  <si>
    <t xml:space="preserve">Outlaw</t>
  </si>
  <si>
    <t xml:space="preserve">Hillbilly Central</t>
  </si>
  <si>
    <t xml:space="preserve">Telecaster twang; pedal steel; baritone; road songs; drinking songs</t>
  </si>
  <si>
    <t xml:space="preserve">Waylon Jennings was still easing out of Chet Atkins-produced Nashville polish when he cut this transitional record, taking its title track from Lee Clayton and pushing toward a tougher, road-band sound. Jessi Colter joins him on a cover of "Under Your Spell Again," a preview of the real-life partnership that would anchor the outlaw scene. It is rougher and less unified than the albums that followed, but the title song gave the whole movement one of its slogans.</t>
  </si>
  <si>
    <t xml:space="preserve">Grows out of Jennings's early-1970s push against RCA's countrypolitan production, and points directly at the fuller outlaw sound he found the next year on Honky Tonk Heroes.</t>
  </si>
  <si>
    <t xml:space="preserve">Ladies Love Outlaws; Under Your Spell Again; Sure Didn't Take Him Long</t>
  </si>
  <si>
    <t xml:space="preserve">https://en.wikipedia.org/wiki/Ladies_Love_Outlaws_(Waylon_Jennings_album)
https://en.wikipedia.org/wiki/Waylon_Jennings_discography</t>
  </si>
  <si>
    <t xml:space="preserve">A0888</t>
  </si>
  <si>
    <t xml:space="preserve">Lonesome, On'ry and Mean</t>
  </si>
  <si>
    <t xml:space="preserve">Telecaster twang; baritone; drawl; road songs; storytelling</t>
  </si>
  <si>
    <t xml:space="preserve">Recorded soon after Jennings won a measure of creative control from RCA, this is the sound of a Nashville insider assembling his own studio band instead of using staff pickers. The Steve Young title track and covers of Kris Kristofferson and Willie Nelson songs establish the songwriter-first ethic that defined outlaw country, sung in Jennings's unhurried baritone drawl. It set the template of a stable touring band and hand-picked songs that Honky Tonk Heroes would perfect a few months later.</t>
  </si>
  <si>
    <t xml:space="preserve">Follows directly from Jennings's contract renegotiation with RCA and feeds straight into Honky Tonk Heroes; its title track comes from fellow outlaw precursor Steve Young.</t>
  </si>
  <si>
    <t xml:space="preserve">Lonesome, On'ry and Mean; Me and Bobby McGee; Good Time Charlie's Got the Blues</t>
  </si>
  <si>
    <t xml:space="preserve">https://en.wikipedia.org/wiki/Lonesome,_On%27ry_and_Mean
https://en.wikipedia.org/wiki/Waylon_Jennings_discography</t>
  </si>
  <si>
    <t xml:space="preserve">A0889</t>
  </si>
  <si>
    <t xml:space="preserve">Honky Tonk Heroes</t>
  </si>
  <si>
    <t xml:space="preserve">Telecaster twang; baritone; drawl; storytelling; drinking songs; road songs</t>
  </si>
  <si>
    <t xml:space="preserve">Waylon Jennings built this record almost entirely from songs by a then-unknown Billy Joe Shaver, after meeting him at the 1972 Dripping Springs Reunion in Texas. The road-worn character sketches, Ralph Mooney's crying steel guitar, and Jennings's own touring band standing in for Nashville session players make this the outlaw movement's founding document. It is tighter and more unified than anything Jennings had made before, and its mix of songwriter's voice and bar-band grit set the terms for the rest of the decade.</t>
  </si>
  <si>
    <t xml:space="preserve">Draws directly on Billy Joe Shaver's songwriting and points forward to every Jennings, David Allan Coe and Johnny Paycheck record that followed; the hinge point between Nashville countrypolitan and outlaw country.</t>
  </si>
  <si>
    <t xml:space="preserve">Honky Tonk Heroes; Old Five and Dimers Like Me; You Ask Me To</t>
  </si>
  <si>
    <t xml:space="preserve">https://en.wikipedia.org/wiki/Honky_Tonk_Heroes
https://en.wikipedia.org/wiki/Waylon_Jennings_discography</t>
  </si>
  <si>
    <t xml:space="preserve">A0890</t>
  </si>
  <si>
    <t xml:space="preserve">Telecaster twang; baritone; drawl; heartbreak; road songs</t>
  </si>
  <si>
    <t xml:space="preserve">The first album Jennings produced entirely on his own, cut at his own pace with his touring band rather than Nashville's staff producers. The title track became a hit ballad, but the record's loose, unhurried feel matters more than any single song, closer to a bar band warming up than a polished single factory. It shows the outlaw arrangement of artist-as-producer and songs chosen on his own terms already working as a commercial strategy.</t>
  </si>
  <si>
    <t xml:space="preserve">Extends the self-produced model Jennings won the right to use after Lonesome, On'ry and Mean and Honky Tonk Heroes, cementing his independence within RCA's Nashville system.</t>
  </si>
  <si>
    <t xml:space="preserve">This Time; It's Not Supposed to Be That Way; Slow Rollin' Low</t>
  </si>
  <si>
    <t xml:space="preserve">https://en.wikipedia.org/wiki/This_Time_(Waylon_Jennings_album)
https://en.wikipedia.org/wiki/Waylon_Jennings_discography</t>
  </si>
  <si>
    <t xml:space="preserve">A0891</t>
  </si>
  <si>
    <t xml:space="preserve">Dreaming My Dreams</t>
  </si>
  <si>
    <t xml:space="preserve">Telecaster twang; baritone; drawl; heartbreak; storytelling</t>
  </si>
  <si>
    <t xml:space="preserve">Often singled out as Jennings's most personal record, built around slower, reflective songs like "Dreaming My Dreams with You" and "Waymore's Blues." Producer Jack Clement leaves space around the rhythm section, letting Jennings's baritone carry songs about loneliness and the cost of the road rather than outlaw swagger. It remains a favorite in his own catalog for its unguarded, road-worn tone.</t>
  </si>
  <si>
    <t xml:space="preserve">Comes between the outlaw movement's commercial breakthrough on Are You Ready for the Country and its peak on Ol' Waylon, showing the quieter side of the same songwriter-first approach.</t>
  </si>
  <si>
    <t xml:space="preserve">Dreaming My Dreams with You; Waymore's Blues; Are You Sure Hank Done It This Way</t>
  </si>
  <si>
    <t xml:space="preserve">https://en.wikipedia.org/wiki/Dreaming_My_Dreams_(Waylon_Jennings_album)
https://en.wikipedia.org/wiki/Waylon_Jennings_discography</t>
  </si>
  <si>
    <t xml:space="preserve">A0892</t>
  </si>
  <si>
    <t xml:space="preserve">Are You Ready for the Country</t>
  </si>
  <si>
    <t xml:space="preserve">Telecaster twang; baritone; drawl; road songs; anthemic</t>
  </si>
  <si>
    <t xml:space="preserve">Jennings covers Neil Young's title track and leans harder into rock instrumentation than before, while originals like "Old Friend" keep the record grounded in his own voice. Released the same year as Wanted! The Outlaws, it rode the movement's crossover into rock and pop audiences without losing its Telecaster-and-steel core. The record shows how porous the line had become between outlaw country and the Crazy Horse-style rock it increasingly resembled.</t>
  </si>
  <si>
    <t xml:space="preserve">Its title-track cover of Neil Young links the outlaw scene directly to the Crazy Horse lineage the wider atlas traces, arriving right at the commercial peak Wanted! The Outlaws would soon confirm.</t>
  </si>
  <si>
    <t xml:space="preserve">Are You Ready for the Country; So Good Woman; Old Friend</t>
  </si>
  <si>
    <t xml:space="preserve">https://en.wikipedia.org/wiki/Are_You_Ready_for_the_Country
https://en.wikipedia.org/wiki/Waylon_Jennings_discography</t>
  </si>
  <si>
    <t xml:space="preserve">A0893</t>
  </si>
  <si>
    <t xml:space="preserve">Ol' Waylon</t>
  </si>
  <si>
    <t xml:space="preserve">Jennings's commercial high point, built around "Luckenbach, Texas" and covers ranging from Kenny Rogers's "Lucille" to Neil Diamond's "Sweet Caroline." The record shows outlaw country at its most confident and pop-friendly, still driven by the same road band but polished enough to top both country and pop charts. It cemented Jennings as the movement's biggest commercial draw alongside Willie Nelson.</t>
  </si>
  <si>
    <t xml:space="preserve">Represents outlaw country's full absorption into the mainstream that Wanted! The Outlaws had opened up the year before.</t>
  </si>
  <si>
    <t xml:space="preserve">Luckenbach, Texas (Back to the Basics of Love); Lucille; I Think I'm Gonna Kill Myself</t>
  </si>
  <si>
    <t xml:space="preserve">https://en.wikipedia.org/wiki/Ol%27_Waylon
https://en.wikipedia.org/wiki/Waylon_Jennings_discography</t>
  </si>
  <si>
    <t xml:space="preserve">A0894</t>
  </si>
  <si>
    <t xml:space="preserve">Waylon Jennings and Willie Nelson</t>
  </si>
  <si>
    <t xml:space="preserve">Waylon &amp; Willie</t>
  </si>
  <si>
    <t xml:space="preserve">Telecaster twang; duets; baritone; road songs; anthemic</t>
  </si>
  <si>
    <t xml:space="preserve">The first full studio pairing of Jennings and Nelson as billed equals, anchored by the Ed and Patsy Bruce song "Mammas Don't Let Your Babies Grow Up to Be Cowboys," which became the outlaw movement's biggest crossover hit. Kristofferson and Lee Clayton songs sit alongside a surprising Fleetwood Mac cover, all filtered through the two singers' interlocking drawls. It is the commercial peak of the Waylon-Willie partnership that Wanted! The Outlaws had introduced two years earlier.</t>
  </si>
  <si>
    <t xml:space="preserve">Follows Wanted! The Outlaws in pairing Jennings and Nelson as a duo act, and its hit single made the outlaw brand a household name beyond country radio.</t>
  </si>
  <si>
    <t xml:space="preserve">Mammas Don't Let Your Babies Grow Up to Be Cowboys; I Can Get Off on You; The Wurlitzer Prize (I Don't Want to Get Over You)</t>
  </si>
  <si>
    <t xml:space="preserve">https://en.wikipedia.org/wiki/Waylon_%26_Willie
https://en.wikipedia.org/wiki/Waylon_Jennings_discography</t>
  </si>
  <si>
    <t xml:space="preserve">A0895</t>
  </si>
  <si>
    <t xml:space="preserve">I've Always Been Crazy</t>
  </si>
  <si>
    <t xml:space="preserve">Telecaster twang; baritone; drawl; political; drinking songs</t>
  </si>
  <si>
    <t xml:space="preserve">Jennings answers his own outlaw mythology directly on "Don't You Think This Outlaw Bit's Done Got Out of Hand," recorded not long after a well-publicized 1977 drug arrest. A Buddy Holly medley and covers of Johnny Cash and Merle Haggard root the record in his Texas rock and roll roots as much as outlaw swagger. It is one of the few outlaw records to openly question the outlaw image while still trading on it.</t>
  </si>
  <si>
    <t xml:space="preserve">A self-aware sequel to Ol' Waylon and Wanted! The Outlaws, turning the movement's own marketing into songwriting material.</t>
  </si>
  <si>
    <t xml:space="preserve">I've Always Been Crazy; Don't You Think This Outlaw Bit's Done Got Out of Hand; I Walk the Line</t>
  </si>
  <si>
    <t xml:space="preserve">https://en.wikipedia.org/wiki/I%27ve_Always_Been_Crazy
https://en.wikipedia.org/wiki/Waylon_Jennings_discography</t>
  </si>
  <si>
    <t xml:space="preserve">A0896</t>
  </si>
  <si>
    <t xml:space="preserve">Willie Nelson</t>
  </si>
  <si>
    <t xml:space="preserve">Yesterday's Wine</t>
  </si>
  <si>
    <t xml:space="preserve">piano; storytelling; spiritual or gospel; hushed; drawl</t>
  </si>
  <si>
    <t xml:space="preserve">A loose concept album Willie Nelson wrote and largely shaped himself while still under RCA contract, tracing what he called "the Imperfect Man" from birth to death through spoken interludes and short songs. RCA gave it little push, but it previewed the narrative song-cycle approach Nelson used much more famously on Red Headed Stranger four years later. Sparse piano and his own unhurried phrasing carry the record more than any single hit.</t>
  </si>
  <si>
    <t xml:space="preserve">The first sign of the stripped-down, self-directed concept-album approach Nelson perfected on Red Headed Stranger, made while he was still pushing RCA for creative control.</t>
  </si>
  <si>
    <t xml:space="preserve">Yesterday's Wine; Family Bible; Me and Paul</t>
  </si>
  <si>
    <t xml:space="preserve">https://en.wikipedia.org/wiki/Yesterday%27s_Wine
https://en.wikipedia.org/wiki/Willie_Nelson_discography</t>
  </si>
  <si>
    <t xml:space="preserve">A0897</t>
  </si>
  <si>
    <t xml:space="preserve">Shotgun Willie</t>
  </si>
  <si>
    <t xml:space="preserve">Austin progressive country</t>
  </si>
  <si>
    <t xml:space="preserve">Telecaster twang; harmonica; drawl; road songs; breezy</t>
  </si>
  <si>
    <t xml:space="preserve">Willie Nelson's first album after moving back to Austin and signing with Atlantic, cut with a looser, funkier band than Nashville had ever let him use. "Whiskey River" opens the record and became his lifelong concert opener, while the ragged title track and horn-flecked arrangements mix Bakersfield twang with soul and jazz phrasing. It is generally treated as the moment Nelson found his own sound after years of writing hits for other singers.</t>
  </si>
  <si>
    <t xml:space="preserve">Marks Nelson's break from Nashville production and the start of the Austin-based, genre-blending style that runs through Phases and Stages and Red Headed Stranger.</t>
  </si>
  <si>
    <t xml:space="preserve">Whiskey River; Shotgun Willie; Sad Songs and Waltzes</t>
  </si>
  <si>
    <t xml:space="preserve">https://en.wikipedia.org/wiki/Shotgun_Willie
https://en.wikipedia.org/wiki/Willie_Nelson_discography</t>
  </si>
  <si>
    <t xml:space="preserve">A0898</t>
  </si>
  <si>
    <t xml:space="preserve">Phases and Stages</t>
  </si>
  <si>
    <t xml:space="preserve">piano; storytelling; heartbreak; drawl; road songs</t>
  </si>
  <si>
    <t xml:space="preserve">A concept album about a marriage's collapse, side one narrated from the wife's point of view and side two from the husband's, recorded at Muscle Shoals with a soul rhythm section. "Bloody Mary Morning" and "Pretend I Never Happened" turn plainspoken divorce into some of Nelson's sharpest songwriting. The record's dual-perspective structure was a direct dry run for the story album he made next, Red Headed Stranger.</t>
  </si>
  <si>
    <t xml:space="preserve">Builds on Shotgun Willie's Atlantic-era freedom and rehearses the story-album format Nelson used on Red Headed Stranger the following year.</t>
  </si>
  <si>
    <t xml:space="preserve">Bloody Mary Morning; Pretend I Never Happened; (How Will I Know) I'm Falling in Love Again</t>
  </si>
  <si>
    <t xml:space="preserve">https://en.wikipedia.org/wiki/Phases_and_Stages
https://en.wikipedia.org/wiki/Willie_Nelson_discography</t>
  </si>
  <si>
    <t xml:space="preserve">A0899</t>
  </si>
  <si>
    <t xml:space="preserve">Red Headed Stranger</t>
  </si>
  <si>
    <t xml:space="preserve">piano; fingerpicked acoustic; storytelling; drawl; bleak; hushed</t>
  </si>
  <si>
    <t xml:space="preserve">Willie Nelson's first album for Columbia under a contract giving him full creative control, used to record a stark concept album about a preacher who murders his unfaithful wife, arranged with almost nothing but his own guitar, sister Bobbie's piano, and occasional harmonica. Columbia executives reportedly thought it sounded like a demo tape; it became a number-one country album and Nelson's commercial breakthrough. Its bare-bones production, built around the old parlor song "Blue Eyes Crying in the Rain," is now treated as one of the most consequential sonic choices in 1970s country.</t>
  </si>
  <si>
    <t xml:space="preserve">The culmination of the narrative concept-album approach Nelson tried on Yesterday's Wine and Phases and Stages, proving outlaw country's stripped-down aesthetic could top the charts.</t>
  </si>
  <si>
    <t xml:space="preserve">Blue Eyes Crying in the Rain; Time of the Preacher; Red Headed Stranger</t>
  </si>
  <si>
    <t xml:space="preserve">https://en.wikipedia.org/wiki/Red_Headed_Stranger
https://en.wikipedia.org/wiki/Willie_Nelson_discography</t>
  </si>
  <si>
    <t xml:space="preserve">A0900</t>
  </si>
  <si>
    <t xml:space="preserve">The Troublemaker</t>
  </si>
  <si>
    <t xml:space="preserve">piano; spiritual or gospel; storytelling; drawl; hushed</t>
  </si>
  <si>
    <t xml:space="preserve">A gospel album recorded in 1973 for Atlantic, shelved when the label balked at releasing it, and finally issued by Columbia after Red Headed Stranger's success gave Nelson leverage. He runs well-worn hymns like "Uncloudy Day" and "Will the Circle Be Unbroken" through the same honky-tonk band feel as his secular records, treating gospel and outlaw country as branches of the same plainspoken tradition. It reached number one on the country album chart despite being pure church music.</t>
  </si>
  <si>
    <t xml:space="preserve">A sibling record to Shotgun Willie and Phases and Stages from the same Atlantic sessions period, delayed until Nelson's Columbia-era commercial power got it released.</t>
  </si>
  <si>
    <t xml:space="preserve">The Troublemaker; Uncloudy Day; Will the Circle Be Unbroken</t>
  </si>
  <si>
    <t xml:space="preserve">https://en.wikipedia.org/wiki/The_Troublemaker_(album)
https://en.wikipedia.org/wiki/Willie_Nelson_discography</t>
  </si>
  <si>
    <t xml:space="preserve">A0901</t>
  </si>
  <si>
    <t xml:space="preserve">The Sound in Your Mind</t>
  </si>
  <si>
    <t xml:space="preserve">piano; storytelling; drawl; spiritual or gospel; breezy</t>
  </si>
  <si>
    <t xml:space="preserve">Nelson's second Columbia album folds a warm reading of "That Lucky Old Sun" and a long medley of his own earlier hits ("Funny How Time Slips Away," "Crazy," "Night Life") into a relaxed, jazz-inflected country sound. It topped the country album chart the same year as Wanted! The Outlaws, showing Nelson could sustain commercial momentum without repeating Red Headed Stranger's stark formula. The record leans toward the warm, standards-minded direction he pushed further on Stardust two years later.</t>
  </si>
  <si>
    <t xml:space="preserve">Sits between Red Headed Stranger's austerity and Stardust's full embrace of pop standards, both records grown out of the creative control Nelson won at Columbia.</t>
  </si>
  <si>
    <t xml:space="preserve">The Sound in Your Mind; If You've Got the Money (I've Got the Time); That Lucky Old Sun (Just Rolls Around Heaven All Day)</t>
  </si>
  <si>
    <t xml:space="preserve">https://en.wikipedia.org/wiki/The_Sound_in_Your_Mind
https://en.wikipedia.org/wiki/Willie_Nelson_discography</t>
  </si>
  <si>
    <t xml:space="preserve">A0902</t>
  </si>
  <si>
    <t xml:space="preserve">To Lefty from Willie</t>
  </si>
  <si>
    <t xml:space="preserve">piano; drawl; storytelling; heartbreak; breezy</t>
  </si>
  <si>
    <t xml:space="preserve">A full album of tribute to honky-tonk singer Lefty Frizzell, recut in Nelson's own loping phrasing rather than straight imitation. It doubles as a reminder that the outlaw generation saw itself as heirs to hard country rather than rebels against it: Frizzell's behind-the-beat vocal style shaped Nelson's own singing as much as anything in Nashville. It is a quieter, more traditionalist record than Red Headed Stranger, made to honor a hero rather than to make a statement.</t>
  </si>
  <si>
    <t xml:space="preserve">Connects the outlaw movement directly back to honky-tonk forebear Lefty Frizzell, the hard-country tradition this lane's style vocabulary is drawn from.</t>
  </si>
  <si>
    <t xml:space="preserve">Railroad Lady; Mom and Dad's Waltz; I Never Go Around Mirrors</t>
  </si>
  <si>
    <t xml:space="preserve">https://en.wikipedia.org/wiki/To_Lefty_from_Willie
https://en.wikipedia.org/wiki/Willie_Nelson_discography</t>
  </si>
  <si>
    <t xml:space="preserve">A0903</t>
  </si>
  <si>
    <t xml:space="preserve">Stardust</t>
  </si>
  <si>
    <t xml:space="preserve">piano; strings; drawl; breezy; hushed</t>
  </si>
  <si>
    <t xml:space="preserve">Nelson set country songwriting aside almost entirely to record ten American pop standards, "Georgia on My Mind," "Blue Skies," "All of Me," with producer Booker T. Jones and a spare, jazz-leaning combo. It was a commercial gamble Columbia resisted, then a multi-platinum hit that stayed on the country charts for years and widened what an outlaw-era country record could sound like. The relaxed, behind-the-beat phrasing that made him a country singer works just as well on Hoagy Carmichael as on Merle Haggard.</t>
  </si>
  <si>
    <t xml:space="preserve">Extends the pop-standards move hinted at on The Sound in Your Mind's medley into a full album, using the creative freedom Nelson's outlaw-era Columbia deal secured him.</t>
  </si>
  <si>
    <t xml:space="preserve">Georgia on My Mind; Stardust; Blue Skies</t>
  </si>
  <si>
    <t xml:space="preserve">https://en.wikipedia.org/wiki/Stardust_(Willie_Nelson_album)
https://en.wikipedia.org/wiki/Willie_Nelson_discography</t>
  </si>
  <si>
    <t xml:space="preserve">A0904</t>
  </si>
  <si>
    <t xml:space="preserve">Billy Joe Shaver</t>
  </si>
  <si>
    <t xml:space="preserve">Old Five and Dimers Like Me</t>
  </si>
  <si>
    <t xml:space="preserve">Monument Records</t>
  </si>
  <si>
    <t xml:space="preserve">Telecaster twang; drawl; storytelling; small-town; drinking songs</t>
  </si>
  <si>
    <t xml:space="preserve">Billy Joe Shaver's debut as a singer, recording his own versions of the same working-class character songs Waylon Jennings had just built Honky Tonk Heroes around. His voice is rougher and less polished than Jennings's, closer to plainspoken talking-blues than pop country, which suits songs about drifting, prison and hard luck. It never sold like Jennings's version but stands as the definitive reading of songs that became outlaw-country standards.</t>
  </si>
  <si>
    <t xml:space="preserve">The songwriter's-own-voice companion to Honky Tonk Heroes, and a direct influence on the plainspoken storytelling later carried forward by Steve Earle and Todd Snider.</t>
  </si>
  <si>
    <t xml:space="preserve">Old Five and Dimers Like Me; Willy the Wandering Gypsy and Me; I Been to Georgia on a Fast Train</t>
  </si>
  <si>
    <t xml:space="preserve">https://en.wikipedia.org/wiki/Billy_Joe_Shaver
https://www.discogs.com/release/9849924-Billy-Joe-Shaver-Old-Five-And-Dimers-Like-Me</t>
  </si>
  <si>
    <t xml:space="preserve">A0905</t>
  </si>
  <si>
    <t xml:space="preserve">When I Get My Wings</t>
  </si>
  <si>
    <t xml:space="preserve">Telecaster twang; drawl; storytelling; drinking songs; road songs</t>
  </si>
  <si>
    <t xml:space="preserve">Shaver's second album moved him from Monument to Capricorn, the Southern-rock label behind the Allman Brothers, giving these songs a slightly heavier backing band than his debut. "Ride Me Down Easy" and the title track keep his talking-blues phrasing and plainspoken Texas detail intact even as the arrangements get rowdier. It is a transitional record between the bare honky-tonk of his debut and the fuller rock band he used on Gypsy Boy.</t>
  </si>
  <si>
    <t xml:space="preserve">Follows Old Five and Dimers Like Me and, through the Capricorn Records connection, links Shaver's outlaw songwriting to the Southern-rock scene around the Allman Brothers.</t>
  </si>
  <si>
    <t xml:space="preserve">When I Get My Wings; Ride Me Down Easy; Ain't No God in Mexico</t>
  </si>
  <si>
    <t xml:space="preserve">https://en.wikipedia.org/wiki/Billy_Joe_Shaver
https://www.discogs.com/release/2797834-Billy-Joe-Shaver-When-I-Get-My-Wings</t>
  </si>
  <si>
    <t xml:space="preserve">A0906</t>
  </si>
  <si>
    <t xml:space="preserve">Gypsy Boy</t>
  </si>
  <si>
    <t xml:space="preserve">Telecaster twang; drawl; storytelling; small-town; road songs</t>
  </si>
  <si>
    <t xml:space="preserve">Shaver's third album, still on Capricorn, revisits "Honky Tonk Heroes" in his own arrangement and adds new road songs like "Chicken on the Ground" and the title track. It carries the same unpolished, first-person storytelling as his other 1970s records, closer to a folksinger backed by a bar band than a Nashville production. Commercially it did little, but it deepened the songbook other outlaw artists kept drawing from.</t>
  </si>
  <si>
    <t xml:space="preserve">Closes out Shaver's Capricorn run alongside When I Get My Wings, continuing the plainspoken songwriting that shaped Waylon Jennings's outlaw sound.</t>
  </si>
  <si>
    <t xml:space="preserve">Gypsy Boy; Honky Tonk Heroes; Chicken on the Ground</t>
  </si>
  <si>
    <t xml:space="preserve">https://en.wikipedia.org/wiki/Billy_Joe_Shaver
https://www.discogs.com/release/2797913-Billy-Joe-Shaver-Gypsy-Boy</t>
  </si>
  <si>
    <t xml:space="preserve">A0907</t>
  </si>
  <si>
    <t xml:space="preserve">Kris Kristofferson</t>
  </si>
  <si>
    <t xml:space="preserve">Kristofferson</t>
  </si>
  <si>
    <t xml:space="preserve">fingerpicked acoustic; drawl; storytelling; spiritual or gospel; heartbreak</t>
  </si>
  <si>
    <t xml:space="preserve">Kris Kristofferson's debut set the songwriter-first template the outlaw movement built on, introducing "Me and Bobby McGee," "Sunday Mornin' Comin' Down" and "Help Me Make It Through the Night," songs that became hits for Janis Joplin, Johnny Cash and Sammi Smith before Kristofferson's own limited, conversational voice found its audience. Producer Fred Foster kept the arrangements simple, letting the literary, plainspoken lyrics carry the songs. It arrived a year before the outlaw movement's usual starting point but supplied much of its songwriting backbone.</t>
  </si>
  <si>
    <t xml:space="preserve">Predates Waylon Jennings's and Willie Nelson's outlaw breakthroughs by several years but supplied key songs and the literary-songwriter model both men built on.</t>
  </si>
  <si>
    <t xml:space="preserve">Me and Bobby McGee; Sunday Mornin' Comin' Down; Help Me Make It Through the Night</t>
  </si>
  <si>
    <t xml:space="preserve">https://en.wikipedia.org/wiki/Kristofferson_(album)
https://en.wikipedia.org/wiki/Kris_Kristofferson_discography</t>
  </si>
  <si>
    <t xml:space="preserve">A0908</t>
  </si>
  <si>
    <t xml:space="preserve">The Silver Tongued Devil and I</t>
  </si>
  <si>
    <t xml:space="preserve">fingerpicked acoustic; baritone; drawl; storytelling; heartbreak</t>
  </si>
  <si>
    <t xml:space="preserve">Kristofferson's second album is more assured than his debut, built around the confessional title track and "The Pilgrim, Chapter 33," a composite portrait of the drifting singer-songwriters around him. His limited, talk-singing voice matters less than the density of the writing, which set a bar the rest of the outlaw scene's songwriters measured themselves against. It remains the record most critics point to as his best.</t>
  </si>
  <si>
    <t xml:space="preserve">Cements the confessional-songwriter model Kristofferson introduced on his debut, an influence Waylon Jennings and Billy Joe Shaver both drew on directly.</t>
  </si>
  <si>
    <t xml:space="preserve">The Silver Tongued Devil and I; The Pilgrim, Chapter 33; Jody and the Kid</t>
  </si>
  <si>
    <t xml:space="preserve">https://en.wikipedia.org/wiki/The_Silver_Tongued_Devil_and_I
https://en.wikipedia.org/wiki/Kris_Kristofferson_discography</t>
  </si>
  <si>
    <t xml:space="preserve">A0909</t>
  </si>
  <si>
    <t xml:space="preserve">Jesus Was a Capricorn</t>
  </si>
  <si>
    <t xml:space="preserve">fingerpicked acoustic; baritone; spiritual or gospel; political; storytelling</t>
  </si>
  <si>
    <t xml:space="preserve">Named for its John Prine-referencing title track, this record mixes gospel-inflected songwriting with barbed class commentary on "Enough for You" and "Nobody Wins." It is looser and more political than Kristofferson's first two albums, reflecting his growing engagement with counterculture and anti-establishment themes inside a Nashville format. Fred Foster and Dennis Linde's production keeps it warm rather than preachy.</t>
  </si>
  <si>
    <t xml:space="preserve">Extends the socially conscious songwriting strand Kristofferson opened on his first two Monument albums, a thread that fellow Nashville outsiders like Bobby Bare and Tompall Glaser would echo.</t>
  </si>
  <si>
    <t xml:space="preserve">Jesus Was a Capricorn (Owed to John Prine); Nobody Wins; Enough for You</t>
  </si>
  <si>
    <t xml:space="preserve">https://en.wikipedia.org/wiki/Jesus_Was_a_Capricorn
https://en.wikipedia.org/wiki/Kris_Kristofferson_discography</t>
  </si>
  <si>
    <t xml:space="preserve">A0910</t>
  </si>
  <si>
    <t xml:space="preserve">Spooky Lady's Sideshow</t>
  </si>
  <si>
    <t xml:space="preserve">A darker, more self-lacerating record than Kristofferson's earlier albums, recorded in Los Angeles as his marriage to Rita Coolidge and his own drinking were both under strain. Songs like "Star-Spangled Bummer" and "Rescue Mission" trade the earlier records' romantic confidence for exhaustion and self-doubt. It is less celebrated than his early-1970s run but is a key document of the toll outlaw-scene excess took on its own songwriters.</t>
  </si>
  <si>
    <t xml:space="preserve">A bleaker sequel to Jesus Was a Capricorn, reflecting the same Nashville-outsider songwriting tradition turned inward.</t>
  </si>
  <si>
    <t xml:space="preserve">Rescue Mission; Star-Spangled Bummer (Whores Die Hard); Broken Freedom Song</t>
  </si>
  <si>
    <t xml:space="preserve">https://en.wikipedia.org/wiki/Spooky_Lady%27s_Sideshow
https://en.wikipedia.org/wiki/Kris_Kristofferson_discography</t>
  </si>
  <si>
    <t xml:space="preserve">A0911</t>
  </si>
  <si>
    <t xml:space="preserve">Tompall Glaser</t>
  </si>
  <si>
    <t xml:space="preserve">Tompall (Sings the Songs of Shel Silverstein)</t>
  </si>
  <si>
    <t xml:space="preserve">MGM Records</t>
  </si>
  <si>
    <t xml:space="preserve">Telecaster twang; baritone; drawl; funny-sad; storytelling</t>
  </si>
  <si>
    <t xml:space="preserve">Tompall Glaser, whose Nashville studio Hillbilly Central became the outlaw movement's clubhouse, devoted this album entirely to songs by Shel Silverstein, whose funny-sad, plainspoken writing suited Glaser's gruff, unhurried baritone. It sits between novelty and heartbreak the way Silverstein's own catalog does, closer to storytelling folk than polished Nashville product. The record is a reminder that the scene's key institution was as much a songwriting salon as a recording studio.</t>
  </si>
  <si>
    <t xml:space="preserve">Made at Glaser's own Hillbilly Central studio, the physical hub where Waylon Jennings, Willie Nelson and other outlaw artists worked outside RCA's Nashville system.</t>
  </si>
  <si>
    <t xml:space="preserve">Put Another Log on the Fire; Mendocino; Country Gospel Good Book Rock &amp; Roll</t>
  </si>
  <si>
    <t xml:space="preserve">https://en.wikipedia.org/wiki/Tompall_Glaser
https://www.discogs.com/release/3142814-Tompall-Glaser-Tompall</t>
  </si>
  <si>
    <t xml:space="preserve">A0912</t>
  </si>
  <si>
    <t xml:space="preserve">The Great Tompall and His Outlaw Band</t>
  </si>
  <si>
    <t xml:space="preserve">Telecaster twang; baritone; drawl; storytelling; drinking songs</t>
  </si>
  <si>
    <t xml:space="preserve">Recorded at Hillbilly Central right as Wanted! The Outlaws made outlaw a marketing category, this album leans into the label with a cover of Hank Thompson's classic Wild Side of Life and a version of Good Hearted Woman, the song Glaser co-wrote with Waylon Jennings. Glaser's road band gives the record a "live in the room" feel closer to a bar gig than a Nashville session. It plays almost like an official statement of purpose from the outlaw movement's key organizer.</t>
  </si>
  <si>
    <t xml:space="preserve">Made in the same Hillbilly Central studio and the same year as Wanted! The Outlaws, by one of that compilation's four featured artists.</t>
  </si>
  <si>
    <t xml:space="preserve">The Wild Side of Life; Good Hearted Woman; Broken Down Momma</t>
  </si>
  <si>
    <t xml:space="preserve">https://www.allmusic.com/album/great-tompall-and-his-outlaw-band-mw0000892916
https://en.wikipedia.org/wiki/Tompall_Glaser</t>
  </si>
  <si>
    <t xml:space="preserve">A0913</t>
  </si>
  <si>
    <t xml:space="preserve">Jessi Colter</t>
  </si>
  <si>
    <t xml:space="preserve">I'm Jessi Colter</t>
  </si>
  <si>
    <t xml:space="preserve">piano; hushed; drawl; heartbreak; cosmic</t>
  </si>
  <si>
    <t xml:space="preserve">Jessi Colter's Capitol debut, written and largely self-produced, turned the wistful title song "I'm Not Lisa" into a number-one country hit and a rare woman-led entry in a scene dominated by men. Her hushed alto and spare piano-based arrangements sit closer to Laurel Canyon singer-songwriter records than to the road-band sound on her husband Waylon Jennings's albums. It made her the outlaw movement's most visible female voice.</t>
  </si>
  <si>
    <t xml:space="preserve">Recorded at the height of the Nashville outlaw scene her husband Waylon Jennings and Tompall Glaser were building, but in a quieter, more introspective register than either man's records.</t>
  </si>
  <si>
    <t xml:space="preserve">I'm Not Lisa; What's Happened to Blue Eyes</t>
  </si>
  <si>
    <t xml:space="preserve">https://en.wikipedia.org/wiki/I%27m_Jessi_Colter
https://en.wikipedia.org/wiki/I%27m_Not_Lisa</t>
  </si>
  <si>
    <t xml:space="preserve">A0914</t>
  </si>
  <si>
    <t xml:space="preserve">Diamond in the Rough</t>
  </si>
  <si>
    <t xml:space="preserve">piano; hushed; heartbreak; drawl; breezy</t>
  </si>
  <si>
    <t xml:space="preserve">Colter's second Capitol album of 1976 balances her own compositions with countrified readings of the Beatles' Get Back and Hey Jude, unusual choices for a Nashville-adjacent outlaw record. The title track, written by Muscle Shoals songwriters Donnie Fritts and Spooner Oldham, and the wry "You Hung the Moon (Didn't You Waylon)" keep the record anchored in her marriage to Waylon Jennings and the scene around them. It shows Colter stretching beyond the singer-songwriter mode of her debut.</t>
  </si>
  <si>
    <t xml:space="preserve">A quick Capitol follow-up to I'm Jessi Colter, released the same year as Wanted! The Outlaws, on which Colter also appeared.</t>
  </si>
  <si>
    <t xml:space="preserve">Diamond in the Rough; You Hung the Moon (Didn't You Waylon); Get Back</t>
  </si>
  <si>
    <t xml:space="preserve">https://en.wikipedia.org/wiki/Diamond_in_the_Rough_(Jessi_Colter_album)
https://en.wikipedia.org/wiki/Jessi_Colter</t>
  </si>
  <si>
    <t xml:space="preserve">A0915</t>
  </si>
  <si>
    <t xml:space="preserve">Mirriam</t>
  </si>
  <si>
    <t xml:space="preserve">piano; spiritual or gospel; hushed; drawl; heartbreak</t>
  </si>
  <si>
    <t xml:space="preserve">A more overtly spiritual record than Colter's first two albums, featuring the trio performance "I Belong to Him" with Waylon Jennings and Roy Orbison. Gospel-leaning songs about faith and devotion reflect Colter's own beliefs more directly than the outlaw scene's usual drinking-and-heartbreak subject matter. It is a quieter, more devotional turn from an artist otherwise associated with the Nashville outlaw crowd.</t>
  </si>
  <si>
    <t xml:space="preserve">Continues Colter's Capitol run alongside I'm Jessi Colter and Diamond in the Rough, while its guest spot from Roy Orbison ties the outlaw scene back to an earlier generation of Nashville-adjacent singers.</t>
  </si>
  <si>
    <t xml:space="preserve">I Belong to Him; New Wine; For Mama</t>
  </si>
  <si>
    <t xml:space="preserve">https://en.wikipedia.org/wiki/Mirriam
https://en.wikipedia.org/wiki/Jessi_Colter</t>
  </si>
  <si>
    <t xml:space="preserve">A0916</t>
  </si>
  <si>
    <t xml:space="preserve">David Allan Coe</t>
  </si>
  <si>
    <t xml:space="preserve">Penitentiary Blues</t>
  </si>
  <si>
    <t xml:space="preserve">SSS International Records</t>
  </si>
  <si>
    <t xml:space="preserve">slide guitar; harmonica; baritone; bleak; storytelling</t>
  </si>
  <si>
    <t xml:space="preserve">David Allan Coe's debut, cut soon after his release from prison, is closer to raw electric blues than Nashville country, full of first-person songs about incarceration, addiction and death sung in a rough, unpolished growl. It predates the outlaw movement's commercial rise by several years but set the confrontational, autobiographical persona Coe carried into his mid-1970s Columbia records. Little of it charted, but it remains the rawest document of Coe's own hard-luck mythology.</t>
  </si>
  <si>
    <t xml:space="preserve">Establishes the ex-convict persona and blues-rooted grit that Coe carried into The Mysterious Rhinestone Cowboy and his later Columbia albums.</t>
  </si>
  <si>
    <t xml:space="preserve">Penitentiary Blues; Death Row; Cell #33</t>
  </si>
  <si>
    <t xml:space="preserve">https://en.wikipedia.org/wiki/Penitentiary_Blues
https://en.wikipedia.org/wiki/David_Allan_Coe</t>
  </si>
  <si>
    <t xml:space="preserve">A0917</t>
  </si>
  <si>
    <t xml:space="preserve">The Mysterious Rhinestone Cowboy</t>
  </si>
  <si>
    <t xml:space="preserve">Telecaster twang; baritone; storytelling; small-town; road songs</t>
  </si>
  <si>
    <t xml:space="preserve">Coe's major-label debut for Columbia introduced the rhinestone-suited, half-mythical persona he wore for the rest of the decade, mixing his own songs with an early cover of Guy Clark's "Desperados Waiting for a Train." It is more melodic and country than the raw blues of Penitentiary Blues, while keeping the outsider, jailbird backstory front and center in songs like Crazy Mary. The record established Coe as a Nashville curiosity, too strange for mainstream country radio but embraced by the outlaw audience.</t>
  </si>
  <si>
    <t xml:space="preserve">Coe's first Columbia record after Penitentiary Blues, and the start of a run of albums (Once Upon a Rhyme, Longhaired Redneck) that made him one of outlaw country's most theatrical figures.</t>
  </si>
  <si>
    <t xml:space="preserve">Desperados Waiting for a Train; Crazy Mary; 33rd of August</t>
  </si>
  <si>
    <t xml:space="preserve">https://en.wikipedia.org/wiki/The_Mysterious_Rhinestone_Cowboy
https://en.wikipedia.org/wiki/David_Allan_Coe</t>
  </si>
  <si>
    <t xml:space="preserve">A0918</t>
  </si>
  <si>
    <t xml:space="preserve">Once Upon a Rhyme</t>
  </si>
  <si>
    <t xml:space="preserve">Telecaster twang; baritone; storytelling; heartbreak; road songs</t>
  </si>
  <si>
    <t xml:space="preserve">Coe's second Columbia album is best known for its closing track, Steve Goodman and John Prine's "You Never Even Called Me by My Name," a self-aware joke about what makes "the perfect country and western song" that became one of Coe's signature numbers. The rest of the record sticks to the plainspoken road-and-heartbreak songwriting of his debut, still built around Telecaster and pedal steel. It shows Coe as a song interpreter as much as a writer, willing to lean on outside material when it served his persona.</t>
  </si>
  <si>
    <t xml:space="preserve">A direct sequel to The Mysterious Rhinestone Cowboy, and its closing track ties Coe to the Prine and Goodman school of funny-sad songwriting that runs through the wider atlas.</t>
  </si>
  <si>
    <t xml:space="preserve">You Never Even Called Me by My Name; Would You Lay with Me (In a Field of Stone); Jody Like a Melody</t>
  </si>
  <si>
    <t xml:space="preserve">https://en.wikipedia.org/wiki/Once_Upon_a_Rhyme
https://en.wikipedia.org/wiki/David_Allan_Coe</t>
  </si>
  <si>
    <t xml:space="preserve">A0919</t>
  </si>
  <si>
    <t xml:space="preserve">Longhaired Redneck</t>
  </si>
  <si>
    <t xml:space="preserve">Telecaster twang; baritone; drawl; rowdy; small-town</t>
  </si>
  <si>
    <t xml:space="preserve">The first Coe album made up entirely of his own or co-written material, and his most direct statement of outlaw identity, with the title track answering critics who doubted his outsider credibility. It leans harder into the biker-and-outlaw self-image that defined Coe's mid-1970s persona than his more song-interpreter-focused earlier records. AllMusic has singled it out as essential outlaw country, and its rowdier, more self-mythologizing tone set the template for the rest of Coe's Columbia run.</t>
  </si>
  <si>
    <t xml:space="preserve">Coe's declaration of independence within the outlaw scene, building directly on the persona introduced on The Mysterious Rhinestone Cowboy.</t>
  </si>
  <si>
    <t xml:space="preserve">Longhaired Redneck; Revenge; Rock and Roll Holiday</t>
  </si>
  <si>
    <t xml:space="preserve">https://en.wikipedia.org/wiki/Longhaired_Redneck
https://en.wikipedia.org/wiki/David_Allan_Coe</t>
  </si>
  <si>
    <t xml:space="preserve">A0920</t>
  </si>
  <si>
    <t xml:space="preserve">Rides Again</t>
  </si>
  <si>
    <t xml:space="preserve">Telecaster twang; baritone; drawl; funny-sad; small-town</t>
  </si>
  <si>
    <t xml:space="preserve">Opens with "Willie, Waylon and Me," Coe's own tongue-in-cheek claim to outlaw royalty, and keeps a loose, comic tone throughout with songs like The Punkin Center Barn Dance. It is one of Coe's more good-humored records, trading some of Longhaired Redneck's chip-on-the-shoulder defiance for storytelling closer to novelty. The title nods to his outlaw-movie self-image, a persona he leaned into harder than almost anyone else in the scene.</t>
  </si>
  <si>
    <t xml:space="preserve">Continues the outlaw self-mythology Coe built across his Columbia albums, explicitly naming Jennings and Nelson as his peers on the opening track.</t>
  </si>
  <si>
    <t xml:space="preserve">Willie, Waylon and Me; The Punkin Center Barn Dance; If That Ain't Country</t>
  </si>
  <si>
    <t xml:space="preserve">https://en.wikipedia.org/wiki/Rides_Again_(David_Allan_Coe_album)
https://en.wikipedia.org/wiki/David_Allan_Coe</t>
  </si>
  <si>
    <t xml:space="preserve">A0921</t>
  </si>
  <si>
    <t xml:space="preserve">Tattoo</t>
  </si>
  <si>
    <t xml:space="preserve">A song-heavy, relatively subdued record compared to Longhaired Redneck's outlaw posturing, built around ballads like "Play Me a Sad Song" and a cover of Mickey Newbury's "San Francisco Mabel Joy." Coe leans on outside songwriters (Jay Bolotin, Bobby Charles) as much as his own pen, giving the record a more varied, less one-note feel than some of his other mid-1970s albums. It is a lesser-known entry in his Columbia run but shows a more melodic, less confrontational side of his persona.</t>
  </si>
  <si>
    <t xml:space="preserve">Released the same year as Rides Again, continuing Coe's prolific mid-decade run on Columbia.</t>
  </si>
  <si>
    <t xml:space="preserve">San Francisco Mabel Joy; Play Me a Sad Song; Just to Prove My Love for You</t>
  </si>
  <si>
    <t xml:space="preserve">https://en.wikipedia.org/wiki/Tattoo_(David_Allan_Coe_album)
https://en.wikipedia.org/wiki/David_Allan_Coe</t>
  </si>
  <si>
    <t xml:space="preserve">A0922</t>
  </si>
  <si>
    <t xml:space="preserve">Johnny Paycheck</t>
  </si>
  <si>
    <t xml:space="preserve">11 Months and 29 Days</t>
  </si>
  <si>
    <t xml:space="preserve">Telecaster twang; baritone; drawl; drinking songs; road songs</t>
  </si>
  <si>
    <t xml:space="preserve">Produced by Billy Sherrill, this album's title track, referencing the maximum county-jail sentence, previewed the working-class, brushes-with-the-law persona Paycheck rode to his biggest hit the following year. His voice is grittier and less polished than the countrypolitan singers Sherrill usually produced, closer to the hard-country tradition of George Jones than to string-laden Nashville pop. It set up Paycheck's run of outlaw-adjacent hits in the late 1970s.</t>
  </si>
  <si>
    <t xml:space="preserve">The Billy Sherrill-produced Epic Records run that connects Paycheck to hard-country forebear George Jones, and a direct lead-in to Take This Job and Shove It the following year.</t>
  </si>
  <si>
    <t xml:space="preserve">11 Months and 29 Days; I've Seen Better Days; That's What the Outlaws in Texas Want to Hear</t>
  </si>
  <si>
    <t xml:space="preserve">https://en.wikipedia.org/wiki/11_Months_and_29_Days
https://en.wikipedia.org/wiki/Johnny_Paycheck</t>
  </si>
  <si>
    <t xml:space="preserve">A0923</t>
  </si>
  <si>
    <t xml:space="preserve">Take This Job and Shove It</t>
  </si>
  <si>
    <t xml:space="preserve">Telecaster twang; baritone; drawl; drinking songs; anthemic</t>
  </si>
  <si>
    <t xml:space="preserve">Built around a title track written by David Allan Coe about quitting a hated job, this became Paycheck's only number-one hit and the closest thing outlaw country had to a blue-collar protest anthem. The rest of the album sticks to the same barroom, working-man subject matter in Billy Sherrill's tighter, more radio-ready production. It is the commercial peak of Paycheck's outlaw-adjacent phase, even though the title song's credit belongs to a fellow outlaw artist rather than Paycheck himself.</t>
  </si>
  <si>
    <t xml:space="preserve">Its title song, written by David Allan Coe, is direct evidence of the outlaw scene's songwriter-sharing culture, and the album's success made Paycheck a mainstream outlaw figure alongside Jennings and Nelson.</t>
  </si>
  <si>
    <t xml:space="preserve">Take This Job and Shove It; Colorado Kool-Aid; The Man From Bowling Green</t>
  </si>
  <si>
    <t xml:space="preserve">https://en.wikipedia.org/wiki/Take_This_Job_and_Shove_It_(album)
https://en.wikipedia.org/wiki/Johnny_Paycheck</t>
  </si>
  <si>
    <t xml:space="preserve">A0924</t>
  </si>
  <si>
    <t xml:space="preserve">Mr. Hag Told My Story</t>
  </si>
  <si>
    <t xml:space="preserve">Telecaster twang; baritone; drawl; drinking songs; storytelling</t>
  </si>
  <si>
    <t xml:space="preserve">A tribute album of ten Merle Haggard songs, including two duets with Haggard himself, recorded as Paycheck's outlaw-era hitmaking was winding down. Critics have long treated it as one of the great late-night honky-tonk records, with Paycheck's rougher voice giving Haggard's songs a harder, more desperate edge than Haggard's own versions. It closes out the classic run of Paycheck albums that began with 11 Months and 29 Days and Take This Job and Shove It.</t>
  </si>
  <si>
    <t xml:space="preserve">A direct homage to Bakersfield hard-country figure Merle Haggard, tying Paycheck's outlaw-era catalog back to the honky-tonk tradition the whole movement drew from.</t>
  </si>
  <si>
    <t xml:space="preserve">Turnin' Off a Memory; Carolyn; I Can't Hold Myself in Line</t>
  </si>
  <si>
    <t xml:space="preserve">https://en.wikipedia.org/wiki/Mr._Hag_Told_My_Story
https://en.wikipedia.org/wiki/Johnny_Paycheck</t>
  </si>
  <si>
    <t xml:space="preserve">A0925</t>
  </si>
  <si>
    <t xml:space="preserve">Bobby Bare</t>
  </si>
  <si>
    <t xml:space="preserve">Bobby Bare Sings Lullabys, Legends and Lies</t>
  </si>
  <si>
    <t xml:space="preserve">storytelling; funny-sad; drawl; small-town; Southern gothic</t>
  </si>
  <si>
    <t xml:space="preserve">A double album written entirely by Shel Silverstein, mixing tall tales, ghost stories and barroom comedy over Bare's easygoing baritone. "Marie Laveau" became a number-one hit despite, or because of, its voodoo-queen storyline, and the record as a whole treats country songwriting as folklore and stand-up comedy at once. It is one of the clearest examples of outlaw-era Nashville making room for a writer as eccentric as Silverstein.</t>
  </si>
  <si>
    <t xml:space="preserve">The start of Bare's long songwriting partnership with Shel Silverstein, which also produced Tompall Glaser's and Waylon Jennings's own Silverstein records.</t>
  </si>
  <si>
    <t xml:space="preserve">Marie Laveau; Daddy What If; The Winner</t>
  </si>
  <si>
    <t xml:space="preserve">https://www.discogs.com/release/1154990-Bobby-Bare-Sings-Lullabys-Legends-And-Lies
https://en.wikipedia.org/wiki/Bobby_Bare</t>
  </si>
  <si>
    <t xml:space="preserve">A0926</t>
  </si>
  <si>
    <t xml:space="preserve">Cowboys and Daddys</t>
  </si>
  <si>
    <t xml:space="preserve">storytelling; drawl; road songs; small-town; political</t>
  </si>
  <si>
    <t xml:space="preserve">A more topical, less whimsical record than the Silverstein albums, opening with Ry Cooder's "The Cowboy and the Poet" and including Jerry Jeff Walker's "Up Against the Wall Redneck Mother," a barbed dig at rural Texas machismo. Bare's plainspoken baritone treats the songs as reportage as much as entertainment, closer to the socially observant end of outlaw-adjacent Nashville songwriting. It shows Bare's ear for outside songwriters beyond his usual Silverstein partnership.</t>
  </si>
  <si>
    <t xml:space="preserve">Follows Lullabys, Legends and Lies in Bare's mid-1970s run of song-interpreter albums, this time drawing on the Texas progressive-country scene around Jerry Jeff Walker.</t>
  </si>
  <si>
    <t xml:space="preserve">Up Against the Wall Redneck Mother; The Cowboy and the Poet (Faster Horses); Amarillo Highway</t>
  </si>
  <si>
    <t xml:space="preserve">https://en.wikipedia.org/wiki/Cowboys_and_Daddys
https://en.wikipedia.org/wiki/Bobby_Bare</t>
  </si>
  <si>
    <t xml:space="preserve">A0927</t>
  </si>
  <si>
    <t xml:space="preserve">Hard Time Hungrys</t>
  </si>
  <si>
    <t xml:space="preserve">storytelling; political; drawl; funny-sad; small-town</t>
  </si>
  <si>
    <t xml:space="preserve">A concept album by Shel Silverstein about poverty and hard luck in mid-1970s America, released the same year as Cowboys and Daddys, moving through unemployment lines, alimony payments and pocket change with dark comic detail. Bare's warm, conversational baritone keeps songs about economic desperation from turning into pure misery, closer to Prine-style funny-sad songwriting than protest music. It is one of the more overtly political records to come out of the outlaw-adjacent Nashville scene.</t>
  </si>
  <si>
    <t xml:space="preserve">A second 1975 collaboration with Shel Silverstein after Lullabys, Legends and Lies, extending Bare's run of concept records built around outside songwriters.</t>
  </si>
  <si>
    <t xml:space="preserve">Hard Time Hungrys; The Unemployment Line; $100,000 in Pennies</t>
  </si>
  <si>
    <t xml:space="preserve">https://www.discogs.com/release/8642300-Bobby-Bare-Hard-Time-Hungrys
https://en.wikipedia.org/wiki/Bobby_Bare</t>
  </si>
  <si>
    <t xml:space="preserve">A0928</t>
  </si>
  <si>
    <t xml:space="preserve">Hank Williams Jr.</t>
  </si>
  <si>
    <t xml:space="preserve">Hank Williams Jr. and Friends</t>
  </si>
  <si>
    <t xml:space="preserve">V28</t>
  </si>
  <si>
    <t xml:space="preserve">Telecaster twang; harmonized guitars; baritone; Southern gothic; road songs</t>
  </si>
  <si>
    <t xml:space="preserve">Recorded with members of the Allman Brothers Band's circle and the Marshall Tucker Band's Toy Caldwell, this album marked Hank Williams Jr.'s break from his father's shadow toward a harder, Southern-rock-inflected sound. It arrived not long before Williams's near-fatal 1975 mountain-climbing fall, and its mix of outlaw defiance and rock-band guests set the direction his career would take after he recovered. It is generally treated as the record where he stopped being a Hank Williams tribute act.</t>
  </si>
  <si>
    <t xml:space="preserve">Bridges outlaw country and Southern rock directly, pulling Allman Brothers and Marshall Tucker Band musicians into a Nashville country session.</t>
  </si>
  <si>
    <t xml:space="preserve">Stoned at the Jukebox; Can't You See; Montana Song</t>
  </si>
  <si>
    <t xml:space="preserve">https://en.wikipedia.org/wiki/Hank_Williams_Jr._and_Friends
https://en.wikipedia.org/wiki/Hank_Williams_Jr._discography</t>
  </si>
  <si>
    <t xml:space="preserve">A0929</t>
  </si>
  <si>
    <t xml:space="preserve">Whiskey Bent and Hell Bound</t>
  </si>
  <si>
    <t xml:space="preserve">Elektra/Curb</t>
  </si>
  <si>
    <t xml:space="preserve">Telecaster twang; harmonized guitars; baritone; drinking songs; rowdy</t>
  </si>
  <si>
    <t xml:space="preserve">By 1979 Hank Williams Jr. had fully absorbed Southern rock and outlaw country into a single rowdy sound, and this album's title track and "Outlaw Women" made the fusion explicit. It is louder and more guitar-driven than the Nashville mainstream of the time, aimed at the same audience Waylon Jennings and the Allman Brothers shared. The record became one of his signature statements and a bridge toward the arena-country sound he committed to fully in the 1980s.</t>
  </si>
  <si>
    <t xml:space="preserve">The clearest outlaw-country-to-Southern-rock crossover record of the decade, and a direct precursor to the harder-edged mainstream country Williams built through the 1980s.</t>
  </si>
  <si>
    <t xml:space="preserve">Whiskey Bent and Hell Bound; Outlaw Women; O.D.'d in Denver</t>
  </si>
  <si>
    <t xml:space="preserve">https://en.wikipedia.org/wiki/Whiskey_Bent_and_Hell_Bound_(album)
https://en.wikipedia.org/wiki/Hank_Williams_Jr._discography</t>
  </si>
  <si>
    <t xml:space="preserve">A0930</t>
  </si>
  <si>
    <t xml:space="preserve">Sammi Smith</t>
  </si>
  <si>
    <t xml:space="preserve">Help Me Make It Through the Night</t>
  </si>
  <si>
    <t xml:space="preserve">Mega Records</t>
  </si>
  <si>
    <t xml:space="preserve">hushed; drawl; heartbreak; storytelling; bleak</t>
  </si>
  <si>
    <t xml:space="preserve">Sammi Smith's smoky, unhurried reading of the title track, a Kris Kristofferson song, became a crossover hit and won the CMA Award for Single of the Year, turning a little-known Mega Records singer into one of outlaw country's few prominent female voices. The rest of the album leans on the same behind-the-beat, late-night phrasing, closer to a smoky bar than a Nashville showcase. It is a key document of how Kristofferson's songwriting reached listeners years before his own albums did.</t>
  </si>
  <si>
    <t xml:space="preserve">Built around a Kris Kristofferson song recorded before his own version reached wide audiences, tying Smith's career directly to the outlaw movement's key songwriter.</t>
  </si>
  <si>
    <t xml:space="preserve">Help Me Make It Through the Night; Sunday Mornin' Comin' Down; There He Goes</t>
  </si>
  <si>
    <t xml:space="preserve">https://en.wikipedia.org/wiki/Help_Me_Make_It_Through_the_Night_(Sammi_Smith_album)
https://en.wikipedia.org/wiki/Sammi_Smith</t>
  </si>
  <si>
    <t xml:space="preserve">A0931</t>
  </si>
  <si>
    <t xml:space="preserve">Steve Young</t>
  </si>
  <si>
    <t xml:space="preserve">Rock Salt &amp; Nails</t>
  </si>
  <si>
    <t xml:space="preserve">fingerpicked acoustic; drawl; storytelling; heartbreak; road songs</t>
  </si>
  <si>
    <t xml:space="preserve">Steve Young's debut, recorded in Los Angeles with country-rock session players, introduced "Seven Bridges Road," the song that later became a hit for the Eagles. It predates the outlaw movement's commercial rise by several years but shares its songwriter-first, unpolished ethic, closer to a folk troubadour than a Nashville product. Young's rough, plainspoken baritone and the record's blend of Southern gospel and country-rock textures make it a direct forerunner of the Waylon Jennings and Billy Joe Shaver records that followed.</t>
  </si>
  <si>
    <t xml:space="preserve">A direct influence on the outlaw sound that followed: its title track was covered by Waylon Jennings on Lonesome, On'ry and Mean, and Seven Bridges Road later became an Eagles hit.</t>
  </si>
  <si>
    <t xml:space="preserve">Seven Bridges Road; Rock Salt and Nails; Kenny's Song</t>
  </si>
  <si>
    <t xml:space="preserve">https://en.wikipedia.org/wiki/Rock_Salt_%26_Nails_(album)
https://en.wikipedia.org/wiki/Steve_Young_(musician)</t>
  </si>
  <si>
    <t xml:space="preserve">A0932</t>
  </si>
  <si>
    <t xml:space="preserve">Seven Bridges Road</t>
  </si>
  <si>
    <t xml:space="preserve">fingerpicked acoustic; drawl; storytelling; heartbreak; bleak</t>
  </si>
  <si>
    <t xml:space="preserve">Young's second album re-recorded the title track from his debut and added his own "Lonesome, On'ry and Mean," the same year Waylon Jennings covered that song as an album title track, alongside originals about drifting and disillusionment. Produced by David Briggs, who also worked with Neil Young, it has a similarly loose, unhurried country-rock feel. It remains a cult favorite among outlaw-country collectors despite selling little on release.</t>
  </si>
  <si>
    <t xml:space="preserve">Shares producer David Briggs with Neil Young's Crazy Horse records, and its songs Seven Bridges Road and Lonesome, On'ry and Mean both became touchstones for the outlaw movement.</t>
  </si>
  <si>
    <t xml:space="preserve">Seven Bridges Road; Lonesome, On'ry and Mean; Montgomery in the Rain</t>
  </si>
  <si>
    <t xml:space="preserve">https://en.wikipedia.org/wiki/Seven_Bridges_Road_(album)
https://en.wikipedia.org/wiki/Steve_Young_(musician)</t>
  </si>
  <si>
    <t xml:space="preserve">A0933</t>
  </si>
  <si>
    <t xml:space="preserve">No Place to Fall</t>
  </si>
  <si>
    <t xml:space="preserve">Young covers Townes Van Zandt's title track and Bob Dylan's "Don't Think Twice, It's All Right" alongside a rerecording of his own "Seven Bridges Road," making explicit his place in the same songwriter's-songwriter lineage as Van Zandt and Guy Clark. It is a quieter, more acoustic-leaning record than the outlaw movement's rowdier entries, closer to Texas songwriter tradition than Nashville road-band sound. The record closes out Young's most productive decade without ever giving him the commercial recognition his songs earned other people.</t>
  </si>
  <si>
    <t xml:space="preserve">Draws directly on Townes Van Zandt's songwriting, linking the outlaw scene's Nashville wing to the Texas singer-songwriter tradition centered on Van Zandt and Guy Clark.</t>
  </si>
  <si>
    <t xml:space="preserve">No Place to Fall; Seven Bridges Road; Don't Think Twice, It's All Right</t>
  </si>
  <si>
    <t xml:space="preserve">https://en.wikipedia.org/wiki/No_Place_to_Fall
https://en.wikipedia.org/wiki/Steve_Young_(musician)</t>
  </si>
  <si>
    <t xml:space="preserve">A0934</t>
  </si>
  <si>
    <t xml:space="preserve">Lee Clayton</t>
  </si>
  <si>
    <t xml:space="preserve">MCA Records</t>
  </si>
  <si>
    <t xml:space="preserve">Lee Clayton's self-titled debut introduced "Ladies Love Outlaws," the song that gave the whole movement one of its defining phrases after Waylon Jennings turned it into an album title the following year. Clayton was reportedly unhappy with the record's standard Nashville production, but the songwriting itself set the rough-living, wandering persona that outlaw country would run with. It remains more important for its title track's afterlife than for its own commercial impact.</t>
  </si>
  <si>
    <t xml:space="preserve">Its title track directly named Waylon Jennings's 1972 album Ladies Love Outlaws and helped coin the movement's own name.</t>
  </si>
  <si>
    <t xml:space="preserve">https://en.wikipedia.org/wiki/Lee_Clayton
https://en.wikipedia.org/wiki/Ladies_Love_Outlaws_(Waylon_Jennings_album)</t>
  </si>
  <si>
    <t xml:space="preserve">A0935</t>
  </si>
  <si>
    <t xml:space="preserve">Border Affair</t>
  </si>
  <si>
    <t xml:space="preserve">Telecaster twang; baritone; drawl; road songs; heartbreak</t>
  </si>
  <si>
    <t xml:space="preserve">Clayton's Capitol debut is best known for "Silver Stallion," later recorded by the Highwaymen supergroup of Jennings, Nelson, Kristofferson and Cash, even though the album itself sold poorly on release. Its widescreen, guitar-driven songs about borders, drifting and lost love sit closer to Marty Robbins's gunfighter ballads than to barroom outlaw rock. Critics treated it warmly at the time, but commercial failure kept Clayton a cult figure rather than a star.</t>
  </si>
  <si>
    <t xml:space="preserve">Its title track's companion song Silver Stallion was later covered by the Highwaymen, tying Clayton directly back to the movement's biggest names.</t>
  </si>
  <si>
    <t xml:space="preserve">Silver Stallion; If You Can Touch Her At All; Border Affair</t>
  </si>
  <si>
    <t xml:space="preserve">https://www.discogs.com/release/11446586-Lee-Clayton-Border-Affair
https://en.wikipedia.org/wiki/Lee_Clayton</t>
  </si>
  <si>
    <t xml:space="preserve">A0936</t>
  </si>
  <si>
    <t xml:space="preserve">Naked Child</t>
  </si>
  <si>
    <t xml:space="preserve">Telecaster twang; baritone; drawl; road songs; political</t>
  </si>
  <si>
    <t xml:space="preserve">Clayton's most commercially successful album, driven by the single "I Ride Alone," whose talky, Dylan-indebted delivery matches the record's restless, drifting persona. Songs like Saturday Night Special push the outlaw scene's drug-and-gun subject matter further than most of Clayton's peers were willing to go on record. It closed out the 1970s as Clayton's commercial high point before he largely disappeared from recording.</t>
  </si>
  <si>
    <t xml:space="preserve">Clayton's commercial peak, extending the outlaw persona he introduced on his 1973 debut into more explicit, harder-edged territory.</t>
  </si>
  <si>
    <t xml:space="preserve">I Ride Alone; Saturday Night Special; Wind and Rain</t>
  </si>
  <si>
    <t xml:space="preserve">https://www.discogs.com/release/5670057-Lee-Clayton-Naked-Child
https://en.wikipedia.org/wiki/Lee_Clayton</t>
  </si>
  <si>
    <t xml:space="preserve">A0937</t>
  </si>
  <si>
    <t xml:space="preserve">Waylon Jennings, Willie Nelson, Jessi Colter and Tompall Glaser</t>
  </si>
  <si>
    <t xml:space="preserve">Wanted! The Outlaws</t>
  </si>
  <si>
    <t xml:space="preserve">Telecaster twang; baritone; drawl; duets; road songs</t>
  </si>
  <si>
    <t xml:space="preserve">RCA's marketing department assembled previously released tracks by Waylon Jennings, Willie Nelson, Jessi Colter and Tompall Glaser under a Wild West-themed cover, coining "outlaw" as a genre label almost by accident. It became the first country album certified platinum, proving there was a large audience for artists RCA's Nashville system had spent years trying to smooth out. Anchored by the Jennings-Nelson duet Good Hearted Woman and the Jennings-Colter duet Suspicious Minds, it turned a loose community of like-minded artists into a recognized movement with a name and a sales chart to prove it.</t>
  </si>
  <si>
    <t xml:space="preserve">The compilation that named and commercially confirmed the outlaw country movement, gathering the four artists whose Hillbilly Central-adjacent records define this lane.</t>
  </si>
  <si>
    <t xml:space="preserve">Good Hearted Woman; Suspicious Minds; My Heroes Have Always Been Cowboys</t>
  </si>
  <si>
    <t xml:space="preserve">https://en.wikipedia.org/wiki/Wanted!_The_Outlaws
https://en.wikipedia.org/wiki/Waylon_Jennings_discography</t>
  </si>
  <si>
    <t xml:space="preserve">A0938</t>
  </si>
  <si>
    <t xml:space="preserve">For the Sake of the Song</t>
  </si>
  <si>
    <t xml:space="preserve">Poppy</t>
  </si>
  <si>
    <t xml:space="preserve">V24 Texas songwriters and progressive country</t>
  </si>
  <si>
    <t xml:space="preserve">Houston folk clubs</t>
  </si>
  <si>
    <t xml:space="preserve">fingerpicked acoustic; baritone; bleak; storytelling; heartbreak</t>
  </si>
  <si>
    <t xml:space="preserve">Townes Van Zandt's debut was cut in Houston and then buried under strings and horns he never asked for and spent the rest of his life disowning, but 'Waiting Around to Die' and the title track already show the flat, unhurried baritone and plainspoken dread that define him. It is rougher and more ornamented than what followed, a folk singer still being pushed toward a Nashville pop sound. Even so, it is the first document of the Houston coffeehouse scene that runs through the whole Texas songwriter lineage.</t>
  </si>
  <si>
    <t xml:space="preserve">Grew out of the Houston folk clubs (the Jester Lounge, Sand Mountain) around Guy Clark and Mickey Newbury, and opened the account that Guy Clark, Steve Earle and, later, Jason Molina and Big Thief would keep drawing on.</t>
  </si>
  <si>
    <t xml:space="preserve">Waiting Around to Die; For the Sake of the Song; Tecumseh Valley</t>
  </si>
  <si>
    <t xml:space="preserve">https://en.wikipedia.org/wiki/For_the_Sake_of_the_Song_(Townes_Van_Zandt_album)
https://en.wikipedia.org/wiki/Townes_Van_Zandt</t>
  </si>
  <si>
    <t xml:space="preserve">A0939</t>
  </si>
  <si>
    <t xml:space="preserve">Our Mother the Mountain</t>
  </si>
  <si>
    <t xml:space="preserve">fingerpicked acoustic; baritone; storytelling; bleak; drawl</t>
  </si>
  <si>
    <t xml:space="preserve">Recorded in Nashville with a full studio band behind him, this second album is Townes at his most narrative and gothic, from the drowned-sailor ache of 'Tecumseh Valley' to the astral drift of the title track. His voice is drier and more direct than on the debut, with strings and brushed drums kept low so the words carry the weight. 'Kathleen' and 'St. John the Gambler' show the doom-laced, half-mystical imagery that would mark his writing for the rest of his career.</t>
  </si>
  <si>
    <t xml:space="preserve">A direct continuation of the Houston/Nashville songwriter circuit around Guy Clark and Mickey Newbury; its bleak, riverine imagery echoes forward into Steve Earle and Jason Molina's own flood-and-mountain songs.</t>
  </si>
  <si>
    <t xml:space="preserve">Kathleen; Tecumseh Valley; St. John the Gambler</t>
  </si>
  <si>
    <t xml:space="preserve">https://en.wikipedia.org/wiki/Our_Mother_the_Mountain
https://en.wikipedia.org/wiki/Townes_Van_Zandt</t>
  </si>
  <si>
    <t xml:space="preserve">A0940</t>
  </si>
  <si>
    <t xml:space="preserve">fingerpicked acoustic; baritone; drawl; bleak; heartbreak; storytelling</t>
  </si>
  <si>
    <t xml:space="preserve">The self-titled third album is where most listeners now start: 'Lungs,' 'Nothin'' and '(Quicksilver Daydreams of) Maria' strip the arrangements down to guitar, light strings and his flat, exhausted voice. It is the record where his songwriting fully separates from the coffeehouse-folk pack, closer to existentialist dread than Woody Guthrie protest. Producer Jack Clement's spare, unhurried sessions let a song like 'None but the Rain' sit in silence instead of building toward a chorus.</t>
  </si>
  <si>
    <t xml:space="preserve">The foundational record of the Texas songwriter tradition this lane is named for, echoed directly in Guy Clark and Steve Earle and, generations later, in Jason Molina's and Big Thief's own hushed, plainspoken folk songwriting.</t>
  </si>
  <si>
    <t xml:space="preserve">Lungs; Nothin'; (Quicksilver Daydreams of) Maria</t>
  </si>
  <si>
    <t xml:space="preserve">https://en.wikipedia.org/wiki/Townes_Van_Zandt_(album)
https://en.wikipedia.org/wiki/Townes_Van_Zandt</t>
  </si>
  <si>
    <t xml:space="preserve">A0941</t>
  </si>
  <si>
    <t xml:space="preserve">Delta Momma Blues</t>
  </si>
  <si>
    <t xml:space="preserve">fingerpicked acoustic; baritone; drinking songs; storytelling; hushed</t>
  </si>
  <si>
    <t xml:space="preserve">Cut in New York rather than Nashville, Delta Momma Blues is looser and bluesier than the two records before it, opening with the tumbling 'FFV' and closing on the stark, string-laced 'Silver Ships of Andilar.' Jack Clement again keeps the arrangements out of the way, letting Townes's guitar and cracked-dry voice carry most of the record. 'Come Tomorrow' and 'Where I Lead Me' trade in wry, boozy character sketches rather than the outright bleakness of his earlier work.</t>
  </si>
  <si>
    <t xml:space="preserve">Bridges the early Poppy Records run with the harder-touring, harder-drinking persona that Blaze Foley and the outlaw wing of the Texas scene would later pick up wholesale.</t>
  </si>
  <si>
    <t xml:space="preserve">Come Tomorrow; Where I Lead Me; Silver Ships of Andilar</t>
  </si>
  <si>
    <t xml:space="preserve">https://en.wikipedia.org/wiki/Delta_Momma_Blues
https://en.wikipedia.org/wiki/Townes_Van_Zandt</t>
  </si>
  <si>
    <t xml:space="preserve">A0942</t>
  </si>
  <si>
    <t xml:space="preserve">High, Low and In Between</t>
  </si>
  <si>
    <t xml:space="preserve">fingerpicked acoustic; baritone; spiritual or gospel; storytelling; drawl</t>
  </si>
  <si>
    <t xml:space="preserve">Released the same year as Delta Momma Blues, this one opens on the gospel-tinged 'Two Hands' and includes 'To Live Is to Fly,' one of the most covered songs in the whole Texas songwriter canon. The backing band is fuller than on the debut but still leaves room around his voice, letting the melodies rather than the arrangements carry the songs. Where much of his catalog sits in pure bleakness, 'To Live Is to Fly' and 'Highway Kind' reach for a weary, resigned kind of warmth instead.</t>
  </si>
  <si>
    <t xml:space="preserve">'To Live Is to Fly' became a standard covered by Guy Clark, Cowboy Junkies and Gillian Welch, carrying the Poppy Records-era songwriting straight into the alt-country and indie-folk generations.</t>
  </si>
  <si>
    <t xml:space="preserve">To Live Is to Fly; Two Hands; Highway Kind</t>
  </si>
  <si>
    <t xml:space="preserve">https://en.wikipedia.org/wiki/High,_Low_and_In_Between
https://en.wikipedia.org/wiki/Townes_Van_Zandt</t>
  </si>
  <si>
    <t xml:space="preserve">A0943</t>
  </si>
  <si>
    <t xml:space="preserve">The Late Great Townes Van Zandt</t>
  </si>
  <si>
    <t xml:space="preserve">fingerpicked acoustic; baritone; funny-sad; storytelling; drawl</t>
  </si>
  <si>
    <t xml:space="preserve">The last of his original Poppy Records run pairs devastating originals like 'Pancho and Lefty' and 'If I Needed You' with wry novelty pieces ('German Mustard (A Clapalong)') and a cover of Lefty Frizzell's 'Fraulein,' showing the funny-sad range that made him a songwriter's songwriter rather than a commercial act. The production is a little brighter than his early records, but his rasp-edged baritone still sits dead center in the mix. 'Pancho and Lefty' alone would go on to become a number-one country hit for Willie Nelson and Merle Haggard a decade later.</t>
  </si>
  <si>
    <t xml:space="preserve">Contains the two songs ('Pancho and Lefty,' 'If I Needed You') most responsible for carrying Townes's name past the Texas songwriter circle into outlaw and mainstream country.</t>
  </si>
  <si>
    <t xml:space="preserve">Pancho and Lefty; If I Needed You; Fraulein</t>
  </si>
  <si>
    <t xml:space="preserve">https://en.wikipedia.org/wiki/The_Late_Great_Townes_Van_Zandt
https://en.wikipedia.org/wiki/Townes_Van_Zandt</t>
  </si>
  <si>
    <t xml:space="preserve">A0944</t>
  </si>
  <si>
    <t xml:space="preserve">Live at the Old Quarter, Houston, Texas</t>
  </si>
  <si>
    <t xml:space="preserve">Tomato</t>
  </si>
  <si>
    <t xml:space="preserve">fingerpicked acoustic; baritone; live in the room; storytelling; drawl</t>
  </si>
  <si>
    <t xml:space="preserve">Recorded solo over two nights in July 1973 at Houston's Old Quarter club but not released until 1977 after Poppy Records had folded, this is generally considered the definitive Townes document: just his voice, his guitar and a small, attentive room. The between-song banter is as much a part of the record as the songs, and stripped of studio arrangements, 'Pancho and Lefty,' 'If I Needed You' and 'Waitin' Around to Die' land even harder. It is the record most often handed to someone hearing him for the first time.</t>
  </si>
  <si>
    <t xml:space="preserve">The touchstone live-solo-singer-songwriter record for the whole Texas lane, a direct model for later stripped-down live documents by Guy Clark and Robert Earl Keen.</t>
  </si>
  <si>
    <t xml:space="preserve">Pancho and Lefty; If I Needed You; Waitin' Around to Die</t>
  </si>
  <si>
    <t xml:space="preserve">https://en.wikipedia.org/wiki/Live_at_the_Old_Quarter,_Houston,_Texas
https://en.wikipedia.org/wiki/Townes_Van_Zandt</t>
  </si>
  <si>
    <t xml:space="preserve">A0945</t>
  </si>
  <si>
    <t xml:space="preserve">Flyin' Shoes</t>
  </si>
  <si>
    <t xml:space="preserve">fingerpicked acoustic; baritone; heartbreak; storytelling; hushed</t>
  </si>
  <si>
    <t xml:space="preserve">His first studio record in six years, produced by Chips Moman in Nashville, Flyin' Shoes softens the arrangements with light electric guitar and rhythm section but keeps the songs just as unsparing, from the loping title track to 'No Place to Fall' and 'Rex's Blues.' It is a more resigned, worn-in record than his early-'70s run, the sound of a writer settling into an itinerant, hard-drinking life rather than fighting it. A cover of Bo Diddley's 'Who Do You Love?' is the one moment of outright rock and roll on the record.</t>
  </si>
  <si>
    <t xml:space="preserve">Closes out the classic-era Townes catalog before the long gap to At My Window, and 'No Place to Fall' became another widely covered standard for the Texas songwriter tradition.</t>
  </si>
  <si>
    <t xml:space="preserve">Flyin' Shoes; No Place to Fall; Rex's Blues</t>
  </si>
  <si>
    <t xml:space="preserve">https://en.wikipedia.org/wiki/Flyin%27_Shoes
https://en.wikipedia.org/wiki/Townes_Van_Zandt</t>
  </si>
  <si>
    <t xml:space="preserve">A0946</t>
  </si>
  <si>
    <t xml:space="preserve">At My Window</t>
  </si>
  <si>
    <t xml:space="preserve">Sugar Hill</t>
  </si>
  <si>
    <t xml:space="preserve">V13</t>
  </si>
  <si>
    <t xml:space="preserve">fingerpicked acoustic; baritone; hushed; storytelling; bleak</t>
  </si>
  <si>
    <t xml:space="preserve">After a nine-year gap, At My Window found Townes on Sugar Hill Records with a rawer, more haggard voice but the same unflinching eye, from the title track's domestic dread to 'Snowin' on Raton' and a rewrite of 'Marie' about a homeless couple's stillbirth. The production is spare acoustic-and-pedal-steel, closer in spirit to the Old Quarter tapes than to the Nashville sessions of the 1970s. It is the record that reintroduced him to a college-radio and Americana audience just as the genre was forming around songwriters like him.</t>
  </si>
  <si>
    <t xml:space="preserve">An essential later record that carried Townes's songwriting directly into the Sugar Hill/Americana world that Nanci Griffith, Lyle Lovett and Robert Earl Keen were also recording into.</t>
  </si>
  <si>
    <t xml:space="preserve">At My Window; Snowin' on Raton; Marie</t>
  </si>
  <si>
    <t xml:space="preserve">https://en.wikipedia.org/wiki/At_My_Window_(album)
https://en.wikipedia.org/wiki/Townes_Van_Zandt</t>
  </si>
  <si>
    <t xml:space="preserve">A0947</t>
  </si>
  <si>
    <t xml:space="preserve">Old No. 1</t>
  </si>
  <si>
    <t xml:space="preserve">fingerpicked acoustic; storytelling; drawl; small-town; heartbreak</t>
  </si>
  <si>
    <t xml:space="preserve">Guy Clark's debut is the founding document of Texas songwriter craft: 'L.A. Freeway,' 'Desperados Waiting for a Train' and 'She Ain't Goin' Nowhere' are built from plain, exact detail rather than metaphor, sung in his dry, unhurried Texas drawl over acoustic and dobro. Nashville sidemen (Hargus 'Pig' Robbins, Johnny Gimble) keep the arrangements warm and uncluttered, closer to a back-porch session than a Music Row record. It set the template that Steve Earle, Rodney Crowell and Lyle Lovett would all later credit directly.</t>
  </si>
  <si>
    <t xml:space="preserve">Grew out of the same Houston folk scene as Townes Van Zandt and Mickey Newbury; its plainspoken, detail-driven songwriting is the direct model for Rodney Crowell, Steve Earle and the Nashville songwriter tradition that follows.</t>
  </si>
  <si>
    <t xml:space="preserve">L.A. Freeway; Desperados Waiting for a Train; She Ain't Goin' Nowhere</t>
  </si>
  <si>
    <t xml:space="preserve">https://en.wikipedia.org/wiki/Old_No._1
https://en.wikipedia.org/wiki/Guy_Clark</t>
  </si>
  <si>
    <t xml:space="preserve">A0948</t>
  </si>
  <si>
    <t xml:space="preserve">Texas Cookin'</t>
  </si>
  <si>
    <t xml:space="preserve">Clark's second album keeps the same Nashville-session craftsmanship as Old No. 1 but loosens up, with the title track and 'The Ballad of Laverne and Captain Flint' bringing in more humor and narrative sprawl. His voice stays conversational rather than showy, letting lines like 'Anyhow, I Love You' land as spoken confession. It didn't sell, and RCA dropped him after it, but it deepened the same plain-spoken storytelling that made his debut a songwriter's touchstone.</t>
  </si>
  <si>
    <t xml:space="preserve">A direct continuation of the Old No. 1 songwriting style, later covered and cited by Rodney Crowell and the wider Nashville songwriter circle Clark helped seed.</t>
  </si>
  <si>
    <t xml:space="preserve">Texas Cookin'; The Ballad of Laverne and Captain Flint; Broken Hearted People</t>
  </si>
  <si>
    <t xml:space="preserve">https://en.wikipedia.org/wiki/Texas_Cookin%27
https://en.wikipedia.org/wiki/Guy_Clark</t>
  </si>
  <si>
    <t xml:space="preserve">A0949</t>
  </si>
  <si>
    <t xml:space="preserve">Dropped by RCA, Clark moved to Warner Bros. for this self-titled third album, opening with 'Fool on the Roof' and 'Fools for Each Other' and staying close to the same acoustic, dobro-and-fiddle sound as his first two records. 'Houston Kid' and 'Comfort and Crazy' show him writing more explicitly autobiographical material than before. It rounds out what is generally treated as his classic-era trilogy before a long gap in his recording career.</t>
  </si>
  <si>
    <t xml:space="preserve">Closes the 1970s run of Guy Clark records that established the songwriting standard Texas and Nashville songwriters kept measuring themselves against for decades after.</t>
  </si>
  <si>
    <t xml:space="preserve">Fools for Each Other; Fool on the Roof; Houston Kid</t>
  </si>
  <si>
    <t xml:space="preserve">https://en.wikipedia.org/wiki/Guy_Clark_(album)
https://en.wikipedia.org/wiki/Guy_Clark</t>
  </si>
  <si>
    <t xml:space="preserve">A0950</t>
  </si>
  <si>
    <t xml:space="preserve">Dublin Blues</t>
  </si>
  <si>
    <t xml:space="preserve">fingerpicked acoustic; storytelling; drawl; heartbreak; hushed</t>
  </si>
  <si>
    <t xml:space="preserve">Two decades on from Old No. 1, Dublin Blues finds Clark's voice weathered but his songwriting as exact as ever, from the title track's mix of homesickness for Texas and a bar in Ireland to the closing 'The Randall Knife,' a spoken-sung elegy for his father's pocketknife that is one of the most direct songs he ever wrote. Co-writes with Rodney Crowell and Townes-adjacent picker Verlon Thompson keep the arrangements small: acoustic guitar, dobro, almost no drums. It is the record most often cited as his best later-career work.</t>
  </si>
  <si>
    <t xml:space="preserve">An essential later record showing the Old No. 1 songwriting style fully matured, recorded alongside the 1990s Nashville Americana scene that Rodney Crowell and Steve Earle were also part of.</t>
  </si>
  <si>
    <t xml:space="preserve">Dublin Blues; The Randall Knife; Stuff That Works</t>
  </si>
  <si>
    <t xml:space="preserve">https://en.wikipedia.org/wiki/Dublin_Blues
https://en.wikipedia.org/wiki/Guy_Clark</t>
  </si>
  <si>
    <t xml:space="preserve">A0951</t>
  </si>
  <si>
    <t xml:space="preserve">Cold Dog Soup</t>
  </si>
  <si>
    <t xml:space="preserve">fingerpicked acoustic; storytelling; drawl; heartbreak; small-town</t>
  </si>
  <si>
    <t xml:space="preserve">Cold Dog Soup pairs Clark with young Nashville writers (Shawn Camp, Verlon Thompson) and includes a spare cover of Steve Earle's 'Fort Worth Blues,' written for Townes Van Zandt after his death, alongside originals like 'Sis Draper' and 'Water Under the Bridge.' The record stays in the same acoustic-first, dobro-and-fiddle sound as Dublin Blues, unhurried and conversational. It is a late-career example of the songwriter's-songwriter role Clark had settled into by the 1990s, mentoring and co-writing as much as performing.</t>
  </si>
  <si>
    <t xml:space="preserve">Part of the same 1990s Sugar Hill/Nashville songwriter circle as Dublin Blues, directly tying Clark's original 1970s Texas songwriting to the Americana format that formed around it.</t>
  </si>
  <si>
    <t xml:space="preserve">Fort Worth Blues; Sis Draper; Cold Dog Soup</t>
  </si>
  <si>
    <t xml:space="preserve">https://en.wikipedia.org/wiki/Cold_Dog_Soup_(album)
https://www.washingtonpost.com/archive/lifestyle/1999/12/10/guy-clark-cold-dog-soup-sugar-hill/e751e320-9823-48f1-bceb-65057a48f077/</t>
  </si>
  <si>
    <t xml:space="preserve">A0952</t>
  </si>
  <si>
    <t xml:space="preserve">Jerry Jeff Walker</t>
  </si>
  <si>
    <t xml:space="preserve">Mr. Bojangles</t>
  </si>
  <si>
    <t xml:space="preserve">fingerpicked acoustic; storytelling; drawl; road songs; drinking songs</t>
  </si>
  <si>
    <t xml:space="preserve">Jerry Jeff Walker's debut is a folk-troubadour record built around the title song, written after he met an itinerant street performer in a New Orleans jail cell and covered by dozens of artists ever after. The rest of the album stays in a gentle, string-and-guitar folk-pop mode, closer to the Greenwich Village scene he had come out of than to the rowdy Texas records he would make a few years later. It is the last record before he relocated to Austin and became a central figure of the progressive country scene.</t>
  </si>
  <si>
    <t xml:space="preserve">Predates Walker's move to Austin; 'Mr. Bojangles' itself became one of the most widely covered songs to come out of the Texas songwriter world, recorded by everyone from Nina Simone to the Nitty Gritty Dirt Band.</t>
  </si>
  <si>
    <t xml:space="preserve">Mr. Bojangles; Rock 'n' Roll Gypsy; My Old Man</t>
  </si>
  <si>
    <t xml:space="preserve">https://en.wikipedia.org/wiki/Jerry_Jeff_Walker
https://en.wikipedia.org/wiki/Mr._Bojangles_(song)</t>
  </si>
  <si>
    <t xml:space="preserve">A0953</t>
  </si>
  <si>
    <t xml:space="preserve">Recorded after Walker settled in Austin, this self-titled album is looser and more countrified than his New York folk records, mixing his own 'Gettin' By' and 'Gypsy Songman' with early covers of Guy Clark's 'L.A. Freeway' and Ray Wylie Hubbard-adjacent material. The band leans into pedal steel and honky-tonk piano rather than folk-pop strings, matching the loose, beer-hall feel of the Austin scene he had just joined. It is the transitional record between Walker the folk singer and Walker the ringleader of Austin's progressive-country crowd.</t>
  </si>
  <si>
    <t xml:space="preserve">Marks Walker's turn from Greenwich Village folk toward the Austin cosmic-cowboy scene that would produce ¡Viva Terlingua! a year later, and helped introduce Guy Clark's songwriting to a wider audience.</t>
  </si>
  <si>
    <t xml:space="preserve">Gettin' By; Gypsy Songman; L.A. Freeway</t>
  </si>
  <si>
    <t xml:space="preserve">https://www.discogs.com/master/266977-Jerry-Jeff-Walker-Jerry-Jeff-Walker
https://en.wikipedia.org/wiki/Jerry_Jeff_Walker</t>
  </si>
  <si>
    <t xml:space="preserve">A0954</t>
  </si>
  <si>
    <t xml:space="preserve">¡Viva Terlingua!</t>
  </si>
  <si>
    <t xml:space="preserve">Telecaster twang; drawl; rowdy; road songs; drinking songs</t>
  </si>
  <si>
    <t xml:space="preserve">Recorded live (with some studio overdubs) at a dance hall in Luckenbach with his backing group the Lost Gonzo Band, ¡Viva Terlingua! is the record most often pointed to as the sound of Austin's early-1970s progressive-country scene: rowdy, funny, unpolished, and full of songs by Walker's friends rather than just his own. It introduced Ray Wylie Hubbard's 'Up Against the Wall, Redneck Mother' and Guy Clark's 'Desperados Waiting for a Train' to a wide audience, and Gary P. Nunn's 'London Homesick Blues' became a de facto Austin anthem. The loose, beer-drenched performance energy is as important to the record as any single song.</t>
  </si>
  <si>
    <t xml:space="preserve">The clearest document of the cosmic-cowboy/progressive-country scene that Michael Martin Murphey and Willie Nelson's move to Austin also fed, and a direct influence on the outlaw-country movement's live, unpolished aesthetic.</t>
  </si>
  <si>
    <t xml:space="preserve">Up Against the Wall, Redneck Mother; London Homesick Blues; Desperados Waiting for a Train</t>
  </si>
  <si>
    <t xml:space="preserve">https://en.wikipedia.org/wiki/Viva_Terlingua
https://en.wikipedia.org/wiki/Jerry_Jeff_Walker</t>
  </si>
  <si>
    <t xml:space="preserve">A0955</t>
  </si>
  <si>
    <t xml:space="preserve">The Flatlanders</t>
  </si>
  <si>
    <t xml:space="preserve">More a Legend Than a Band</t>
  </si>
  <si>
    <t xml:space="preserve">Rounder</t>
  </si>
  <si>
    <t xml:space="preserve">fingerpicked acoustic; mandolin; close harmonies; storytelling; cosmic</t>
  </si>
  <si>
    <t xml:space="preserve">Recorded in a single week in Nashville in 1972 by Jimmie Dale Gilmore, Joe Ely and Butch Hancock as an acoustic string band with musical saw and dobro, these sessions were barely released at the time (briefly, only on 3.8mm eight-track tape) and only reached listeners properly in 1990 as this compilation. Songs like 'Dallas,' 'Jole Blon' and 'Tonight I Think I'm Gonna Go Downtown' mix plainspoken West Texas storytelling with a spacey, almost mystical folk sound unlike anything else in the scene. It became one of the most influential 'lost' records in Americana, cited constantly once it finally circulated.</t>
  </si>
  <si>
    <t xml:space="preserve">The founding document of the Lubbock songwriter triangle, sending Gilmore, Ely and Hancock off on separate solo careers that all fed back into the same scene; its legend-before-band reputation directly shaped how Uncle Tupelo-era alt-country writers talked about authenticity.</t>
  </si>
  <si>
    <t xml:space="preserve">Dallas; Jole Blon; Tonight I'm Gonna Go Downtown</t>
  </si>
  <si>
    <t xml:space="preserve">https://www.discogs.com/release/1282922-The-Flatlanders-Featuring-Jimmie-Dale-Gilmore-Joe-Ely-Butch-Hancock-More-A-Legend-Than-A-Band
https://en.wikipedia.org/wiki/The_Flatlanders</t>
  </si>
  <si>
    <t xml:space="preserve">A0956</t>
  </si>
  <si>
    <t xml:space="preserve">Joe Ely's solo debut, cut with his hard-touring bar band (Lloyd Maines on pedal steel, Jesse Taylor on lead guitar), turns Butch Hancock's 'She Never Spoke Spanish to Me' and his own 'Gambler's Bride' into full-band, rock-tempo country rather than the acoustic sound of the Flatlanders sessions he'd just come out of. His voice is a rough, urgent yelp rather than a crooner's, closer to a bar-band frontman than a folk singer. It set him apart immediately from the other two Flatlanders as the rocking, road-dog wing of the Lubbock songwriter triangle.</t>
  </si>
  <si>
    <t xml:space="preserve">Grew directly out of the Flatlanders' breakup and Butch Hancock's songwriting; its full-band, rock-forward take on West Texas songwriting is a direct antecedent of the alt-country bands that followed a decade later.</t>
  </si>
  <si>
    <t xml:space="preserve">She Never Spoke Spanish to Me; Gambler's Bride; I Had My Hopes Up High</t>
  </si>
  <si>
    <t xml:space="preserve">https://en.wikipedia.org/wiki/Joe_Ely_(album)
https://en.wikipedia.org/wiki/Joe_Ely</t>
  </si>
  <si>
    <t xml:space="preserve">A0957</t>
  </si>
  <si>
    <t xml:space="preserve">Honky Tonk Masquerade</t>
  </si>
  <si>
    <t xml:space="preserve">Telecaster twang; drawl; road songs; rowdy; storytelling</t>
  </si>
  <si>
    <t xml:space="preserve">Ely's second album leans harder into the road-band sound, built almost entirely from Butch Hancock songs ('Boxcars,' 'West Texas Waltz,' the title track) plus a cover of his own Flatlanders-era 'Tonight I Think I'm Gonna Go Downtown'-style material and a rocked-up 'Honky Tonkin'.' Jesse Taylor's lead guitar and Lloyd Maines's pedal steel trade off constantly, giving the record a rowdier, more electric feel than most Texas songwriter records of the era. It is generally considered his defining 1970s album.</t>
  </si>
  <si>
    <t xml:space="preserve">Cemented Butch Hancock as a songwriter working through Ely's rocking band arrangements, a combination that fed directly into the Uncle Tupelo/alt-country generation's own hard-driving take on country songwriting.</t>
  </si>
  <si>
    <t xml:space="preserve">Honky Tonk Masquerade; Boxcars; West Texas Waltz</t>
  </si>
  <si>
    <t xml:space="preserve">https://en.wikipedia.org/wiki/Honky_Tonk_Masquerade
https://en.wikipedia.org/wiki/Joe_Ely</t>
  </si>
  <si>
    <t xml:space="preserve">A0958</t>
  </si>
  <si>
    <t xml:space="preserve">Down on the Drag</t>
  </si>
  <si>
    <t xml:space="preserve">Telecaster twang; drawl; road songs; storytelling; bleak</t>
  </si>
  <si>
    <t xml:space="preserve">The third Ely/Hancock collaboration is darker and less immediate than Honky Tonk Masquerade, with the title track (named for Austin's Guadalupe Street strip) and 'Fools Fall in Love' leaning into dense, moody band interplay rather than barroom rave-ups. Saxophonist Bobby Keys-adjacent horn player Ed Vizard's 'BBQ and Foam' adds a rougher, almost punk-inflected edge that points toward the Clash tour Ely would join the following year. Ely and Lloyd Maines were reportedly unhappy with the production at the time, but it has aged into a respected, slightly overlooked entry in the run.</t>
  </si>
  <si>
    <t xml:space="preserve">Its harder, less polished sound anticipates the punk-adjacent audience Ely found when the Clash invited his band on tour, a rare direct bridge between Texas progressive country and UK punk.</t>
  </si>
  <si>
    <t xml:space="preserve">Down on the Drag; Fools Fall in Love; BBQ and Foam</t>
  </si>
  <si>
    <t xml:space="preserve">https://lonestarmusicmagazine.com/mr-record-man-joe-ely/
https://en.wikipedia.org/wiki/Joe_Ely</t>
  </si>
  <si>
    <t xml:space="preserve">A0959</t>
  </si>
  <si>
    <t xml:space="preserve">Live Shots</t>
  </si>
  <si>
    <t xml:space="preserve">Telecaster twang; rowdy; live in the room; road songs; drawl</t>
  </si>
  <si>
    <t xml:space="preserve">Recorded in London on the tour where the Clash brought Ely's band out as an opening act, Live Shots catches the Joe Ely Band at full, sweat-through-the-shirt intensity, tearing through 'Fingernails,' 'Honky Tonk Masquerade' and 'Honky Tonkin'' at a harder, faster clip than the studio versions. The set draws almost entirely from the first three albums, functioning as a document of just how far Ely's band had pushed West Texas songwriting toward rock and roll. It became a touchstone for the punk-adjacent audience that first connected with Ely through the Clash.</t>
  </si>
  <si>
    <t xml:space="preserve">A direct product of the Clash/Joe Ely Band connection, one of the clearest real-world links between Texas progressive country and the UK punk scene of the same moment.</t>
  </si>
  <si>
    <t xml:space="preserve">Fingernails; Honky Tonk Masquerade; Honky Tonkin'</t>
  </si>
  <si>
    <t xml:space="preserve">https://en.wikipedia.org/wiki/Live_Shots
https://en.wikipedia.org/wiki/Joe_Ely</t>
  </si>
  <si>
    <t xml:space="preserve">A0960</t>
  </si>
  <si>
    <t xml:space="preserve">Butch Hancock</t>
  </si>
  <si>
    <t xml:space="preserve">West Texas Waltzes &amp; Dust-Blown Tractor Tunes</t>
  </si>
  <si>
    <t xml:space="preserve">Rainlight</t>
  </si>
  <si>
    <t xml:space="preserve">fingerpicked acoustic; drawl; storytelling; small-town; lo-fi</t>
  </si>
  <si>
    <t xml:space="preserve">Butch Hancock's solo debut, self-released on his own Rainlight label after the Flatlanders broke up, is stark acoustic guitar and voice with almost no studio polish, songs like 'West Texas Waltz' and 'You've Never Seen Me Cry' built from flat, wide-open prairie imagery. It is the most purely folk of the three Lubbock songwriters' records, closer to Townes Van Zandt's bare arrangements than to Joe Ely's full-band rock. Hancock would go on to write many of the songs Ely and Jimmie Dale Gilmore made famous under their own names.</t>
  </si>
  <si>
    <t xml:space="preserve">Established Hancock as the songwriter engine of the Lubbock triangle, supplying material that Joe Ely turned into full-band rock and Jimmie Dale Gilmore turned into honky-tonk covers throughout the 1980s.</t>
  </si>
  <si>
    <t xml:space="preserve">West Texas Waltz; You've Never Seen Me Cry; Dry Land Farm</t>
  </si>
  <si>
    <t xml:space="preserve">https://www.discogs.com/release/1628686-Butch-Hancock-West-Texas-Waltzes-Dust-blown-Tractor-Tunes
https://en.wikipedia.org/wiki/Butch_Hancock</t>
  </si>
  <si>
    <t xml:space="preserve">A0961</t>
  </si>
  <si>
    <t xml:space="preserve">Diamond Hill</t>
  </si>
  <si>
    <t xml:space="preserve">fingerpicked acoustic; drawl; storytelling; small-town; bleak</t>
  </si>
  <si>
    <t xml:space="preserve">Hancock's second Rainlight self-release stays in the same spare, home-label mode as his debut, with the title track and 'Neon Wind' extending the plainspoken West Texas character studies he had already established. The recordings are unglamorous and a little rough at the edges, made on his own terms and outside any Nashville or Austin studio system. It remains one of the harder-to-find records in the Lubbock triangle's catalog, prized by collectors of the scene.</t>
  </si>
  <si>
    <t xml:space="preserve">Continues the self-released, DIY model Hancock kept using throughout his career, a direct precedent for the independent-label ethos later Texas and alt-country songwriters relied on.</t>
  </si>
  <si>
    <t xml:space="preserve">Diamond Hill; Neon Wind; Golden Hearted Ways</t>
  </si>
  <si>
    <t xml:space="preserve">https://www.discogs.com/release/15180598-Butch-Hancock-Diamond-Hill
https://en.wikipedia.org/wiki/Butch_Hancock</t>
  </si>
  <si>
    <t xml:space="preserve">A0962</t>
  </si>
  <si>
    <t xml:space="preserve">Fair &amp; Square</t>
  </si>
  <si>
    <t xml:space="preserve">pedal steel; drawl; close harmonies; storytelling; hushed</t>
  </si>
  <si>
    <t xml:space="preserve">After more than a decade away from recording, Jimmie Dale Gilmore's solo debut leans into classic honky-tonk phrasing, opening with a cover of his own Flatlanders-era 'White Freight Liner Blues' and Butch Hancock's 'Honky Tonk Masquerade' alongside originals like the title track. His high, keening tenor, closer to Hank Williams than to Townes Van Zandt's flat baritone, gives even Hancock's darkest songs an almost gospel lift. It reintroduced Gilmore as a solo artist just as the Flatlanders' reputation was starting to grow.</t>
  </si>
  <si>
    <t xml:space="preserve">An essential later record from the Lubbock triangle, turning Butch Hancock's songwriting into classic honky-tonk vocal performance and helping set up the trio's eventual reunion.</t>
  </si>
  <si>
    <t xml:space="preserve">White Freight Liner Blues; Honky Tonk Masquerade; Fair &amp; Square</t>
  </si>
  <si>
    <t xml:space="preserve">https://en.wikipedia.org/wiki/Fair_%26_Square_(Jimmie_Dale_Gilmore_album)
https://en.wikipedia.org/wiki/Jimmie_Dale_Gilmore_discography</t>
  </si>
  <si>
    <t xml:space="preserve">A0963</t>
  </si>
  <si>
    <t xml:space="preserve">pedal steel; drawl; close harmonies; storytelling; spiritual or gospel</t>
  </si>
  <si>
    <t xml:space="preserve">Gilmore's second HighTone album keeps the same honky-tonk core band but draws more from his own writing and from Hancock's catalog, mixing traditional-leaning arrangements with the spacey, almost meditative quality his voice brings to any song. It shows the influence of his years studying with a meditation teacher in Colorado as much as his years fronting the Flatlanders, giving even simple country structures an unusually calm, floating quality. It further built the reputation that led to his 1991 Elektra deal.</t>
  </si>
  <si>
    <t xml:space="preserve">Deepens the honky-tonk-by-way-of-Lubbock sound Gilmore established on Fair &amp; Square, bridging the Flatlanders' 1972 sessions and his eventual mainstream Nashville-adjacent career.</t>
  </si>
  <si>
    <t xml:space="preserve">Reunion; Just a Wave, Not the Water; Treat Me Like a Saturday Night</t>
  </si>
  <si>
    <t xml:space="preserve">https://en.wikipedia.org/wiki/Jimmie_Dale_Gilmore_discography
https://en.wikipedia.org/wiki/Jimmie_Dale_Gilmore</t>
  </si>
  <si>
    <t xml:space="preserve">A0964</t>
  </si>
  <si>
    <t xml:space="preserve">Blaze Foley</t>
  </si>
  <si>
    <t xml:space="preserve">Live at the Austin Outhouse</t>
  </si>
  <si>
    <t xml:space="preserve">Outhouse Records</t>
  </si>
  <si>
    <t xml:space="preserve">Austin outlaw folk</t>
  </si>
  <si>
    <t xml:space="preserve">fingerpicked acoustic; baritone; funny-sad; storytelling; lo-fi</t>
  </si>
  <si>
    <t xml:space="preserve">Recorded during Blaze Foley's final run of shows at a small Austin club in 1988, just months before he was shot and killed, this tape (first circulated on cassette in 1989) is the fullest surviving document of his voice: a rumbling baritone, self-deprecating stage patter, and songs like 'Clay Pigeons' and 'If I Could Only Fly' that move between wrecked tenderness and dark comedy in a single verse. The recording is rough and close-mic'd, a bar tape rather than a studio session, which only adds to its legend. It is the record most responsible for Foley's posthumous reputation as, in Lucinda Williams's and Townes Van Zandt's shared estimation, one of the best songwriters to come out of the Austin scene.</t>
  </si>
  <si>
    <t xml:space="preserve">Documents the Austin outlaw-folk fringe around Townes Van Zandt that Foley belonged to; 'If I Could Only Fly' and 'Clay Pigeons' went on to be covered by Merle Haggard, Lucinda Williams and John Prine, carrying his songwriting far past the small club it was taped in.</t>
  </si>
  <si>
    <t xml:space="preserve">Clay Pigeons; If I Could Only Fly; Election Day</t>
  </si>
  <si>
    <t xml:space="preserve">https://www.discogs.com/master/1176450-Blaze-Foley-Live-At-The-Austin-Outhouse-And-Not-There
https://en.wikipedia.org/wiki/Blaze_Foley</t>
  </si>
  <si>
    <t xml:space="preserve">A0965</t>
  </si>
  <si>
    <t xml:space="preserve">The Dawg Years</t>
  </si>
  <si>
    <t xml:space="preserve">Fat Possum</t>
  </si>
  <si>
    <t xml:space="preserve">fingerpicked acoustic; baritone; lo-fi; funny-sad; storytelling</t>
  </si>
  <si>
    <t xml:space="preserve">Compiled from home and studio sessions Foley cut in 1976 with his early duo partner Gordon Fowler, long before the Austin Outhouse tapes, The Dawg Years is looser and stranger than the later live record, mixing sincere songs like 'Livin' in the Woods in a Tree' with joke numbers ('Cosmic Doo Doo,' 'Big Cheeseburgers and Good French Fries'). The fidelity is rough four-track cassette, closer to a scrapbook than a finished album, but it fills in Foley's formative years before he became the Austin scene's most famous almost-star. Fat Possum's archival release finally gave these tapes a proper, legitimate release decades after his death.</t>
  </si>
  <si>
    <t xml:space="preserve">An archival release of pre-fame recordings by the same Austin outlaw-folk songwriter documented on Live at the Austin Outhouse, filling out the picture of Foley's writing before Townes Van Zandt and the Outhouse crowd took notice of him.</t>
  </si>
  <si>
    <t xml:space="preserve">Livin' in the Woods in a Tree; Election Day; Big Chief Hightower</t>
  </si>
  <si>
    <t xml:space="preserve">https://www.discogs.com/release/2633286-Blaze-Foley-The-Dawg-Years
https://www.discogs.com/master/962809-Blaze-Foley-The-Dawg-Years</t>
  </si>
  <si>
    <t xml:space="preserve">A0966</t>
  </si>
  <si>
    <t xml:space="preserve">Sir Douglas Quintet</t>
  </si>
  <si>
    <t xml:space="preserve">Mendocino</t>
  </si>
  <si>
    <t xml:space="preserve">Smash</t>
  </si>
  <si>
    <t xml:space="preserve">Telecaster twang; horns; drawl; breezy; storytelling</t>
  </si>
  <si>
    <t xml:space="preserve">Doug Sahm's band scored a fluke hit with the title track's organ-driven pop-soul, but Mendocino also holds 'Texas Me,' a homesick country song that shows the Texas roots underneath the British Invasion surface. Sahm's band moves between garage rock, Cajun-tinged Tex-Mex and country phrasing within a single side, a restlessness that became his signature. Recorded in San Francisco during his brief psychedelic-era relocation, it still sounds unmistakably like a Texas band abroad.</t>
  </si>
  <si>
    <t xml:space="preserve">Doug Sahm became a connective figure for the whole Texas scene, recording later with Bob Dylan, Willie Nelson and Flaco Jiménez and directly inspiring the genre-blending, Tex-Mex-inflected side of Texas progressive country.</t>
  </si>
  <si>
    <t xml:space="preserve">Mendocino; Texas Me; She's About a Mover</t>
  </si>
  <si>
    <t xml:space="preserve">https://en.wikipedia.org/wiki/Mendocino_(album)
https://en.wikipedia.org/wiki/Sir_Douglas_Quintet</t>
  </si>
  <si>
    <t xml:space="preserve">A0967</t>
  </si>
  <si>
    <t xml:space="preserve">Doug Sahm</t>
  </si>
  <si>
    <t xml:space="preserve">Doug Sahm and Band</t>
  </si>
  <si>
    <t xml:space="preserve">pedal steel; horns; drawl; road songs; breezy</t>
  </si>
  <si>
    <t xml:space="preserve">Recorded in New York with Bob Dylan, Dr. John and David Bromberg sitting in, Doug Sahm and Band moves freely between honky-tonk ('(Is Anybody Going to) San Antone'), Bob Wills-style Western swing ('Faded Love') and horn-driven Texas soul, a genre-hopping range few of his peers could match. Sahm's rough, conversational voice holds the whole thing together, treating country, blues and conjunto as one continuous Texas sound rather than separate styles. It sold poorly at the time but is now regarded as one of the era's great Texas roots records.</t>
  </si>
  <si>
    <t xml:space="preserve">A hub record for the whole scene, pulling in Bob Dylan as a collaborator and folding conjunto, Western swing and honky-tonk into a single album the way the Austin and San Antonio scenes were doing on stage.</t>
  </si>
  <si>
    <t xml:space="preserve">(Is Anybody Going to) San Antone; Faded Love; Me and Paul</t>
  </si>
  <si>
    <t xml:space="preserve">https://en.wikipedia.org/wiki/Doug_Sahm_and_Band
https://en.wikipedia.org/wiki/Doug_Sahm</t>
  </si>
  <si>
    <t xml:space="preserve">A0968</t>
  </si>
  <si>
    <t xml:space="preserve">Texas Tornado</t>
  </si>
  <si>
    <t xml:space="preserve">Assembled from leftover material from the same October 1972 Atlantic sessions as Doug Sahm and Band, Texas Tornado leans harder into country and blues, with the title track and 'Blue Horizon' built around pedal steel and Sahm's talk-singing delivery. 'Chicano' and 'Juan Mendoza' bring in the conjunto and Tex-Mex side of his San Antonio upbringing more directly than the first album did. It confirmed Sahm as a bandleader who treated the whole spectrum of Texas roots music as a single repertoire.</t>
  </si>
  <si>
    <t xml:space="preserve">Companion record to Doug Sahm and Band, further cementing the Tex-Mex/country/soul fusion that made Sahm a bridge figure between the Austin scene and San Antonio's conjunto tradition.</t>
  </si>
  <si>
    <t xml:space="preserve">Texas Tornado; Blue Horizon; Chicano</t>
  </si>
  <si>
    <t xml:space="preserve">https://en.wikipedia.org/wiki/Texas_Tornado_(album)
https://en.wikipedia.org/wiki/Doug_Sahm</t>
  </si>
  <si>
    <t xml:space="preserve">A0969</t>
  </si>
  <si>
    <t xml:space="preserve">Willis Alan Ramsey</t>
  </si>
  <si>
    <t xml:space="preserve">Shelter</t>
  </si>
  <si>
    <t xml:space="preserve">fingerpicked acoustic; drawl; storytelling; funny-sad; breezy</t>
  </si>
  <si>
    <t xml:space="preserve">The only album Willis Alan Ramsey ever released, produced by Leon Russell's Shelter Records, is a warm, unhurried collection of character songs, most famously 'Muskrat Candlelight' (a hit for America and later the Captain &amp; Tennille as 'Muskrat Love') and the much-covered 'Ballad of Spider John.' His finger-picked guitar and easy, conversational voice sit closer to a campfire singer than a studio pro, and the whole record has a loose, funny warmth rare in the more bleak Texas songwriter catalog. Its cult reputation has only grown with the decades of silence that followed it.</t>
  </si>
  <si>
    <t xml:space="preserve">A key Austin-scene contemporary of Jerry Jeff Walker and Guy Clark; 'Ballad of Spider John' and 'Muskrat Candlelight' were widely covered and helped establish the Austin songwriter circle's reputation in Nashville and beyond.</t>
  </si>
  <si>
    <t xml:space="preserve">Ballad of Spider John; Muskrat Candlelight; Northeast Texas Women</t>
  </si>
  <si>
    <t xml:space="preserve">https://en.wikipedia.org/wiki/Willis_Alan_Ramsey
https://en.wikipedia.org/wiki/Willis_Alan_Ramsey_(album)</t>
  </si>
  <si>
    <t xml:space="preserve">A0970</t>
  </si>
  <si>
    <t xml:space="preserve">Michael Martin Murphey</t>
  </si>
  <si>
    <t xml:space="preserve">Geronimo's Cadillac</t>
  </si>
  <si>
    <t xml:space="preserve">Austin cosmic cowboy scene</t>
  </si>
  <si>
    <t xml:space="preserve">pedal steel; drawl; storytelling; political; breezy</t>
  </si>
  <si>
    <t xml:space="preserve">Michael Martin Murphey's debut, produced by Bob Johnston in Nashville, mixes protest songwriting (the title track's sympathy for Geronimo) with the loose, string-band feel that became known as 'cosmic cowboy' music back in Austin. 'Backslider's Wine' would later become a Viva Terlingua highlight in Jerry Jeff Walker's hands, showing how tightly the Austin songwriters traded material. Rolling Stone singled him out early as one of the best new songwriters in the country, and the record helped put Austin's emerging scene on the national map.</t>
  </si>
  <si>
    <t xml:space="preserve">Coined and popularized the 'cosmic cowboy' tag for the Austin progressive-country scene, directly feeding the same circle that produced Jerry Jeff Walker's Viva Terlingua and B.W. Stevenson's records.</t>
  </si>
  <si>
    <t xml:space="preserve">Geronimo's Cadillac; Backslider's Wine; Boy from the Country</t>
  </si>
  <si>
    <t xml:space="preserve">https://en.wikipedia.org/wiki/Geronimo%27s_Cadillac_(album)
https://en.wikipedia.org/wiki/Michael_Martin_Murphey</t>
  </si>
  <si>
    <t xml:space="preserve">A0971</t>
  </si>
  <si>
    <t xml:space="preserve">Cosmic Cowboy Souvenir</t>
  </si>
  <si>
    <t xml:space="preserve">pedal steel; drawl; storytelling; breezy; road songs</t>
  </si>
  <si>
    <t xml:space="preserve">Murphey's second album names the Austin scene outright with 'Cosmic Cowboy, Pt. 1' and 'Alleys of Austin,' turning the loose, country-rock-meets-folk sound of his debut into a genre statement. The songs stretch out more than typical AM radio country, with 'South Canadian River Song' running past seven minutes on gentle, unhurried instrumental passages. It is the record most responsible for putting a name on the whole hippie-country movement gathering around the Armadillo World Headquarters in Austin.</t>
  </si>
  <si>
    <t xml:space="preserve">Gave the 'cosmic cowboy' scene its name, directly describing the same Austin crowd (Jerry Jeff Walker, Willie Nelson, Rusty Wier) that the rest of this lane's Austin artists belonged to.</t>
  </si>
  <si>
    <t xml:space="preserve">Cosmic Cowboy, Pt. 1; Alleys of Austin; South Canadian River Song</t>
  </si>
  <si>
    <t xml:space="preserve">https://en.wikipedia.org/wiki/Cosmic_Cowboy_Souvenir
https://en.wikipedia.org/wiki/Michael_Martin_Murphey</t>
  </si>
  <si>
    <t xml:space="preserve">A0972</t>
  </si>
  <si>
    <t xml:space="preserve">B.W. Stevenson</t>
  </si>
  <si>
    <t xml:space="preserve">My Maria</t>
  </si>
  <si>
    <t xml:space="preserve">strings; drawl; breezy; heartbreak; storytelling</t>
  </si>
  <si>
    <t xml:space="preserve">B.W. Stevenson's biggest album pairs two hit singles, the string-swept 'My Maria' (a Billboard top-ten hit, later a country number one for Brooks &amp; Dunn) and 'Shambala' (also a hit the same year for Three Dog Night), with rootsier, band-driven material like 'Sunset Woman.' His big, husky voice pushes the record toward pop-country crossover more than most of this lane, but he came directly out of the same Austin cosmic-cowboy circle as Michael Martin Murphey. It is the commercial high point of the whole progressive-country movement's brief brush with the pop charts.</t>
  </si>
  <si>
    <t xml:space="preserve">Part of the Austin cosmic-cowboy circle around Murphey and Steve Fromholz; its crossover success showed Nashville and the pop charts that Austin's songwriters could compete commercially, briefly.</t>
  </si>
  <si>
    <t xml:space="preserve">My Maria; Shambala; Sunset Woman</t>
  </si>
  <si>
    <t xml:space="preserve">https://www.discogs.com/release/10843141-B-W-Stevenson-My-Maria
https://en.wikipedia.org/wiki/B._W._Stevenson</t>
  </si>
  <si>
    <t xml:space="preserve">A0973</t>
  </si>
  <si>
    <t xml:space="preserve">Rusty Wier</t>
  </si>
  <si>
    <t xml:space="preserve">Don't It Make You Wanna Dance?</t>
  </si>
  <si>
    <t xml:space="preserve">20th Century Records</t>
  </si>
  <si>
    <t xml:space="preserve">Telecaster twang; rowdy; road songs; drawl; breezy</t>
  </si>
  <si>
    <t xml:space="preserve">Rusty Wier's best-known album is built for a Saturday-night dancehall crowd, the title track (later a bigger hit for Bonnie Raitt-adjacent bar bands and a country radio staple) driven by a hard-strummed electric guitar and Wier's raspy, good-time shout. It stays close to the honky-tonk-meets-rock energy of the Armadillo World Headquarters crowd rather than the more introspective songwriting of Townes Van Zandt or Guy Clark. Wier was a fixture of the Austin scene's rowdier, bar-band side throughout the 1970s.</t>
  </si>
  <si>
    <t xml:space="preserve">Represents the dancehall, bar-band end of the Austin cosmic-cowboy scene alongside Jerry Jeff Walker's Lost Gonzo Band and Michael Martin Murphey's early records.</t>
  </si>
  <si>
    <t xml:space="preserve">Don't It Make You Wanna Dance?; Sally Mae; Tulsa Turnaround</t>
  </si>
  <si>
    <t xml:space="preserve">https://www.allmusic.com/album/dont-it-make-you-wanna-dance-mw0000844939
https://www.discogs.com/release/4029428-Rusty-Wier-Dont-It-Make-You-Wanna-Dance</t>
  </si>
  <si>
    <t xml:space="preserve">A0974</t>
  </si>
  <si>
    <t xml:space="preserve">Terry Allen</t>
  </si>
  <si>
    <t xml:space="preserve">Juarez</t>
  </si>
  <si>
    <t xml:space="preserve">Landfall</t>
  </si>
  <si>
    <t xml:space="preserve">piano; baritone; storytelling; Southern gothic; bleak</t>
  </si>
  <si>
    <t xml:space="preserve">A visual artist as much as a musician, Terry Allen's debut is a self-contained concept record, a stark murder-and-flight narrative following two couples from Southern California to the Texas-Mexico border, sung over sparse piano and rough acoustic guitar. It plays more like a song cycle or a spoken-word art piece than a conventional singer-songwriter album, closer to Randy Newman's character studies than to Guy Clark's plainspoken narratives. Self-released in a small pressing, it became a cult object among the Lubbock and Austin scenes before slowly gaining wider recognition.</t>
  </si>
  <si>
    <t xml:space="preserve">Allen came out of the same Lubbock art-and-music circle as the Flatlanders and Terry Allen's own visual-art career; Juarez's conceptual, gothic storytelling is a direct forerunner of the Southern-gothic strain later heard in Drive-By Truckers and Jason Molina.</t>
  </si>
  <si>
    <t xml:space="preserve">Cortez Sail; Border Palace; Dogwood</t>
  </si>
  <si>
    <t xml:space="preserve">https://www.discogs.com/release/2438063-Terry-Allen-Juarez
https://en.wikipedia.org/wiki/Juarez_(album)</t>
  </si>
  <si>
    <t xml:space="preserve">A0975</t>
  </si>
  <si>
    <t xml:space="preserve">Lubbock (on everything)</t>
  </si>
  <si>
    <t xml:space="preserve">Fate</t>
  </si>
  <si>
    <t xml:space="preserve">piano; baritone; storytelling; funny-sad; small-town</t>
  </si>
  <si>
    <t xml:space="preserve">A sprawling double album cut with a crack Lubbock studio band (Lloyd Maines, Ponty Bone, Jesse Taylor), Lubbock (on everything) turns Allen's flat, talk-singing baritone loose on satirical, affectionate portraits of his hometown, from the honky-tonk stomp of 'Amarillo Highway' to the surreal 'The Wolfman of Del Rio.' It is funnier and looser than Juarez, closer to a barroom song cycle than an art piece, though the same eye for grotesque, specific detail runs through both records. It has become one of the most cited 'lost classics' of the whole Texas songwriter scene.</t>
  </si>
  <si>
    <t xml:space="preserve">Shares its core Lubbock studio band with Joe Ely's late-'70s records, and its satirical small-town storytelling is a direct ancestor of Drive-By Truckers' and Todd Snider's own funny-bleak Southern narratives.</t>
  </si>
  <si>
    <t xml:space="preserve">Amarillo Highway; The Wolfman of Del Rio; High Plains Jamboree</t>
  </si>
  <si>
    <t xml:space="preserve">https://en.wikipedia.org/wiki/Lubbock_(On_Everything)
https://www.discogs.com/release/1577402-Terry-Allen-Lubbock-On-Everything</t>
  </si>
  <si>
    <t xml:space="preserve">A0976</t>
  </si>
  <si>
    <t xml:space="preserve">Steve Fromholz</t>
  </si>
  <si>
    <t xml:space="preserve">A Rumor in My Own Time</t>
  </si>
  <si>
    <t xml:space="preserve">Steve Fromholz's Capitol Records debut is a warm, wry singer-songwriter record, mixing plainspoken character songs ('Hobo Bob') with the loose humor ('Ain't It Nice to Be Alone') that made him one of the Austin scene's most beloved live performers. His songwriting, including the much-covered 'Texas Trilogy' suite (first recorded on his earlier Frummox album), balances comic timing with real tenderness for small-town Texas life. He would go on to be named Texas poet laureate, and this record is generally considered his strongest studio statement.</t>
  </si>
  <si>
    <t xml:space="preserve">A central Austin-scene songwriter alongside Guy Clark and Jerry Jeff Walker; 'Texas Trilogy' has been covered by Lyle Lovett and remains one of the most enduring pieces of writing to come out of the progressive-country movement.</t>
  </si>
  <si>
    <t xml:space="preserve">Hobo Bob; Ain't It Nice to Be Alone; Bears</t>
  </si>
  <si>
    <t xml:space="preserve">https://www.discogs.com/release/1886246-Steven-Fromholz-A-Rumor-In-My-Own-Time
https://en.wikipedia.org/wiki/Steven_Fromholz</t>
  </si>
  <si>
    <t xml:space="preserve">A0977</t>
  </si>
  <si>
    <t xml:space="preserve">Kinky Friedman</t>
  </si>
  <si>
    <t xml:space="preserve">Sold American</t>
  </si>
  <si>
    <t xml:space="preserve">Texas Hill Country</t>
  </si>
  <si>
    <t xml:space="preserve">Telecaster twang; drawl; funny-sad; political; storytelling</t>
  </si>
  <si>
    <t xml:space="preserve">Fronting his band the Texas Jewboys, Kinky Friedman's debut is satirical outlaw country, using broad comedy ('Get Your Biscuits in the Oven and Your Buns in the Bed') and pointed political songwriting ('Ride 'Em Jewboy,' about the Holocaust; 'The Ballad of Charles Whitman,' about the UT Tower shooting) in the same set. His deadpan half-spoken drawl and the band's straight honky-tonk backing let the jokes and the genuinely dark material sit side by side without either undercutting the other. It made him a cult figure on the outlaw-country circuit well before his later career as a novelist and politician.</t>
  </si>
  <si>
    <t xml:space="preserve">A satirical, provocation-first extension of the outlaw-country scene around Willie Nelson and Waylon Jennings; its funny-sad, taboo-baiting songwriting anticipates the deadpan school that runs from John Prine through Drag City decades later.</t>
  </si>
  <si>
    <t xml:space="preserve">Sold American; Ride 'Em Jewboy; The Ballad of Charles Whitman</t>
  </si>
  <si>
    <t xml:space="preserve">https://www.discogs.com/release/2591829-Kinky-Friedman-Sold-American
https://en.wikipedia.org/wiki/Kinky_Friedman</t>
  </si>
  <si>
    <t xml:space="preserve">A0978</t>
  </si>
  <si>
    <t xml:space="preserve">ABC Records</t>
  </si>
  <si>
    <t xml:space="preserve">Telecaster twang; drawl; funny-sad; storytelling; political</t>
  </si>
  <si>
    <t xml:space="preserve">Friedman's second album keeps the Texas Jewboys' straight honky-tonk backing and adds guest turns from Eric Clapton and Bob Dylan's touring band, giving songs like 'Wild Man from Borneo' a bigger, more polished sound than the scrappier Sold American. The satire stays sharp, but there is more straight character songwriting mixed in alongside the provocations. It kept Friedman in the outlaw-country conversation even as his novelty reputation started to overshadow his actual songwriting.</t>
  </si>
  <si>
    <t xml:space="preserve">A continuation of the Sold American persona within the outlaw-country mainstream, recorded with musicians from Bob Dylan's own circle.</t>
  </si>
  <si>
    <t xml:space="preserve">Wild Man from Borneo; Rapid City, South Dakota; Somebody's Been Sleeping in My Bed</t>
  </si>
  <si>
    <t xml:space="preserve">https://www.ebay.com/itm/196386195713
https://en.wikipedia.org/wiki/Kinky_Friedman</t>
  </si>
  <si>
    <t xml:space="preserve">A0979</t>
  </si>
  <si>
    <t xml:space="preserve">Ray Wylie Hubbard</t>
  </si>
  <si>
    <t xml:space="preserve">Ray Wylie Hubbard and the Cowboy Twinkies</t>
  </si>
  <si>
    <t xml:space="preserve">Ray Wylie Hubbard's debut with his full electric band the Cowboy Twinkies mixes rough honky-tonk rockers ('$60 Ford,' 'West Texas Country Western Dance Band') with looser, funkier material, a rowdier and more band-driven record than his songwriting reputation might suggest. It came out two years after Jerry Jeff Walker's live cover of his 'Up Against the Wall, Redneck Mother' had already made Hubbard's name known across the outlaw-country scene, though that song itself wouldn't appear on one of his own studio records for a few more years. Reprise dropped the band after this one record, and Hubbard spent much of the following decade fighting addiction before his celebrated comeback.</t>
  </si>
  <si>
    <t xml:space="preserve">Hubbard's songwriting (especially the still-unrecorded-by-him 'Redneck Mother') was already central to the outlaw-country scene via Jerry Jeff Walker's cover, tying this record directly to the ¡Viva Terlingua! circle.</t>
  </si>
  <si>
    <t xml:space="preserve">West Texas Country Western Dance Band; $60 Ford; Portales</t>
  </si>
  <si>
    <t xml:space="preserve">https://www.discogs.com/release/2822806-Ray-Wylie-Hubbard-The-Cowboy-Twinkies-Ray-Wylie-Hubbard-The-Cowboy-Twinkies
https://en.wikipedia.org/wiki/Ray_Wylie_Hubbard</t>
  </si>
  <si>
    <t xml:space="preserve">A0980</t>
  </si>
  <si>
    <t xml:space="preserve">Off the Wall</t>
  </si>
  <si>
    <t xml:space="preserve">Lone Star Records</t>
  </si>
  <si>
    <t xml:space="preserve">Telecaster twang; drawl; rowdy; drinking songs; storytelling</t>
  </si>
  <si>
    <t xml:space="preserve">Off the Wall finally gives Hubbard his own studio recording of 'Redneck Mother,' the song Jerry Jeff Walker had made a scene anthem five years earlier, alongside rowdy new material like 'Mexico Bar' and the loping 'Prairie Madness.' The band is leaner and twangier than the Cowboy Twinkies' sound, closer to straight honky-tonk with a rock rhythm section. It is a transitional record between Hubbard's hard-partying 1970s persona and the more spiritually searching, fingerpicked songwriter he would become decades later.</t>
  </si>
  <si>
    <t xml:space="preserve">Reclaims 'Redneck Mother' for its own writer after Jerry Jeff Walker's Viva Terlingua made it an outlaw-country standard, closing the loop on one of the scene's most-covered songs.</t>
  </si>
  <si>
    <t xml:space="preserve">Redneck Mother; Mexico Bar; Prairie Madness</t>
  </si>
  <si>
    <t xml:space="preserve">https://www.discogs.com/release/2811078-Ray-Wylie-Hubbard-Off-The-Wall
https://en.wikipedia.org/wiki/Ray_Wylie_Hubbard</t>
  </si>
  <si>
    <t xml:space="preserve">A0981</t>
  </si>
  <si>
    <t xml:space="preserve">There's a Light Beyond These Woods</t>
  </si>
  <si>
    <t xml:space="preserve">B.F. Deal Records</t>
  </si>
  <si>
    <t xml:space="preserve">Austin folk scene</t>
  </si>
  <si>
    <t xml:space="preserve">fingerpicked acoustic; hushed; storytelling; small-town; close harmonies</t>
  </si>
  <si>
    <t xml:space="preserve">Nanci Griffith's self-released debut, cut for a tiny Austin label while she was still working as a kindergarten teacher, is spare acoustic-folk songwriting sung in her light, girlish voice, closer to the John Denver/Judy Collins folk tradition than to the rowdier progressive-country records around her. Song titles about small-town Texas life and quiet coming-of-age moments set the template for everything she recorded afterward. It sold only regionally at the time but is now treated as the first chapter of one of the era's most acclaimed folk-country careers.</t>
  </si>
  <si>
    <t xml:space="preserve">The starting point of Griffith's career inside the Austin folk scene that also nurtured Lyle Lovett and Robert Earl Keen; her plainspoken, small-town storytelling runs in a direct line from Guy Clark's example.</t>
  </si>
  <si>
    <t xml:space="preserve">There's a Light Beyond These Woods; Beacon Street; Alabama Soft Spoken Blues</t>
  </si>
  <si>
    <t xml:space="preserve">https://www.discogs.com/release/8013816-Nanci-Griffith-Theres-A-Light-Beyond-These-Woods
https://en.wikipedia.org/wiki/There%27s_a_Light_Beyond_These_Woods</t>
  </si>
  <si>
    <t xml:space="preserve">A0982</t>
  </si>
  <si>
    <t xml:space="preserve">No Kinda Dancer</t>
  </si>
  <si>
    <t xml:space="preserve">Workshop Records</t>
  </si>
  <si>
    <t xml:space="preserve">Robert Earl Keen's debut, cut for a tiny Austin label with a young Lyle Lovett co-writing 'The Front Porch Song' and Nanci Griffith singing harmony, is plainspoken acoustic songwriting directly descended from Guy Clark and Townes Van Zandt's example. Keen's dry Texas drawl and narrative instinct are already fully formed here, on story-songs like 'Swervin' in My Lane' and the title track. It is a low-budget, low-key record that only found its wider audience once Keen and Lovett had both become better known.</t>
  </si>
  <si>
    <t xml:space="preserve">Documents the mid-1980s Texas A&amp;M/Austin songwriter circle that produced both Keen and Lyle Lovett, a direct continuation of the Guy Clark/Townes Van Zandt storytelling tradition into the next generation.</t>
  </si>
  <si>
    <t xml:space="preserve">No Kinda Dancer; The Front Porch Song; Swervin' In My Lane</t>
  </si>
  <si>
    <t xml:space="preserve">https://en.wikipedia.org/wiki/No_Kinda_Dancer
https://www.allmusic.com/album/no-kinda-dancer-mw0000690331</t>
  </si>
  <si>
    <t xml:space="preserve">A0983</t>
  </si>
  <si>
    <t xml:space="preserve">West Textures</t>
  </si>
  <si>
    <t xml:space="preserve">fingerpicked acoustic; storytelling; drawl; road songs; small-town</t>
  </si>
  <si>
    <t xml:space="preserve">West Textures is the record that made Keen's name, built around 'The Road Goes On Forever,' a bank-robbery narrative that became one of the most covered songs in Texas songwriting and, decades later, a Joe Ely/Robert Earl Keen concert staple in its own right. The full-band arrangements (fiddle, pedal steel, a rock rhythm section) are fuller than his debut but still built to serve the story, never the hook. It is widely treated as a founding record of the alt-country and Texas-country movements that followed in the 1990s.</t>
  </si>
  <si>
    <t xml:space="preserve">Keen's storytelling grew directly out of Guy Clark and Townes Van Zandt's example, and 'The Road Goes On Forever' in turn became a foundational text for the Texas/Red Dirt country scene of the 1990s and 2000s.</t>
  </si>
  <si>
    <t xml:space="preserve">The Road Goes On Forever; Sonora's Death Row; Leavin' Tennessee</t>
  </si>
  <si>
    <t xml:space="preserve">https://en.wikipedia.org/wiki/West_Textures
https://en.wikipedia.org/wiki/Robert_Earl_Keen</t>
  </si>
  <si>
    <t xml:space="preserve">A0984</t>
  </si>
  <si>
    <t xml:space="preserve">John Prine</t>
  </si>
  <si>
    <t xml:space="preserve">V25 Country-folk storytellers</t>
  </si>
  <si>
    <t xml:space="preserve">Maywood, IL</t>
  </si>
  <si>
    <t xml:space="preserve">Chicago folk scene</t>
  </si>
  <si>
    <t xml:space="preserve">fingerpicked acoustic; deadpan; storytelling; small-town; funny-sad; heartbreak</t>
  </si>
  <si>
    <t xml:space="preserve">John Prine's debut turned a Maywood, Illinois mail carrier into one of American songwriting's sharpest plain-spoken voices, pairing a heroin-addicted veteran in 'Sam Stone,' a strip-mined Kentucky town in 'Paradise,' and a lonely widow in 'Hello in There' with dry, funny-sad understatement. Arif Mardin's spare arrangements keep the focus on Prine's fingerpicked guitar and flat, conversational delivery. It is the field guide's start-here record for the whole country-folk storyteller lane and the direct model for deadpan songwriters from David Berman to MJ Lenderman.</t>
  </si>
  <si>
    <t xml:space="preserve">Emerged from the same early-1970s Chicago folk-club scene as Steve Goodman, who discovered Prine and brought him to Kris Kristofferson's attention; directly seeded the deadpan funny-sad trunk line that runs through Bill Callahan and David Berman to MJ Lenderman.</t>
  </si>
  <si>
    <t xml:space="preserve">Sam Stone; Angel from Montgomery; Paradise</t>
  </si>
  <si>
    <t xml:space="preserve">https://en.wikipedia.org/wiki/John_Prine_discography
https://en.wikipedia.org/wiki/John_Prine_(album)</t>
  </si>
  <si>
    <t xml:space="preserve">A0985</t>
  </si>
  <si>
    <t xml:space="preserve">Diamonds in the Rough</t>
  </si>
  <si>
    <t xml:space="preserve">fingerpicked acoustic; banjo; storytelling; drawl; funny-sad; small-town</t>
  </si>
  <si>
    <t xml:space="preserve">Prine's second record leans further into bluegrass, cut fast and loose with brother Dave Prine on fiddle and a stripped-to-the-bone band. 'The Great Compromise' turns a drive-in-movie breakup into a Vietnam-era allegory about the country itself, while 'Souvenirs,' written with Steve Goodman, is one of Prine's plainest, saddest songs. The closing a cappella take on the Carter Family's title track ties the record straight back to the pre-1965 roots music this whole zone treats as source material.</t>
  </si>
  <si>
    <t xml:space="preserve">Follows directly from John Prine (1971) and pulls its stripped-down string-band sound from the Carter Family and pre-bluegrass roots music that the Roots lane (R1) supplies to the whole atlas.</t>
  </si>
  <si>
    <t xml:space="preserve">Souvenirs; The Great Compromise; Everybody</t>
  </si>
  <si>
    <t xml:space="preserve">https://en.wikipedia.org/wiki/John_Prine_discography
https://en.wikipedia.org/wiki/Diamonds_in_the_Rough_(John_Prine_album)</t>
  </si>
  <si>
    <t xml:space="preserve">A0986</t>
  </si>
  <si>
    <t xml:space="preserve">Sweet Revenge</t>
  </si>
  <si>
    <t xml:space="preserve">storytelling; drawl; funny-sad; drinking songs; heartbreak; road songs</t>
  </si>
  <si>
    <t xml:space="preserve">Recorded partly in Memphis with a rougher, more electric band, Sweet Revenge is Prine answering lukewarm reviews of his second album with sharper humor and a harder country edge. 'Christmas in Prison' turns an absurd premise into genuine tenderness, 'Please Don't Bury Me' is a rollicking, funny meditation on death and organ donation, and 'Dear Abby' mines an advice column for comic pathos. Critic Robert Christgau flagged the record as the one where cynicism became Prine's dominant voice.</t>
  </si>
  <si>
    <t xml:space="preserve">Continues the storytelling style of the first two Atlantic albums while pulling Prine's sound closer to the honky-tonk and outlaw country of the neighboring V23 and V26 lanes.</t>
  </si>
  <si>
    <t xml:space="preserve">Christmas in Prison; Please Don't Bury Me; Dear Abby</t>
  </si>
  <si>
    <t xml:space="preserve">https://en.wikipedia.org/wiki/John_Prine_discography
https://en.wikipedia.org/wiki/Sweet_Revenge_(John_Prine_album)</t>
  </si>
  <si>
    <t xml:space="preserve">A0987</t>
  </si>
  <si>
    <t xml:space="preserve">Common Sense</t>
  </si>
  <si>
    <t xml:space="preserve">storytelling; political; heartbreak; horns; funny-sad; drawl</t>
  </si>
  <si>
    <t xml:space="preserve">Produced by Stax veteran Steve Cropper, Common Sense pushes Prine toward rock and R&amp;B horns and is his most electric, produced record from the Atlantic years. 'Common Sense' and 'Come Back to Us Barbara Lewis Hare Krishna Beauregard' widen his storytelling into the drug culture and identity confusion of the mid-1970s. A closing cover of Chuck Berry's 'You Never Can Tell' underlines how much rock and roll sat underneath Prine's folk-country surface.</t>
  </si>
  <si>
    <t xml:space="preserve">Marks Prine's furthest reach toward rock production before he moved to Asylum and pulled back toward the sparer sound of Bruised Orange.</t>
  </si>
  <si>
    <t xml:space="preserve">Common Sense; Come Back to Us Barbara Lewis Hare Krishna Beauregard; Saddle in the Rain</t>
  </si>
  <si>
    <t xml:space="preserve">https://en.wikipedia.org/wiki/John_Prine_discography
https://en.wikipedia.org/wiki/Common_Sense_(John_Prine_album)</t>
  </si>
  <si>
    <t xml:space="preserve">A0988</t>
  </si>
  <si>
    <t xml:space="preserve">Bruised Orange</t>
  </si>
  <si>
    <t xml:space="preserve">C2</t>
  </si>
  <si>
    <t xml:space="preserve">storytelling; deadpan; small-town; funny-sad; spiritual or gospel; fingerpicked acoustic</t>
  </si>
  <si>
    <t xml:space="preserve">Produced by Steve Goodman after Prine had stalled out on an earlier, over-produced attempt, Bruised Orange is often called his most fully realized record: warm, plainspoken, and full of small-town detail. 'Fish and Whistle' and 'That's the Way That the World Goes 'Round' turn everyday disappointment into wry survival philosophy, while the title track processes a real childhood tragedy without ever raising its voice. It is the clearest bridge in Prine's catalog between funny and devastating, the quality the field guide calls the model for Lenderman-style humor.</t>
  </si>
  <si>
    <t xml:space="preserve">Produced by fellow Chicago songwriter Steve Goodman, tying the two together as this lane's central Chicago-scene pairing, and it is the most-cited Prine album behind the deadpan funny-sad line that runs to David Berman and MJ Lenderman.</t>
  </si>
  <si>
    <t xml:space="preserve">Fish and Whistle; That's the Way That the World Goes 'Round; Bruised Orange (Chain of Sorrow)</t>
  </si>
  <si>
    <t xml:space="preserve">https://en.wikipedia.org/wiki/John_Prine_discography
https://en.wikipedia.org/wiki/Bruised_Orange</t>
  </si>
  <si>
    <t xml:space="preserve">A0989</t>
  </si>
  <si>
    <t xml:space="preserve">Storm Windows</t>
  </si>
  <si>
    <t xml:space="preserve">storytelling; heartbreak; drawl; pedal steel; small-town; funny-sad</t>
  </si>
  <si>
    <t xml:space="preserve">Cut at Muscle Shoals Sound with producer Barry Beckett, Storm Windows closed out Prine's Asylum contract with a moodier, more country-soul-inflected sound than Bruised Orange. The title track and 'Living in the Future' keep his conversational storytelling intact while the arrangements lean on Southern session musicians. It is a lesser-known but well-regarded entry that fans of the deadpan storyteller sound often discover after the two records around it.</t>
  </si>
  <si>
    <t xml:space="preserve">Closes the run of 1970s Atlantic and Asylum albums that established Prine's plainspoken template before his 1980s hiatus and 1984 return on his own Oh Boy label.</t>
  </si>
  <si>
    <t xml:space="preserve">Storm Windows; Living in the Future; Baby Ruth</t>
  </si>
  <si>
    <t xml:space="preserve">https://en.wikipedia.org/wiki/John_Prine_discography
https://www.discogs.com/release/2111140-John-Prine-Storm-Windows</t>
  </si>
  <si>
    <t xml:space="preserve">A0990</t>
  </si>
  <si>
    <t xml:space="preserve">Aimless Love</t>
  </si>
  <si>
    <t xml:space="preserve">Oh Boy Records</t>
  </si>
  <si>
    <t xml:space="preserve">storytelling; funny-sad; heartbreak; drawl; small-town; fingerpicked acoustic</t>
  </si>
  <si>
    <t xml:space="preserve">Aimless Love was the first release on Prine's own Oh Boy Records, launched after major labels lost interest, and it set the independent, DIY model he kept for the rest of his career. 'Unwed Fathers,' written with Bobby Braddock, stands with 'Sam Stone' among his starkest character studies, while the loose, easy title track shows the funnier side of the same plainspoken voice. Shel Silverstein co-wrote the opener, tying two of this lane's storytellers directly together.</t>
  </si>
  <si>
    <t xml:space="preserve">Begins the Oh Boy era of Prine's career, the self-released model later echoed by songwriters in the Drag City deadpan school (V2) and the modern barroom-storyteller lane (C2).</t>
  </si>
  <si>
    <t xml:space="preserve">Unwed Fathers; Aimless Love; People Puttin' People Down</t>
  </si>
  <si>
    <t xml:space="preserve">https://en.wikipedia.org/wiki/John_Prine_discography
https://en.wikipedia.org/wiki/Aimless_Love</t>
  </si>
  <si>
    <t xml:space="preserve">A0991</t>
  </si>
  <si>
    <t xml:space="preserve">The Missing Years</t>
  </si>
  <si>
    <t xml:space="preserve">storytelling; funny-sad; spiritual or gospel; drawl; political; heartbreak</t>
  </si>
  <si>
    <t xml:space="preserve">Produced by Howie Epstein with guest turns from Tom Petty, Bruce Springsteen, and Bonnie Raitt, The Missing Years was Prine's commercial comeback after a mid-1980s lull and won him his first Grammy. The surreal title track imagines Jesus's unrecorded adolescence in the same dry, matter-of-fact voice Prine uses for barroom stories, and 'The Sins of Memphisto' is a widescreen character sketch of aging and regret. It proved the small-label, self-released model of Oh Boy Records could still reach a wide audience.</t>
  </si>
  <si>
    <t xml:space="preserve">Reconnects 1990s roots-rock production with Prine's founding storytelling style, and is frequently cited by younger Oh Boy-adjacent songwriters as the album that brought him back into view.</t>
  </si>
  <si>
    <t xml:space="preserve">Jesus the Missing Years; The Sins of Memphisto; Picture Show</t>
  </si>
  <si>
    <t xml:space="preserve">https://en.wikipedia.org/wiki/John_Prine_discography
https://en.wikipedia.org/wiki/The_Missing_Years_(album)</t>
  </si>
  <si>
    <t xml:space="preserve">A0992</t>
  </si>
  <si>
    <t xml:space="preserve">In Spite of Ourselves</t>
  </si>
  <si>
    <t xml:space="preserve">duets; storytelling; funny-sad; drawl; heartbreak; close harmonies</t>
  </si>
  <si>
    <t xml:space="preserve">A covers album built around duets with Iris DeMent, Emmylou Harris, Lucinda Williams, and other women singers, In Spite of Ourselves has Prine largely stepping back from writing to interpret classic honky-tonk and country songs. The title track, one of only two Prine originals here, is a raunchy, tender list-song about a mismatched couple that became one of his most-loved later works. It shows the duet, classic-country side of the storyteller tradition this lane is built on.</t>
  </si>
  <si>
    <t xml:space="preserve">Pulls the lane's storytelling style back toward its honky-tonk roots in V26, and the Iris DeMent duets in particular have been cited as a direct influence on 2010s husband-and-wife Americana duet acts.</t>
  </si>
  <si>
    <t xml:space="preserve">In Spite of Ourselves; (We're Not) The Jet Set; Let's Invite Them Over</t>
  </si>
  <si>
    <t xml:space="preserve">https://en.wikipedia.org/wiki/John_Prine_discography
https://en.wikipedia.org/wiki/In_Spite_of_Ourselves</t>
  </si>
  <si>
    <t xml:space="preserve">A0993</t>
  </si>
  <si>
    <t xml:space="preserve">storytelling; funny-sad; deadpan; spiritual or gospel; fingerpicked acoustic; heartbreak</t>
  </si>
  <si>
    <t xml:space="preserve">Prine's first album of new songs in nine years, Fair &amp; Square is spare and unhurried, built mostly around acoustic guitar with light Nashville session backing. 'Clay Pigeons,' a Blaze Foley cover, and 'Some Humans Ain't Human' pair Prine's plainest philosophizing with his sharpest political jab of the era, aimed squarely at post-9/11 politics. It won the Grammy for Best Contemporary Folk Album and confirmed that Prine's understated storytelling had lost none of its force.</t>
  </si>
  <si>
    <t xml:space="preserve">Represents the mature, unhurried version of the same plainspoken storytelling Prine established in 1971, still the reference point critics use decades later for MJ Lenderman-style humor.</t>
  </si>
  <si>
    <t xml:space="preserve">Some Humans Ain't Human; Clay Pigeons; Crazy as a Loon</t>
  </si>
  <si>
    <t xml:space="preserve">https://en.wikipedia.org/wiki/John_Prine_discography
https://en.wikipedia.org/wiki/Fair_%26_Square_(John_Prine_album)</t>
  </si>
  <si>
    <t xml:space="preserve">A0994</t>
  </si>
  <si>
    <t xml:space="preserve">The Tree of Forgiveness</t>
  </si>
  <si>
    <t xml:space="preserve">storytelling; funny-sad; spiritual or gospel; deadpan; heartbreak; fingerpicked acoustic</t>
  </si>
  <si>
    <t xml:space="preserve">Prine's final album of new songs, produced by Dave Cobb, is a relaxed, plainly sung meditation on mortality that still finds room for jokes: 'When I Get to Heaven' imagines the afterlife as a party with a cocktail named after him. 'Summer's End' and 'The Lonesome Friends of Science' show the same unadorned character sketches he was writing in 1971, now aimed at old age instead of youth. The album debuted at No. 5 on the Billboard 200, proof that the deadpan storyteller lane he founded still had a wide audience.</t>
  </si>
  <si>
    <t xml:space="preserve">Closes Prine's catalog on the same plainspoken storytelling that opened it, and its Dave Cobb production connects it to the 2010s Americana revival that includes many artists in the C2 and C5 lanes.</t>
  </si>
  <si>
    <t xml:space="preserve">When I Get to Heaven; Summer's End; The Lonesome Friends of Science</t>
  </si>
  <si>
    <t xml:space="preserve">https://en.wikipedia.org/wiki/John_Prine_discography
https://en.wikipedia.org/wiki/The_Tree_of_Forgiveness</t>
  </si>
  <si>
    <t xml:space="preserve">A0995</t>
  </si>
  <si>
    <t xml:space="preserve">Tom T. Hall</t>
  </si>
  <si>
    <t xml:space="preserve">Homecoming</t>
  </si>
  <si>
    <t xml:space="preserve">storytelling; small-town; drawl; spiritual or gospel; road songs; funny-sad</t>
  </si>
  <si>
    <t xml:space="preserve">Tom T. Hall's third album is a loose concept record about a Kentucky-born singer returning to his hometown, narrated in Hall's plain, conversational baritone. 'A Week in a Country Jail' and 'Shoeshine Man' are character sketches drawn from Hall's own pre-fame jobs and travels through rural Kentucky, and the title track sets the tone for the whole storyteller persona he built through the early 1970s. It is early evidence of the narrative songwriting that makes him the other central figure of this lane alongside Prine.</t>
  </si>
  <si>
    <t xml:space="preserve">Establishes the small-town, first-person narrative style Hall carried through In Search of a Song and The Storyteller, directly paralleling the plainspoken songwriting Prine was developing in Chicago at the same time.</t>
  </si>
  <si>
    <t xml:space="preserve">Homecoming; A Week in a Country Jail; Shoeshine Man</t>
  </si>
  <si>
    <t xml:space="preserve">https://en.wikipedia.org/wiki/Tom_T._Hall_discography
https://www.discogs.com/release/14123448-Tom-T-Hall-Homecoming</t>
  </si>
  <si>
    <t xml:space="preserve">A0996</t>
  </si>
  <si>
    <t xml:space="preserve">Ballad of Forty Dollars and His Other Great Songs</t>
  </si>
  <si>
    <t xml:space="preserve">storytelling; small-town; drawl; spiritual or gospel; funny-sad; road songs</t>
  </si>
  <si>
    <t xml:space="preserve">Named for the single that made Hall's name as a country hit songwriter, this album collects early narrative singles told from the point of view of ordinary working people, including a gravedigger owed money by the deceased he is burying. 'That's How I Got to Memphis,' written by Hall, became a standard later covered widely across country and Americana. It shows Hall working out the plainspoken, story-in-three-minutes formula he refined two years later on In Search of a Song.</t>
  </si>
  <si>
    <t xml:space="preserve">Set the commercial template of narrative country singles that Hall expanded into full concept albums over the next several years, running parallel to Prine's own debut the same era.</t>
  </si>
  <si>
    <t xml:space="preserve">Ballad of Forty Dollars; That's How I Got to Memphis; I Washed My Face in the Morning Dew</t>
  </si>
  <si>
    <t xml:space="preserve">https://en.wikipedia.org/wiki/Tom_T._Hall_discography
https://www.discogs.com/release/2745736-Tom-T-Hall-Ballad-Of-Forty-Dollars-And-His-Other-Great-Songs</t>
  </si>
  <si>
    <t xml:space="preserve">A0997</t>
  </si>
  <si>
    <t xml:space="preserve">In Search of a Song</t>
  </si>
  <si>
    <t xml:space="preserve">storytelling; small-town; drawl; fingerpicked acoustic; spiritual or gospel; political</t>
  </si>
  <si>
    <t xml:space="preserve">Hall wrote this album after driving through rural Kentucky collecting stories from the people he met, and later called it his own favorite record. 'The Year That Clayton Delaney Died' is a plain, moving elegy for a local guitar picker who shaped Hall's own musicianship, and 'Trip to Hyden' turns a mining-disaster news trip into understated reportage. Alongside John Prine's debut, it is the field guide's start-here record for the whole country-folk storyteller lane.</t>
  </si>
  <si>
    <t xml:space="preserve">Hall's own favorite and most personal record, drawing directly on the Kentucky small-town material that defines the plainspoken narrative style shared with Prine, Goodman, and later Southern storytelling songwriters.</t>
  </si>
  <si>
    <t xml:space="preserve">The Year That Clayton Delaney Died; Trip to Hyden; Who's Gonna Feed Them Hogs</t>
  </si>
  <si>
    <t xml:space="preserve">https://en.wikipedia.org/wiki/Tom_T._Hall_discography
https://en.wikipedia.org/wiki/In_Search_of_a_Song</t>
  </si>
  <si>
    <t xml:space="preserve">A0998</t>
  </si>
  <si>
    <t xml:space="preserve">We All Got Together and...</t>
  </si>
  <si>
    <t xml:space="preserve">storytelling; funny-sad; small-town; political; drawl; spiritual or gospel</t>
  </si>
  <si>
    <t xml:space="preserve">Written almost entirely by Hall, this album pairs the gentle hit 'Me and Jesus' with the satirical 'The Monkey That Became President,' a Watergate-era parable about political absurdity delivered in Hall's flat, wry storytelling voice. It shows the range of the storyteller persona: sincere gospel-tinged songs sitting next to pointed social commentary, all without raising its voice. The record reached the country top twenty and reinforced Hall's reputation as Nashville's most literate songwriter of the era.</t>
  </si>
  <si>
    <t xml:space="preserve">Extends the narrative-song format of Ballad of Forty Dollars and In Search of a Song into topical and political territory, a move later echoed by storytelling songwriters in the Southern storytelling rock lane (V3).</t>
  </si>
  <si>
    <t xml:space="preserve">Me and Jesus; The Monkey That Became President; Souvenirs</t>
  </si>
  <si>
    <t xml:space="preserve">https://en.wikipedia.org/wiki/We_All_Got_Together_and...
https://en.wikipedia.org/wiki/Tom_T._Hall_discography</t>
  </si>
  <si>
    <t xml:space="preserve">A0999</t>
  </si>
  <si>
    <t xml:space="preserve">The Storyteller</t>
  </si>
  <si>
    <t xml:space="preserve">storytelling; small-town; drawl; funny-sad; spiritual or gospel; fingerpicked acoustic</t>
  </si>
  <si>
    <t xml:space="preserve">Released the same year as We All Got Together and..., The Storyteller leans into the nostalgic, first-person character sketches that earned Hall his nickname, none more so than '(Old Dogs, Children and) Watermelon Wine,' a barroom monologue about a janitor's plainspoken wisdom that became one of his signature hits. 'More About John Henry' extends his interest in American folk mythology, while the closing 'One More Song for Jesus' returns to the gospel side of his catalog. It is close to a mission statement for the whole storyteller persona.</t>
  </si>
  <si>
    <t xml:space="preserve">Gave Hall the nickname The Storyteller and cemented the plain, first-person narrative approach that made him a direct peer of Prine within this lane.</t>
  </si>
  <si>
    <t xml:space="preserve">(Old Dogs, Children and) Watermelon Wine; More About John Henry; Windy City Anne</t>
  </si>
  <si>
    <t xml:space="preserve">https://en.wikipedia.org/wiki/Tom_T._Hall_discography
https://www.discogs.com/release/2785237-Tom-T-Hall-The-Storyteller</t>
  </si>
  <si>
    <t xml:space="preserve">A1000</t>
  </si>
  <si>
    <t xml:space="preserve">Songs of Fox Hollow (For Children of All Ages)</t>
  </si>
  <si>
    <t xml:space="preserve">Franklin, TN</t>
  </si>
  <si>
    <t xml:space="preserve">storytelling; small-town; spiritual or gospel; fingerpicked acoustic; funny-sad; lullaby</t>
  </si>
  <si>
    <t xml:space="preserve">Named after Hall's Tennessee farm, this is a concept album of story-songs written for children but performed with the same plain, unpatronizing storytelling voice Hall used on his adult records. 'Sneaky Snake' became a novelty radio hit and remains his best-known song outside country-radio circles. It underlines how much of Hall's regular songwriting already worked like a fable, a trait that ties directly into the deadpan storytelling tradition this lane traces forward.</t>
  </si>
  <si>
    <t xml:space="preserve">An outgrowth of the same plain, story-first songwriting Hall used on his adult albums, cited as an example of the storyteller approach carrying over into any subject matter.</t>
  </si>
  <si>
    <t xml:space="preserve">Sneaky Snake; I Care; The Mysterious Fox of the Hollow</t>
  </si>
  <si>
    <t xml:space="preserve">https://en.wikipedia.org/wiki/Tom_T._Hall_discography
https://www.discogs.com/release/12094812-Tom-T-Hall-Songs-Of-Fox-Hollow-For-Children-Of-All-Ages</t>
  </si>
  <si>
    <t xml:space="preserve">A1001</t>
  </si>
  <si>
    <t xml:space="preserve">Mickey Newbury</t>
  </si>
  <si>
    <t xml:space="preserve">Looks Like Rain</t>
  </si>
  <si>
    <t xml:space="preserve">storytelling; hushed; heartbreak; baritone; bleak; spiritual or gospel</t>
  </si>
  <si>
    <t xml:space="preserve">Mickey Newbury's second album is a moody concept record stitched together with recurring rain sound effects, turning a suite of heartbreak songs into something closer to a spoken-word tone poem than a conventional country record. 'She Even Woke Me Up to Say Goodbye' and an early version of 'San Francisco Mabel Joy' show Newbury's hushed baritone and unhurried, almost cinematic phrasing. It became a quiet touchstone for the outlaw country songwriters who followed him in Nashville.</t>
  </si>
  <si>
    <t xml:space="preserve">Newbury's Nashville circle overlapped directly with Kris Kristofferson and Waylon Jennings, feeding the outlaw country movement he helped inspire, while his mood-piece song construction anticipated the concept-album approach Lee Hazlewood was building on the West Coast at the same time.</t>
  </si>
  <si>
    <t xml:space="preserve">She Even Woke Me Up to Say Goodbye; San Francisco Mabel Joy; 33rd of August</t>
  </si>
  <si>
    <t xml:space="preserve">https://en.wikipedia.org/wiki/Mickey_Newbury
https://en.wikipedia.org/wiki/Looks_Like_Rain</t>
  </si>
  <si>
    <t xml:space="preserve">A1002</t>
  </si>
  <si>
    <t xml:space="preserve">'Frisco Mabel Joy</t>
  </si>
  <si>
    <t xml:space="preserve">storytelling; hushed; spiritual or gospel; baritone; heartbreak; political</t>
  </si>
  <si>
    <t xml:space="preserve">'Frisco Mabel Joy is Newbury's best-known album, built around 'An American Trilogy,' his medley of two Civil War-era songs and a spiritual that Elvis Presley later turned into a Las Vegas showstopper. The rest of the record keeps the same hushed, orchestrated melancholy, with 'How I Love Them Old Songs' and 'The Future's Not What It Used to Be' showing Newbury's gift for wistful, plainly sung reflection. It remains the most widely covered entry in his catalog.</t>
  </si>
  <si>
    <t xml:space="preserve">Written within the same early-1970s Nashville songwriter circle as Kris Kristofferson and Tom T. Hall, and its orchestral, mood-first production directly influenced the countrypolitan wing of 1970s Nashville songwriting.</t>
  </si>
  <si>
    <t xml:space="preserve">An American Trilogy; How I Love Them Old Songs; The Future's Not What It Used to Be</t>
  </si>
  <si>
    <t xml:space="preserve">https://en.wikipedia.org/wiki/Mickey_Newbury
https://en.wikipedia.org/wiki/Frisco_Mabel_Joy</t>
  </si>
  <si>
    <t xml:space="preserve">A1003</t>
  </si>
  <si>
    <t xml:space="preserve">Heaven Help the Child</t>
  </si>
  <si>
    <t xml:space="preserve">storytelling; hushed; spiritual or gospel; baritone; bleak; heartbreak</t>
  </si>
  <si>
    <t xml:space="preserve">Heaven Help the Child continues Newbury's run of hushed, orchestrated song cycles, built around the wrenching multi-generational title track and 'Cortelia Clark,' a haunting tribute to a blind street singer who died in a house fire. 'Why You Been Gone So Long' became one of Newbury's most recorded compositions in bluegrass circles, showing how his songs traveled even when his own recordings stayed under the radar. The record extends the tone-poem approach of Looks Like Rain into even bleaker territory.</t>
  </si>
  <si>
    <t xml:space="preserve">Completes a run of early-1970s mood-piece albums that made Newbury one of Nashville's most respected songwriters' songwriters, a reputation that fed directly into the outlaw country movement around him.</t>
  </si>
  <si>
    <t xml:space="preserve">Heaven Help the Child; Cortelia Clark; Why You Been Gone So Long</t>
  </si>
  <si>
    <t xml:space="preserve">https://en.wikipedia.org/wiki/Mickey_Newbury
https://en.wikipedia.org/wiki/Heaven_Help_the_Child</t>
  </si>
  <si>
    <t xml:space="preserve">A1004</t>
  </si>
  <si>
    <t xml:space="preserve">Steve Goodman</t>
  </si>
  <si>
    <t xml:space="preserve">Buddah Records</t>
  </si>
  <si>
    <t xml:space="preserve">storytelling; small-town; funny-sad; fingerpicked acoustic; road songs; drawl</t>
  </si>
  <si>
    <t xml:space="preserve">Steve Goodman's debut is anchored by 'City of New Orleans,' a train-travelogue song that Arlo Guthrie turned into a hit and that became one of the most-covered songs to come out of the Chicago folk scene. Goodman's light tenor and quick, conversational picking sit alongside two John Prine songs and the Goodman and Prine co-write 'You Never Even Call Me by My Name,' later a hit for David Allan Coe. It captures the tight, mutually supportive Chicago folk-club circuit that also produced Prine.</t>
  </si>
  <si>
    <t xml:space="preserve">Goodman discovered and championed Prine in Chicago's Earl of Old Town folk club and brought him to Kris Kristofferson's attention, making the two artists' debut albums the twin foundation of this lane's Chicago wing.</t>
  </si>
  <si>
    <t xml:space="preserve">City of New Orleans; You Never Even Call Me by My Name; Donald and Lydia</t>
  </si>
  <si>
    <t xml:space="preserve">https://en.wikipedia.org/wiki/Steve_Goodman
https://en.wikipedia.org/wiki/Steve_Goodman_(album)</t>
  </si>
  <si>
    <t xml:space="preserve">A1005</t>
  </si>
  <si>
    <t xml:space="preserve">Somebody Else's Troubles</t>
  </si>
  <si>
    <t xml:space="preserve">storytelling; funny-sad; political; small-town; fingerpicked acoustic; bleak</t>
  </si>
  <si>
    <t xml:space="preserve">Goodman's second album widens his storytelling range, from Michael Smith's barroom-philosopher song 'The Dutchman' to 'The Ballad of Penny Evans,' a stark a cappella song sung from the point of view of a Vietnam war widow. Bob Dylan sat in on piano for the title track, a mark of how tightly connected the era's singer-songwriter circles were. It shows Goodman as a first-rate interpreter of other writers' songs as well as his own, a role he also played for Prine.</t>
  </si>
  <si>
    <t xml:space="preserve">Grew from the same Chicago folk scene as Goodman's debut, and its blend of interpretation and original songwriting mirrors the way Prine and Goodman traded songs and stages throughout the early 1970s.</t>
  </si>
  <si>
    <t xml:space="preserve">The Dutchman; The Ballad of Penny Evans; Somebody Else's Troubles</t>
  </si>
  <si>
    <t xml:space="preserve">https://en.wikipedia.org/wiki/Steve_Goodman
https://en.wikipedia.org/wiki/Somebody_Else%27s_Troubles</t>
  </si>
  <si>
    <t xml:space="preserve">A1006</t>
  </si>
  <si>
    <t xml:space="preserve">Jessie's Jig &amp; Other Favorites</t>
  </si>
  <si>
    <t xml:space="preserve">storytelling; funny-sad; fiddle; mandolin; road songs; drawl</t>
  </si>
  <si>
    <t xml:space="preserve">Goodman's Asylum debut moves further from straight folk into good-humored eclecticism, mixing the fiddle-and-mandolin title tune with a John Prine cover, 'Blue Umbrella,' and 'Door Number Three,' co-written with Jimmy Buffett. It is looser and funnier than his earlier Buddah albums, closer to the freewheeling live shows that built Goodman's reputation as a performer. The record's mix of borrowed songs and originals again shows how tightly the Chicago folk circle around Prine and Goodman shared material.</t>
  </si>
  <si>
    <t xml:space="preserve">Continues the collaborative Chicago-scene songwriting of Goodman's earlier records, this time pulling in Jimmy Buffett and reinforcing his role as an interpreter of Prine's songs.</t>
  </si>
  <si>
    <t xml:space="preserve">Jessie's Jig (Rob's Romp, Beth's Bounce); Blue Umbrella; Door Number Three</t>
  </si>
  <si>
    <t xml:space="preserve">https://en.wikipedia.org/wiki/Steve_Goodman
https://en.wikipedia.org/wiki/Jessie%27s_Jig_%26_Other_Favorites</t>
  </si>
  <si>
    <t xml:space="preserve">A1007</t>
  </si>
  <si>
    <t xml:space="preserve">Bobbie Gentry</t>
  </si>
  <si>
    <t xml:space="preserve">Ode to Billie Joe</t>
  </si>
  <si>
    <t xml:space="preserve">Chickasaw County, MS</t>
  </si>
  <si>
    <t xml:space="preserve">storytelling; Southern gothic; small-town; strings; drawl; bleak</t>
  </si>
  <si>
    <t xml:space="preserve">Bobbie Gentry wrote and helped arrange this Southern gothic concept record, built around the title track's famously unresolved mystery: why did Billie Joe McAllister jump off the Tallahatchie Bridge, and what did the narrator's family throw off it themselves. Gentry's low, unhurried alto and Jimmie Haskell's string arrangement turn small-town Delta gossip into something close to a short story. The single knocked the Beatles' Sgt. Pepper's out of the top of the Billboard 200, an unusual pop breakthrough for a record this narratively dense.</t>
  </si>
  <si>
    <t xml:space="preserve">Set a template for Southern gothic narrative songwriting that later Delta-set storytellers, including Prine's Kentucky material and the modern Southern storytelling rock lane, draw on.</t>
  </si>
  <si>
    <t xml:space="preserve">Ode to Billie Joe; Mississippi Delta; Hurry, Tuesday Child</t>
  </si>
  <si>
    <t xml:space="preserve">https://en.wikipedia.org/wiki/Bobbie_Gentry
https://en.wikipedia.org/wiki/Ode_to_Billie_Joe_(album)</t>
  </si>
  <si>
    <t xml:space="preserve">A1008</t>
  </si>
  <si>
    <t xml:space="preserve">The Delta Sweete</t>
  </si>
  <si>
    <t xml:space="preserve">storytelling; Southern gothic; small-town; horns; strings; spiritual or gospel</t>
  </si>
  <si>
    <t xml:space="preserve">A loose concept album about a day in Delta country life, The Delta Sweete strings together Gentry originals and covers, including a mariachi-flavored 'Tobacco Road,' into a song cycle now treated as a lost classic of orchestrated Southern storytelling. 'Okolona River Bottom Band' opens with horns and strings over a swampy groove, while 'Reunion' turns a childhood jump-rope rhyme into a rhythmic vocal showcase. It sold poorly on release but has since been reissued and covered, including a 2011 tribute album by Mercury Rev and guests.</t>
  </si>
  <si>
    <t xml:space="preserve">Deepens the Southern gothic, concept-album storytelling Gentry began on Ode to Billie Joe, and its song-cycle structure anticipates later Delta-set narrative records in the Southern storytelling rock lane.</t>
  </si>
  <si>
    <t xml:space="preserve">Okolona River Bottom Band; Reunion; Tobacco Road</t>
  </si>
  <si>
    <t xml:space="preserve">https://en.wikipedia.org/wiki/Bobbie_Gentry
https://en.wikipedia.org/wiki/The_Delta_Sweete</t>
  </si>
  <si>
    <t xml:space="preserve">A1009</t>
  </si>
  <si>
    <t xml:space="preserve">Fancy</t>
  </si>
  <si>
    <t xml:space="preserve">storytelling; Southern gothic; strings; horns; drawl; political</t>
  </si>
  <si>
    <t xml:space="preserve">The title track of Fancy is Gentry's other signature story-song: a mother sells her daughter into prostitution as a last resort out of Louisiana poverty, and the daughter turns the situation into hard-won independence, a narrative later read as an early feminist country anthem. The rest of the record mixes Gentry originals with contemporary pop covers like James Taylor's 'Something in the Way He Moves,' showing her range as an interpreter as well as a writer. It earned her a Grammy nomination and remains her most covered song after 'Ode to Billie Joe.'</t>
  </si>
  <si>
    <t xml:space="preserve">Extends the hard-luck Southern narrative songwriting of Gentry's earlier records into more explicitly political territory, a thread later picked up by Southern storytelling songwriters.</t>
  </si>
  <si>
    <t xml:space="preserve">Fancy; Delta Man; Something in the Way He Moves</t>
  </si>
  <si>
    <t xml:space="preserve">https://en.wikipedia.org/wiki/Bobbie_Gentry
https://en.wikipedia.org/wiki/Fancy_(Bobbie_Gentry_album)</t>
  </si>
  <si>
    <t xml:space="preserve">A1010</t>
  </si>
  <si>
    <t xml:space="preserve">Patchwork</t>
  </si>
  <si>
    <t xml:space="preserve">storytelling; small-town; strings; horns; drawl; heartbreak</t>
  </si>
  <si>
    <t xml:space="preserve">Gentry wrote, arranged, and produced every track on Patchwork, her most personal record and, as it turned out, her last studio album before she largely withdrew from recording. Critics at the time noted its strong autobiographical thread, and songs like 'Marigolds and Tangerines' and 'Beverly' continue the plainspoken, orchestrated storytelling of her earlier records without a single outside song. It stands as the quiet close of one of this lane's most distinctive songwriting careers.</t>
  </si>
  <si>
    <t xml:space="preserve">Caps Gentry's run of self-written, self-produced concept records and is frequently cited as an overlooked forerunner of singer-songwriter-as-producer records that came later.</t>
  </si>
  <si>
    <t xml:space="preserve">Marigolds and Tangerines; Beverly; But I Can't Get Back</t>
  </si>
  <si>
    <t xml:space="preserve">https://en.wikipedia.org/wiki/Bobbie_Gentry
https://en.wikipedia.org/wiki/Patchwork_(Bobbie_Gentry_album)</t>
  </si>
  <si>
    <t xml:space="preserve">A1011</t>
  </si>
  <si>
    <t xml:space="preserve">Lee Hazlewood</t>
  </si>
  <si>
    <t xml:space="preserve">Trouble Is a Lonesome Town</t>
  </si>
  <si>
    <t xml:space="preserve">storytelling; baritone; small-town; spiritual or gospel; drawl; bleak</t>
  </si>
  <si>
    <t xml:space="preserve">A concept album about a fictional Western town, Trouble Is a Lonesome Town alternates Hazlewood's own deep, deadpan spoken narration between songs, making it one of the earliest full narrative concept records in country music. It predates this lane's main run by several years but establishes the storytelling-through-song-cycle approach Hazlewood carried into his 1970s LHI albums. His cavernous baritone and dry humor here are the direct blueprint for the noir character studies he later wrote for Nancy Sinatra and for his own Swedish-era records.</t>
  </si>
  <si>
    <t xml:space="preserve">Predates and directly sets up Hazlewood's later concept albums, Cowboy in Sweden and Requiem for an Almost Lady, and its narrated-town format is an early forerunner of the storytelling techniques this whole lane is built around.</t>
  </si>
  <si>
    <t xml:space="preserve">Trouble Is a Lonesome Town; Six Feet of Chain; Son of a Gun</t>
  </si>
  <si>
    <t xml:space="preserve">https://en.wikipedia.org/wiki/Trouble_Is_a_Lonesome_Town
https://www.discogs.com/release/4472920-Lee-Hazlewood-Trouble-Is-A-Lonesome-Town</t>
  </si>
  <si>
    <t xml:space="preserve">A1012</t>
  </si>
  <si>
    <t xml:space="preserve">Cowboy in Sweden</t>
  </si>
  <si>
    <t xml:space="preserve">storytelling; baritone; cosmic; strings; drawl; bleak</t>
  </si>
  <si>
    <t xml:space="preserve">Recorded as the soundtrack to a Swedish TV special after Hazlewood relocated to Stockholm, Cowboy in Sweden layers his cavernous baritone over lush, faintly psychedelic orchestration that AllMusic's Stephen Thomas Erlewine has called cinematic and druggy. 'No Train to Stockholm' and 'Leather and Lace,' a duet with Nina Lizell, keep the cowboy-outsider persona Hazlewood built with Nancy Sinatra but push the production further into orchestral pop. It is the strangest and most cultishly loved record of his LHI years.</t>
  </si>
  <si>
    <t xml:space="preserve">Extends the noir concept-album approach of Trouble Is a Lonesome Town into fully orchestrated Cosmic American Music territory, later reissued and championed by Light in the Attic Records as a touchstone for 2000s cosmic-country revivalists.</t>
  </si>
  <si>
    <t xml:space="preserve">No Train to Stockholm; Leather and Lace; Hey Cowboy</t>
  </si>
  <si>
    <t xml:space="preserve">https://en.wikipedia.org/wiki/Cowboy_in_Sweden
https://en.wikipedia.org/wiki/Lee_Hazlewood</t>
  </si>
  <si>
    <t xml:space="preserve">A1013</t>
  </si>
  <si>
    <t xml:space="preserve">Requiem for an Almost Lady</t>
  </si>
  <si>
    <t xml:space="preserve">Viking Records</t>
  </si>
  <si>
    <t xml:space="preserve">storytelling; baritone; bleak; heartbreak; drawl; strings</t>
  </si>
  <si>
    <t xml:space="preserve">A song cycle about the end of a relationship, Requiem for an Almost Lady is, in AllMusic critic Stanton Swihart's words, one of the most agonizing breakup records ever committed to tape, delivered entirely in Hazlewood's dry, world-weary baritone. Tracks like 'If It's Monday Morning' and 'L.A. Lady' move through anger, regret, and resignation in short, plainly titled vignettes rather than conventional verse-chorus songs. It shows the narrative concept-album format Hazlewood pioneered on Trouble Is a Lonesome Town applied to a single relationship instead of a whole town.</t>
  </si>
  <si>
    <t xml:space="preserve">Continues the song-cycle storytelling format Hazlewood established a decade earlier, tightened into a single narrative arc, and reinforces his influence on later breakup-concept records across country and indie songwriting.</t>
  </si>
  <si>
    <t xml:space="preserve">If It's Monday Morning; L.A. Lady; Won't You Tell Your Dreams</t>
  </si>
  <si>
    <t xml:space="preserve">https://en.wikipedia.org/wiki/Requiem_for_an_Almost_Lady
https://en.wikipedia.org/wiki/Lee_Hazlewood</t>
  </si>
  <si>
    <t xml:space="preserve">A1014</t>
  </si>
  <si>
    <t xml:space="preserve">13</t>
  </si>
  <si>
    <t xml:space="preserve">storytelling; horns; baritone; cosmic; drawl; bleak</t>
  </si>
  <si>
    <t xml:space="preserve">Recorded in Sweden, 13 is one of the odder entries in Hazlewood's catalog, built on heavy horn arrangements, thick basslines, and hard-hitting drums that push his usual narrated storytelling into something closer to orchestrated funk-pop. It never got a wide U.S. release at the time and has since become one of the rarer, more collectible titles in the Light in the Attic reissue campaign that revived interest in Hazlewood's 1970s work. It shows how far Hazlewood stretched the country-storyteller format once he was working outside the Nashville and Los Angeles industry systems.</t>
  </si>
  <si>
    <t xml:space="preserve">Represents the furthest extension of the Swedish-era production experiments Hazlewood began on Cowboy in Sweden, keeping the storytelling persona while abandoning most conventional country instrumentation.</t>
  </si>
  <si>
    <t xml:space="preserve">You Look Like a Lady; Tulsa Sunday; I Move Around</t>
  </si>
  <si>
    <t xml:space="preserve">https://www.discogs.com/master/100426-Lee-Hazlewood-13
https://www.discogs.com/release/387934-Lee-Hazlewood-13</t>
  </si>
  <si>
    <t xml:space="preserve">A1015</t>
  </si>
  <si>
    <t xml:space="preserve">Karen Dalton</t>
  </si>
  <si>
    <t xml:space="preserve">It's So Hard to Tell Who's Going to Love You the Best</t>
  </si>
  <si>
    <t xml:space="preserve">storytelling; drawl; cracked or yelping; hushed; heartbreak; bleak</t>
  </si>
  <si>
    <t xml:space="preserve">Karen Dalton recorded this debut reluctantly and reportedly never wanted it released, drawn largely from other writers' songs, including Fred Neil's 'Little Bit of Rain' and the blues standard 'It Hurts Me Too,' filtered through her cracked, elastic voice. She was a fixture of the same Greenwich Village folk clubs as Bob Dylan and Fred Neil but avoided the spotlight, making this one of the era's most private-feeling folk records. Its raw, largely solo arrangements sound closer to a field recording than a commercial folk release.</t>
  </si>
  <si>
    <t xml:space="preserve">Emerged from the same early-1960s Greenwich Village folk scene as Dylan, Fred Neil, and Tim Hardin, several of whose songs she interprets here, and her phrasing has been cited as a direct influence on singers from Nick Cave to later indie-folk vocalists.</t>
  </si>
  <si>
    <t xml:space="preserve">In the Evening (It's So Hard to Tell Who's Going to Love You the Best); Little Bit of Rain; It Hurts Me Too</t>
  </si>
  <si>
    <t xml:space="preserve">https://en.wikipedia.org/wiki/Karen_Dalton
https://en.wikipedia.org/wiki/It%27s_So_Hard_to_Tell_Who%27s_Going_to_Love_You_the_Best</t>
  </si>
  <si>
    <t xml:space="preserve">A1016</t>
  </si>
  <si>
    <t xml:space="preserve">In My Own Time</t>
  </si>
  <si>
    <t xml:space="preserve">Just Sunshine Records</t>
  </si>
  <si>
    <t xml:space="preserve">storytelling; drawl; cracked or yelping; hushed; heartbreak; spiritual or gospel</t>
  </si>
  <si>
    <t xml:space="preserve">Dalton's second and final studio album is a more fully produced record than her debut, recorded at Bearsville Studios with a band that stretches her interpretations of songs by Paul Butterfield and the traditional 'Katie Cruel' into loose, soulful arrangements. Pitchfork's 9.0 reissue review called her an eccentric, intuitive interpreter who never wrote her own words but always sounded completely like herself. It has become the more widely heard of her two albums and a major reference point for the 2000s folk revival that reissued both records.</t>
  </si>
  <si>
    <t xml:space="preserve">Recorded in the same Woodstock and Bearsville orbit as several other early-1970s singer-songwriters, and its rediscovery through Light in the Attic reissues has made Dalton a direct touchstone for 2000s and 2010s indie folk singers.</t>
  </si>
  <si>
    <t xml:space="preserve">Katie Cruel; In My Own Dream; How Sweet It Is (To Be Loved by You)</t>
  </si>
  <si>
    <t xml:space="preserve">https://en.wikipedia.org/wiki/Karen_Dalton
https://en.wikipedia.org/wiki/In_My_Own_Time_(album)
https://www.discogs.com/release/3299346-Karen-Dalton-In-My-Own-Time</t>
  </si>
  <si>
    <t xml:space="preserve">A1017</t>
  </si>
  <si>
    <t xml:space="preserve">Fred Neil</t>
  </si>
  <si>
    <t xml:space="preserve">storytelling; fingerpicked acoustic; baritone; hushed; spiritual or gospel; bleak</t>
  </si>
  <si>
    <t xml:space="preserve">Fred Neil's self-titled album, later reissued as Everybody's Talkin', is considered his best by critic Richie Unterberger and a foundational record of the Greenwich Village folk scene, built on Neil's warm 12-string guitar and deep, unhurried baritone. 'The Dolphins' and 'Everybody's Talkin'' show his knack for plainspoken, image-driven songwriting that avoided the topical-protest mode common at the time; the latter became a hit for Harry Nilsson via the Midnight Cowboy soundtrack. It directly influenced the generation of singer-songwriters, including Dalton and Hardin, who built on his plain, unadorned storytelling style.</t>
  </si>
  <si>
    <t xml:space="preserve">A foundational Greenwich Village folk record that Karen Dalton, Tim Hardin, and later country-folk storytellers drew on directly for its plain, image-based songwriting and warm baritone delivery.</t>
  </si>
  <si>
    <t xml:space="preserve">Everybody's Talkin'; The Dolphins; I've Got a Secret (Didn't We Shake Sugaree)</t>
  </si>
  <si>
    <t xml:space="preserve">https://en.wikipedia.org/wiki/Fred_Neil
https://en.wikipedia.org/wiki/Fred_Neil_(album)</t>
  </si>
  <si>
    <t xml:space="preserve">A1018</t>
  </si>
  <si>
    <t xml:space="preserve">Sessions</t>
  </si>
  <si>
    <t xml:space="preserve">storytelling; long solos; fingerpicked acoustic; baritone; hushed; breezy</t>
  </si>
  <si>
    <t xml:space="preserve">A looser, more jam-oriented record than his debut, Sessions stretches several tracks past seven minutes, with Neil's guitar and voice floating over extended, largely improvised backing. 'Look Over Yonder' and 'Roll On Rosie' show Neil moving toward the loose, unhurried feel that would later define his Coconut Grove period, when he mostly retired from performing. It is a deep cut compared to his self-titled album but is valued by admirers for its patient, meditative version of his folk-baritone style.</t>
  </si>
  <si>
    <t xml:space="preserve">Extends the plainspoken, unhurried songwriting of Neil's self-titled album into looser studio-jam territory, closing out his brief major-label recording career before he withdrew from the music industry.</t>
  </si>
  <si>
    <t xml:space="preserve">Look Over Yonder; Roll On Rosie; Merry Go Round</t>
  </si>
  <si>
    <t xml:space="preserve">https://en.wikipedia.org/wiki/Fred_Neil
https://en.wikipedia.org/wiki/Sessions_(Fred_Neil_album)</t>
  </si>
  <si>
    <t xml:space="preserve">A1019</t>
  </si>
  <si>
    <t xml:space="preserve">Tim Hardin</t>
  </si>
  <si>
    <t xml:space="preserve">Tim Hardin 1</t>
  </si>
  <si>
    <t xml:space="preserve">Verve Forecast</t>
  </si>
  <si>
    <t xml:space="preserve">storytelling; hushed; heartbreak; fingerpicked acoustic; baritone; bleak</t>
  </si>
  <si>
    <t xml:space="preserve">Tim Hardin's debut is a spare, blues-inflected folk record built around his frail, aching voice and songs that read like short confessions rather than verse-chorus structures. 'Reason to Believe' and 'Misty Roses' became widely covered standards, the former a hit for Rod Stewart in 1971, even though Hardin's own version barely registered commercially. It is regarded as one of the most compelling folk-rock records of its era, and its plain, emotionally direct songwriting is a clear ancestor of the confessional storytelling this whole lane is built on.</t>
  </si>
  <si>
    <t xml:space="preserve">Part of the same Greenwich Village folk circuit as Fred Neil and Karen Dalton, and Hardin's plain, confessional songwriting directly influenced Bobby Darin's pop covers as well as the singer-songwriter movement of the early 1970s.</t>
  </si>
  <si>
    <t xml:space="preserve">Reason to Believe; Misty Roses; Don't Make Promises</t>
  </si>
  <si>
    <t xml:space="preserve">https://en.wikipedia.org/wiki/Tim_Hardin
https://en.wikipedia.org/wiki/Tim_Hardin_1</t>
  </si>
  <si>
    <t xml:space="preserve">A1020</t>
  </si>
  <si>
    <t xml:space="preserve">Tim Hardin 2</t>
  </si>
  <si>
    <t xml:space="preserve">storytelling; hushed; heartbreak; strings; baritone; bleak</t>
  </si>
  <si>
    <t xml:space="preserve">Widely considered Hardin's best full album, Tim Hardin 2 is built around 'If I Were a Carpenter,' a plainspoken marriage proposal set to a simple, tender melody that Bobby Darin turned into a hit within months. Critic Richie Unterberger singles it out as the record where Hardin dropped his earlier blues leanings for a distinctive, string-tinged folk-rock voice. It cemented his reputation as a songwriter's songwriter even as his own career was already being undercut by heroin addiction.</t>
  </si>
  <si>
    <t xml:space="preserve">Consolidates the confessional folk style of Hardin's debut, and through 'If I Were a Carpenter' became one of the most widely covered songs to come out of the Greenwich Village scene, feeding directly into mainstream pop and country repertoires.</t>
  </si>
  <si>
    <t xml:space="preserve">If I Were a Carpenter; The Lady Came from Baltimore; Tribute to Hank Williams</t>
  </si>
  <si>
    <t xml:space="preserve">https://en.wikipedia.org/wiki/Tim_Hardin
https://en.wikipedia.org/wiki/Tim_Hardin_2</t>
  </si>
  <si>
    <t xml:space="preserve">A1021</t>
  </si>
  <si>
    <t xml:space="preserve">Loudon Wainwright III</t>
  </si>
  <si>
    <t xml:space="preserve">storytelling; funny-sad; fingerpicked acoustic; deadpan; heartbreak; hushed</t>
  </si>
  <si>
    <t xml:space="preserve">Loudon Wainwright III's solo acoustic debut established him as one of the sharpest and funniest of the post-Dylan singer-songwriters, marketed briefly, and reluctantly on his part, as a new Dylan by Atlantic Records. The songs are unadorned confessionals and character studies delivered in a wry, sometimes cutting talk-singing style close to Prine's, though Wainwright's humor runs more self-lacerating than Prine's small-town empathy. It set up the confessional, comic songwriting he built a five-decade career on.</t>
  </si>
  <si>
    <t xml:space="preserve">Emerged from the same early-1970s New York and Boston folk-club circuit that also produced Jesse Winchester and overlaps chronologically with Prine's funny-sad songwriting, though Wainwright's focus stays closer to his own family than to other characters.</t>
  </si>
  <si>
    <t xml:space="preserve">School Days; Glad to See You've Got Religion; Central Square Song</t>
  </si>
  <si>
    <t xml:space="preserve">https://en.wikipedia.org/wiki/Loudon_Wainwright_III_(album)
https://www.discogs.com/master/278900-Loudon-Wainwright-III-Loudon-Wainwright-III</t>
  </si>
  <si>
    <t xml:space="preserve">A1022</t>
  </si>
  <si>
    <t xml:space="preserve">Album II</t>
  </si>
  <si>
    <t xml:space="preserve">storytelling; funny-sad; deadpan; heartbreak; fingerpicked acoustic; road songs</t>
  </si>
  <si>
    <t xml:space="preserve">Album II keeps Wainwright's blunt, confessional style intact while sharpening the black comedy, from the seedy travelogue of 'Motel Blues' to the family satire of 'Nice Jewish Girls.' Recorded quickly in Boston with mostly solo acoustic arrangements, it shows Wainwright working the same plain, first-person storytelling territory as Prine but turned inward on his own bad behavior rather than outward onto other characters. It remains a favorite among fans for its rawer, funnier version of his confessional style.</t>
  </si>
  <si>
    <t xml:space="preserve">Continues directly from Wainwright's debut, and its diaristic, self-mocking storytelling helped define the confessional-comic strain of 1970s singer-songwriting alongside Prine's more outward-looking character studies.</t>
  </si>
  <si>
    <t xml:space="preserve">Motel Blues; Nice Jewish Girls; Saw Your Name in the Paper</t>
  </si>
  <si>
    <t xml:space="preserve">https://www.discogs.com/release/1734928-Loudon-Wainwright-III-Album-II
https://en.wikipedia.org/wiki/Album_II_(Loudon_Wainwright_III_album)</t>
  </si>
  <si>
    <t xml:space="preserve">A1023</t>
  </si>
  <si>
    <t xml:space="preserve">Album III</t>
  </si>
  <si>
    <t xml:space="preserve">storytelling; funny-sad; rowdy; deadpan; road songs; heartbreak</t>
  </si>
  <si>
    <t xml:space="preserve">Wainwright's first record with a full backing band, billed as White Cloud, and his first for Columbia after leaving Atlantic, Album III is best known for the novelty hit 'Dead Skunk,' a jaunty singalong about roadkill that became his only Top 40 single. The rest of the record keeps his sharper, more personal songwriting intact, including a cover of Leiber and Stoller's 'Smokey Joe's Cafe,' showing he could still write and interpret plainspoken story-songs even while scoring a novelty hit. It marked the point where Wainwright's commercial visibility and his serious songwriting briefly lined up.</t>
  </si>
  <si>
    <t xml:space="preserve">Its full-band arrangements and Columbia backing pulled Wainwright's plainspoken storytelling toward a more commercial folk-rock sound, distinguishing his catalog from the sparer Chicago-scene records of Prine and Goodman.</t>
  </si>
  <si>
    <t xml:space="preserve">Dead Skunk; Red Guitar; Smokey Joe's Cafe</t>
  </si>
  <si>
    <t xml:space="preserve">https://en.wikipedia.org/wiki/Album_III
https://en.wikipedia.org/wiki/Loudon_Wainwright_III</t>
  </si>
  <si>
    <t xml:space="preserve">A1024</t>
  </si>
  <si>
    <t xml:space="preserve">Attempted Mustache</t>
  </si>
  <si>
    <t xml:space="preserve">storytelling; funny-sad; deadpan; heartbreak; road songs; spiritual or gospel</t>
  </si>
  <si>
    <t xml:space="preserve">Attempted Mustache pairs Wainwright's sharpest character songs yet, 'The Swimming Song' and 'The Man Who Couldn't Cry,' later covered by Johnny Cash, with looser, more eclectic material including a Woody Guthrie-derived closer inspired by a real 1970s guru's American tour. It shows Wainwright fully in command of the plainspoken, funny-sad storytelling voice he shares with Prine and Goodman, applied to his own increasingly complicated life rather than to outside characters. Critics still cite it as one of his most complete records of the decade.</t>
  </si>
  <si>
    <t xml:space="preserve">Represents the commercial and creative high point of Wainwright's Columbia years and, through the Johnny Cash cover of 'The Man Who Couldn't Cry,' shows the same crossover into mainstream country storytelling that Prine's songs achieved through other artists.</t>
  </si>
  <si>
    <t xml:space="preserve">The Swimming Song; The Man Who Couldn't Cry; I Am the Way (New York Town)</t>
  </si>
  <si>
    <t xml:space="preserve">https://en.wikipedia.org/wiki/Attempted_Mustache
https://en.wikipedia.org/wiki/Loudon_Wainwright_III</t>
  </si>
  <si>
    <t xml:space="preserve">A1025</t>
  </si>
  <si>
    <t xml:space="preserve">Jesse Winchester</t>
  </si>
  <si>
    <t xml:space="preserve">Ampex Records</t>
  </si>
  <si>
    <t xml:space="preserve">Montreal, Quebec, Canada</t>
  </si>
  <si>
    <t xml:space="preserve">storytelling; hushed; heartbreak; small-town; fingerpicked acoustic; spiritual or gospel</t>
  </si>
  <si>
    <t xml:space="preserve">Memphis-born Jesse Winchester moved to Montreal in 1967 to avoid the Vietnam draft, and his debut, produced by Robbie Robertson of the Band, channels that homesick distance directly into plainspoken songs about the American South he could no longer visit. 'The Brand New Tennessee Waltz' and 'Yankee Lady' pair warm, unhurried melodies with a quiet ache that critics have compared to the Band's own rootsy storytelling. Because he could not tour the United States for years, the album built its reputation almost entirely on word of mouth among other songwriters.</t>
  </si>
  <si>
    <t xml:space="preserve">Produced by Robbie Robertson and steeped in the same rootsy, plainspoken songwriting the Band was developing at the same time, directly linking Winchester's exile narratives to the Dylan and the Band lineage (V22) this whole zone traces back to.</t>
  </si>
  <si>
    <t xml:space="preserve">The Brand New Tennessee Waltz; Yankee Lady; Payday</t>
  </si>
  <si>
    <t xml:space="preserve">https://en.wikipedia.org/wiki/Jesse_Winchester
https://www.discogs.com/release/2330029-Jesse-Winchester-Jesse-Winchester</t>
  </si>
  <si>
    <t xml:space="preserve">A1026</t>
  </si>
  <si>
    <t xml:space="preserve">Third Down, 110 to Go</t>
  </si>
  <si>
    <t xml:space="preserve">Bearsville</t>
  </si>
  <si>
    <t xml:space="preserve">storytelling; hushed; heartbreak; small-town; fingerpicked acoustic; breezy</t>
  </si>
  <si>
    <t xml:space="preserve">Winchester's second album continues the plainspoken, homesick songwriting of his debut with a slightly fuller, more soulful sound, still built around his warm, unhurried voice. Critic Robert Christgau praised its craft while noting Winchester's narrow emotional range, a fair description of a record that stays close to gentle regret and small, specific memories rather than drama. It reinforced Winchester's reputation among other songwriters even though, unable to tour the United States, he remained a cult figure rather than a star.</t>
  </si>
  <si>
    <t xml:space="preserve">Follows directly from Winchester's debut, keeping the exile-songwriter perspective that ties him to the same Band-adjacent roots-rock lineage running through this lane.</t>
  </si>
  <si>
    <t xml:space="preserve">North Star; Midnight Bus; Lullaby for the First Born</t>
  </si>
  <si>
    <t xml:space="preserve">https://www.discogs.com/release/2111474-Jesse-Winchester-Third-Down-110-To-Go
https://en.wikipedia.org/wiki/Jesse_Winchester</t>
  </si>
  <si>
    <t xml:space="preserve">A1027</t>
  </si>
  <si>
    <t xml:space="preserve">Nothing but a Breeze</t>
  </si>
  <si>
    <t xml:space="preserve">storytelling; breezy; heartbreak; close harmonies; road songs; fingerpicked acoustic</t>
  </si>
  <si>
    <t xml:space="preserve">By 1977, with a Vietnam-era amnesty finally letting him perform in the United States again, Winchester made his most fully realized album, featuring guest turns from Emmylou Harris and James Burton and a loping title track that became a minor FM-radio favorite. 'Rhumba Man' and 'Bowling Green' show him writing with a lighter, more optimistic touch than his exile-era records, without losing the plainspoken clarity of his debut. Rate Your Music's own listeners tag the album simply as country folk, a fair summary of Winchester's whole catalog.</t>
  </si>
  <si>
    <t xml:space="preserve">Marks Winchester's return to U.S. visibility after years of exile in Montreal, and its warmer, more collaborative sound, aided by Nashville and Muscle Shoals session players, closes the arc that began with his Band-adjacent debut.</t>
  </si>
  <si>
    <t xml:space="preserve">Nothing but a Breeze; Rhumba Man; Bowling Green</t>
  </si>
  <si>
    <t xml:space="preserve">https://www.discogs.com/release/2673813-Jesse-Winchester-Nothing-But-A-Breeze
https://en.wikipedia.org/wiki/Jesse_Winchester</t>
  </si>
  <si>
    <t xml:space="preserve">A1028</t>
  </si>
  <si>
    <t xml:space="preserve">Eric Andersen</t>
  </si>
  <si>
    <t xml:space="preserve">Blue River</t>
  </si>
  <si>
    <t xml:space="preserve">storytelling; hushed; heartbreak; strings; breezy; close harmonies</t>
  </si>
  <si>
    <t xml:space="preserve">Eric Andersen's highest-charting album, Blue River pairs his plainspoken, romantic songwriting with a warm, string-inflected folk-rock production that drew comparisons to Carole King and James Taylor. Joni Mitchell sings uncredited harmony on the title track, and 'Is It Really Love at All' shows Andersen's move from his earlier topical folk toward the intimate, relationship-focused songwriting that dominates the record. A master-tape mishap kept Andersen from following it up for years, but Blue River remains the album most critics point to as his best.</t>
  </si>
  <si>
    <t xml:space="preserve">Moved Andersen's songwriting away from the topical Greenwich Village folk of his Vanguard years toward the plainer, more personal storytelling shared with Newbury and Jesse Winchester in the same period.</t>
  </si>
  <si>
    <t xml:space="preserve">Blue River; Is It Really Love at All; Round the Bend</t>
  </si>
  <si>
    <t xml:space="preserve">https://en.wikipedia.org/wiki/Eric_Andersen
https://en.wikipedia.org/wiki/Blue_River_(album)</t>
  </si>
  <si>
    <t xml:space="preserve">A1029</t>
  </si>
  <si>
    <t xml:space="preserve">Shel Silverstein</t>
  </si>
  <si>
    <t xml:space="preserve">Boy Named Sue (And His Other Country Songs)</t>
  </si>
  <si>
    <t xml:space="preserve">storytelling; funny-sad; pop-culture references; drawl; rowdy; small-town</t>
  </si>
  <si>
    <t xml:space="preserve">Best known as a cartoonist and children's author, Shel Silverstein was also a prolific country songwriter, and this album collects his own versions of comic story-songs including 'A Boy Named Sue,' which Johnny Cash turned into a live hit at San Quentin the same year. Produced by Chet Atkins and Felton Jarvis in Nashville, the record leans on the same absurdist, punchline-driven storytelling that made Silverstein's poetry famous, just set to honky-tonk arrangements. It shows how directly the country-storyteller tradition of this lane overlapped with novelty and comedy songwriting.</t>
  </si>
  <si>
    <t xml:space="preserve">Silverstein's Nashville songwriting connections to Johnny Cash and Bobby Bare tie him directly into the outlaw and mainstream country worlds this lane borders, and his comic, plainspoken storytelling is a direct precursor to the funny-sad tradition Prine and Goodman built up at the same time.</t>
  </si>
  <si>
    <t xml:space="preserve">Boy Named Sue; Dirty Ol' Me; Somebody Stole My Rig</t>
  </si>
  <si>
    <t xml:space="preserve">https://www.discogs.com/release/3450953-Shel-Silverstein-Boy-Named-Sue-And-His-Other-Country-Songs
https://en.wikipedia.org/wiki/A_Boy_Named_Sue</t>
  </si>
  <si>
    <t xml:space="preserve">A1030</t>
  </si>
  <si>
    <t xml:space="preserve">Freakin' at the Freakers Ball</t>
  </si>
  <si>
    <t xml:space="preserve">storytelling; funny-sad; pop-culture references; rowdy; political; drawl</t>
  </si>
  <si>
    <t xml:space="preserve">Freakin' at the Freakers Ball moves Silverstein's comic storytelling from Nashville country parody into early-1970s counterculture satire, skewering drug culture, sex, and hippie pretension with the same singsong bluntness he used in his poetry. 'Sarah Cynthia Sylvia Stout Would Not Take the Garbage Out' later became one of his most famous published poems, showing how directly his song lyrics and children's verse fed each other. Dr. Hook &amp; the Medicine Show, who Silverstein wrote extensively for, later covered the title track, tying this record into the same wry storytelling lineage as Prine and Goodman's Chicago scene.</t>
  </si>
  <si>
    <t xml:space="preserve">Silverstein's dual career as a cartoonist and Nashville country songwriter made him a direct bridge between comic storytelling and country songcraft, an influence later cited by deadpan songwriters in the Prine lineage.</t>
  </si>
  <si>
    <t xml:space="preserve">Freakin' at the Freakers Ball; I Got Stoned and I Missed It; Sarah Cynthia Sylvia Stout Would Not Take the Garbage Out</t>
  </si>
  <si>
    <t xml:space="preserve">https://en.wikipedia.org/wiki/Freakin%27_at_the_Freakers_Ball</t>
  </si>
  <si>
    <t xml:space="preserve">A1031</t>
  </si>
  <si>
    <t xml:space="preserve">Jim Ford</t>
  </si>
  <si>
    <t xml:space="preserve">Harlan County</t>
  </si>
  <si>
    <t xml:space="preserve">White Whale Records</t>
  </si>
  <si>
    <t xml:space="preserve">storytelling; horns; drawl; small-town; road songs; heartbreak</t>
  </si>
  <si>
    <t xml:space="preserve">Jim Ford's only album released in his lifetime blends country storytelling with deep soul and funk, recorded in Los Angeles with a band that included Elvis guitarist James Burton and organist Dr. John, and named for the Kentucky county where Ford was born. It is filled with unassuming, midtempo rockers and ballads about love and driving, a plainspoken, groove-driven cousin to the more acoustic storytelling elsewhere in this lane. Ford wrote songs later covered by Aretha Franklin, Bobby Womack, and Nick Lowe, but this record sold poorly and he drifted out of the industry soon after.</t>
  </si>
  <si>
    <t xml:space="preserve">Ford's country-soul songwriting fed directly into other artists' hits, including Aretha Franklin's 'Niki Hoeky' and Bobby Womack's catalog, even as his own recording career stalled, and Harlan County has since been reclaimed by reissue labels as a missing link between Southern storytelling and Muscle Shoals-style country soul.</t>
  </si>
  <si>
    <t xml:space="preserve">Harlan County; I Wanna Make Her Love Me; Workin' My Way to L.A.</t>
  </si>
  <si>
    <t xml:space="preserve">https://en.wikipedia.org/wiki/Harlan_County_(album)
https://en.wikipedia.org/wiki/Jim_Ford_(singer-songwriter)</t>
  </si>
  <si>
    <t xml:space="preserve">A1032</t>
  </si>
  <si>
    <t xml:space="preserve">Merle Haggard and the Strangers</t>
  </si>
  <si>
    <t xml:space="preserve">Strangers</t>
  </si>
  <si>
    <t xml:space="preserve">V26 Honky-tonk, Bakersfield, and hard country</t>
  </si>
  <si>
    <t xml:space="preserve">Bakersfield Sound</t>
  </si>
  <si>
    <t xml:space="preserve">Merle Haggard's debut LP lays out the stripped-down Bakersfield sound he built with his band the Strangers: a stinging Telecaster and pedal steel trading lines over a tight rhythm section, with none of the string sections softening Nashville records of the same year. The title track and "(My Friends Are Gonna Be) Strangers" set up the plainspoken, first-person voice of hard living and loneliness that would define his whole catalog. It is the sound of a singer still finding his footing but already sure of his instrumentation.</t>
  </si>
  <si>
    <t xml:space="preserve">Extends the Bakersfield honky-tonk sound Buck Owens and Wynn Stewart had already popularized, and opens the run of Haggard albums through the 1970s that became the hard-country reference point.</t>
  </si>
  <si>
    <t xml:space="preserve">(My Friends Are Gonna Be) Strangers; Sam Hill</t>
  </si>
  <si>
    <t xml:space="preserve">https://en.wikipedia.org/wiki/Merle_Haggard_discography
https://en.wikipedia.org/wiki/Strangers_(Merle_Haggard_album)</t>
  </si>
  <si>
    <t xml:space="preserve">A1033</t>
  </si>
  <si>
    <t xml:space="preserve">Swinging Doors and the Bottle Let Me Down</t>
  </si>
  <si>
    <t xml:space="preserve">Telecaster twang; drawl; drinking songs; heartbreak; storytelling</t>
  </si>
  <si>
    <t xml:space="preserve">Two of Haggard's signature honky-tonk singles, "Swinging Doors" and "The Bottle Let Me Down," anchor this album, both sung with the matter-of-fact ache that separated him from novelty drinking songs. James Burton and Roy Nichols-style Telecaret leads (played here by the Strangers) keep the arrangements lean and barroom-ready rather than orchestral. It topped the country album chart and set the template of tight, unglamorous production Haggard kept for the rest of the decade.</t>
  </si>
  <si>
    <t xml:space="preserve">Follows directly from Strangers and cements the Haggard/Strangers honky-tonk sound that Bakersfield acts like Gary Stewart and later alt-country bands kept citing.</t>
  </si>
  <si>
    <t xml:space="preserve">Swinging Doors; The Bottle Let Me Down</t>
  </si>
  <si>
    <t xml:space="preserve">https://en.wikipedia.org/wiki/Swinging_Doors_and_the_Bottle_Let_Me_Down
https://en.wikipedia.org/wiki/Merle_Haggard_discography</t>
  </si>
  <si>
    <t xml:space="preserve">A1034</t>
  </si>
  <si>
    <t xml:space="preserve">I'm a Lonesome Fugitive</t>
  </si>
  <si>
    <t xml:space="preserve">Telecaster twang; drawl; storytelling; road songs; small-town</t>
  </si>
  <si>
    <t xml:space="preserve">Built around the title hit, this album pushed Haggard's outlaw-on-the-run persona to the front, drawing loosely on his own years in San Quentin. The Strangers keep the sound spare and rhythmic, built for dancehalls rather than string sections, with Haggard's voice sitting low and conversational in the mix. It is one of the records that made his biography inseparable from his songwriting.</t>
  </si>
  <si>
    <t xml:space="preserve">Deepens the ex-con storytelling voice introduced on Strangers and points toward the more explicitly autobiographical Sing Me Back Home and Mama Tried the following year.</t>
  </si>
  <si>
    <t xml:space="preserve">I'm a Lonesome Fugitive; Drink Up and Be Somebody</t>
  </si>
  <si>
    <t xml:space="preserve">https://en.wikipedia.org/wiki/Merle_Haggard_discography
https://en.wikipedia.org/wiki/I%27m_a_Lonesome_Fugitive</t>
  </si>
  <si>
    <t xml:space="preserve">A1035</t>
  </si>
  <si>
    <t xml:space="preserve">Branded Man</t>
  </si>
  <si>
    <t xml:space="preserve">Telecaster twang; drawl; storytelling; bleak; small-town</t>
  </si>
  <si>
    <t xml:space="preserve">Haggard confronts his prison record head-on in the title track, one of country music's first hit singles to openly discuss a criminal past, and the rest of the LP follows suit with unsentimental songs about second chances and small-town judgment. The Strangers' playing stays tight and unadorned, letting Haggard's flat, weathered baritone carry the weight. It is a key document of the Bakersfield sound treating hard biography as legitimate subject matter rather than novelty.</t>
  </si>
  <si>
    <t xml:space="preserve">Continues the ex-convict narrative voice from I'm a Lonesome Fugitive and hardens the template later outlaw-country writers like Waylon Jennings and David Allan Coe drew on.</t>
  </si>
  <si>
    <t xml:space="preserve">Branded Man; I Threw Away the Rose</t>
  </si>
  <si>
    <t xml:space="preserve">https://en.wikipedia.org/wiki/Branded_Man
https://en.wikipedia.org/wiki/Merle_Haggard_discography</t>
  </si>
  <si>
    <t xml:space="preserve">A1036</t>
  </si>
  <si>
    <t xml:space="preserve">Sing Me Back Home</t>
  </si>
  <si>
    <t xml:space="preserve">Telecaster twang; drawl; storytelling; bleak; spiritual or gospel</t>
  </si>
  <si>
    <t xml:space="preserve">The title track, a death-row ballad reportedly inspired by an execution Haggard witnessed in San Quentin, is among the bleakest and most quietly devastating songs of his career, sung without melodrama over a simple waltz-time arrangement. The rest of the record mixes similarly plainspoken narratives with a couple of gospel-tinged numbers, keeping the Strangers' backing lean throughout. It shows Haggard using the Bakersfield sound's plainness as a tool for genuine pathos rather than barroom rowdiness.</t>
  </si>
  <si>
    <t xml:space="preserve">Sits between Branded Man and Mama Tried in Haggard's run of ex-convict narratives, and its restraint influenced later story-songwriters from the outlaw scene through Steve Earle.</t>
  </si>
  <si>
    <t xml:space="preserve">Sing Me Back Home; The Legend of Bonnie and Clyde</t>
  </si>
  <si>
    <t xml:space="preserve">https://en.wikipedia.org/wiki/Sing_Me_Back_Home
https://en.wikipedia.org/wiki/Merle_Haggard_discography</t>
  </si>
  <si>
    <t xml:space="preserve">A1037</t>
  </si>
  <si>
    <t xml:space="preserve">Mama Tried</t>
  </si>
  <si>
    <t xml:space="preserve">Telecaster twang; drawl; storytelling; small-town; heartbreak</t>
  </si>
  <si>
    <t xml:space="preserve">The title song is Haggard's most concise statement of the outlaw-son narrative that ran through his early work, a two-minute confession of a mother's failed efforts set to a driving Bakersfield shuffle. Roy Nichols's Telecaster lines and the Strangers' unfussy backing keep the record moving at a dancehall pace even on its sadder numbers. It remains the most commonly cited entry point into Haggard's catalog and into the whole Bakersfield sound.</t>
  </si>
  <si>
    <t xml:space="preserve">The culmination of Haggard's 1967-68 run of ex-convict songs, and a direct touchstone for everyone from the Grateful Dead (who covered the title track) to 1990s alt-country bands.</t>
  </si>
  <si>
    <t xml:space="preserve">Mama Tried; You'll Never More Be Mine</t>
  </si>
  <si>
    <t xml:space="preserve">https://en.wikipedia.org/wiki/Mama_Tried
https://en.wikipedia.org/wiki/Merle_Haggard_discography</t>
  </si>
  <si>
    <t xml:space="preserve">A1038</t>
  </si>
  <si>
    <t xml:space="preserve">Pride in What I Am</t>
  </si>
  <si>
    <t xml:space="preserve">Telecaster twang; drawl; storytelling; political; small-town</t>
  </si>
  <si>
    <t xml:space="preserve">Recorded as Haggard's persona shifted from outlaw to working-class spokesman, this album mixes barroom shuffles with more overtly patriotic and blue-collar material, previewing the direction "Okie from Muskogee" would take later that year. The Strangers keep the arrangements built around Telecaster and fiddle, still recognizably Bakersfield rather than Nashville-polished. It is a transitional record between the prison-song era and Haggard's turn as country music's voice of the silent majority.</t>
  </si>
  <si>
    <t xml:space="preserve">Bridges the ex-convict narratives of Branded Man and Sing Me Back Home with the working-class populism of Okie from Muskogee and the records that followed it.</t>
  </si>
  <si>
    <t xml:space="preserve">Today I Started Loving You Again; Roll Truck Roll</t>
  </si>
  <si>
    <t xml:space="preserve">https://en.wikipedia.org/wiki/Merle_Haggard_discography</t>
  </si>
  <si>
    <t xml:space="preserve">A1039</t>
  </si>
  <si>
    <t xml:space="preserve">Same Train, a Different Time</t>
  </si>
  <si>
    <t xml:space="preserve">Telecaster twang; harmonica; storytelling; drawl; spiritual or gospel</t>
  </si>
  <si>
    <t xml:space="preserve">A full double-LP tribute to Jimmie Rodgers, recut with the Strangers rather than covered note-for-note, this record makes explicit the direct line from 1920s blue-yodel country to Bakersfield honky-tonk. Haggard's plain baritone stands in for Rodgers's yodel, and the arrangements lean on train-song rhythm and harmonica rather than reproducing period instrumentation exactly. It is as much a statement of lineage as it is a tribute record, tying the whole Bakersfield project back to hillbilly music's founding figure.</t>
  </si>
  <si>
    <t xml:space="preserve">Explicitly connects Haggard's Bakersfield sound back to Jimmie Rodgers and the pre-1965 country roots this lane's parent lane (Roots) covers.</t>
  </si>
  <si>
    <t xml:space="preserve">Waiting for a Train; T for Texas</t>
  </si>
  <si>
    <t xml:space="preserve">https://en.wikipedia.org/wiki/Merle_Haggard_discography
https://en.wikipedia.org/wiki/Same_Train,_a_Different_Time</t>
  </si>
  <si>
    <t xml:space="preserve">A1040</t>
  </si>
  <si>
    <t xml:space="preserve">Okie from Muskogee</t>
  </si>
  <si>
    <t xml:space="preserve">Telecaster twang; drawl; political; small-town; live in the room</t>
  </si>
  <si>
    <t xml:space="preserve">Recorded live in Muskogee, Oklahoma, this album turns the title single (a wry, deliberately square rebuttal to late-1960s counterculture) into a full concert statement, with the crowd audibly cheering the song's small-town pride. The band plays it loose and rowdy compared to the studio records, closer to a real dancehall set than a polished live album. It became one of the most political and most quoted country records of its era, embraced and parodied in roughly equal measure.</t>
  </si>
  <si>
    <t xml:space="preserve">Grows out of Pride in What I Am's working-class themes and turns Haggard into the era's most visible country voice on the other side of the culture wars from Woodstock-adjacent rock.</t>
  </si>
  <si>
    <t xml:space="preserve">Okie from Muskogee; The Fightin' Side of Me</t>
  </si>
  <si>
    <t xml:space="preserve">https://en.wikipedia.org/wiki/Merle_Haggard_discography
https://en.wikipedia.org/wiki/Okie_from_Muskogee_(album)</t>
  </si>
  <si>
    <t xml:space="preserve">A1041</t>
  </si>
  <si>
    <t xml:space="preserve">Hag</t>
  </si>
  <si>
    <t xml:space="preserve">A quieter, more reflective record than the outlaw-narrative albums of the late 1960s, Hag leans into ballads and mid-tempo numbers with the Strangers playing in a more understated, jazz-inflected mode led by Haggard's own fiddle and guitar interests. It shows the range underneath the honky-tonk persona, closer to a singer-songwriter record than a barroom set. Critics at the time noted it as one of his more personal, less single-driven albums.</t>
  </si>
  <si>
    <t xml:space="preserve">Part of Haggard's early-1970s turn toward more varied, album-oriented work between the topical hits of Okie from Muskogee and the song-based records that followed.</t>
  </si>
  <si>
    <t xml:space="preserve">Soldier's Last Letter; Jesus, Take a Hold</t>
  </si>
  <si>
    <t xml:space="preserve">A1042</t>
  </si>
  <si>
    <t xml:space="preserve">Someday We'll Look Back</t>
  </si>
  <si>
    <t xml:space="preserve">Telecaster twang; drawl; storytelling; breezy; road songs</t>
  </si>
  <si>
    <t xml:space="preserve">A loose, warm album named for its title track's picture of hard times endured together, this record leans toward mid-tempo country-soul phrasing rather than the harder Bakersfield shuffle of Haggard's late-1960s work. The Strangers' playing is relaxed and confident, and Haggard's writing turns toward gratitude and perspective rather than outlaw drama. It is a good example of how quickly Haggard's songwriting matured past novelty and persona.</t>
  </si>
  <si>
    <t xml:space="preserve">Represents the more reflective, adult-pop-leaning side of Haggard's early-1970s catalog, a strand that later informed the songwriterly wing of outlaw country.</t>
  </si>
  <si>
    <t xml:space="preserve">Someday We'll Look Back; Farmer's Daughter</t>
  </si>
  <si>
    <t xml:space="preserve">A1043</t>
  </si>
  <si>
    <t xml:space="preserve">Let Me Tell You About a Song</t>
  </si>
  <si>
    <t xml:space="preserve">Telecaster twang; drawl; storytelling; baritone; small-town</t>
  </si>
  <si>
    <t xml:space="preserve">An unusual concept record in which Haggard introduces several songs with spoken narration explaining their origins, turning the album into part performance, part oral history of his own catalog and influences. The device foregrounds the storytelling instinct that runs under all of his honky-tonk records, and the songs themselves range from newly written material to older favorites re-cut with the Strangers. It is a deep cut but a revealing one about how deliberately Haggard built his persona.</t>
  </si>
  <si>
    <t xml:space="preserve">An unusually explicit statement of the storytelling ethic that runs through the whole Bakersfield/hard-country lane, later echoed by songwriter-focused liner-note and spoken-intro records elsewhere in country and Americana.</t>
  </si>
  <si>
    <t xml:space="preserve">Carolyn; Grandma Harp</t>
  </si>
  <si>
    <t xml:space="preserve">A1044</t>
  </si>
  <si>
    <t xml:space="preserve">If We Make It Through December</t>
  </si>
  <si>
    <t xml:space="preserve">Telecaster twang; drawl; heartbreak; small-town; bleak</t>
  </si>
  <si>
    <t xml:space="preserve">The title track, a spare Christmas-season song about a laid-off factory worker unable to provide for his family, became one of Haggard's biggest hits and one of country music's bleakest holiday songs, delivered with none of the genre's usual seasonal cheer. The rest of the album keeps to similarly plainspoken, working-class material rather than filler novelty songs. It stands as one of the clearest statements of Haggard's blue-collar realism.</t>
  </si>
  <si>
    <t xml:space="preserve">Continues the working-class storytelling of Pride in What I Am and Okie from Muskogee, and its unsentimental view of hard times influenced later Southern storytellers like the Drive-By Truckers.</t>
  </si>
  <si>
    <t xml:space="preserve">If We Make It Through December; Holding Things Together</t>
  </si>
  <si>
    <t xml:space="preserve">https://en.wikipedia.org/wiki/Merle_Haggard_discography
https://en.wikipedia.org/wiki/If_We_Make_It_Through_December</t>
  </si>
  <si>
    <t xml:space="preserve">A1045</t>
  </si>
  <si>
    <t xml:space="preserve">Merle Haggard</t>
  </si>
  <si>
    <t xml:space="preserve">Serving 190 Proof</t>
  </si>
  <si>
    <t xml:space="preserve">A world-weary late-1970s record built around drinking and touring-life songs, written mostly by Haggard himself as his personal life and marriages were unraveling. The band sounds a little rougher and more road-worn than the Capitol-era Strangers records, matching lyrics about hangovers, motel rooms, and burned-out relationships. It is often cited as one of his most autobiographical and least commercial-minded 1970s albums.</t>
  </si>
  <si>
    <t xml:space="preserve">A late, harder-bitten entry in Haggard's honky-tonk lineage that connects his 1960s persona to the more confessional, worn-in songwriting of 1980s country and the outlaw scene's back half.</t>
  </si>
  <si>
    <t xml:space="preserve">Red Bandana; I Can't Get Away</t>
  </si>
  <si>
    <t xml:space="preserve">https://en.wikipedia.org/wiki/Merle_Haggard_discography
https://en.wikipedia.org/wiki/Serving_190_Proof</t>
  </si>
  <si>
    <t xml:space="preserve">A1046</t>
  </si>
  <si>
    <t xml:space="preserve">Big City</t>
  </si>
  <si>
    <t xml:space="preserve">Recorded with fiddler-guitarist Leona Williams and longtime picker Roy Nichols, the title track's plea to trade city life for a green California county became one of Haggard's signature later hits. It is a straightforward, unfussy honky-tonk record, closer in spirit to his 1960s Capitol albums than to the more polished country of the early 1980s around it. It shows the Bakersfield sound still commercially viable a decade and a half after Strangers.</t>
  </si>
  <si>
    <t xml:space="preserve">A late-career return to the plain, Telecaster-driven Bakersfield sound of Haggard's Capitol years, made just as neo-traditionalists like George Strait were about to make that plainness fashionable again.</t>
  </si>
  <si>
    <t xml:space="preserve">Big City; My Favorite Memory</t>
  </si>
  <si>
    <t xml:space="preserve">https://en.wikipedia.org/wiki/Merle_Haggard_discography
https://en.wikipedia.org/wiki/Big_City_(Merle_Haggard_album)</t>
  </si>
  <si>
    <t xml:space="preserve">A1047</t>
  </si>
  <si>
    <t xml:space="preserve">Buck Owens Sings Harlan Howard</t>
  </si>
  <si>
    <t xml:space="preserve">An early Owens LP built entirely from songs by Nashville staff writer Harlan Howard, this record shows the Bakersfield sound still close to its Nashville honky-tonk roots before Owens fully split off with his own bright, treble-heavy guitar attack. Don Rich's harmony vocals and guitar are already audible, but the Buckaroos' signature snap hadn't fully arrived. It is a useful document of Owens as an interpreter before he became mainly a hit-singles writer himself.</t>
  </si>
  <si>
    <t xml:space="preserve">An early-career record that shows Owens still working through Nashville songwriters' material just before he and Don Rich developed the treble-forward Bakersfield guitar sound that Merle Haggard and others then built on.</t>
  </si>
  <si>
    <t xml:space="preserve">Above and Beyond; Heartbreak U.S.A.</t>
  </si>
  <si>
    <t xml:space="preserve">https://en.wikipedia.org/wiki/Buck_Owens_discography</t>
  </si>
  <si>
    <t xml:space="preserve">A1048</t>
  </si>
  <si>
    <t xml:space="preserve">Buck Owens and His Buckaroos</t>
  </si>
  <si>
    <t xml:space="preserve">Together Again</t>
  </si>
  <si>
    <t xml:space="preserve">Telecaster twang; pedal steel; close harmonies; drawl; heartbreak</t>
  </si>
  <si>
    <t xml:space="preserve">Named for its title ballad and built around the hit "My Heart Skips a Beat," this album is peak classic Buck Owens and His Buckaroos: Don Rich's high harmony and twin-guitar interplay with Owens over Tom Brumley's pedal steel, all recorded bright and fast rather than string-laden and slow. The record moves between weepers and uptempo shuffles without losing the band's identifiable snap. It is one of the clearest statements of the Bakersfield sound as a commercial, radio-ready alternative to the Nashville Sound.</t>
  </si>
  <si>
    <t xml:space="preserve">The high point of Owens and Don Rich's mid-1960s Buckaroos sound, directly cited by Gram Parsons, the Flying Burrito Brothers, and later cowpunk and alt-country bands as a model for twangy, uptempo country.</t>
  </si>
  <si>
    <t xml:space="preserve">Together Again; My Heart Skips a Beat</t>
  </si>
  <si>
    <t xml:space="preserve">https://en.wikipedia.org/wiki/Buck_Owens_discography
https://en.wikipedia.org/wiki/Together_Again_(Buck_Owens_song)</t>
  </si>
  <si>
    <t xml:space="preserve">A1049</t>
  </si>
  <si>
    <t xml:space="preserve">I've Got a Tiger by the Tail</t>
  </si>
  <si>
    <t xml:space="preserve">Telecaster twang; close harmonies; drawl; rowdy; road songs</t>
  </si>
  <si>
    <t xml:space="preserve">One of the fastest, most uptempo records in the Owens catalog, driven by the title track's galloping rhythm and Don Rich's ringing Telecaster lines. The Buckaroos play with a rock-and-roll urgency that set Owens apart from slower Nashville productions of the same year, and it helped make him a genuine chart rival to the Beatles on the pop charts that spring. It is a good example of how far the Bakersfield sound could push tempo and treble while staying recognizably country.</t>
  </si>
  <si>
    <t xml:space="preserve">Extends the Together Again-era Buckaroos sound at faster tempos, and its guitar-forward energy fed directly into cowpunk bands like X and the Blasters two decades later.</t>
  </si>
  <si>
    <t xml:space="preserve">I've Got a Tiger by the Tail; Trouble and Me</t>
  </si>
  <si>
    <t xml:space="preserve">https://en.wikipedia.org/wiki/Buck_Owens_discography
https://en.wikipedia.org/wiki/I%27ve_Got_a_Tiger_by_the_Tail</t>
  </si>
  <si>
    <t xml:space="preserve">A1050</t>
  </si>
  <si>
    <t xml:space="preserve">Carnegie Hall Concert</t>
  </si>
  <si>
    <t xml:space="preserve">Telecaster twang; close harmonies; live in the room; rowdy; road songs</t>
  </si>
  <si>
    <t xml:space="preserve">Recorded at Owens's landmark 1966 Carnegie Hall show, this live album captures the Buckaroos at their tightest and most confident, running through their hit singles at a faster clip than the studio versions and clearly enjoying playing a prestige room usually reserved for classical and jazz acts. Don Rich's guitar and harmony vocals are especially sharp here, and the crowd noise makes clear how far Bakersfield country had traveled from the honky-tonk. It is often cited as one of the best country live albums of the era.</t>
  </si>
  <si>
    <t xml:space="preserve">A victory-lap document of the Buckaroos' mid-1960s prime, and a reference point for later roots-rock and alt-country bands' own prestige-venue live records.</t>
  </si>
  <si>
    <t xml:space="preserve">Act Naturally; Buckaroo</t>
  </si>
  <si>
    <t xml:space="preserve">https://en.wikipedia.org/wiki/Buck_Owens_discography
https://en.wikipedia.org/wiki/Carnegie_Hall_Concert_(Buck_Owens_album)</t>
  </si>
  <si>
    <t xml:space="preserve">A1051</t>
  </si>
  <si>
    <t xml:space="preserve">Open Up Your Heart</t>
  </si>
  <si>
    <t xml:space="preserve">A mid-decade Owens LP that keeps the Buckaroos' bright, uptempo formula intact across a set of hit-adjacent honky-tonk numbers, with Tom Brumley's pedal steel and Don Rich's harmonies doing much of the emotional work. It doesn't reinvent the sound established on Together Again so much as confirm how reliably the band could turn it out, album after album, in the mid-1960s. It is a solid, representative rather than landmark entry in the catalog.</t>
  </si>
  <si>
    <t xml:space="preserve">One of several mid-1960s Buckaroos albums that kept the Bakersfield sound in heavy rotation on country radio while Merle Haggard's parallel Capitol catalog pushed it in a harder, more narrative direction.</t>
  </si>
  <si>
    <t xml:space="preserve">Open Up Your Heart; Where Does the Good Times Go</t>
  </si>
  <si>
    <t xml:space="preserve">A1052</t>
  </si>
  <si>
    <t xml:space="preserve">Wynn Stewart</t>
  </si>
  <si>
    <t xml:space="preserve">It's Such a Pretty World Today</t>
  </si>
  <si>
    <t xml:space="preserve">Telecaster twang; pedal steel; drawl; breezy; close harmonies</t>
  </si>
  <si>
    <t xml:space="preserve">Named for Stewart's biggest hit, a bright, optimistic shuffle that became a country number one, this album shows the Bakersfield sound in its sunnier register: uptempo, treble-forward guitar and steel over dancehall rhythms rather than weepers. Stewart's band at the time included a young Ralph Mooney on steel guitar and helped train players who went on to work with Merle Haggard. It is a key document of the honky-tonk innovator whose sound Haggard and Buck Owens both built directly on.</t>
  </si>
  <si>
    <t xml:space="preserve">Wynn Stewart's late-1950s and 1960s Bakersfield sides directly shaped both Buck Owens's guitar attack and Merle Haggard's phrasing; Haggard played bass in Stewart's band early in his career.</t>
  </si>
  <si>
    <t xml:space="preserve">It's Such a Pretty World Today; Long Black Limousine</t>
  </si>
  <si>
    <t xml:space="preserve">https://en.wikipedia.org/wiki/Wynn_Stewart
https://en.wikipedia.org/wiki/It%27s_Such_a_Pretty_World_Today</t>
  </si>
  <si>
    <t xml:space="preserve">A1053</t>
  </si>
  <si>
    <t xml:space="preserve">George Jones</t>
  </si>
  <si>
    <t xml:space="preserve">George Jones Sings the Songs of Dallas Frazier</t>
  </si>
  <si>
    <t xml:space="preserve">Musicor</t>
  </si>
  <si>
    <t xml:space="preserve">Countrypolitan</t>
  </si>
  <si>
    <t xml:space="preserve">A full album of songs by Nashville writer Dallas Frazier, this record catches Jones in his hard-honky-tonk Musicor years, before Billy Sherrill's later, smoother production took over his sound. His voice bends and catches on the melodies in the way that made him country music's most imitated singer, backed by unfussy steel-and-fiddle arrangements. It is a good showcase of Jones as an interpreter of a single writer's catalog rather than a hits collection.</t>
  </si>
  <si>
    <t xml:space="preserve">Represents Jones's late-1960s Musicor period, the rawer honky-tonk sound that preceded his more polished Epic-era records with producer Billy Sherrill.</t>
  </si>
  <si>
    <t xml:space="preserve">Say It's Not You; California Sunshine</t>
  </si>
  <si>
    <t xml:space="preserve">https://en.wikipedia.org/wiki/George_Jones_Sings_the_Songs_of_Dallas_Frazier</t>
  </si>
  <si>
    <t xml:space="preserve">A1054</t>
  </si>
  <si>
    <t xml:space="preserve">The Grand Tour</t>
  </si>
  <si>
    <t xml:space="preserve">baritone; drawl; heartbreak; storytelling; strings</t>
  </si>
  <si>
    <t xml:space="preserve">Produced by Billy Sherrill in the fuller countrypolitan style Epic favored, the title track walks through a house room by room to narrate a marriage's collapse, one of the most devastating vocal performances of Jones's career. Sherrill's strings and background vocals add drama without burying Jones's phrasing, which remains the record's real instrument. It is widely regarded as one of the high points of both Jones's catalog and of Nashville countrypolitan production.</t>
  </si>
  <si>
    <t xml:space="preserve">A high point of the Jones/Sherrill Epic partnership that also produced Tammy Wynette's biggest records, and a clear influence on the vocal-forward ballad tradition later country singers kept returning to.</t>
  </si>
  <si>
    <t xml:space="preserve">The Grand Tour; She Told Me So</t>
  </si>
  <si>
    <t xml:space="preserve">https://en.wikipedia.org/wiki/The_Grand_Tour_(George_Jones_album)
https://en.wikipedia.org/wiki/George_Jones_discography</t>
  </si>
  <si>
    <t xml:space="preserve">A1055</t>
  </si>
  <si>
    <t xml:space="preserve">Alone Again</t>
  </si>
  <si>
    <t xml:space="preserve">baritone; drawl; heartbreak; strings; bleak</t>
  </si>
  <si>
    <t xml:space="preserve">A ballad-heavy record from the middle of Jones's turbulent 1970s, cut as his marriage to Tammy Wynette was ending, with Sherrill's productions leaning into the sadness rather than covering it up. Jones's voice sounds worn and cracked in places, which only deepens the performances rather than undercutting them. It is a lesser-known but representative entry in the Jones/Sherrill Epic run of the decade.</t>
  </si>
  <si>
    <t xml:space="preserve">Continues the Jones/Sherrill countrypolitan ballad style established on The Grand Tour, recorded during the same personal turmoil that shaped his and Wynette's duet records.</t>
  </si>
  <si>
    <t xml:space="preserve">Alone Again; These Days (I Barely Get By)</t>
  </si>
  <si>
    <t xml:space="preserve">https://en.wikipedia.org/wiki/George_Jones_discography</t>
  </si>
  <si>
    <t xml:space="preserve">A1056</t>
  </si>
  <si>
    <t xml:space="preserve">I Am What I Am</t>
  </si>
  <si>
    <t xml:space="preserve">baritone; drawl; heartbreak; strings; storytelling</t>
  </si>
  <si>
    <t xml:space="preserve">Best known for "He Stopped Loving Her Today," a slow, string-laden ballad widely called the greatest country single ever recorded, this record finds Jones and Sherrill balancing aching ballads with restrained honky-tonk numbers rather than pure orchestral pop-country. Jones's phrasing on the title cut and the lead single is at its most controlled and devastating, using pauses as much as notes. It marked a full commercial and critical comeback after several rocky years.</t>
  </si>
  <si>
    <t xml:space="preserve">The commercial and artistic peak of the Jones/Sherrill Epic partnership, a record later cited by neo-traditionalists and outlaw-adjacent songwriters as proof that classic vocal country could still top the charts in 1980.</t>
  </si>
  <si>
    <t xml:space="preserve">He Stopped Loving Her Today; I'm Not Ready Yet</t>
  </si>
  <si>
    <t xml:space="preserve">https://en.wikipedia.org/wiki/I_Am_What_I_Am_(George_Jones_album)
https://en.wikipedia.org/wiki/George_Jones_discography</t>
  </si>
  <si>
    <t xml:space="preserve">A1057</t>
  </si>
  <si>
    <t xml:space="preserve">George Jones and Tammy Wynette</t>
  </si>
  <si>
    <t xml:space="preserve">We're Gonna Hold On</t>
  </si>
  <si>
    <t xml:space="preserve">duets; close harmonies; baritone; heartbreak; storytelling</t>
  </si>
  <si>
    <t xml:space="preserve">The fifth duet album from country music's most famous couple, built around a title track that became their first number-one duet single, a resolve-to-stay-together song written not long before their real marriage began falling apart. Jones's and Wynette's voices are recorded close and conversational, trading lines rather than simply harmonizing over each other, with Sherrill's production kept relatively restrained. The gap between the song's optimism and the couple's real life adds an extra layer that later listeners and biographers have leaned on.</t>
  </si>
  <si>
    <t xml:space="preserve">Part of the long-running Jones/Wynette duet catalog produced by Billy Sherrill, a commercial and emotional high point of 1970s countrypolitan dueting.</t>
  </si>
  <si>
    <t xml:space="preserve">We're Gonna Hold On; My Elusive Dreams</t>
  </si>
  <si>
    <t xml:space="preserve">A1058</t>
  </si>
  <si>
    <t xml:space="preserve">Golden Ring</t>
  </si>
  <si>
    <t xml:space="preserve">Released the same year the pair finalized their divorce, this duet album's title track traces a wedding ring's journey from pawn shop to marriage to bitter end, an almost unbearably on-the-nose narrative given the singers' real circumstances. It reached number one on the country album chart, proof that audiences wanted to hear Jones and Wynette work through their split in song. Sherrill's arrangements stay close to their earlier duet records, letting the two voices carry the drama.</t>
  </si>
  <si>
    <t xml:space="preserve">The bleakest and most narratively pointed entry in the Jones/Wynette duet catalog, made as their real marriage ended, and a touchstone for later divorce-themed country records.</t>
  </si>
  <si>
    <t xml:space="preserve">Golden Ring; Near You</t>
  </si>
  <si>
    <t xml:space="preserve">https://en.wikipedia.org/wiki/Golden_Ring_(album)
https://en.wikipedia.org/wiki/George_Jones_discography</t>
  </si>
  <si>
    <t xml:space="preserve">A1059</t>
  </si>
  <si>
    <t xml:space="preserve">George Jones and Melba Montgomery</t>
  </si>
  <si>
    <t xml:space="preserve">What's in Our Hearts</t>
  </si>
  <si>
    <t xml:space="preserve">United Artists</t>
  </si>
  <si>
    <t xml:space="preserve">duets; close harmonies; baritone; fiddle; heartbreak</t>
  </si>
  <si>
    <t xml:space="preserve">An early-1960s duet record pairing Jones with the younger Melba Montgomery, whose plain, unadorned alto matched his phrasing well before Nashville's countrypolitan gloss arrived. The arrangements are straightforward honky-tonk, fiddle and steel over a simple rhythm section, closer to the hard country of the late 1950s than to the Jones/Wynette records a decade later. It reached the country album top five and helped establish Montgomery as a duet partner in her own right.</t>
  </si>
  <si>
    <t xml:space="preserve">An early example of the George Jones duet format that later defined his Epic-era partnership with Tammy Wynette, made while Jones was still on United Artists before his Musicor and Epic periods.</t>
  </si>
  <si>
    <t xml:space="preserve">What's in Our Hearts; We Must Have Been Out of Our Minds</t>
  </si>
  <si>
    <t xml:space="preserve">https://en.wikipedia.org/wiki/Melba_Montgomery</t>
  </si>
  <si>
    <t xml:space="preserve">A1060</t>
  </si>
  <si>
    <t xml:space="preserve">Tammy Wynette</t>
  </si>
  <si>
    <t xml:space="preserve">Your Good Girl's Gonna Go Bad</t>
  </si>
  <si>
    <t xml:space="preserve">baritone; close harmonies; heartbreak; strings; storytelling</t>
  </si>
  <si>
    <t xml:space="preserve">Tammy Wynette's debut LP, produced by Billy Sherrill, introduces the pleading, tremulous vocal style he built into her signature sound over strings and steel guitar rather than a stripped-down honky-tonk band. The title track set up the theme of long-suffering devotion that ran through her whole 1960s-70s catalog. It is a formative record for both Wynette and for the Sherrill countrypolitan style that dominated Epic's Nashville output for the next decade.</t>
  </si>
  <si>
    <t xml:space="preserve">The start of the Wynette/Sherrill partnership that produced D-I-V-O-R-C-E and Stand by Your Man, and a founding document of the string-laden countrypolitan sound alongside George Jones's contemporaneous Epic records.</t>
  </si>
  <si>
    <t xml:space="preserve">Your Good Girl's Gonna Go Bad; Apartment No. 9</t>
  </si>
  <si>
    <t xml:space="preserve">https://en.wikipedia.org/wiki/Tammy_Wynette_discography</t>
  </si>
  <si>
    <t xml:space="preserve">A1061</t>
  </si>
  <si>
    <t xml:space="preserve">D-I-V-O-R-C-E</t>
  </si>
  <si>
    <t xml:space="preserve">The title song, which spells out its subject rather than naming it to protect a child from overhearing, gave Wynette her fourth number-one single and became one of the defining divorce songs of country music. Sherrill's productions stay lush but never swamp Wynette's cracked, vulnerable delivery, which sells the song's quiet devastation. The album topped the country chart and remains one of the clearest statements of the countrypolitan style's emotional reach.</t>
  </si>
  <si>
    <t xml:space="preserve">A commercial and artistic peak of the Wynette/Sherrill countrypolitan sound, released the same year as George Jones's Musicor work and a direct precursor to Stand by Your Man the following year.</t>
  </si>
  <si>
    <t xml:space="preserve">D-I-V-O-R-C-E; Gentle on My Mind</t>
  </si>
  <si>
    <t xml:space="preserve">https://en.wikipedia.org/wiki/D-I-V-O-R-C-E_(album)
https://en.wikipedia.org/wiki/Tammy_Wynette_discography</t>
  </si>
  <si>
    <t xml:space="preserve">A1062</t>
  </si>
  <si>
    <t xml:space="preserve">Stand by Your Man</t>
  </si>
  <si>
    <t xml:space="preserve">Built around Wynette's signature song, a plea for loyalty that became both her biggest hit and one of the most argued-over lyrics in country music, this album is the fullest statement of the Sherrill countrypolitan sound applied to a single artist. The title track's strings and Wynette's quavering, all-in vocal define the record, while the rest of the LP fills in with similarly devotional, heartbreak-centered material. It remains her highest-charting album and signature release.</t>
  </si>
  <si>
    <t xml:space="preserve">The commercial peak of the Wynette/Sherrill partnership and one of the most-covered and most-discussed songs to come out of the countrypolitan wing of this lane.</t>
  </si>
  <si>
    <t xml:space="preserve">Stand by Your Man; I Stayed Long Enough</t>
  </si>
  <si>
    <t xml:space="preserve">https://en.wikipedia.org/wiki/Stand_by_Your_Man_(Tammy_Wynette_album)</t>
  </si>
  <si>
    <t xml:space="preserve">A1063</t>
  </si>
  <si>
    <t xml:space="preserve">Tammy's Touch</t>
  </si>
  <si>
    <t xml:space="preserve">baritone; close harmonies; heartbreak; strings; polished</t>
  </si>
  <si>
    <t xml:space="preserve">A mid-career Wynette LP from the run of albums Epic released in quick succession around 1969-70, keeping to the same Sherrill-produced formula of string-backed ballads about devotion and heartbreak. It doesn't introduce a new sound so much as extend the one already established on D-I-V-O-R-C-E and Stand by Your Man, with Wynette's voice remaining the clear focus. It is a solid, representative rather than landmark entry from her most productive period.</t>
  </si>
  <si>
    <t xml:space="preserve">One of several Wynette/Sherrill Epic albums released in rapid succession around 1969-70 that kept the countrypolitan ballad formula in constant rotation on country radio.</t>
  </si>
  <si>
    <t xml:space="preserve">Run, Woman, Run; He Loves Me All the Way</t>
  </si>
  <si>
    <t xml:space="preserve">https://en.wikipedia.org/wiki/Tammy%27s_Touch</t>
  </si>
  <si>
    <t xml:space="preserve">A1064</t>
  </si>
  <si>
    <t xml:space="preserve">Loretta Lynn</t>
  </si>
  <si>
    <t xml:space="preserve">Don't Come Home A-Drinkin' (With Lovin' on Your Mind)</t>
  </si>
  <si>
    <t xml:space="preserve">fiddle; pedal steel; drawl; storytelling; heartbreak</t>
  </si>
  <si>
    <t xml:space="preserve">Built around Lynn's own title-track hit, this record is blunter and more openly working-class than the countrypolitan records coming out of Epic the same year, with fiddle and steel guitar over a plain honky-tonk rhythm section. The title song's direct address to a straying husband was daring for country radio in 1967 and set the template for the frank, first-person, often funny songwriting Lynn kept for the rest of her career. It is an early, essential statement of her voice as a plainspoken working woman rather than a demure singer.</t>
  </si>
  <si>
    <t xml:space="preserve">Establishes Lynn's blunt, first-person honky-tonk songwriting voice that runs through Fist City and Coal Miner's Daughter, and that later directly inspired songwriters from Loretta's own daughters to the alt-country women of the 1990s.</t>
  </si>
  <si>
    <t xml:space="preserve">Don't Come Home A-Drinkin' (With Lovin' on Your Mind); What Kind of a Girl (Do You Think I Am)</t>
  </si>
  <si>
    <t xml:space="preserve">https://en.wikipedia.org/wiki/Loretta_Lynn_discography</t>
  </si>
  <si>
    <t xml:space="preserve">A1065</t>
  </si>
  <si>
    <t xml:space="preserve">Fist City</t>
  </si>
  <si>
    <t xml:space="preserve">fiddle; pedal steel; drawl; storytelling; rowdy</t>
  </si>
  <si>
    <t xml:space="preserve">The title track is Lynn at her most combative, warning off a rival for her husband's attention in a plain-spoken, almost spoken-word cadence that has more in common with talking blues than with Nashville's smoother ballad tradition. The band stays lean and honky-tonk throughout, letting the writing carry the record. It is one of the clearest examples of Lynn using humor and directness as a songwriting weapon rather than politeness.</t>
  </si>
  <si>
    <t xml:space="preserve">Continues the frank, combative persona introduced on Don't Come Home A-Drinkin' and points toward the more explicitly autobiographical Coal Miner's Daughter a few years later.</t>
  </si>
  <si>
    <t xml:space="preserve">Fist City; This Haunted House</t>
  </si>
  <si>
    <t xml:space="preserve">A1066</t>
  </si>
  <si>
    <t xml:space="preserve">Coal Miner's Daughter</t>
  </si>
  <si>
    <t xml:space="preserve">fiddle; pedal steel; drawl; storytelling; small-town</t>
  </si>
  <si>
    <t xml:space="preserve">The title track is Lynn's autobiography set to music, tracing her childhood poverty in Butcher Hollow, Kentucky with plain, specific detail rather than sentimental generalization, over a simple honky-tonk arrangement built for her voice to carry the story. It became her signature song and eventually the title of both a bestselling memoir and an Oscar-winning film. The rest of the album stays in the same frank, working-class register that defined her catalog.</t>
  </si>
  <si>
    <t xml:space="preserve">The definitive Loretta Lynn autobiographical statement, later a direct influence on Southern storytelling songwriters and on Jack White's decision to produce her 2004 comeback, Van Lear Rose.</t>
  </si>
  <si>
    <t xml:space="preserve">Coal Miner's Daughter; You're Lookin' at Country</t>
  </si>
  <si>
    <t xml:space="preserve">https://en.wikipedia.org/wiki/Coal_Miner%27s_Daughter_(song)
https://en.wikipedia.org/wiki/Loretta_Lynn_discography</t>
  </si>
  <si>
    <t xml:space="preserve">A1067</t>
  </si>
  <si>
    <t xml:space="preserve">Van Lear Rose</t>
  </si>
  <si>
    <t xml:space="preserve">V6</t>
  </si>
  <si>
    <t xml:space="preserve">Telecaster twang; drawl; storytelling; small-town; feedback</t>
  </si>
  <si>
    <t xml:space="preserve">Produced by Jack White, who cut it with Lynn's own writing and a garage-rock band rather than Nashville session players, this late-career record revisits the plain, autobiographical songwriting of Coal Miner's Daughter under fuzzed-up, lo-fi production. It won two Grammy Awards and introduced Lynn to a rock and indie audience decades after her 1970s peak. It is a genuine hard-country record in its writing even though its sound is closer to White's own garage-blues catalog than to Decca-era Nashville.</t>
  </si>
  <si>
    <t xml:space="preserve">A 2004 return to Lynn's plainspoken honky-tonk songwriting, filtered through Jack White's garage-rock production; included here as the culmination of her hard-country storytelling even though its era and sound sit outside this lane's classic 1965-1977 core.</t>
  </si>
  <si>
    <t xml:space="preserve">Portland, Oregon; Van Lear Rose</t>
  </si>
  <si>
    <t xml:space="preserve">https://en.wikipedia.org/wiki/Van_Lear_Rose
https://en.wikipedia.org/wiki/Loretta_Lynn_discography</t>
  </si>
  <si>
    <t xml:space="preserve">A1068</t>
  </si>
  <si>
    <t xml:space="preserve">Dolly Parton</t>
  </si>
  <si>
    <t xml:space="preserve">Hello, I'm Dolly</t>
  </si>
  <si>
    <t xml:space="preserve">Monument</t>
  </si>
  <si>
    <t xml:space="preserve">fiddle; pedal steel; close harmonies; storytelling; heartbreak</t>
  </si>
  <si>
    <t xml:space="preserve">Dolly Parton's debut studio album, cut for Monument Records before her move to RCA, mixes girl-group-pop-leaning production with country instrumentation as the label figured out how to market her. "Dumb Blonde" and "Something Fishy" gave her first chart footing and already show her sharp, self-aware songwriting voice underneath the period production. It's a formative rather than fully realized record, but it sets up the RCA years that followed.</t>
  </si>
  <si>
    <t xml:space="preserve">Parton's pre-RCA debut, made before producer Fred Foster and then Porter Wagoner helped steer her toward the more fully country sound of Coat of Many Colors and the records that followed.</t>
  </si>
  <si>
    <t xml:space="preserve">Dumb Blonde; Something Fishy</t>
  </si>
  <si>
    <t xml:space="preserve">https://en.wikipedia.org/wiki/Hello,_I%27m_Dolly</t>
  </si>
  <si>
    <t xml:space="preserve">A1069</t>
  </si>
  <si>
    <t xml:space="preserve">Coat of Many Colors</t>
  </si>
  <si>
    <t xml:space="preserve">fingerpicked acoustic; storytelling; small-town; heartbreak; close harmonies</t>
  </si>
  <si>
    <t xml:space="preserve">Parton's eighth solo album and the one she has repeatedly called her favorite, built around the title track's plainspoken memory of her mother sewing her a coat from rags while her Tennessee mountain classmates mocked her poverty. The arrangements lean more acoustic and less orchestral than her early Monument work, letting the storytelling carry the songs. It was nominated for Album of the Year at the CMAs and remains the clearest early statement of Parton as a serious songwriter rather than a novelty-voiced singer.</t>
  </si>
  <si>
    <t xml:space="preserve">The record where Parton's own songwriting, rather than assigned Nashville material, became the center of her albums, directly setting up My Tennessee Mountain Home and Jolene.</t>
  </si>
  <si>
    <t xml:space="preserve">Coat of Many Colors; My Blue Tears</t>
  </si>
  <si>
    <t xml:space="preserve">https://en.wikipedia.org/wiki/Coat_of_Many_Colors
https://www.loc.gov/static/programs/national-recording-preservation-board/documents/CoatofManyColors.pdf</t>
  </si>
  <si>
    <t xml:space="preserve">A1070</t>
  </si>
  <si>
    <t xml:space="preserve">My Tennessee Mountain Home</t>
  </si>
  <si>
    <t xml:space="preserve">fingerpicked acoustic; storytelling; small-town; close harmonies; heartbreak</t>
  </si>
  <si>
    <t xml:space="preserve">A loose concept record about Parton's Smoky Mountain childhood, mixing originals with a few spoken interludes to build out the picture of the home the title track describes. It stays largely acoustic and unhurried, closer to country-folk than to Nashville's string-heavy productions, matching the intimacy of the subject matter. The title song later became the theme for her Dollywood theme park, cementing the album's connection to her public identity.</t>
  </si>
  <si>
    <t xml:space="preserve">Extends the autobiographical, self-written songwriting Parton established on Coat of Many Colors, part of her early-1970s run of albums about her Tennessee upbringing.</t>
  </si>
  <si>
    <t xml:space="preserve">My Tennessee Mountain Home; In the Good Old Days (When Times Were Bad)</t>
  </si>
  <si>
    <t xml:space="preserve">https://en.wikipedia.org/wiki/My_Tennessee_Mountain_Home</t>
  </si>
  <si>
    <t xml:space="preserve">A1071</t>
  </si>
  <si>
    <t xml:space="preserve">Jolene</t>
  </si>
  <si>
    <t xml:space="preserve">Home to two of Parton's most enduring songs, the title track's minor-key plea to a rival and "I Will Always Love You," reportedly written about her split from Porter Wagoner as a business partner, both delivered with a directness that outlasted the period's production choices. The rest of the record stays in a similarly plain, RCA Nashville country mode, but those two songs alone make it one of the most influential records in the genre. Both have been covered across country, pop, and R&amp;B in the decades since.</t>
  </si>
  <si>
    <t xml:space="preserve">Parton's songwriting peak of the mid-1970s, directly following Coat of Many Colors and My Tennessee Mountain Home, and among the most covered country songwriting of the era.</t>
  </si>
  <si>
    <t xml:space="preserve">Jolene; I Will Always Love You</t>
  </si>
  <si>
    <t xml:space="preserve">https://en.wikipedia.org/wiki/Jolene_(album)</t>
  </si>
  <si>
    <t xml:space="preserve">A1072</t>
  </si>
  <si>
    <t xml:space="preserve">The Bargain Store</t>
  </si>
  <si>
    <t xml:space="preserve">pedal steel; fiddle; storytelling; heartbreak; close harmonies</t>
  </si>
  <si>
    <t xml:space="preserve">The title track's extended metaphor, comparing a worn heart to secondhand goods still worth buying, was considered risque enough by some radio programmers to be read as a song about a woman's sexual past, which only added to Parton's reputation as a sharper writer than her image suggested. The rest of the album keeps to the same plain, RCA-Nashville country arrangements as her mid-1970s records. It is a good example of Parton smuggling complicated ideas into simple, hooky country songs.</t>
  </si>
  <si>
    <t xml:space="preserve">Part of Parton's mid-1970s run of self-written RCA albums between Jolene and her later pop crossover, still working in the classic-country mode this lane covers.</t>
  </si>
  <si>
    <t xml:space="preserve">The Bargain Store; Love Is Like a Butterfly</t>
  </si>
  <si>
    <t xml:space="preserve">https://en.wikipedia.org/wiki/The_Bargain_Store
https://www.discogs.com/release/3519935-Dolly-Parton-The-Bargain-Store</t>
  </si>
  <si>
    <t xml:space="preserve">A1073</t>
  </si>
  <si>
    <t xml:space="preserve">Ride This Train</t>
  </si>
  <si>
    <t xml:space="preserve">baritone; harmonica; storytelling; spiritual or gospel; road songs</t>
  </si>
  <si>
    <t xml:space="preserve">An early concept album built as a spoken-word train journey across working-class American history, with Cash narrating between songs about loggers, farmers, and outlaws rather than simply stringing hits together. It is one of the first country concept records of its kind, showing Cash's interest in historical storytelling years before Bitter Tears and the American Recordings era. The arrangements stay plain, mostly guitar, bass, and Cash's own train-rhythm strum.</t>
  </si>
  <si>
    <t xml:space="preserve">An early example of Cash's storytelling-concept-album instinct that later produced Bitter Tears and Ride This Train's own successor records, and that fed directly into the folk-songwriting strand of this lane's parent (Roots).</t>
  </si>
  <si>
    <t xml:space="preserve">Loading Coal; Dorraine of Ponchartrain</t>
  </si>
  <si>
    <t xml:space="preserve">https://en.wikipedia.org/wiki/Johnny_Cash_discography</t>
  </si>
  <si>
    <t xml:space="preserve">A1074</t>
  </si>
  <si>
    <t xml:space="preserve">Bitter Tears: Ballads of the American Indian</t>
  </si>
  <si>
    <t xml:space="preserve">baritone; storytelling; political; spiritual or gospel; bleak</t>
  </si>
  <si>
    <t xml:space="preserve">A concept album of protest songs, mostly written by Peter La Farge, about the historical mistreatment of Native Americans, most famously "The Ballad of Ira Hayes," about the Pima Marine who helped raise the flag at Iwo Jima and died forgotten and poor. Cash pushed the record and its lead single against resistance from country radio, taking out a trade-paper ad defending it. It is one of the most directly political records to come out of Nashville in the 1960s.</t>
  </si>
  <si>
    <t xml:space="preserve">Extends the storytelling-concept-album approach of Ride This Train into explicit protest songwriting, a strand later picked up by outlaw-era and Americana songwriters addressing similar material.</t>
  </si>
  <si>
    <t xml:space="preserve">The Ballad of Ira Hayes; Custer</t>
  </si>
  <si>
    <t xml:space="preserve">https://en.wikipedia.org/wiki/Bitter_Tears
https://en.wikipedia.org/wiki/Johnny_Cash_discography</t>
  </si>
  <si>
    <t xml:space="preserve">A1075</t>
  </si>
  <si>
    <t xml:space="preserve">Orange Blossom Special</t>
  </si>
  <si>
    <t xml:space="preserve">baritone; harmonica; storytelling; road songs; spiritual or gospel</t>
  </si>
  <si>
    <t xml:space="preserve">Recorded not long after Cash discovered Bob Dylan's early records, this album includes three Dylan covers alongside Cash originals and the title track's train-imitating harmonica solo, one of his most recognizable performances. It shows Cash pulling folk and topical songwriting into his own catalog just as he was becoming genuinely close with the Greenwich Village folk scene. The record balances train songs, love songs, and social commentary without losing Cash's plain, direct delivery.</t>
  </si>
  <si>
    <t xml:space="preserve">Documents Cash's mid-1960s absorption of Bob Dylan's songwriting just before their own creative relationship deepened, tying this lane directly to V22 (Dylan and The Band).</t>
  </si>
  <si>
    <t xml:space="preserve">Orange Blossom Special; It Ain't Me Babe</t>
  </si>
  <si>
    <t xml:space="preserve">https://en.wikipedia.org/wiki/Orange_Blossom_Special_(album)
https://en.wikipedia.org/wiki/Johnny_Cash_discography</t>
  </si>
  <si>
    <t xml:space="preserve">A1076</t>
  </si>
  <si>
    <t xml:space="preserve">At Folsom Prison</t>
  </si>
  <si>
    <t xml:space="preserve">baritone; live in the room; storytelling; rowdy; political</t>
  </si>
  <si>
    <t xml:space="preserve">Recorded live for the inmates at Folsom State Prison, this album relaunched Cash's career after a rough mid-1960s stretch, with the prisoners' audible, uninhibited reactions to songs like "Folsom Prison Blues" and "Cocaine Blues" giving the record an electricity studio albums couldn't match. The band plays loose and direct, and Cash's between-song patter treats the audience as people rather than a captive novelty. It became one of the best-selling and most influential live albums in any genre.</t>
  </si>
  <si>
    <t xml:space="preserve">The record that reestablished Cash as a major artist and set the template for the prison and outsider empathy that ran through the rest of his catalog, directly followed by At San Quentin the next year.</t>
  </si>
  <si>
    <t xml:space="preserve">Folsom Prison Blues; Cocaine Blues</t>
  </si>
  <si>
    <t xml:space="preserve">https://en.wikipedia.org/wiki/At_Folsom_Prison
https://en.wikipedia.org/wiki/Johnny_Cash_discography</t>
  </si>
  <si>
    <t xml:space="preserve">A1077</t>
  </si>
  <si>
    <t xml:space="preserve">At San Quentin</t>
  </si>
  <si>
    <t xml:space="preserve">A follow-up to At Folsom Prison recorded at San Quentin State Prison, built around the debut of the Shel Silverstein novelty song A Boy Named Sue, which became Cash's biggest pop hit, alongside the prison-set original San Quentin, which the inmates cheer with open hostility toward the institution. The record captures Cash at his most commercially dominant, balancing humor and genuine anger in a way few other country artists attempted. It topped both the country and pop album charts.</t>
  </si>
  <si>
    <t xml:space="preserve">The direct sequel to At Folsom Prison, cementing Cash's outsider-empathy persona and giving him his biggest crossover pop hit via Shel Silverstein's songwriting.</t>
  </si>
  <si>
    <t xml:space="preserve">A Boy Named Sue; San Quentin</t>
  </si>
  <si>
    <t xml:space="preserve">https://en.wikipedia.org/wiki/At_San_Quentin
https://en.wikipedia.org/wiki/Johnny_Cash_discography</t>
  </si>
  <si>
    <t xml:space="preserve">A1078</t>
  </si>
  <si>
    <t xml:space="preserve">Hello, I'm Johnny Cash</t>
  </si>
  <si>
    <t xml:space="preserve">Released at the height of Cash's late-1960s/early-1970s popularity, buoyed by his ABC television show, this album mixes originals with covers (including a version of Kris Kristofferson's "Sunday Mornin' Comin' Down") and keeps the plain, guitar-and-rhythm-forward sound of his Folsom/San Quentin period rather than chasing countrypolitan strings. It shows Cash at his commercial peak still favoring direct, story-driven material over polish. The title itself, a nod to his standard stage greeting, underlines how thoroughly his persona and his music had merged by this point.</t>
  </si>
  <si>
    <t xml:space="preserve">Made at the commercial height of Cash's late-1960s comeback, connecting his own catalog to the Nashville songwriter scene via the Kristofferson cover that helped launch that songwriter's career.</t>
  </si>
  <si>
    <t xml:space="preserve">Sunday Mornin' Comin' Down; Blistered</t>
  </si>
  <si>
    <t xml:space="preserve">A1079</t>
  </si>
  <si>
    <t xml:space="preserve">Gary Stewart</t>
  </si>
  <si>
    <t xml:space="preserve">Out of Hand</t>
  </si>
  <si>
    <t xml:space="preserve">Telecaster twang; pedal steel; cracked or yelping; drinking songs; heartbreak</t>
  </si>
  <si>
    <t xml:space="preserve">Gary Stewart's major-label debut fuses honky-tonk instrumentation with a rock-band intensity, his high, quavering, almost yelping voice riding over hard-driving Telecaster and pedal steel rather than settling into a smooth countrypolitan pocket. "Drinkin' Thing" and the title track set the template of hard-living, hard-drinking honky-tonk that Stewart kept for the rest of his career, closer to Waylon Jennings's outlaw intensity than to the Nashville mainstream. It reached the top ten of the country album chart and remains his most acclaimed record.</t>
  </si>
  <si>
    <t xml:space="preserve">Draws on the Bakersfield/honky-tonk tradition of Haggard and Owens but pushes the vocal delivery toward something rawer and more rock-inflected, a sound later cited directly by alt-country and cosmic-country revivalists.</t>
  </si>
  <si>
    <t xml:space="preserve">Drinkin' Thing; Out of Hand</t>
  </si>
  <si>
    <t xml:space="preserve">https://en.wikipedia.org/wiki/Gary_Stewart_(singer)</t>
  </si>
  <si>
    <t xml:space="preserve">A1080</t>
  </si>
  <si>
    <t xml:space="preserve">Steppin' Out</t>
  </si>
  <si>
    <t xml:space="preserve">Telecaster twang; pedal steel; cracked or yelping; drinking songs; rowdy</t>
  </si>
  <si>
    <t xml:space="preserve">A quick follow-up to Out of Hand that keeps the same hard-charging honky-tonk-rock formula, Stewart's voice still riding right at the edge of control over a tight, twangy band. It didn't match its predecessor's commercial or critical impact but stayed in the same lane of unapologetically rough, working-class honky-tonk. It's a good second stop for anyone who wants more of the Out of Hand sound without diminishing returns.</t>
  </si>
  <si>
    <t xml:space="preserve">A direct continuation of the Out of Hand sound, part of Stewart's mid-1970s RCA run that made him a cult favorite among honky-tonk purists even as his chart fortunes cooled.</t>
  </si>
  <si>
    <t xml:space="preserve">In Some Room Above the Street; Flat Natural Born Good-Timin' Man</t>
  </si>
  <si>
    <t xml:space="preserve">A1081</t>
  </si>
  <si>
    <t xml:space="preserve">Your Place or Mine</t>
  </si>
  <si>
    <t xml:space="preserve">Telecaster twang; pedal steel; cracked or yelping; heartbreak; drinking songs</t>
  </si>
  <si>
    <t xml:space="preserve">The third in Stewart's run of mid-1970s RCA albums, keeping to the same honky-tonk-rock formula of yelping vocals over Telecaster and steel, with a slightly more polished sheen than Out of Hand. Chart returns were modest by this point, but the record maintains the intensity that made Stewart a cult figure rather than a crossover star. It is a reliable rather than revelatory entry in his catalog.</t>
  </si>
  <si>
    <t xml:space="preserve">Part of Stewart's mid-1970s RCA streak, maintaining the honky-tonk-rock intensity of Out of Hand as his commercial momentum began to slow.</t>
  </si>
  <si>
    <t xml:space="preserve">Your Place or Mine; Oh! Sweet Temptation</t>
  </si>
  <si>
    <t xml:space="preserve">A1082</t>
  </si>
  <si>
    <t xml:space="preserve">Little Junior</t>
  </si>
  <si>
    <t xml:space="preserve">Telecaster twang; pedal steel; cracked or yelping; storytelling; heartbreak</t>
  </si>
  <si>
    <t xml:space="preserve">A later, less commercially successful entry in Stewart's RCA run, still built on his trademark quavering vocal and hard-twang backing, with modest chart returns marking the decline of his early-1970s momentum. It stays true to the honky-tonk intensity of his best-known work even as mainstream country was moving toward smoother production. Stewart has remained a specifically cited influence for the alt-country and cosmic-country revival, including artists in the Wednesday orbit.</t>
  </si>
  <si>
    <t xml:space="preserve">The tail end of Stewart's classic RCA period, part of the catalog that later made him a specifically namechecked influence for 2010s-2020s countrygaze and alt-country bands.</t>
  </si>
  <si>
    <t xml:space="preserve">Little Junior; Quits</t>
  </si>
  <si>
    <t xml:space="preserve">A1083</t>
  </si>
  <si>
    <t xml:space="preserve">You're Not the Woman You Used to Be</t>
  </si>
  <si>
    <t xml:space="preserve">Stewart's debut album for MCA, cut two years before his RCA breakthrough with Out of Hand, already shows his distinctive yelping, vibrato-heavy vocal style over hard honky-tonk backing. It sold modestly and is now mostly known as a prelude to his classic RCA run, but the vocal character that made him distinctive is already fully formed here. It's a deep cut for listeners who want to trace Stewart's sound back to its earliest recorded form.</t>
  </si>
  <si>
    <t xml:space="preserve">Stewart's pre-RCA debut, showing his signature vocal style already intact before Out of Hand made it famous.</t>
  </si>
  <si>
    <t xml:space="preserve">Ramblin' Man; You're Not the Woman You Used to Be</t>
  </si>
  <si>
    <t xml:space="preserve">A1084</t>
  </si>
  <si>
    <t xml:space="preserve">Conway Twitty</t>
  </si>
  <si>
    <t xml:space="preserve">Hello Darlin'</t>
  </si>
  <si>
    <t xml:space="preserve">baritone; pedal steel; close harmonies; heartbreak; storytelling</t>
  </si>
  <si>
    <t xml:space="preserve">Twitty's transition from rockabilly pop star to full-time country hitmaker crystallizes on this record, led by the whispered, intimate title track that became one of the most recognizable country singles of the 1970s. His deep, conversational baritone sits right up against the microphone, more seduction than shout, over smooth pedal-steel-and-strings Nashville production. It confirmed Twitty as a major country star after a decade as a teen-pop idol.</t>
  </si>
  <si>
    <t xml:space="preserve">Marks Twitty's full move from Elvis-indebted rock and roll into mainstream Nashville country, running parallel to the George Jones/Tammy Wynette countrypolitan records of the same label era.</t>
  </si>
  <si>
    <t xml:space="preserve">Hello Darlin'; She Needs Someone to Hold Her (When She Cries)</t>
  </si>
  <si>
    <t xml:space="preserve">https://en.wikipedia.org/wiki/Hello_Darlin%27_(song)
https://en.wikipedia.org/wiki/Conway_Twitty</t>
  </si>
  <si>
    <t xml:space="preserve">A1085</t>
  </si>
  <si>
    <t xml:space="preserve">Charlie Rich</t>
  </si>
  <si>
    <t xml:space="preserve">Behind Closed Doors</t>
  </si>
  <si>
    <t xml:space="preserve">baritone; piano; strings; close harmonies; polished</t>
  </si>
  <si>
    <t xml:space="preserve">Produced by Billy Sherrill, the title track's smoky, piano-led ballad about private devotion gave Rich his commercial breakthrough after nearly two decades bouncing between Sun, Smash, and other labels without a defined identity. Rich's own piano playing, closer to blues and soul phrasing than to honky-tonk, sets him apart from the guitar-and-steel records around him on this lane, even as the songwriting stays in the same devoted-husband tradition as Wynette's and Jones's Sherrill records. It won three CMA awards and went gold.</t>
  </si>
  <si>
    <t xml:space="preserve">A piano-and-soul-inflected variant of the Sherrill countrypolitan sound that dominates the Epic side of this lane, made by an artist whose Sun Records rockabilly roots run even deeper than Jerry Lee Lewis's.</t>
  </si>
  <si>
    <t xml:space="preserve">Behind Closed Doors; A Sunday Kind of Woman</t>
  </si>
  <si>
    <t xml:space="preserve">https://en.wikipedia.org/wiki/Charlie_Rich
https://en.wikipedia.org/wiki/Behind_Closed_Doors_(album)</t>
  </si>
  <si>
    <t xml:space="preserve">A1086</t>
  </si>
  <si>
    <t xml:space="preserve">Jerry Lee Lewis</t>
  </si>
  <si>
    <t xml:space="preserve">Another Place, Another Time</t>
  </si>
  <si>
    <t xml:space="preserve">piano; pedal steel; drawl; rowdy; drinking songs</t>
  </si>
  <si>
    <t xml:space="preserve">Jerry Lee Lewis's reinvention as a country artist after his rock-and-roll career had cratered following the scandal over his marriage, this record swaps rockabilly abandon for honky-tonk piano and pedal steel while keeping his aggressive, percussive playing style intact. The title track gave him his first major country hit in years and reestablished him as a viable commercial artist. It is the sound of a rock and roll original bending, but not fully softening, into hard country.</t>
  </si>
  <si>
    <t xml:space="preserve">Lewis's Sun-era rock and roll roots (shared with Johnny Cash and Carl Perkins) get redirected into honky-tonk country here, connecting this lane back to the pre-1965 Sun rockabilly scene covered in Roots.</t>
  </si>
  <si>
    <t xml:space="preserve">Another Place, Another Time; What's Made Milwaukee Famous (Has Made a Loser Out of Me)</t>
  </si>
  <si>
    <t xml:space="preserve">https://en.wikipedia.org/wiki/Jerry_Lee_Lewis_discography</t>
  </si>
  <si>
    <t xml:space="preserve">A1087</t>
  </si>
  <si>
    <t xml:space="preserve">Ray Price</t>
  </si>
  <si>
    <t xml:space="preserve">Night Life</t>
  </si>
  <si>
    <t xml:space="preserve">fiddle; pedal steel; baritone; drawl; drinking songs</t>
  </si>
  <si>
    <t xml:space="preserve">Built around a Willie Nelson-written title track, this album finds Price still working the shuffle-beat honky-tonk sound he helped define in the 1950s, with a young Willie Nelson and Johnny Paycheck both playing in his backing band. Buddy Emmons's pedal steel and Floyd Cramer's piano keep the arrangements dance-floor-ready rather than orchestral, even as Price's smoother baritone points toward the countrypolitan singer he would soon become. It was Price's first album to chart, reaching number one on the country album chart.</t>
  </si>
  <si>
    <t xml:space="preserve">A key transitional record between 1950s honky-tonk shuffle and the countrypolitan sound Price himself would help popularize later in the decade, and a direct credit-sharing moment with Willie Nelson before his outlaw-country years.</t>
  </si>
  <si>
    <t xml:space="preserve">Night Life; The Wild Side of Life</t>
  </si>
  <si>
    <t xml:space="preserve">https://en.wikipedia.org/wiki/Night_Life_(Ray_Price_album)</t>
  </si>
  <si>
    <t xml:space="preserve">A1088</t>
  </si>
  <si>
    <t xml:space="preserve">Just Call Me Lonesome</t>
  </si>
  <si>
    <t xml:space="preserve">Telecaster twang; drawl; baritone; heartbreak; drinking songs</t>
  </si>
  <si>
    <t xml:space="preserve">A mid-career Ernest Tubb LP that keeps to the plain, talking-style honky-tonk vocal and electric-guitar-forward Texas Troubadours sound he had been refining since the late 1930s, decades before Bakersfield or Nashville countrypolitan existed as competing styles. Tubb's limited vocal range is beside the point; the appeal is his plainspoken delivery and the band's steady, danceable groove. It's a representative rather than landmark entry, useful for tracing the honky-tonk lineage this whole lane descends from.</t>
  </si>
  <si>
    <t xml:space="preserve">Tubb's Texas Troubadours sound directly predates and shapes the Bakersfield guitar-forward honky-tonk of Buck Owens and the plainspoken vocal style Merle Haggard and George Jones both drew on.</t>
  </si>
  <si>
    <t xml:space="preserve">Just Call Me Lonesome; Thanks a Lot</t>
  </si>
  <si>
    <t xml:space="preserve">https://en.wikipedia.org/wiki/Ernest_Tubb</t>
  </si>
  <si>
    <t xml:space="preserve">A1089</t>
  </si>
  <si>
    <t xml:space="preserve">Connie Smith</t>
  </si>
  <si>
    <t xml:space="preserve">fiddle; pedal steel; close harmonies; heartbreak; drawl</t>
  </si>
  <si>
    <t xml:space="preserve">Connie Smith's debut album, built around "Once a Day," a devastating heartbreak ballad that became the first debut single by a female country artist to reach number one, and stayed there for weeks. Her clear, powerful voice, closer to classic honky-tonk phrasing than to the pop-leaning Nashville Sound around her, made her an instant influence on younger singers, Dolly Parton among them. Chet Atkins's production stays relatively spare, keeping the focus on Smith's voice.</t>
  </si>
  <si>
    <t xml:space="preserve">Established Connie Smith as one of the defining honky-tonk voices of the mid-1960s, a direct influence Dolly Parton has repeatedly credited by name.</t>
  </si>
  <si>
    <t xml:space="preserve">Once a Day; Tiny Blue Transistor Radio</t>
  </si>
  <si>
    <t xml:space="preserve">https://en.wikipedia.org/wiki/Connie_Smith_discography</t>
  </si>
  <si>
    <t xml:space="preserve">A1090</t>
  </si>
  <si>
    <t xml:space="preserve">Moe Bandy</t>
  </si>
  <si>
    <t xml:space="preserve">I Just Started Hatin' Cheatin' Songs Today</t>
  </si>
  <si>
    <t xml:space="preserve">GRC</t>
  </si>
  <si>
    <t xml:space="preserve">Telecaster twang; pedal steel; drawl; drinking songs; heartbreak</t>
  </si>
  <si>
    <t xml:space="preserve">Bandy's breakthrough single and album title track is a hard-honky-tonk answer song to years of Nashville countrypolitan gloss, sung in a plain, unadorned drawl over Telecaster and steel guitar rather than strings. It set him up, alongside contemporaries like Gene Watson and Vern Gosdin, as part of a 1970s traditionalist pushback against the smoother sound George Jones and Tammy Wynette's producer Billy Sherrill had popularized. The record's blunt, self-aware title says plainly what the whole album delivers.</t>
  </si>
  <si>
    <t xml:space="preserve">Part of a mid-1970s traditionalist honky-tonk pushback (alongside Gene Watson and Vern Gosdin) against Nashville's countrypolitan mainstream, a direct precursor to the neo-traditionalist and new-outlaw scenes covered in V7 and V19.</t>
  </si>
  <si>
    <t xml:space="preserve">I Just Started Hatin' Cheatin' Songs Today; It Was Always So Easy (To Find an Unhappy Woman)</t>
  </si>
  <si>
    <t xml:space="preserve">https://en.wikipedia.org/wiki/Moe_Bandy</t>
  </si>
  <si>
    <t xml:space="preserve">A1091</t>
  </si>
  <si>
    <t xml:space="preserve">Bandy the Rodeo Clown</t>
  </si>
  <si>
    <t xml:space="preserve">Telecaster twang; pedal steel; drawl; small-town; storytelling</t>
  </si>
  <si>
    <t xml:space="preserve">A concept-adjacent follow-up built around Bandy's own former career as a competitive rodeo rider before he turned to music full-time, the title track using rodeo-clown imagery as a metaphor for heartbreak and public humiliation. The band stays in the same lean, hard-honky-tonk mode as his debut, avoiding string sections entirely. It's a solid second stop in the traditionalist wing of 1970s Nashville that Bandy, Gene Watson, and others represented.</t>
  </si>
  <si>
    <t xml:space="preserve">Continues Bandy's traditionalist honky-tonk stance from his debut, drawing directly on his pre-music career as a professional rodeo rider for its central metaphor.</t>
  </si>
  <si>
    <t xml:space="preserve">Bandy the Rodeo Clown; Don't Anybody Make Love at Home Anymore</t>
  </si>
  <si>
    <t xml:space="preserve">A1092</t>
  </si>
  <si>
    <t xml:space="preserve">Gene Watson</t>
  </si>
  <si>
    <t xml:space="preserve">Love in the Hot Afternoon</t>
  </si>
  <si>
    <t xml:space="preserve">Telecaster twang; pedal steel; drawl; heartbreak; baritone</t>
  </si>
  <si>
    <t xml:space="preserve">Gene Watson's national breakthrough, picked up by Capitol after the title track became a regional hit on a small Texas label, is straight, unadorned honky-tonk built for Watson's remarkably pure, controlled tenor rather than for production tricks. He was based out of the Houston club circuit rather than Nashville's studio system, which shows in the record's plain, road-band feel. It established Watson as one of the era's most technically gifted traditionalist singers.</t>
  </si>
  <si>
    <t xml:space="preserve">A Texas honky-tonk-club breakthrough that reached Nashville distribution on Capitol, part of the same mid-1970s traditionalist current as Moe Bandy and Vern Gosdin pushing back against countrypolitan production.</t>
  </si>
  <si>
    <t xml:space="preserve">Love in the Hot Afternoon; Where Love Begins</t>
  </si>
  <si>
    <t xml:space="preserve">https://en.wikipedia.org/wiki/Gene_Watson</t>
  </si>
  <si>
    <t xml:space="preserve">A1093</t>
  </si>
  <si>
    <t xml:space="preserve">Vern Gosdin</t>
  </si>
  <si>
    <t xml:space="preserve">Till the End</t>
  </si>
  <si>
    <t xml:space="preserve">Telecaster twang; pedal steel; baritone; heartbreak; close harmonies</t>
  </si>
  <si>
    <t xml:space="preserve">Vern Gosdin's solo breakthrough album, cut after years working with his brother Rex in the bluegrass-adjacent Gosdin Brothers and then in California country-rock circles, leans on his rich, weathered baritone over traditional steel-and-fiddle arrangements. The title track became a top-five country hit and established him as a leading voice of 1970s traditionalist honky-tonk, a reputation that grew through the 1980s when critics nicknamed him "The Voice." It's a clean, well-sung entry point into his catalog.</t>
  </si>
  <si>
    <t xml:space="preserve">Gosdin's path runs from 1960s California country-rock circles (he sang with Gene Clark and Chris Hillman before their more famous records) into 1970s Nashville traditionalist honky-tonk, connecting this lane to the Byrds/Burrito Brothers scene in V21.</t>
  </si>
  <si>
    <t xml:space="preserve">Till the End; Yesterday's Gone</t>
  </si>
  <si>
    <t xml:space="preserve">https://en.wikipedia.org/wiki/Till_the_End_(Vern_Gosdin_song)</t>
  </si>
  <si>
    <t xml:space="preserve">A1094</t>
  </si>
  <si>
    <t xml:space="preserve">John Anderson</t>
  </si>
  <si>
    <t xml:space="preserve">Wild &amp; Blue</t>
  </si>
  <si>
    <t xml:space="preserve">Telecaster twang; pedal steel; drawl; storytelling; heartbreak</t>
  </si>
  <si>
    <t xml:space="preserve">John Anderson's fourth album and commercial peak, built on a title track full of Jimmie Rodgers-style yodel-adjacent phrasing and a hard, unfussy traditional band sound, arrived just as mainstream Nashville was drowning in synthesizers and countrypolitan pop. It reached number three on the country album chart and helped set up the neo-traditionalist movement that George Strait and Randy Travis would soon lead. Anderson's nasal, Haggard-indebted drawl makes the Bakersfield/hard-country lineage explicit.</t>
  </si>
  <si>
    <t xml:space="preserve">A direct bridge from classic Haggard/Jones-style hard country into the 1980s neo-traditionalist and new-outlaw movements this lane feeds (V19, V7), arriving just ahead of the genre's mid-1980s traditionalist turn.</t>
  </si>
  <si>
    <t xml:space="preserve">Wild &amp; Blue; Black Sheep</t>
  </si>
  <si>
    <t xml:space="preserve">https://en.wikipedia.org/wiki/Wild_%26_Blue</t>
  </si>
  <si>
    <t xml:space="preserve">A1095</t>
  </si>
  <si>
    <t xml:space="preserve">Freddy Fender</t>
  </si>
  <si>
    <t xml:space="preserve">Before the Next Teardrop Falls</t>
  </si>
  <si>
    <t xml:space="preserve">ABC/Dot</t>
  </si>
  <si>
    <t xml:space="preserve">San Benito, TX</t>
  </si>
  <si>
    <t xml:space="preserve">pedal steel; baritone; heartbreak; storytelling; drawl</t>
  </si>
  <si>
    <t xml:space="preserve">Fender's breakthrough album, built on the title track's bilingual English-and-Spanish verses, crosses straightforward country-ballad instrumentation with the Tejano and swamp-pop background he'd worked in around the Texas Gulf Coast for two decades before this hit. It topped both the country and pop charts, a rare crossover for the era, and made Fender one of the only Mexican-American stars in 1970s mainstream country. The record stays close to classic honky-tonk balladry even as its bilingual verses set it apart.</t>
  </si>
  <si>
    <t xml:space="preserve">Brings the Texas Tejano and swamp-pop scenes directly into the Nashville country mainstream, a border-crossing strand of hard country distinct from both Bakersfield and Nashville proper.</t>
  </si>
  <si>
    <t xml:space="preserve">Before the Next Teardrop Falls; Wasted Days and Wasted Nights</t>
  </si>
  <si>
    <t xml:space="preserve">https://en.wikipedia.org/wiki/Before_the_Next_Teardrop_Falls</t>
  </si>
  <si>
    <t xml:space="preserve">A1096</t>
  </si>
  <si>
    <t xml:space="preserve">Johnny Bush</t>
  </si>
  <si>
    <t xml:space="preserve">Whiskey River / There Stands the Glass</t>
  </si>
  <si>
    <t xml:space="preserve">Texas honky-tonk</t>
  </si>
  <si>
    <t xml:space="preserve">Telecaster twang; pedal steel; baritone; drinking songs; heartbreak</t>
  </si>
  <si>
    <t xml:space="preserve">Bush's own composition "Whiskey River," the title track here, later became Willie Nelson's de facto concert-opening theme song for decades, but this is Bush's original recording, sung in his rich, honky-tonk baritone over a lean Texas dancehall band. Bush had been Willie Nelson's drummer before going solo, and the record's plain, unadorned production reflects the same Texas roadhouse circuit both men came up through. It is a foundational Texas honky-tonk record more often known today through its cover than its original.</t>
  </si>
  <si>
    <t xml:space="preserve">Bush's Texas dancehall honky-tonk, developed alongside his former bandleader Willie Nelson, directly supplied the outlaw-country movement's signature entrance music via the title song.</t>
  </si>
  <si>
    <t xml:space="preserve">Whiskey River; There Stands the Glass</t>
  </si>
  <si>
    <t xml:space="preserve">https://en.wikipedia.org/wiki/Johnny_Bush</t>
  </si>
  <si>
    <t xml:space="preserve">A1097</t>
  </si>
  <si>
    <t xml:space="preserve">Red Simpson</t>
  </si>
  <si>
    <t xml:space="preserve">Roll, Truck, Roll</t>
  </si>
  <si>
    <t xml:space="preserve">Telecaster twang; drawl; road songs; storytelling; small-town</t>
  </si>
  <si>
    <t xml:space="preserve">A Bakersfield trucker-song specialist who wrote hits for Buck Owens before recording his own, Simpson built this album around the CB-radio, long-haul-driving subject matter that became his niche within the wider Bakersfield scene. The band keeps the same bright, treble-forward Telecaster sound as Owens's and Haggard's records, applied here almost entirely to songs about interstate highways and truck stops. It is a narrower, novelty-adjacent corner of the Bakersfield catalog, but a genuine and influential one for the trucking-song subgenre.</t>
  </si>
  <si>
    <t xml:space="preserve">A Bakersfield-scene songwriter (he co-wrote for Buck Owens) who carved out the trucker-song niche within hard country, a strand later picked up by novelty and outlaw acts through the 1970s.</t>
  </si>
  <si>
    <t xml:space="preserve">Roll Truck Roll; The Man Behind the Badge</t>
  </si>
  <si>
    <t xml:space="preserve">https://en.wikipedia.org/wiki/Red_Simpson
https://www.guitarplayer.com/players/with-captivating-stories-of-loneliness-desire-regret-and-freedom-red-simpsons-roll-truck-roll-epitomizes-the-electrified-bakersfield-sound</t>
  </si>
  <si>
    <t xml:space="preserve">A1098</t>
  </si>
  <si>
    <t xml:space="preserve">Porter Wagoner</t>
  </si>
  <si>
    <t xml:space="preserve">The Cold Hard Facts of Life</t>
  </si>
  <si>
    <t xml:space="preserve">baritone; pedal steel; storytelling; Southern gothic; bleak</t>
  </si>
  <si>
    <t xml:space="preserve">One of the bleakest concept-adjacent records in Wagoner's catalog, the title track a first-person murder-confession narrated by a man who comes home early to find his wife with another man, told with none of the era's usual moralizing distance. Wagoner's rich, theatrical baritone and the plain steel-and-fiddle backing keep the focus on the story rather than production, in the tradition of story-songs that ran through Porter's whole career before he became better known as Dolly Parton's TV duet partner. It is a key document of hard country's darker, murder-ballad-adjacent storytelling strand.</t>
  </si>
  <si>
    <t xml:space="preserve">Part of Wagoner's story-song tradition that predates his more famous partnership with Dolly Parton, and a direct forerunner of the Southern-gothic narrative songwriting later picked up across country and Americana.</t>
  </si>
  <si>
    <t xml:space="preserve">The Cold Hard Facts of Life; Committed to Parkview</t>
  </si>
  <si>
    <t xml:space="preserve">https://en.wikipedia.org/wiki/Porter_Wagoner</t>
  </si>
  <si>
    <t xml:space="preserve">A1099</t>
  </si>
  <si>
    <t xml:space="preserve">Skid Row Joe</t>
  </si>
  <si>
    <t xml:space="preserve">A concept record centered on Wagoner's recurring "Skid Row Joe" persona, an alcoholic drifter whose fall from grace Wagoner narrates with the same theatrical, story-song baritone he used on The Cold Hard Facts of Life. The songs move through poverty, addiction, and public shame without much redemption offered, keeping the tone closer to Southern gothic short fiction than to typical Nashville uplift. It is a lesser-known but thematically consistent entry in Wagoner's storytelling catalog.</t>
  </si>
  <si>
    <t xml:space="preserve">Continues the bleak, narrative-driven story-song tradition of The Cold Hard Facts of Life, part of Wagoner's pre-Dolly-Parton solo catalog of hard-luck character studies.</t>
  </si>
  <si>
    <t xml:space="preserve">Skid Row Joe; Rubber Room</t>
  </si>
  <si>
    <t xml:space="preserve">https://www.discogs.com/release/4699491-Porter-Wagoner-Skid-Row-Joe-Down-In-The-Alley</t>
  </si>
  <si>
    <t xml:space="preserve">A1100</t>
  </si>
  <si>
    <t xml:space="preserve">Jean Shepard</t>
  </si>
  <si>
    <t xml:space="preserve">Many Happy Hangovers to You</t>
  </si>
  <si>
    <t xml:space="preserve">fiddle; pedal steel; drawl; drinking songs; close harmonies</t>
  </si>
  <si>
    <t xml:space="preserve">One of the first women to build a career in hard, unsentimental honky-tonk rather than the softer Nashville pop-country lane, Shepard sings this set of drinking and heartbreak songs plainly, without apology or novelty, over fiddle-and-steel arrangements from her longtime Capitol Records home base in Bakersfield-adjacent West Coast country. The title track and its companions treat drinking as a plain fact of hard-living life rather than a joke. She remains an underrecognized figure relative to her direct influence on later women in honky-tonk.</t>
  </si>
  <si>
    <t xml:space="preserve">An early model for women singing hard, unsoftened honky-tonk rather than pop-leaning countrypolitan, a lineage that runs forward through Loretta Lynn's own blunt drinking-and-heartbreak songwriting.</t>
  </si>
  <si>
    <t xml:space="preserve">Many Happy Hangovers to You; If Teardrops Were Silver</t>
  </si>
  <si>
    <t xml:space="preserve">https://en.wikipedia.org/wiki/Many_Happy_Hangovers_to_You
https://en.wikipedia.org/wiki/Jean_Shepard_discography</t>
  </si>
  <si>
    <t xml:space="preserve">A1101</t>
  </si>
  <si>
    <t xml:space="preserve">Heartbreak U.S.A.</t>
  </si>
  <si>
    <t xml:space="preserve">fiddle; pedal steel; drawl; heartbreak; close harmonies</t>
  </si>
  <si>
    <t xml:space="preserve">Recorded by country music's first major female star, whose 1952 hit "It Wasn't God Who Made Honky Tonk Angels" opened the door for every woman on this list, this album's title track gave Wells a number-one country hit nearly a decade into her career. The arrangements stay close to classic 1950s honky-tonk, fiddle and steel guitar over a simple rhythm section, with Wells's plain, unadorned alto carrying the emotional weight. It shows the honky-tonk queen of the previous decade still commercially dominant as the Bakersfield and Nashville-countrypolitan sounds were forming around her.</t>
  </si>
  <si>
    <t xml:space="preserve">Kitty Wells effectively invented the role of the woman-fronted honky-tonk answer song that Loretta Lynn, Tammy Wynette, and Jean Shepard all built careers on directly after her.</t>
  </si>
  <si>
    <t xml:space="preserve">Heartbreak U.S.A.; Unloved, Unwanted</t>
  </si>
  <si>
    <t xml:space="preserve">https://en.wikipedia.org/wiki/Heartbreak_U.S.A._(album)
https://www.discogs.com/release/1741095-Kitty-Wells-Heartbreak-USA</t>
  </si>
  <si>
    <t xml:space="preserve">A1102</t>
  </si>
  <si>
    <t xml:space="preserve">Hank Thompson and His Brazos Valley Boys</t>
  </si>
  <si>
    <t xml:space="preserve">A Six Pack to Go</t>
  </si>
  <si>
    <t xml:space="preserve">Waco, TX</t>
  </si>
  <si>
    <t xml:space="preserve">fiddle; pedal steel; drawl; drinking songs; rowdy</t>
  </si>
  <si>
    <t xml:space="preserve">A full concept album of drinking songs from one of Western swing and honky-tonk's most consistent hitmakers, mixing new material with a re-cut of his own 1952 classic "The Wild Side of Life." The Brazos Valley Boys keep the arrangements dance-hall-ready, closer to Western swing's horn-and-fiddle lineage than to Bakersfield's guitar-forward sound, but the subject matter and directness sit squarely in hard-country territory. AllMusic later called it a surprisingly dark record beneath its barroom humor.</t>
  </si>
  <si>
    <t xml:space="preserve">Thompson's Texas Western-swing-inflected honky-tonk runs alongside the Bakersfield and Nashville strands of this lane, connecting hard country back to the pre-1965 Western swing tradition covered in Roots.</t>
  </si>
  <si>
    <t xml:space="preserve">A Six Pack to Go; The Wild Side of Life</t>
  </si>
  <si>
    <t xml:space="preserve">https://en.wikipedia.org/wiki/A_Six_Pack_to_Go</t>
  </si>
  <si>
    <t xml:space="preserve">A1103</t>
  </si>
  <si>
    <t xml:space="preserve">Faron Young</t>
  </si>
  <si>
    <t xml:space="preserve">Hello Walls</t>
  </si>
  <si>
    <t xml:space="preserve">fiddle; pedal steel; baritone; heartbreak; drawl</t>
  </si>
  <si>
    <t xml:space="preserve">Built around a Willie Nelson-written title song that gave Young his biggest hit and helped launch Nelson's career as a songwriter years before his own outlaw stardom, this album is straightforward early-1960s Nashville honky-tonk: fiddle and steel guitar behind Young's easy, conversational baritone. Young was one of the genre's most reliable hitmakers through the decade without ever becoming a singular stylistic innovator, which makes this record a useful baseline for what mainstream hard country sounded like just before Bakersfield and countrypolitan pulled it in different directions.</t>
  </si>
  <si>
    <t xml:space="preserve">A commercial baseline of early-1960s Nashville honky-tonk, notable for launching Willie Nelson's songwriting career years before Nelson's own outlaw-country records redefined the genre.</t>
  </si>
  <si>
    <t xml:space="preserve">Hello Walls; Country Girl</t>
  </si>
  <si>
    <t xml:space="preserve">https://en.wikipedia.org/wiki/Faron_Young</t>
  </si>
  <si>
    <t xml:space="preserve">A1104</t>
  </si>
  <si>
    <t xml:space="preserve">Grateful Dead</t>
  </si>
  <si>
    <t xml:space="preserve">Workingman's Dead</t>
  </si>
  <si>
    <t xml:space="preserve">V27 The Grateful Dead and California country-psych</t>
  </si>
  <si>
    <t xml:space="preserve">San Francisco / Marin County, CA</t>
  </si>
  <si>
    <t xml:space="preserve">pedal steel; close harmonies; fingerpicked acoustic; storytelling; drinking songs</t>
  </si>
  <si>
    <t xml:space="preserve">Recorded quickly and cheaply after a drug bust and mounting tax debts forced a change of approach, Workingman's Dead traded the band's psychedelic jamming for close, Crosby-schooled harmonies, pedal-steel-laced arrangements, and plainspoken narrative songs. Garcia, Weir and Lesh worked out three- and four-part vocal blends while Robert Hunter's lyrics turned gamblers, outlaws and railroad workers into a loose American mythology. Nothing here runs long; these are compact, front-porch-sized songs built for singing along, and the record remains most listeners' entry point to the band's studio catalog.</t>
  </si>
  <si>
    <t xml:space="preserve">Grew directly out of the Byrds' and Gram Parsons' country-rock turn and the vocal-group discipline of Crosby, Stills &amp; Nash, translating it into the Dead's own folk-song repertoire; it set the template Bob Weir followed on Ace and that New Riders of the Purple Sage, born from the same Marin scene, built entire careers on.</t>
  </si>
  <si>
    <t xml:space="preserve">Uncle John's Band; Casey Jones; Dire Wolf</t>
  </si>
  <si>
    <t xml:space="preserve">https://www.noexpectations.fyi/p/dead-and-company-sphere-review-vegas-grateful</t>
  </si>
  <si>
    <t xml:space="preserve">https://en.wikipedia.org/wiki/Workingman%27s_Dead
https://en.wikipedia.org/wiki/Grateful_Dead_discography</t>
  </si>
  <si>
    <t xml:space="preserve">A1105</t>
  </si>
  <si>
    <t xml:space="preserve">American Beauty</t>
  </si>
  <si>
    <t xml:space="preserve">pedal steel; close harmonies; fingerpicked acoustic; storytelling; heartbreak</t>
  </si>
  <si>
    <t xml:space="preserve">American Beauty arrived months after Workingman's Dead in the same hushed, harmony-driven mode, but with warmer production and some of the band's most enduring songs: Friend of the Devil, Ripple, Box of Rain and the show-closing Truckin'. Phil Lesh takes a rare lead vocal on Box of Rain, written with Hunter while Lesh's father was dying, and pedal steel, mandolin and fingerpicked acoustic guitar carry songs closer to folk and bluegrass than to the band's electric jams. It is the Dead album casual listeners are most likely to already know, built for late-night singalongs rather than marathon soloing.</t>
  </si>
  <si>
    <t xml:space="preserve">A direct sequel to Workingman's Dead in sound and method, drawing on the same country-rock vocabulary the Byrds and Gram Parsons had opened up; its songs became lifelong staples for Jerry Garcia's own solo bands and for jam-band and Americana acts that followed.</t>
  </si>
  <si>
    <t xml:space="preserve">Friend of the Devil; Ripple; Box of Rain</t>
  </si>
  <si>
    <t xml:space="preserve">https://en.wikipedia.org/wiki/American_Beauty_(Grateful_Dead_album)
https://en.wikipedia.org/wiki/Grateful_Dead_discography</t>
  </si>
  <si>
    <t xml:space="preserve">A1106</t>
  </si>
  <si>
    <t xml:space="preserve">Live/Dead</t>
  </si>
  <si>
    <t xml:space="preserve">long solos; live in the room; cosmic; long songs (7+ minutes); feedback</t>
  </si>
  <si>
    <t xml:space="preserve">Recorded at the Avalon and Fillmore West in early 1969, Live/Dead was the band's first live album and the first record to capture the extended improvisation studio albums couldn't hold, anchored by a nearly 24-minute Dark Star that drifts from tight interplay into free-form noise before resolving into St. Stephen and The Eleven. It closes with Pigpen's raw, gospel-shouted Turn On Your Love Light, a reminder the band was still a bar band underneath the psychedelia. This is the record that built the Dead's reputation as a live band rather than a studio one.</t>
  </si>
  <si>
    <t xml:space="preserve">Documents the raga- and blues-based jamming the Dead developed out of the Bay Area psychedelic ballroom scene before Robert Hunter's songwriting and pedal steel pulled the band toward country; the extended-jam template here fed every later version of the band's live sound.</t>
  </si>
  <si>
    <t xml:space="preserve">Dark Star; St. Stephen; Turn On Your Love Light</t>
  </si>
  <si>
    <t xml:space="preserve">https://en.wikipedia.org/wiki/Live/Dead
https://en.wikipedia.org/wiki/Grateful_Dead_discography</t>
  </si>
  <si>
    <t xml:space="preserve">A1107</t>
  </si>
  <si>
    <t xml:space="preserve">Aoxomoxoa</t>
  </si>
  <si>
    <t xml:space="preserve">cosmic; storytelling; spiritual or gospel; fingerpicked acoustic</t>
  </si>
  <si>
    <t xml:space="preserve">Made during an expensive, technically troubled 16-track studio experiment, Aoxomoxoa is the transitional record on which Robert Hunter became the Dead's full-time lyricist, pairing dense, image-heavy words with still-psychedelic arrangements on China Cat Sunflower and St. Stephen. It sits closer to the whimsical, effects-laden sound of Anthem of the Sun than to the plainspoken folk of the following year's records, with Mountains of the Moon bringing in harpsichord and medieval-sounding vocal rounds. The band later remixed the album, but the songs stayed concert staples for decades.</t>
  </si>
  <si>
    <t xml:space="preserve">Sits at the hinge between the Dead's early acid-rock period and the Hunter-Garcia songwriting partnership that defined Workingman's Dead and American Beauty; several of its songs stayed in rotation alongside the country-folk catalog for the rest of the band's career.</t>
  </si>
  <si>
    <t xml:space="preserve">China Cat Sunflower; St. Stephen; Mountains of the Moon</t>
  </si>
  <si>
    <t xml:space="preserve">https://en.wikipedia.org/wiki/Aoxomoxoa
https://en.wikipedia.org/wiki/Grateful_Dead_discography</t>
  </si>
  <si>
    <t xml:space="preserve">A1108</t>
  </si>
  <si>
    <t xml:space="preserve">storytelling; drinking songs; road songs; rowdy; close harmonies</t>
  </si>
  <si>
    <t xml:space="preserve">Officially self-titled but universally known as Skull and Roses after its Kelley/Mouse cover art, this double live LP caught the band mid-transition: acoustic-flavored new songs like Bertha, Playing in the Band and Wharf Rat sit next to a barreling cover of Merle Haggard's Mama Tried and a nine-minute Johnny B. Goode. It is looser and more rock and roll than the studio albums surrounding it, with Pigpen still fronting several tracks before his declining health sidelined him. The back cover's plea for fans to write in effectively founded the band's mailing-list operation.</t>
  </si>
  <si>
    <t xml:space="preserve">Bridges the songwriting of Workingman's Dead and American Beauty with the road-tested jam band the Dead became on Europe '72, and its Merle Haggard cover ties the record directly to the Bakersfield honky-tonk tradition underneath the whole lane.</t>
  </si>
  <si>
    <t xml:space="preserve">Bertha; Playing in the Band; Mama Tried</t>
  </si>
  <si>
    <t xml:space="preserve">https://en.wikipedia.org/wiki/Grateful_Dead_(album)
https://en.wikipedia.org/wiki/Grateful_Dead_discography</t>
  </si>
  <si>
    <t xml:space="preserve">A1109</t>
  </si>
  <si>
    <t xml:space="preserve">Europe '72</t>
  </si>
  <si>
    <t xml:space="preserve">pedal steel; long solos; road songs; storytelling; harmonized guitars</t>
  </si>
  <si>
    <t xml:space="preserve">A triple live album drawn from the band's spring 1972 European tour, Europe '72 is the fullest picture of the pedal-steel-and-twin-keyboard lineup with Keith and Donna Godchaux newly aboard, moving from tight new songs like Jack Straw, Tennessee Jed and Ramble On Rose into side-long explorations of Truckin' and Morning Dew. It was mixed down from soundboard tapes specifically to give the road band a studio-quality document, and the tour later spawned an enormous archival vault-release series of its own. Pigpen's failing health made this his last full tour before his 1973 death.</t>
  </si>
  <si>
    <t xml:space="preserve">Extends the country-song repertoire of Workingman's Dead and American Beauty into a full electric live show, and its road-band sound directly informed both the New Riders of the Purple Sage's touring style and Bob Weir's own Ace.</t>
  </si>
  <si>
    <t xml:space="preserve">Jack Straw; Tennessee Jed; Morning Dew</t>
  </si>
  <si>
    <t xml:space="preserve">https://en.wikipedia.org/wiki/Europe_%2772
https://en.wikipedia.org/wiki/Grateful_Dead_discography</t>
  </si>
  <si>
    <t xml:space="preserve">A1110</t>
  </si>
  <si>
    <t xml:space="preserve">Wake of the Flood</t>
  </si>
  <si>
    <t xml:space="preserve">Grateful Dead Records</t>
  </si>
  <si>
    <t xml:space="preserve">horns; piano; long songs (7+ minutes); breezy; storytelling</t>
  </si>
  <si>
    <t xml:space="preserve">The band's first release on its own label after leaving Warner Bros., Wake of the Flood swaps pedal steel and drinking songs for a jazzier, horn- and electric-piano-inflected sound, shaped in part by Bay Area jazz players sitting in on sessions. Eyes of the World and the multi-part Weather Report Suite stretch the songwriting into longer, harmonically ambitious territory, while Stella Blue is one of Garcia and Hunter's most desolate ballads. Keith Godchaux's electric piano becomes a lead voice for the first time here.</t>
  </si>
  <si>
    <t xml:space="preserve">Moves the Dead's country-folk songwriting toward the jazz-fusion textures Garcia was exploring in parallel with Merl Saunders, setting up the more polished sound of From the Mars Hotel and Blues for Allah.</t>
  </si>
  <si>
    <t xml:space="preserve">Eyes of the World; Stella Blue; Weather Report Suite</t>
  </si>
  <si>
    <t xml:space="preserve">https://en.wikipedia.org/wiki/Wake_of_the_Flood
https://en.wikipedia.org/wiki/Grateful_Dead_discography</t>
  </si>
  <si>
    <t xml:space="preserve">A1111</t>
  </si>
  <si>
    <t xml:space="preserve">From the Mars Hotel</t>
  </si>
  <si>
    <t xml:space="preserve">storytelling; road songs; harmonized guitars; breezy; pop-culture references</t>
  </si>
  <si>
    <t xml:space="preserve">A tighter, more concise studio record than its predecessor, From the Mars Hotel opens with the barroom singalong US Blues and includes the gently swaying Scarlet Begonias, which became one of the band's most-played live songs, plus Phil Lesh's noir character sketch China Doll. It was made while the band's massive Wall of Sound PA system was draining its finances, giving the album a leaner studio feel than the sprawling live shows of the period. It closes with Weir's country-tinged Money Money and the extended Unbroken Chain, a Lesh composition the band didn't attempt live until decades later.</t>
  </si>
  <si>
    <t xml:space="preserve">Continues the Grateful Dead Records-era blend of concise songwriting and country-rock instrumentation; Scarlet Begonias went on to anchor countless later jam-band and Americana setlists far beyond the Dead's own shows.</t>
  </si>
  <si>
    <t xml:space="preserve">U.S. Blues; Scarlet Begonias; China Doll</t>
  </si>
  <si>
    <t xml:space="preserve">https://en.wikipedia.org/wiki/From_the_Mars_Hotel
https://en.wikipedia.org/wiki/Grateful_Dead_discography</t>
  </si>
  <si>
    <t xml:space="preserve">A1112</t>
  </si>
  <si>
    <t xml:space="preserve">Blues for Allah</t>
  </si>
  <si>
    <t xml:space="preserve">long solos; long songs (7+ minutes); cosmic; spiritual or gospel; storytelling</t>
  </si>
  <si>
    <t xml:space="preserve">Written and rehearsed largely in Bob Weir's home studio during the band's 1974-75 touring hiatus, Blues for Allah pushes furthest into jazz-fusion and modal, Middle Eastern-tinged improvisation, from the side-long Help on the Way, Slipknot! and Franklin's Tower suite to the odd-metered title track. Mickey Hart returned to the percussion section after several years away, thickening the rhythm section under Garcia's increasingly abstract soloing. It is the most exploratory, least country-facing record the band made in this stretch, though Franklin's Tower became a beloved sing-and-jam anthem.</t>
  </si>
  <si>
    <t xml:space="preserve">Represents the outer edge of the country-psych lane, where the Dead's playing drifts furthest from the folk songwriting of Workingman's Dead toward the jazz and modal improvisation Garcia pursued in parallel with Merl Saunders.</t>
  </si>
  <si>
    <t xml:space="preserve">Franklin's Tower; Help on the Way; Crazy Fingers</t>
  </si>
  <si>
    <t xml:space="preserve">https://en.wikipedia.org/wiki/Blues_for_Allah
https://en.wikipedia.org/wiki/Grateful_Dead_discography</t>
  </si>
  <si>
    <t xml:space="preserve">A1113</t>
  </si>
  <si>
    <t xml:space="preserve">Terrapin Station</t>
  </si>
  <si>
    <t xml:space="preserve">strings; horns; storytelling; cosmic; polished</t>
  </si>
  <si>
    <t xml:space="preserve">The band's first album for Arista pairs a tighter, radio-minded side one, including the disco-adjacent Estimated Prophet and the country waltz Sunrise, with a side-long orchestral title suite arranged by producer Keith Olsen and Paul Buckmaster, complete with strings and a children's choir. It is the most heavily produced record the band ever made, a long way from the bare-bones sound of Workingman's Dead, and it split fan opinion at the time. Still, Estimated Prophet and the Terrapin Station suite became fixtures of the band's live shows for the rest of its history.</t>
  </si>
  <si>
    <t xml:space="preserve">Represents the country-psych lane stretching toward mainstream studio pop, produced by the same Keith Olsen who worked with Fleetwood Mac; it marks the point where the Dead's studio sound gets furthest from the acoustic folk of American Beauty.</t>
  </si>
  <si>
    <t xml:space="preserve">Estimated Prophet; Terrapin Station; Samson and Delilah</t>
  </si>
  <si>
    <t xml:space="preserve">https://en.wikipedia.org/wiki/Terrapin_Station
https://en.wikipedia.org/wiki/Grateful_Dead_discography</t>
  </si>
  <si>
    <t xml:space="preserve">A1114</t>
  </si>
  <si>
    <t xml:space="preserve">fingerpicked acoustic; close harmonies; storytelling; drinking songs; live in the room</t>
  </si>
  <si>
    <t xml:space="preserve">A double live acoustic album drawn from fall 1980 shows at the Warfield and Radio City, Reckoning strips the band to guitars and harmony vocals for traditional and original folk material, pairing old-time songs like Deep Elem Blues and Monkey and the Engineer with acoustic readings of Bird Song and Friend of the Devil. It was released as the acoustic companion to the electric live album Dead Set, splitting the band's fall 1980 run into its two distinct modes. The sound circles back explicitly to the Workingman's Dead/American Beauty era a decade after those records came out.</t>
  </si>
  <si>
    <t xml:space="preserve">A direct, self-conscious return to the acoustic country-folk mode of Workingman's Dead and American Beauty, and clear evidence that those two 1970 records remained the band's core songwriting language even after a decade of electric jamming.</t>
  </si>
  <si>
    <t xml:space="preserve">Deep Elem Blues; Bird Song; Monkey and the Engineer</t>
  </si>
  <si>
    <t xml:space="preserve">https://en.wikipedia.org/wiki/Reckoning_(Grateful_Dead_album)
https://en.wikipedia.org/wiki/Grateful_Dead_discography</t>
  </si>
  <si>
    <t xml:space="preserve">A1115</t>
  </si>
  <si>
    <t xml:space="preserve">Jerry Garcia</t>
  </si>
  <si>
    <t xml:space="preserve">Garcia</t>
  </si>
  <si>
    <t xml:space="preserve">fingerpicked acoustic; storytelling; drawl; long songs (7+ minutes); breezy</t>
  </si>
  <si>
    <t xml:space="preserve">Garcia's solo debut was recorded almost entirely by himself, overdubbing guitars, bass, organ and vocals with only drummer Bill Kreutzmann assisting, and it introduced Hunter-Garcia songs, Deal, Sugaree, Bird Song and Loser, that became as central to the Dead's live sets as anything on the band's own albums. The sound is looser and stranger than the parent band's records, closing with a 20-minute synthesizer-and-guitar sound collage that has little to do with country music at all. It set the pattern Garcia followed for the rest of his life: a solo outlet as loose and experimental as the Dead were becoming disciplined.</t>
  </si>
  <si>
    <t xml:space="preserve">Grew out of the same Hunter-Garcia songwriting partnership behind Workingman's Dead and American Beauty, performed almost as a one-man home-recording experiment; several songs became permanent fixtures of both the Dead's and the Jerry Garcia Band's live shows.</t>
  </si>
  <si>
    <t xml:space="preserve">Sugaree; Deal; Bird Song</t>
  </si>
  <si>
    <t xml:space="preserve">https://en.wikipedia.org/wiki/Garcia_(1972_album)
https://en.wikipedia.org/wiki/Jerry_Garcia_discography</t>
  </si>
  <si>
    <t xml:space="preserve">A1116</t>
  </si>
  <si>
    <t xml:space="preserve">Reflections</t>
  </si>
  <si>
    <t xml:space="preserve">Round Records</t>
  </si>
  <si>
    <t xml:space="preserve">storytelling; piano; harmonized guitars; breezy; road songs</t>
  </si>
  <si>
    <t xml:space="preserve">Garcia's third solo album pairs a re-recording made with the full Grateful Dead, Might as Well, against new songs cut with his working road band, including the ballad Comes a Time, which entered permanent Dead rotation the same year. Covers of Allen Toussaint's I'll Take a Melody and the old-time tune Catfish John show Garcia's range across soul, country and bluegrass without straying from his loose, unhurried guitar tone. It functions as a bridge record between the acoustic-leaning Old &amp; In the Way period and the full electric Jerry Garcia Band that followed.</t>
  </si>
  <si>
    <t xml:space="preserve">Continues the Hunter-Garcia solo songwriting line begun on Garcia, feeding directly into the permanent Grateful Dead and Jerry Garcia Band setlists, since Comes a Time became a live standard for both groups.</t>
  </si>
  <si>
    <t xml:space="preserve">Comes a Time; Might as Well; I'll Take a Melody</t>
  </si>
  <si>
    <t xml:space="preserve">https://en.wikipedia.org/wiki/Reflections_(Jerry_Garcia_album)
https://en.wikipedia.org/wiki/Jerry_Garcia_discography</t>
  </si>
  <si>
    <t xml:space="preserve">A1117</t>
  </si>
  <si>
    <t xml:space="preserve">Jerry Garcia Band</t>
  </si>
  <si>
    <t xml:space="preserve">Cats Under the Stars</t>
  </si>
  <si>
    <t xml:space="preserve">storytelling; piano; horns; breezy; spiritual or gospel</t>
  </si>
  <si>
    <t xml:space="preserve">Widely considered Garcia's best non-Dead studio record, Cats Under the Stars is the first true Jerry Garcia Band album, built around all-new Hunter/Garcia songs like the gospel-tinged Rubin and Cherise and the loping title track, with Keith and Donna Godchaux and bassist John Kahn filling out a warm, groove-based sound. Garcia himself called the record his baby and was reportedly devastated by its poor commercial reception, but Rubin and Cherise went on to become a fixture of both Dead and JGB setlists. It sits closer to soul and roots-rock than to country, but stays firmly inside Garcia's Bay Area solo-band orbit.</t>
  </si>
  <si>
    <t xml:space="preserve">The fullest studio statement of the Jerry Garcia Band that grew out of Garcia's 1970s side projects with Merl Saunders and his own earlier solo albums, extending the Hunter-Garcia partnership a step further from the Dead's country-folk core.</t>
  </si>
  <si>
    <t xml:space="preserve">Rubin and Cherise; Cats Under the Stars; Love in the Afternoon</t>
  </si>
  <si>
    <t xml:space="preserve">https://en.wikipedia.org/wiki/Cats_Under_the_Stars
https://en.wikipedia.org/wiki/Jerry_Garcia_discography</t>
  </si>
  <si>
    <t xml:space="preserve">A1118</t>
  </si>
  <si>
    <t xml:space="preserve">Old &amp; In the Way</t>
  </si>
  <si>
    <t xml:space="preserve">fiddle; mandolin; close harmonies; storytelling; live in the room</t>
  </si>
  <si>
    <t xml:space="preserve">Recorded live at San Francisco's Boarding House in 1973 and released two years later, Old &amp; In the Way paired Garcia on banjo with mandolinist David Grisman, fiddler Vassar Clements, singer-guitarist Peter Rowan and bassist John Kahn for a straight bluegrass set of originals and traditional tunes. Rowan's Panama Red and Midnight Moonlight became genuine bluegrass standards well outside Deadhead circles, and for years this was reportedly the best-selling bluegrass album ever made. It shows Garcia's pre-Dead roots as a banjo player and set the template for every acoustic side project he returned to for the rest of his career.</t>
  </si>
  <si>
    <t xml:space="preserve">Draws directly on the pre-rock bluegrass tradition of Bill Monroe and the Stanley Brothers, filtered through Garcia's own 1960s jug-band and bluegrass background; it is the direct ancestor of Garcia's later acoustic work with Grisman and the Jerry Garcia Acoustic Band.</t>
  </si>
  <si>
    <t xml:space="preserve">Panama Red; Midnight Moonlight; Wild Horses</t>
  </si>
  <si>
    <t xml:space="preserve">https://en.wikipedia.org/wiki/Old_%26_In_the_Way_(album)
https://en.wikipedia.org/wiki/Jerry_Garcia_discography</t>
  </si>
  <si>
    <t xml:space="preserve">A1119</t>
  </si>
  <si>
    <t xml:space="preserve">Jerry Garcia Acoustic Band</t>
  </si>
  <si>
    <t xml:space="preserve">Almost Acoustic</t>
  </si>
  <si>
    <t xml:space="preserve">fingerpicked acoustic; close harmonies; storytelling; spiritual or gospel; live in the room</t>
  </si>
  <si>
    <t xml:space="preserve">A live set by Garcia's acoustic quintet with David Nelson, Sandy Rothman and John Kahn, Almost Acoustic runs through old-time and bluegrass standards, Deep Elem Blues, Blue Yodel #9, Diamond Joe, alongside stripped-down readings of Ripple and Casey Jones pulled back from the Dead's electric catalog. It earned a Grammy nomination and reads as a direct continuation of the Old &amp; In the Way project more than a decade later, with Garcia again on banjo and acoustic guitar rather than electric lead. The playing throughout is relaxed and unhurried, closer to a porch jam than a concert.</t>
  </si>
  <si>
    <t xml:space="preserve">Picks up the acoustic bluegrass thread Garcia opened with Old &amp; In the Way in the mid-1970s, carrying it into the late 1980s with a new lineup and confirming how central that pre-electric repertoire stayed to his identity.</t>
  </si>
  <si>
    <t xml:space="preserve">Deep Elem Blues; Ripple; Casey Jones</t>
  </si>
  <si>
    <t xml:space="preserve">https://en.wikipedia.org/wiki/Almost_Acoustic
https://en.wikipedia.org/wiki/Jerry_Garcia_discography</t>
  </si>
  <si>
    <t xml:space="preserve">A1120</t>
  </si>
  <si>
    <t xml:space="preserve">Jerry Garcia / David Grisman</t>
  </si>
  <si>
    <t xml:space="preserve">Acoustic Disc</t>
  </si>
  <si>
    <t xml:space="preserve">mandolin; fingerpicked acoustic; long songs (7+ minutes); storytelling; close harmonies</t>
  </si>
  <si>
    <t xml:space="preserve">The first proper studio duo album from Garcia and mandolinist David Grisman, released on Grisman's own Acoustic Disc label, ranges from a stark Friend of the Devil remade as a guitar-mandolin duet to the 16-minute modal improvisation Arabia and Grisman's own tribute instrumental Grateful Dawg. It is intimate, unhurried playing built entirely around two acoustic voices, with none of the electric band's volume or jam-band sprawl. The record reintroduced Garcia to a generation of listeners as a serious acoustic musician outside the Dead context.</t>
  </si>
  <si>
    <t xml:space="preserve">Revives the Garcia-Grisman partnership first heard on Old &amp; In the Way, this time as a formal studio duo rather than a bluegrass band, and it directly launched Grisman's Acoustic Disc label as an outlet for Dead-adjacent acoustic music through the 1990s.</t>
  </si>
  <si>
    <t xml:space="preserve">Friend of the Devil; Grateful Dawg; Arabia</t>
  </si>
  <si>
    <t xml:space="preserve">https://www.discogs.com/release/1508305-Jerry-Garcia-David-Grisman-Jerry-Garcia-David-Grisman
https://en.wikipedia.org/wiki/Jerry_Garcia_discography</t>
  </si>
  <si>
    <t xml:space="preserve">A1121</t>
  </si>
  <si>
    <t xml:space="preserve">New Riders of the Purple Sage</t>
  </si>
  <si>
    <t xml:space="preserve">pedal steel; Telecaster twang; road songs; storytelling; drawl</t>
  </si>
  <si>
    <t xml:space="preserve">Formed as a Bay Area country-rock side project with Jerry Garcia on pedal steel and Grateful Dead drummer Mickey Hart behind the kit, the New Riders' debut runs through John Dawson's outlaw and stoner-cowboy songs like Henry, Portland Woman and the minor hit Glendale Train. Garcia's pedal steel, twangy and unhurried, is the record's defining sound, right before he left the band to focus on the Dead full time and was replaced by Buddy Cage. It is the only New Riders studio album to feature him, making it the clearest bridge between the two bands' rosters.</t>
  </si>
  <si>
    <t xml:space="preserve">Born directly out of the Grateful Dead's Bay Area circle, with Garcia and Hart on the record and bassist Dave Torbert soon joining from the same scene; the New Riders extended the Dead's own country turn into a dedicated band that toured as the Dead's regular opening act for years.</t>
  </si>
  <si>
    <t xml:space="preserve">Henry; Portland Woman; Glendale Train</t>
  </si>
  <si>
    <t xml:space="preserve">https://en.wikipedia.org/wiki/New_Riders_of_the_Purple_Sage_(album)
https://en.wikipedia.org/wiki/New_Riders_of_the_Purple_Sage</t>
  </si>
  <si>
    <t xml:space="preserve">A1122</t>
  </si>
  <si>
    <t xml:space="preserve">Powerglide</t>
  </si>
  <si>
    <t xml:space="preserve">pedal steel; Telecaster twang; road songs; drinking songs; harmonized guitars</t>
  </si>
  <si>
    <t xml:space="preserve">The New Riders' second album, made after Buddy Cage replaced Garcia on pedal steel, leans harder into honky-tonk and rockabilly covers, Hello Mary Lou, Willie and the Hand Jive, alongside Dawson and Marmaduke's own drinking and trucking songs like the title-setting Dim Lights, Thick Smoke (And Loud, Loud Music). Cage's steel playing is faster and twangier than Garcia's had been, pushing the band's sound closer to straight honky-tonk than to the Dead's psychedelic country. It confirmed the band as a legitimate country-rock act rather than just a Dead side project.</t>
  </si>
  <si>
    <t xml:space="preserve">Follows directly from the band's self-titled debut, with new pedal steel player Buddy Cage taking the group further into straight honky-tonk territory than Garcia's playing had allowed.</t>
  </si>
  <si>
    <t xml:space="preserve">Dim Lights, Thick Smoke (And Loud, Loud Music); Lochinvar; Hello Mary Lou</t>
  </si>
  <si>
    <t xml:space="preserve">https://en.wikipedia.org/wiki/Powerglide_(album)
https://en.wikipedia.org/wiki/New_Riders_of_the_Purple_Sage</t>
  </si>
  <si>
    <t xml:space="preserve">A1123</t>
  </si>
  <si>
    <t xml:space="preserve">The Adventures of Panama Red</t>
  </si>
  <si>
    <t xml:space="preserve">pedal steel; horns; storytelling; road songs; harmonized guitars</t>
  </si>
  <si>
    <t xml:space="preserve">The New Riders' commercial peak, eventually certified gold, Panama Red brings in outside songwriters Peter Rowan and Robert Hunter and producer Norbert Putnam's Memphis Horns arrangements for a slicker, more varied record than the band's earlier albums. Rowan's title track, a wry drug-smuggling character sketch, became the band's signature song and a country-rock radio staple, while Buddy Cage's pedal steel remains the record's connective tissue across genres. Guest vocals from Donna Jean Godchaux and Buffy Sainte-Marie widen the palette beyond the core lineup.</t>
  </si>
  <si>
    <t xml:space="preserve">Represents the New Riders at their commercial and creative height, pulling songwriting from the same Bay Area and Marin circle, Peter Rowan and Robert Hunter, that fed Old &amp; In the Way and Hunter's own solo records.</t>
  </si>
  <si>
    <t xml:space="preserve">Panama Red; Lonesome L.A. Cowboy; Kick in the Head</t>
  </si>
  <si>
    <t xml:space="preserve">https://en.wikipedia.org/wiki/The_Adventures_of_Panama_Red
https://en.wikipedia.org/wiki/New_Riders_of_the_Purple_Sage</t>
  </si>
  <si>
    <t xml:space="preserve">A1124</t>
  </si>
  <si>
    <t xml:space="preserve">Bob Weir</t>
  </si>
  <si>
    <t xml:space="preserve">Ace</t>
  </si>
  <si>
    <t xml:space="preserve">pedal steel; storytelling; harmonized guitars; road songs; breezy</t>
  </si>
  <si>
    <t xml:space="preserve">Billed as a Bob Weir solo album but performed almost entirely by the Grateful Dead, with Garcia on pedal steel and Lesh, Kreutzmann and the Godchauxs all present, Ace effectively introduced a batch of Weir/John Perry Barlow songs, Playing in the Band, Black-Throated Wind, Mexicali Blues, One More Saturday Night, that immediately became permanent Grateful Dead concert staples. The tone is sunnier and more straightforwardly rock and roll than Garcia's own solo work, with Weir's rhythm guitar and easy tenor out front. It is often treated as a de facto seventh Dead studio album from this era.</t>
  </si>
  <si>
    <t xml:space="preserve">A direct extension of the same Hunter/Garcia-adjacent Marin scene, co-written largely with lyricist John Perry Barlow; its songs entered the Grateful Dead's own live repertoire almost immediately, blurring the line between solo album and band album.</t>
  </si>
  <si>
    <t xml:space="preserve">Playing in the Band; Mexicali Blues; One More Saturday Night</t>
  </si>
  <si>
    <t xml:space="preserve">https://en.wikipedia.org/wiki/Ace_(Bob_Weir_album)
https://en.wikipedia.org/wiki/Bob_Weir</t>
  </si>
  <si>
    <t xml:space="preserve">A1125</t>
  </si>
  <si>
    <t xml:space="preserve">Robert Hunter</t>
  </si>
  <si>
    <t xml:space="preserve">Tales of the Great Rum Runners</t>
  </si>
  <si>
    <t xml:space="preserve">storytelling; drawl; fingerpicked acoustic; road songs; drinking songs</t>
  </si>
  <si>
    <t xml:space="preserve">The Grateful Dead's non-performing lyricist steps out as a singer-songwriter on his solo debut, working the same rustic, image-dense American vernacular he brought to Workingman's Dead and American Beauty but with a rougher, more limited voice than Garcia's. That Train, Standing at Your Door and the title track lean on plain acoustic and electric guitar arrangements that put the words front and center rather than the playing. It is a niche record even among Deadheads, valuable mostly for hearing Hunter's own versions of the songwriting sensibility that shaped the whole lane.</t>
  </si>
  <si>
    <t xml:space="preserve">Written by the same lyricist behind Workingman's Dead and American Beauty, it is the clearest standalone statement of the plainspoken, rustic-American songwriting Hunter supplied to Garcia, Weir and the New Riders throughout the era.</t>
  </si>
  <si>
    <t xml:space="preserve">That Train; Standing at Your Door; Rum Runners</t>
  </si>
  <si>
    <t xml:space="preserve">https://en.wikipedia.org/wiki/Tales_of_the_Great_Rum_Runners
https://en.wikipedia.org/wiki/Robert_Hunter_(lyricist)</t>
  </si>
  <si>
    <t xml:space="preserve">A1126</t>
  </si>
  <si>
    <t xml:space="preserve">Kingfish</t>
  </si>
  <si>
    <t xml:space="preserve">Telecaster twang; harmonica; road songs; rowdy; harmonized guitars</t>
  </si>
  <si>
    <t xml:space="preserve">A Bay Area bar band built around guitarist and harmonica player Matthew Kelly and bassist Dave Torbert, a New Riders alumnus, Kingfish's debut features Bob Weir as a full working member on guitar and vocals during his mid-1970s break from steady Dead touring. The record mixes blues-rock shuffles, Big Iron, Jump for Joy, with the same loose, twangy guitar interplay Weir brought to Ace, though the songwriting is grittier and less polished than that other outside project. It reached the lower half of the Billboard 200 on the strength of Weir's name and the band's constant Bay Area gigging.</t>
  </si>
  <si>
    <t xml:space="preserve">Formed out of the same Marin County scene as the New Riders, with Torbert moving over on bass and Bob Weir joining as an active member, making it one more branch of the Grateful Dead family tree operating alongside the main band.</t>
  </si>
  <si>
    <t xml:space="preserve">Lazy Lightnin'; Jump for Joy; Big Iron</t>
  </si>
  <si>
    <t xml:space="preserve">https://en.wikipedia.org/wiki/Kingfish_(1976_album)
https://en.wikipedia.org/wiki/Bob_Weir</t>
  </si>
  <si>
    <t xml:space="preserve">A1127</t>
  </si>
  <si>
    <t xml:space="preserve">The Allman Brothers Band</t>
  </si>
  <si>
    <t xml:space="preserve">Atco Records</t>
  </si>
  <si>
    <t xml:space="preserve">V28 Southern rock and country soul</t>
  </si>
  <si>
    <t xml:space="preserve">Macon, GA</t>
  </si>
  <si>
    <t xml:space="preserve">Capricorn Records scene</t>
  </si>
  <si>
    <t xml:space="preserve">slide guitar; long solos; harmonized guitars; baritone; cosmic; long songs (7+ minutes)</t>
  </si>
  <si>
    <t xml:space="preserve">The Allman Brothers Band's debut fuses Duane Allman's stinging slide guitar with Dickey Betts' harmonized second lead over extended, jazz-inflected blues jams, anchored by Gregg Allman's gravelly baritone and Berry Oakley's melodic bass lines. Songs like the closing 'Whipping Post' and the instrumental 'Dreams' stretch past conventional pop length, previewing the open-ended improvisation the band would perfect onstage. It sold poorly on release but laid down the twin-guitar, twin-drummer blueprint that the whole Capricorn Records Southern-rock roster would build on.</t>
  </si>
  <si>
    <t xml:space="preserve">Formed in Jacksonville, Florida and relocated to Macon, Georgia under Capricorn Records founder Phil Walden, the band's blues-and-jazz-schooled guitar interplay set the template that Lynyrd Skynyrd, the Marshall Tucker Band, and the rest of the Capricorn roster followed.</t>
  </si>
  <si>
    <t xml:space="preserve">Whipping Post; Dreams; Trouble No More</t>
  </si>
  <si>
    <t xml:space="preserve">https://en.wikipedia.org/wiki/The_Allman_Brothers_Band_(album)
https://en.wikipedia.org/wiki/The_Allman_Brothers_Band_discography</t>
  </si>
  <si>
    <t xml:space="preserve">A1128</t>
  </si>
  <si>
    <t xml:space="preserve">Idlewild South</t>
  </si>
  <si>
    <t xml:space="preserve">slide guitar; harmonized guitars; storytelling; spiritual or gospel; road songs</t>
  </si>
  <si>
    <t xml:space="preserve">The band's second album trims the debut's sprawl into tighter songs, opening space for Dickey Betts' first major composition, the jazzy instrumental 'In Memory of Elizabeth Reed,' and Gregg Allman's acoustic-tinged road song 'Midnight Rider.' Tom Dowd's cleaner production lets the interplay between Duane Allman's slide and Betts' single-note lines come through more clearly than on the debut. It is a quieter, more focused transitional record that points toward the live-improvisation peak the band would reach a year later at the Fillmore East.</t>
  </si>
  <si>
    <t xml:space="preserve">Bridges the loose blues-jam approach of the 1969 debut and the extended live improvisation of At Fillmore East, with 'In Memory of Elizabeth Reed' becoming a signature instrumental the band revisited for the rest of its career.</t>
  </si>
  <si>
    <t xml:space="preserve">Midnight Rider; In Memory of Elizabeth Reed; Please Call Home</t>
  </si>
  <si>
    <t xml:space="preserve">https://en.wikipedia.org/wiki/The_Allman_Brothers_Band_discography</t>
  </si>
  <si>
    <t xml:space="preserve">A1129</t>
  </si>
  <si>
    <t xml:space="preserve">At Fillmore East</t>
  </si>
  <si>
    <t xml:space="preserve">slide guitar; long solos; harmonized guitars; long songs (7+ minutes); live in the room; cosmic</t>
  </si>
  <si>
    <t xml:space="preserve">Recorded over several nights at New York's Fillmore East, this double live album is widely considered the definitive document of the band at its improvisational peak, with Duane Allman's open-E slide opening 'Statesboro Blues' and a 23-minute 'Whipping Post' closing the set. Producer Tom Dowd captured the interlocking dual-guitar, dual-drummer arrangement largely unedited, letting Betts and Allman trade and harmonize leads across jams that pull from blues, jazz, and country. It became the commercial and artistic breakthrough that made the Allman Brothers Southern rock's flagship band.</t>
  </si>
  <si>
    <t xml:space="preserve">Set the standard for the extended-jam, dual-lead-guitar Southern rock style that Lynyrd Skynyrd, the Marshall Tucker Band, and every Capricorn Records act after it measured itself against.</t>
  </si>
  <si>
    <t xml:space="preserve">Statesboro Blues; Whipping Post; In Memory of Elizabeth Reed</t>
  </si>
  <si>
    <t xml:space="preserve">https://en.wikipedia.org/wiki/At_Fillmore_East
https://en.wikipedia.org/wiki/The_Allman_Brothers_Band_discography</t>
  </si>
  <si>
    <t xml:space="preserve">A1130</t>
  </si>
  <si>
    <t xml:space="preserve">Eat a Peach</t>
  </si>
  <si>
    <t xml:space="preserve">slide guitar; long solos; harmonized guitars; long songs (7+ minutes); heartbreak; cosmic</t>
  </si>
  <si>
    <t xml:space="preserve">Split between leftover Fillmore East live cuts, a sprawling 34-minute 'Mountain Jam,' and new studio material, Eat a Peach was finished after Duane Allman's fatal motorcycle accident in Macon in October 1971. Gregg Allman's 'Melissa' and Dickey Betts' instrumental 'Blue Sky' are gentle, melodic counterpoints to the loss, while 'Ain't Wastin' Time No More' addresses Duane's death directly. The record shows the band choosing to carry on as a five-piece, with Betts stepping forward as the dominant guitar voice.</t>
  </si>
  <si>
    <t xml:space="preserve">Completed the band's shift from Duane Allman's blues-slide leadership to Dickey Betts' more country-flavored songwriting, a change that deepened on the following year's Brothers and Sisters.</t>
  </si>
  <si>
    <t xml:space="preserve">Melissa; Blue Sky; Ain't Wastin' Time No More</t>
  </si>
  <si>
    <t xml:space="preserve">https://en.wikipedia.org/wiki/Eat_a_Peach
https://en.wikipedia.org/wiki/The_Allman_Brothers_Band_discography</t>
  </si>
  <si>
    <t xml:space="preserve">A1131</t>
  </si>
  <si>
    <t xml:space="preserve">Brothers and Sisters</t>
  </si>
  <si>
    <t xml:space="preserve">harmonized guitars; long solos; road songs; piano; breezy; storytelling</t>
  </si>
  <si>
    <t xml:space="preserve">With Dickey Betts now the band's principal writer and new pianist Chuck Leavell filling space Duane Allman's guitar once held, Brothers and Sisters pulls the Allmans toward a lighter, more country-rock sound. Betts' 'Ramblin' Man' became the band's only top-ten single, a breezy road song built on bright, snapping lead guitar, while his instrumental 'Jessica' turns Django Reinhardt-inspired two-finger playing into one of Southern rock's best-known melodies. The album topped the Billboard chart and marked the high point of the band's commercial popularity.</t>
  </si>
  <si>
    <t xml:space="preserve">Betts' country-leaning songwriting on this album pulled the Allmans closer to the honky-tonk and hard-country lineage of the Bakersfield/outlaw world (V26) while keeping the twin-guitar Southern rock core intact.</t>
  </si>
  <si>
    <t xml:space="preserve">Ramblin' Man; Jessica; Southbound</t>
  </si>
  <si>
    <t xml:space="preserve">https://en.wikipedia.org/wiki/Brothers_and_Sisters_(album)
https://en.wikipedia.org/wiki/The_Allman_Brothers_Band_discography</t>
  </si>
  <si>
    <t xml:space="preserve">A1132</t>
  </si>
  <si>
    <t xml:space="preserve">Lynyrd Skynyrd</t>
  </si>
  <si>
    <t xml:space="preserve">(Pronounced 'Lĕh-'nérd 'Skin-'nérd)</t>
  </si>
  <si>
    <t xml:space="preserve">Jacksonville, FL</t>
  </si>
  <si>
    <t xml:space="preserve">Jacksonville Southern rock scene</t>
  </si>
  <si>
    <t xml:space="preserve">harmonized guitars; long solos; slide guitar; drawl; storytelling; long songs (7+ minutes)</t>
  </si>
  <si>
    <t xml:space="preserve">Lynyrd Skynyrd's debut introduces the band's three-guitar attack and Ronnie Van Zant's flat, drawled storytelling across working-class character sketches like the outlaw ballad 'Gimme Three Steps' and the slow-building 'Free Bird,' which closes on an extended dual-guitar solo. Producer Al Kooper kept the arrangements tight and rehearsed, giving the record a discipline that belies its loose, boogie-rock feel. It is the founding document of Southern storytelling rock, later reclaimed almost song for song in spirit by Drive-By Truckers' Southern Rock Opera.</t>
  </si>
  <si>
    <t xml:space="preserve">Establishes the Jacksonville three-guitar Southern rock sound that Blackfoot and Molly Hatchet extended musically, and that Drive-By Truckers reclaimed as explicit subject matter on Southern Rock Opera, carrying the storytelling trunk line forward to bands like Wednesday.</t>
  </si>
  <si>
    <t xml:space="preserve">Free Bird; Simple Man; Tuesday's Gone</t>
  </si>
  <si>
    <t xml:space="preserve">https://en.wikipedia.org/wiki/(Pronounced_%27L%C4%95h-%27n%C3%A9rd_%27Skin-%27n%C3%A9rd)
https://en.wikipedia.org/wiki/Lynyrd_Skynyrd_discography</t>
  </si>
  <si>
    <t xml:space="preserve">A1133</t>
  </si>
  <si>
    <t xml:space="preserve">Second Helping</t>
  </si>
  <si>
    <t xml:space="preserve">harmonized guitars; slide guitar; storytelling; small-town; drawl; anthemic</t>
  </si>
  <si>
    <t xml:space="preserve">Second Helping tightens and professionalizes the debut's sound, and it produced the band's signature hit, 'Sweet Home Alabama,' written partly as an answer to Neil Young's 'Alabama' and 'Southern Man.' 'The Ballad of Curtis Loew' turns a small-town memory of an old Black blues busker into one of Van Zant's most vivid narrative songs, while three-guitar harmonies from Rossington, Collins, and King fill out the arrangements. The album made Lynyrd Skynyrd's regional Southern rock sound into a national phenomenon.</t>
  </si>
  <si>
    <t xml:space="preserve">Follows directly from the debut and directly answers the Neil Young &amp; Crazy Horse lineage (V20) that runs through the rest of this atlas, folding the Southern-versus-Young dialogue into the trunk line's own history.</t>
  </si>
  <si>
    <t xml:space="preserve">Sweet Home Alabama; The Ballad of Curtis Loew; Don't Ask Me No Questions</t>
  </si>
  <si>
    <t xml:space="preserve">https://en.wikipedia.org/wiki/Second_Helping
https://en.wikipedia.org/wiki/Lynyrd_Skynyrd_discography</t>
  </si>
  <si>
    <t xml:space="preserve">A1134</t>
  </si>
  <si>
    <t xml:space="preserve">Nuthin' Fancy</t>
  </si>
  <si>
    <t xml:space="preserve">harmonized guitars; slide guitar; drawl; road songs; rowdy; drinking songs</t>
  </si>
  <si>
    <t xml:space="preserve">Recorded and released quickly to capitalize on the band's new fame, Nuthin' Fancy is a harder, faster record than its predecessors, built for the road and the stage rather than radio polish. 'Saturday Night Special' takes on gun violence in a rare political statement for the band, while 'Whiskey Rock-a-Roller' leans into the boozy, touring-band persona the group cultivated live. It is looser and less produced than Second Helping, closer to the band's raw stage sound.</t>
  </si>
  <si>
    <t xml:space="preserve">Extends the Jacksonville three-guitar formula the debut established, trading some of Second Helping's polish for rawer, touring-band energy.</t>
  </si>
  <si>
    <t xml:space="preserve">Saturday Night Special; Whiskey Rock-a-Roller; On the Hunt</t>
  </si>
  <si>
    <t xml:space="preserve">https://en.wikipedia.org/wiki/Lynyrd_Skynyrd_discography</t>
  </si>
  <si>
    <t xml:space="preserve">A1135</t>
  </si>
  <si>
    <t xml:space="preserve">Gimme Back My Bullets</t>
  </si>
  <si>
    <t xml:space="preserve">harmonized guitars; slide guitar; drawl; road songs; bleak; anthemic</t>
  </si>
  <si>
    <t xml:space="preserve">Produced by Tom Dowd after founding guitarist Ed King's departure left the band with two guitarists instead of three, Gimme Back My Bullets is a leaner, darker record than its predecessors and sold more modestly. The title track is a defiant response to press criticism, while 'Double Trouble' keeps the band's road-worn, drawled storytelling intact even as the arrangements thin out. It is a transitional record between the three-guitar peak and the expanded lineup that followed with Steve Gaines.</t>
  </si>
  <si>
    <t xml:space="preserve">Marks the brief two-guitar period between Ed King's exit and Steve Gaines' arrival, a lineup gap that closes with Street Survivors the following year.</t>
  </si>
  <si>
    <t xml:space="preserve">Gimme Back My Bullets; Double Trouble; Cry for the Bad Man</t>
  </si>
  <si>
    <t xml:space="preserve">A1136</t>
  </si>
  <si>
    <t xml:space="preserve">One More from the Road</t>
  </si>
  <si>
    <t xml:space="preserve">harmonized guitars; long solos; slide guitar; live in the room; road songs; anthemic</t>
  </si>
  <si>
    <t xml:space="preserve">Recorded across three nights at Atlanta's Fox Theatre with new third guitarist Steve Gaines freshly added to the lineup, One More from the Road is the only live album from Lynyrd Skynyrd's original run and captures the three-guitar attack at full strength. An 11-minute 'Free Bird' and a cover of Jimmie Rodgers' 'T for Texas' show the band's range from blues roots to arena-scale rock spectacle. It was recorded and released just over a year before the plane crash that ended the band's original lineup.</t>
  </si>
  <si>
    <t xml:space="preserve">Documents the fully realized three-guitar Skynyrd lineup with Steve Gaines just before Street Survivors, and stands alongside live records by the Allman Brothers and Marshall Tucker Band as the genre's touring-document format.</t>
  </si>
  <si>
    <t xml:space="preserve">Free Bird; T for Texas; Sweet Home Alabama</t>
  </si>
  <si>
    <t xml:space="preserve">https://en.wikipedia.org/wiki/One_More_from_the_Road
https://en.wikipedia.org/wiki/Lynyrd_Skynyrd_discography</t>
  </si>
  <si>
    <t xml:space="preserve">A1137</t>
  </si>
  <si>
    <t xml:space="preserve">Street Survivors</t>
  </si>
  <si>
    <t xml:space="preserve">harmonized guitars; slide guitar; drawl; storytelling; bleak; anthemic</t>
  </si>
  <si>
    <t xml:space="preserve">Street Survivors folded new guitarist and co-vocalist Steve Gaines fully into the band, giving songs like 'You Got That Right' his own guitar voice alongside Rossington and Collins, while 'That Smell' is Ronnie Van Zant's bluntest song about the band's drug and alcohol excess. Three days after release, the band's chartered plane crashed in Mississippi, killing Van Zant, Steve Gaines, and backing vocalist Cassie Gaines, turning the album into the tragic closing statement of the original lineup. MCA pulled the original cover art, which showed the band surrounded by flames, out of respect for the crash.</t>
  </si>
  <si>
    <t xml:space="preserve">Closes out the original Lynyrd Skynyrd lineup's catalog; together with the 1973 debut it became the pair of records Drive-By Truckers used as reference points for Southern Rock Opera's retelling of the band's story.</t>
  </si>
  <si>
    <t xml:space="preserve">That Smell; What's Your Name; You Got That Right</t>
  </si>
  <si>
    <t xml:space="preserve">https://en.wikipedia.org/wiki/Street_Survivors
https://en.wikipedia.org/wiki/Lynyrd_Skynyrd_discography</t>
  </si>
  <si>
    <t xml:space="preserve">A1138</t>
  </si>
  <si>
    <t xml:space="preserve">The Marshall Tucker Band</t>
  </si>
  <si>
    <t xml:space="preserve">Spartanburg, SC</t>
  </si>
  <si>
    <t xml:space="preserve">horns; long solos; storytelling; road songs; drawl</t>
  </si>
  <si>
    <t xml:space="preserve">The Marshall Tucker Band's debut blends Southern rock guitar with jazz and country textures thanks to Jerry Eubanks' flute and saxophone, giving songs like 'Can't You See' and 'Take the Highway' a looser, more atmospheric feel than the harder-charging Skynyrd or Allmans records. Toy Caldwell's fluid lead guitar and gruff-voiced storytelling anchor the record's road-song core, situating the band within the Macon Southern rock scene from its first release. 'Can't You See' in particular became one of the era's most covered Southern rock songs.</t>
  </si>
  <si>
    <t xml:space="preserve">Formed in Spartanburg, South Carolina and signed to Capricorn Records alongside the Allman Brothers Band, the Marshall Tucker Band added jazz and country color to the label's guitar-rock sound.</t>
  </si>
  <si>
    <t xml:space="preserve">Can't You See; Take the Highway; Ramblin'</t>
  </si>
  <si>
    <t xml:space="preserve">https://en.wikipedia.org/wiki/The_Marshall_Tucker_Band</t>
  </si>
  <si>
    <t xml:space="preserve">A1139</t>
  </si>
  <si>
    <t xml:space="preserve">Where We All Belong</t>
  </si>
  <si>
    <t xml:space="preserve">horns; long solos; live in the room; storytelling; road songs</t>
  </si>
  <si>
    <t xml:space="preserve">A double album split between a studio side of new material and a live side recorded on tour, Where We All Belong shows the Marshall Tucker Band stretching songs like 'Everyday (I Have the Blues)' and '24 Hours at a Time' out in concert well past their studio lengths. The live half leans into the jazz-rock and Southern rock jamming that built the band's touring reputation, while the studio songs keep the country-flavored writing of the debut. It runs long, but captures the band settling into its own sound rather than chasing the Allmans' template directly.</t>
  </si>
  <si>
    <t xml:space="preserve">Pairs new studio songs with the band's first official live recordings, documenting how far the Marshall Tucker Band's arrangements had opened up onstage by 1974.</t>
  </si>
  <si>
    <t xml:space="preserve">This Ol' Cowboy; 24 Hours at a Time; Everyday (I Have the Blues)</t>
  </si>
  <si>
    <t xml:space="preserve">https://www.discogs.com/master/301670-The-Marshall-Tucker-Band-Where-We-All-Belong
https://en.wikipedia.org/wiki/The_Marshall_Tucker_Band</t>
  </si>
  <si>
    <t xml:space="preserve">A1140</t>
  </si>
  <si>
    <t xml:space="preserve">Searchin' for a Rainbow</t>
  </si>
  <si>
    <t xml:space="preserve">horns; storytelling; road songs; drawl; breezy</t>
  </si>
  <si>
    <t xml:space="preserve">Searchin' for a Rainbow is generally considered the Marshall Tucker Band's most fully realized studio album, opening on 'Fire on the Mountain,' a road song built around one of Toy Caldwell's best-known guitar melodies. The band's jazz-and-country hybrid sound is more confident here, with Eubanks' saxophone and flute woven tightly into Caldwell's guitar lines rather than layered on top. It remains the record most often cited as the group's artistic peak from their Capricorn years.</t>
  </si>
  <si>
    <t xml:space="preserve">The high point of the band's mid-1970s Capricorn run, made with the same lineup that recorded the first three albums and setting up the more polished Carolina Dreams two years later.</t>
  </si>
  <si>
    <t xml:space="preserve">Fire on the Mountain; Searchin' for a Rainbow; Walkin' and Talkin'</t>
  </si>
  <si>
    <t xml:space="preserve">https://en.wikipedia.org/wiki/Searchin%27_for_a_Rainbow</t>
  </si>
  <si>
    <t xml:space="preserve">A1141</t>
  </si>
  <si>
    <t xml:space="preserve">Carolina Dreams</t>
  </si>
  <si>
    <t xml:space="preserve">horns; road songs; storytelling; drawl; breezy</t>
  </si>
  <si>
    <t xml:space="preserve">Named as an ode to the band's home state, Carolina Dreams produced the Marshall Tucker Band's biggest hit, 'Heard It in a Love Song,' and brought in guests including Charlie Daniels on fiddle and Chuck Leavell on piano. The record keeps the group's flute-and-saxophone-flecked Southern rock sound but tightens the songwriting into more compact, radio-friendly shapes than the sprawling live-leaning records of 1974. It is the commercial peak of the band's Capricorn years.</t>
  </si>
  <si>
    <t xml:space="preserve">Follows Searchin' for a Rainbow as the band's second consecutive artistic high point, with Charlie Daniels' guest fiddle spot tying the Marshall Tucker Band's sound directly to the broader Southern rock session-player network.</t>
  </si>
  <si>
    <t xml:space="preserve">Heard It in a Love Song; Fly Like an Eagle; Desert Skies</t>
  </si>
  <si>
    <t xml:space="preserve">https://en.wikipedia.org/wiki/Carolina_Dreams</t>
  </si>
  <si>
    <t xml:space="preserve">A1142</t>
  </si>
  <si>
    <t xml:space="preserve">Little Feat</t>
  </si>
  <si>
    <t xml:space="preserve">Los Angeles roots-rock scene</t>
  </si>
  <si>
    <t xml:space="preserve">slide guitar; storytelling; road songs; fingerpicked acoustic; breezy</t>
  </si>
  <si>
    <t xml:space="preserve">Little Feat's debut introduces Lowell George's slide guitar and wry, plainspoken songwriting on tracks like the trucker's ballad 'Willin'' and the blues cover 'Forty-Four Blues,' with Ry Cooder guesting on bottleneck guitar. Formed after George left Frank Zappa's Mothers of Invention, the Los Angeles-based band already sounds like it is pulling toward New Orleans funk and Southern roots music rather than the West Coast rock scene around it. It sold poorly but set up the more fully formed swamp-funk direction of Sailin' Shoes and Dixie Chicken.</t>
  </si>
  <si>
    <t xml:space="preserve">Lowell George left Frank Zappa's band to form Little Feat, and 'Willin'' in particular became a much-covered song that pulled Southern roots-rock songwriting into the Los Angeles singer-songwriter scene.</t>
  </si>
  <si>
    <t xml:space="preserve">Willin'; Truck Stop Girl; Forty-Four Blues/How Many More Years</t>
  </si>
  <si>
    <t xml:space="preserve">https://en.wikipedia.org/wiki/Little_Feat_(album)</t>
  </si>
  <si>
    <t xml:space="preserve">A1143</t>
  </si>
  <si>
    <t xml:space="preserve">Sailin' Shoes</t>
  </si>
  <si>
    <t xml:space="preserve">slide guitar; storytelling; piano; road songs; breezy</t>
  </si>
  <si>
    <t xml:space="preserve">Sailin' Shoes sharpens Little Feat's songwriting with 'Easy to Slip' and a new, more surreal studio version of 'Willin',' while Bill Payne's barrelhouse piano starts to share the spotlight with Lowell George's slide guitar. The Neon Park cover art's cartoonish, faintly unsettling imagery matches an album that mixes playful, Southern-fried grooves with darker undertones. It remains a transitional record between the rootsy debut and the full New Orleans-funk turn of Dixie Chicken the following year.</t>
  </si>
  <si>
    <t xml:space="preserve">Bridges the straightforward roots-rock of the debut and the funkier, more expansive sound the band reached on Dixie Chicken with a new rhythm section.</t>
  </si>
  <si>
    <t xml:space="preserve">Easy to Slip; Willin'; Trouble</t>
  </si>
  <si>
    <t xml:space="preserve">https://en.wikipedia.org/wiki/Little_Feat</t>
  </si>
  <si>
    <t xml:space="preserve">A1144</t>
  </si>
  <si>
    <t xml:space="preserve">Dixie Chicken</t>
  </si>
  <si>
    <t xml:space="preserve">slide guitar; piano; storytelling; breezy; road songs</t>
  </si>
  <si>
    <t xml:space="preserve">With bassist Kenny Gradney, percussionist Sam Clayton, and guitarist Paul Barrere joining, Dixie Chicken pulls Little Feat firmly toward New Orleans rhythm and blues and funk, built around Lowell George's slide guitar and the title track's loping, second-line groove. 'Fat Man in the Bathtub' and 'Roll Um Easy' show off the widened band's interplay, with Bill Payne's piano now as central as George's guitar. Though a commercial disappointment at the time, it is now the record most often named as Little Feat's defining statement, and the field guide treats it as the start-here album for the band's swamp-funk side of Southern rock.</t>
  </si>
  <si>
    <t xml:space="preserve">The expanded lineup and New Orleans-funk turn on this record became the sound most identified with Little Feat, directly shaping the horn-and-groove arrangements of the later live album Waiting for Columbus.</t>
  </si>
  <si>
    <t xml:space="preserve">Dixie Chicken; Fat Man in the Bathtub; Roll Um Easy</t>
  </si>
  <si>
    <t xml:space="preserve">https://en.wikipedia.org/wiki/Dixie_Chicken
https://en.wikipedia.org/wiki/Little_Feat</t>
  </si>
  <si>
    <t xml:space="preserve">A1145</t>
  </si>
  <si>
    <t xml:space="preserve">Feats Don't Fail Me Now</t>
  </si>
  <si>
    <t xml:space="preserve">Feats Don't Fail Me Now leans further into funk with the clavinet-driven 'Spanish Moon' and the loose, horn-tinged 'Oh Atlanta,' while spreading lead vocals across Lowell George, Bill Payne, and Paul Barrere rather than centering entirely on George. The irregular 7/8 meter of 'The Fan' shows the band's growing comfort with odd time signatures inside otherwise groove-forward songs. It became the band's first record to reach the Billboard Top 40 and went gold, cementing their audience even without a hit single.</t>
  </si>
  <si>
    <t xml:space="preserve">Continues the New Orleans-funk direction of Dixie Chicken with a fuller, more democratic songwriting approach across the band's three principal singers.</t>
  </si>
  <si>
    <t xml:space="preserve">Spanish Moon; Oh Atlanta; Skin It Back</t>
  </si>
  <si>
    <t xml:space="preserve">https://en.wikipedia.org/wiki/Feats_Don%27t_Fail_Me_Now</t>
  </si>
  <si>
    <t xml:space="preserve">A1146</t>
  </si>
  <si>
    <t xml:space="preserve">Waiting for Columbus</t>
  </si>
  <si>
    <t xml:space="preserve">slide guitar; piano; horns; live in the room; long solos</t>
  </si>
  <si>
    <t xml:space="preserve">Recorded with the Tower of Power horn section bolstering the band's core lineup, Waiting for Columbus stretches Dixie Chicken's title track and other studio staples into fuller, horn-driven arrangements, with a long piano solo from Bill Payne and dual-guitar interplay between Lowell George and Paul Barrere. Many critics still rank it among the best live rock albums ever made, and it became Little Feat's best-selling record. It arrived just before George's death in 1979 effectively ended the band's original run.</t>
  </si>
  <si>
    <t xml:space="preserve">Captures the fullest live version of the New Orleans-funk-meets-Southern-rock sound the band built from Dixie Chicken onward, and stands as the closing statement of Lowell George's Little Feat.</t>
  </si>
  <si>
    <t xml:space="preserve">Dixie Chicken; Willin'; A Apolitical Blues</t>
  </si>
  <si>
    <t xml:space="preserve">https://en.wikipedia.org/wiki/Waiting_for_Columbus
https://en.wikipedia.org/wiki/Little_Feat</t>
  </si>
  <si>
    <t xml:space="preserve">A1147</t>
  </si>
  <si>
    <t xml:space="preserve">Tony Joe White</t>
  </si>
  <si>
    <t xml:space="preserve">Black and White</t>
  </si>
  <si>
    <t xml:space="preserve">Oak Grove, LA</t>
  </si>
  <si>
    <t xml:space="preserve">slide guitar; baritone; drawl; storytelling; small-town</t>
  </si>
  <si>
    <t xml:space="preserve">Tony Joe White's debut coined the sound critics would call swamp rock, built on his deep baritone drawl, wah-inflected electric guitar, and songs steeped in the Louisiana bayou country where he grew up picking cotton. 'Polk Salad Annie' took nearly a year to catch on but became a Top 10 hit and a fixture of Elvis Presley's live sets, its funky groove and half-spoken verses setting a template White returned to for decades. The record's spare, guitar-and-groove arrangements stand apart from the horn-heavy Southern soul coming out of Muscle Shoals at the same time.</t>
  </si>
  <si>
    <t xml:space="preserve">White's swamp-rock guitar sound, mixing blues, country, and Cajun rhythm, became a direct reference point for the Southern rock and country-soul artists recording in Muscle Shoals and Macon later in the decade.</t>
  </si>
  <si>
    <t xml:space="preserve">Polk Salad Annie; Soul Francisco; Willie and Laura Mae Jones</t>
  </si>
  <si>
    <t xml:space="preserve">https://en.wikipedia.org/wiki/Black_and_White_(Tony_Joe_White_album)
https://en.wikipedia.org/wiki/Tony_Joe_White</t>
  </si>
  <si>
    <t xml:space="preserve">A1148</t>
  </si>
  <si>
    <t xml:space="preserve">...Continued</t>
  </si>
  <si>
    <t xml:space="preserve">Released the same year as his debut, ...Continued keeps Tony Joe White's swamp-rock formula intact, pairing his low, conversational baritone with spare, funky guitar-and-rhythm-section arrangements. Its standout is White's original version of 'Rainy Night in Georgia,' cut here before Brook Benton's hit cover made the song a soul standard. The record shows Monument Records leaning hard into White's regional Louisiana identity as a selling point even without a 'Polk Salad Annie'-sized hit.</t>
  </si>
  <si>
    <t xml:space="preserve">A quick follow-up to Black and White that consolidates rather than expands White's swamp-rock sound; his original 'Rainy Night in Georgia' became a country-soul standard covered by Brook Benton and many others.</t>
  </si>
  <si>
    <t xml:space="preserve">Rainy Night in Georgia</t>
  </si>
  <si>
    <t xml:space="preserve">https://en.wikipedia.org/wiki/Rainy_Night_in_Georgia
https://en.wikipedia.org/wiki/Tony_Joe_White</t>
  </si>
  <si>
    <t xml:space="preserve">A1149</t>
  </si>
  <si>
    <t xml:space="preserve">Dan Penn</t>
  </si>
  <si>
    <t xml:space="preserve">Nobody's Fool</t>
  </si>
  <si>
    <t xml:space="preserve">Bell Records</t>
  </si>
  <si>
    <t xml:space="preserve">Muscle Shoals, AL</t>
  </si>
  <si>
    <t xml:space="preserve">Muscle Shoals Sound scene</t>
  </si>
  <si>
    <t xml:space="preserve">baritone; drawl; horns; heartbreak; spiritual or gospel</t>
  </si>
  <si>
    <t xml:space="preserve">Nobody's Fool is the rare album to feature Dan Penn as a singer rather than the songwriter-producer behind other people's hits, recorded at Beautiful Sounds in Memphis with the deep-soul feel of the records he wrote for Percy Sledge, James Carr, and the Box Tops. Penn's rough, conversational baritone carries country-soul ballads like the title track and 'Raining in Memphis' with the same 'Do Right Man' plainspokenness he brought to his songwriting for others. Commercially it went nowhere, and Penn largely stepped back from performing under his own name for two decades afterward.</t>
  </si>
  <si>
    <t xml:space="preserve">Penn co-wrote Muscle Shoals and American Sound Studio soul standards including 'Dark End of the Street' and 'Do Right Woman, Do Right Man' before making this rare album under his own name, tying the Southern rock lane directly to Muscle Shoals country-soul songwriting.</t>
  </si>
  <si>
    <t xml:space="preserve">Nobody's Fool; Raining in Memphis; Lodi</t>
  </si>
  <si>
    <t xml:space="preserve">https://www.discogs.com/release/1271043-Dan-Penn-Nobodys-Fool
https://en.wikipedia.org/wiki/Dan_Penn</t>
  </si>
  <si>
    <t xml:space="preserve">A1150</t>
  </si>
  <si>
    <t xml:space="preserve">Wet Willie</t>
  </si>
  <si>
    <t xml:space="preserve">Keep On Smilin'</t>
  </si>
  <si>
    <t xml:space="preserve">Mobile, AL</t>
  </si>
  <si>
    <t xml:space="preserve">horns; drawl; spiritual or gospel; breezy; anthemic</t>
  </si>
  <si>
    <t xml:space="preserve">Wet Willie's fourth album gave the Mobile, Alabama-born, Macon-based band its only Top 10 hit with the horn-driven title track, a loose, gospel-tinged singalong built around Jimmy Hall's raspy soul vocal. 'Country Side of Life' and 'Trust in the Lord' round out a record that leans harder into horn-section Southern soul than the guitar-jam side of the Capricorn roster. It captures the label's other main sound alongside the Allmans and Marshall Tucker: a horn band closer to Stax and Muscle Shoals than to extended dual-guitar jamming.</t>
  </si>
  <si>
    <t xml:space="preserve">Signed to Capricorn Records alongside the Allman Brothers Band and the Marshall Tucker Band, Wet Willie represented the label's horn-and-soul wing of Southern rock rather than its guitar-jam wing.</t>
  </si>
  <si>
    <t xml:space="preserve">Keep On Smilin'; Country Side of Life; Trust in the Lord</t>
  </si>
  <si>
    <t xml:space="preserve">https://www.discogs.com/master/260678-Wet-Willie-Keep-On-Smilin
https://en.wikipedia.org/wiki/Wet_Willie</t>
  </si>
  <si>
    <t xml:space="preserve">A1151</t>
  </si>
  <si>
    <t xml:space="preserve">The Outlaws</t>
  </si>
  <si>
    <t xml:space="preserve">Outlaws</t>
  </si>
  <si>
    <t xml:space="preserve">Arista Records</t>
  </si>
  <si>
    <t xml:space="preserve">Florida Southern rock scene</t>
  </si>
  <si>
    <t xml:space="preserve">harmonized guitars; long solos; close harmonies; road songs; anthemic</t>
  </si>
  <si>
    <t xml:space="preserve">The Outlaws' debut leans more on Byrds- and Eagles-style vocal harmony and clean, interlocking guitar lines than the blues-based Allmans or Skynyrd, earning the Tampa band comparisons to a Southern take on country rock. It closes with 'Green Grass and High Tides,' a nearly ten-minute showcase for the band's triple-guitar harmonies that became the group's own answer to 'Free Bird.' 'There Goes Another Love Song' gave the band its breakout single and radio staple.</t>
  </si>
  <si>
    <t xml:space="preserve">Formed in Tampa and signed to Arista, the Outlaws brought a country-rock vocal-harmony sensibility, closer to Buffalo Springfield and the Byrds, into the same Southern rock circuit as the Capricorn bands.</t>
  </si>
  <si>
    <t xml:space="preserve">Green Grass and High Tides; There Goes Another Love Song</t>
  </si>
  <si>
    <t xml:space="preserve">https://en.wikipedia.org/wiki/There_Goes_Another_Love_Song
https://en.wikipedia.org/wiki/Green_Grass_and_High_Tides</t>
  </si>
  <si>
    <t xml:space="preserve">A1152</t>
  </si>
  <si>
    <t xml:space="preserve">Charlie Daniels Band</t>
  </si>
  <si>
    <t xml:space="preserve">Fire on the Mountain</t>
  </si>
  <si>
    <t xml:space="preserve">Kama Sutra Records</t>
  </si>
  <si>
    <t xml:space="preserve">fiddle; harmonized guitars; storytelling; drawl; rowdy</t>
  </si>
  <si>
    <t xml:space="preserve">Fire on the Mountain is the record where Charlie Daniels' Nashville session-player background and Southern rock ambitions fully merge, mixing electric slide, acoustic guitar, banjo, and his own fiddle across originals like 'Long Haired Country Boy' and the closing 'The South's Gonna Do It,' a roll call of Capricorn and Southern rock peers. Two tracks recorded live at Nashville's War Memorial Auditorium show the band's rowdier stage side. It went gold and established Daniels as a bandleader after years as a session fiddler and guitarist for Bob Dylan and others.</t>
  </si>
  <si>
    <t xml:space="preserve">Daniels' Nashville session career fed directly into a Southern rock band that name-checked the Allman Brothers, Marshall Tucker Band, and Wet Willie on 'The South's Gonna Do It,' making the record an explicit statement of the genre's shared identity.</t>
  </si>
  <si>
    <t xml:space="preserve">The South's Gonna Do It; Long Haired Country Boy; Caballo Diablo</t>
  </si>
  <si>
    <t xml:space="preserve">https://en.wikipedia.org/wiki/Fire_on_the_Mountain_(album)</t>
  </si>
  <si>
    <t xml:space="preserve">A1153</t>
  </si>
  <si>
    <t xml:space="preserve">Saddle Tramp</t>
  </si>
  <si>
    <t xml:space="preserve">fiddle; harmonized guitars; storytelling; drawl; road songs</t>
  </si>
  <si>
    <t xml:space="preserve">Saddle Tramp was Charlie Daniels' first album after moving from Kama Sutra to Epic Records, and it became the band's first release to reach the Billboard Top 10 country albums chart. The nearly eleven-minute title track stretches into the kind of extended jam other Southern rock bands favored, while 'Sweet Louisiana' and 'Cumberland Mountain Number Nine' keep the storytelling grounded in specific Southern places. It is a bridge record between Daniels' rowdier mid-1970s Southern rock and the more country-mainstream, radio-ready sound he'd reach a few years later.</t>
  </si>
  <si>
    <t xml:space="preserve">Follows Fire on the Mountain and Nightrider as Daniels' band consolidated its audience, moving from the Southern rock underground toward the country-chart crossover it achieved fully with 1979's Million Mile Reflections.</t>
  </si>
  <si>
    <t xml:space="preserve">Saddle Tramp; Sweet Louisiana; Cumberland Mountain Number Nine</t>
  </si>
  <si>
    <t xml:space="preserve">https://www.discogs.com/master/191144-The-Charlie-Daniels-Band-Saddle-Tramp</t>
  </si>
  <si>
    <t xml:space="preserve">A1154</t>
  </si>
  <si>
    <t xml:space="preserve">Delaney &amp; Bonnie</t>
  </si>
  <si>
    <t xml:space="preserve">Accept No Substitute</t>
  </si>
  <si>
    <t xml:space="preserve">horns; duets; drawl; spiritual or gospel; road songs</t>
  </si>
  <si>
    <t xml:space="preserve">Recorded as The Original Delaney &amp; Bonnie &amp; Friends, this debut mixes Delaney Bramlett's Mississippi roots and Bonnie Bramlett's Illinois gospel background into a horn-driven blend critics at the time called blue-eyed soul, gospel, and country in one package. 'Do Right Woman, Do Right Man,' the Dan Penn and Chips Moman song already a hit for Aretha Franklin, shows how directly the duo drew on Muscle Shoals and American Sound Studio songwriting. The record's mix of grit and gospel harmony impressed Eric Clapton and George Harrison enough to pull them into the duo's touring band soon after.</t>
  </si>
  <si>
    <t xml:space="preserve">The album's Muscle Shoals-style songwriting and gospel-soul harmonies drew Eric Clapton, George Harrison, and Duane Allman into Delaney &amp; Bonnie's orbit, making the duo a connective node between British rock and Southern country soul.</t>
  </si>
  <si>
    <t xml:space="preserve">Do Right Woman, Do Right Man; Ghetto; Get Ourselves Together</t>
  </si>
  <si>
    <t xml:space="preserve">https://en.wikipedia.org/wiki/Accept_No_Substitute</t>
  </si>
  <si>
    <t xml:space="preserve">A1155</t>
  </si>
  <si>
    <t xml:space="preserve">Home</t>
  </si>
  <si>
    <t xml:space="preserve">Stax Records</t>
  </si>
  <si>
    <t xml:space="preserve">horns; duets; spiritual or gospel; drawl; heartbreak</t>
  </si>
  <si>
    <t xml:space="preserve">Recorded at Stax Studios in Memphis with house players Donald 'Duck' Dunn, Steve Cropper, Booker T. Jones, and Isaac Hayes, Home is Delaney &amp; Bonnie's most directly Southern-soul record, closer to Stax's horn-and-groove sound than the gospel-rock they'd cut for Elektra. 'Piece of My Heart' and 'It's Been a Long Time Coming' let Bonnie Bramlett's raw, gospel-trained voice trade lines with Delaney's grittier delivery. It sold poorly on release amid a flood of simultaneous Stax product, and Stax later reissued singles from it to cash in on the duo's later Atco success.</t>
  </si>
  <si>
    <t xml:space="preserve">Cut with the Stax house band before the label's distribution deal with Atlantic collapsed, Home ties Delaney &amp; Bonnie's duet-and-horns sound directly to the Memphis soul lineage that also runs through Dan Penn and Eddie Hinton's Muscle Shoals work.</t>
  </si>
  <si>
    <t xml:space="preserve">Piece of My Heart; It's Been a Long Time Coming; Everybody Loves a Winner</t>
  </si>
  <si>
    <t xml:space="preserve">https://www.discogs.com/release/2542009-Delaney-Bonnie-Home</t>
  </si>
  <si>
    <t xml:space="preserve">A1156</t>
  </si>
  <si>
    <t xml:space="preserve">Eddie Hinton</t>
  </si>
  <si>
    <t xml:space="preserve">Very Extremely Dangerous</t>
  </si>
  <si>
    <t xml:space="preserve">horns; baritone; cracked or yelping; heartbreak; spiritual or gospel</t>
  </si>
  <si>
    <t xml:space="preserve">Eddie Hinton spent most of the late 1960s and early 1970s as the Muscle Shoals Rhythm Section's session guitarist, playing behind Aretha Franklin, Wilson Pickett, and Percy Sledge before this belated solo debut let him sing his own deep-soul material. Produced by Barry Beckett with the Muscle Shoals Sound Studio house band, it pairs Hinton's raw, cracked white-soul howl with horn-backed arrangements that sound like a lost Stax or Atlantic record. It sold poorly and Hinton never became the star his session colleagues expected, but the record is now treated as a country-soul landmark.</t>
  </si>
  <si>
    <t xml:space="preserve">Hinton's session work behind Aretha Franklin, Otis Redding, and Percy Sledge fed directly into this rare turn as a featured artist, connecting the Muscle Shoals Sound Studio's Southern soul catalog to the rest of this lane.</t>
  </si>
  <si>
    <t xml:space="preserve">Shoot the Moon; Brand New Man; You Got Me Singing</t>
  </si>
  <si>
    <t xml:space="preserve">https://en.wikipedia.org/wiki/Very_Extremely_Dangerous
https://en.wikipedia.org/wiki/Eddie_Hinton</t>
  </si>
  <si>
    <t xml:space="preserve">A1157</t>
  </si>
  <si>
    <t xml:space="preserve">Arthur Alexander</t>
  </si>
  <si>
    <t xml:space="preserve">horns; baritone; heartbreak; storytelling; spiritual or gospel</t>
  </si>
  <si>
    <t xml:space="preserve">Arthur Alexander had already shaped rock songwriting a decade earlier, when the Beatles, Rolling Stones, and Bob Dylan all covered his early singles, before this Muscle Shoals-recorded comeback tried to catch the country-soul wave of the early 1970s. Producer Tommy Cogbill surrounds Alexander's warm, unhurried baritone with piano, horns, and backing vocals on songs like 'In the Middle of It All' and the Dan Penn co-write 'Rainbow Road.' It failed commercially despite strong reviews, and Alexander largely left the music business again soon after.</t>
  </si>
  <si>
    <t xml:space="preserve">Alexander recorded his career-making early singles at FAME Studios before FAME moved to its Muscle Shoals location, making him a foundational figure for the country-soul scene that produced Dan Penn and Eddie Hinton.</t>
  </si>
  <si>
    <t xml:space="preserve">In the Middle of It All; Rainbow Road; Go on Home Girl</t>
  </si>
  <si>
    <t xml:space="preserve">https://en.wikipedia.org/wiki/Arthur_Alexander_(album)
https://en.wikipedia.org/wiki/Arthur_Alexander</t>
  </si>
  <si>
    <t xml:space="preserve">A1158</t>
  </si>
  <si>
    <t xml:space="preserve">Larry Jon Wilson</t>
  </si>
  <si>
    <t xml:space="preserve">New Beginnings</t>
  </si>
  <si>
    <t xml:space="preserve">V25</t>
  </si>
  <si>
    <t xml:space="preserve">Swainsboro, GA</t>
  </si>
  <si>
    <t xml:space="preserve">baritone; fingerpicked acoustic; storytelling; small-town; drawl</t>
  </si>
  <si>
    <t xml:space="preserve">A self-taught Georgia guitarist who didn't record his debut until age 35, Larry Jon Wilson pairs a rich, unhurried baritone with plainspoken songs about home and hard living on 'Ohoopee River Bottomland' and 'Through the Eyes of Little Children.' The record shares Monument Records and a low-key, country-soul-adjacent sound with labelmate Tony Joe White, but Wilson's focus stays closer to spoken-word storytelling than swamp groove. He never had a hit, but the album later found a second life through reissues and its place in the Heartworn Highways-adjacent Nashville outlaw-folk circle.</t>
  </si>
  <si>
    <t xml:space="preserve">Recorded for Monument Records in the same era and near-Southern milieu as Tony Joe White, Wilson's plainspoken storytelling also connects this lane to the country-folk songwriter tradition of John Prine and Mickey Newbury.</t>
  </si>
  <si>
    <t xml:space="preserve">Ohoopee River Bottomland; Through the Eyes of Little Children; New Beginnings (Russian River Rainbow)</t>
  </si>
  <si>
    <t xml:space="preserve">https://www.discogs.com/release/2556780-Larry-Jon-Wilson-New-Beginnings
https://en.wikipedia.org/wiki/Larry_Jon_Wilson</t>
  </si>
  <si>
    <t xml:space="preserve">A1159</t>
  </si>
  <si>
    <t xml:space="preserve">Gregg Allman</t>
  </si>
  <si>
    <t xml:space="preserve">Laid Back</t>
  </si>
  <si>
    <t xml:space="preserve">baritone; piano; spiritual or gospel; hushed; heartbreak</t>
  </si>
  <si>
    <t xml:space="preserve">Recorded during the same period as the Allman Brothers' Brothers and Sisters, Laid Back strips Gregg Allman's songwriting down to a mellower, more orchestrated solo showcase, reworking the band's 'Midnight Rider' into a hushed, string-and-pedal-steel arrangement far from the road-song original. Chuck Leavell's piano and a backing choir give songs like 'Multi-Colored Lady' and a closing take on 'Will the Circle Be Unbroken' a gospel-soul quality closer to Muscle Shoals than to Southern rock jamming. It remains the most acclaimed of Allman's solo records and a showcase for his voice outside the band's guitar-heavy context.</t>
  </si>
  <si>
    <t xml:space="preserve">Made alongside the Allman Brothers Band's own Brothers and Sisters sessions, Laid Back shows Gregg Allman pulling his songwriting toward the gospel and R&amp;B side of Southern music that also runs through Wet Willie and Eddie Hinton's records.</t>
  </si>
  <si>
    <t xml:space="preserve">Midnight Rider; Multi-Colored Lady; Queen of Hearts</t>
  </si>
  <si>
    <t xml:space="preserve">https://en.wikipedia.org/wiki/Laid_Back_(album)</t>
  </si>
  <si>
    <t xml:space="preserve">A1160</t>
  </si>
  <si>
    <t xml:space="preserve">Dickey Betts &amp; Great Southern</t>
  </si>
  <si>
    <t xml:space="preserve">harmonized guitars; long solos; slide guitar; storytelling; breezy</t>
  </si>
  <si>
    <t xml:space="preserve">Formed while the Allman Brothers Band was on hiatus, Dickey Betts' first outside band tries to fuse the loose feel of his earlier solo record Highway Call with the harder, twin-guitar blues sound of the Allmans, using Dan Toler as his new foil on second lead guitar. 'Bougainvillea' stretches past seven minutes in the same long-solo mold as Betts' Allman Brothers instrumentals, while 'Sweet Virginia' and 'Out to Get Me' keep things tighter. It is a polished, professional record rather than a radical departure, aimed at holding the Allmans' audience during the band's split.</t>
  </si>
  <si>
    <t xml:space="preserve">Formed by Dickey Betts during the Allman Brothers Band's mid-1970s breakup, Great Southern kept the twin-guitar Southern rock sound alive under Betts' own name until the Allmans reunited in 1978.</t>
  </si>
  <si>
    <t xml:space="preserve">Bougainvillea; Sweet Virginia; Out to Get Me</t>
  </si>
  <si>
    <t xml:space="preserve">https://en.wikipedia.org/wiki/Dickey_Betts_%26_Great_Southern_(album)
https://www.discogs.com/release/1651998-Dickey-Betts-Great-Southern-Dickey-Betts-Great-Southern</t>
  </si>
  <si>
    <t xml:space="preserve">A1161</t>
  </si>
  <si>
    <t xml:space="preserve">Cowboy</t>
  </si>
  <si>
    <t xml:space="preserve">Reach for the Sky</t>
  </si>
  <si>
    <t xml:space="preserve">fingerpicked acoustic; close harmonies; road songs; breezy; storytelling</t>
  </si>
  <si>
    <t xml:space="preserve">Cowboy's debut is softer and more country-folk than most of the Capricorn roster, built around Scott Boyer and Tommy Talton's close vocal harmonies and gentle, mid-tempo songwriting on tracks like 'Livin' in the Country' and 'Pretty Friend.' Duane Allman, who recommended the band to Capricorn founder Phil Walden, played dobro on the duo's best-known song, 'Please Be with Me,' later covered by Eric Clapton. Boyer and Talton went on to become de facto Capricorn house musicians, playing behind the Allman Brothers and Gregg Allman throughout the decade.</t>
  </si>
  <si>
    <t xml:space="preserve">Duane Allman's recommendation brought Cowboy to Capricorn Records, and Boyer and Talton's subsequent session work ties this gentler, country-rock corner of the label's roster directly to the Allman Brothers' own records.</t>
  </si>
  <si>
    <t xml:space="preserve">Livin' in the Country; Pretty Friend; Everything Here</t>
  </si>
  <si>
    <t xml:space="preserve">https://www.discogs.com/release/12696793-Cowboy-Reach-For-The-Sky
https://en.wikipedia.org/wiki/Cowboy_(band)</t>
  </si>
  <si>
    <t xml:space="preserve">A1162</t>
  </si>
  <si>
    <t xml:space="preserve">Grinderswitch</t>
  </si>
  <si>
    <t xml:space="preserve">Honest to Goodness</t>
  </si>
  <si>
    <t xml:space="preserve">slide guitar; harmonized guitars; long solos; road songs; drawl</t>
  </si>
  <si>
    <t xml:space="preserve">Grinderswitch grew out of Joe Dan Petty's work as an Allman Brothers roadie and guitar technician, and their debut plays like a working band's version of the label's signature sound: twin guitars, blues-rock riffing, and extended songs like the six-minute closer 'Homebound.' It never broke through commercially and the band remained one of Capricorn's lesser-known acts despite touring alongside the label's bigger names for most of the decade. It is a useful measure of how far the Southern rock template spread beyond its most famous practitioners.</t>
  </si>
  <si>
    <t xml:space="preserve">Formed by an Allman Brothers Band roadie and signed to Capricorn Records, Grinderswitch shows the twin-guitar Southern rock format being adopted by second-tier bands across the label's roster.</t>
  </si>
  <si>
    <t xml:space="preserve">Kiss the Blues Goodbye; Homebound; Peach County Jamboree</t>
  </si>
  <si>
    <t xml:space="preserve">https://www.discogs.com/master/562339-Grinderswitch-Honest-To-Goodness
https://en.wikipedia.org/wiki/Grinderswitch</t>
  </si>
  <si>
    <t xml:space="preserve">A1163</t>
  </si>
  <si>
    <t xml:space="preserve">Blackfoot</t>
  </si>
  <si>
    <t xml:space="preserve">Strikes</t>
  </si>
  <si>
    <t xml:space="preserve">harmonized guitars; slide guitar; harmonica; anthemic; rowdy</t>
  </si>
  <si>
    <t xml:space="preserve">Blackfoot's breakthrough leans harder into hard rock than the Allmans or Marshall Tucker Band, with Rickey Medlocke's raspy vocals driving radio hits 'Highway Song' and 'Train, Train' alongside covers of Spirit and Free. Formed in Jacksonville by musicians who had crossed paths with Lynyrd Skynyrd since their teens, the band took until their fourth album to find a national audience. It sits at the harder-rocking edge of what counts as Southern rock, closer to arena rock than the jazz- and country-inflected jamming of the Allmans or Marshall Tucker Band.</t>
  </si>
  <si>
    <t xml:space="preserve">Formed by Jacksonville musicians connected to the same scene that produced Lynyrd Skynyrd, Blackfoot pushed the Southern rock template toward a harder, more radio-friendly hard-rock sound by the end of the 1970s.</t>
  </si>
  <si>
    <t xml:space="preserve">Highway Song; Train, Train; Road Fever</t>
  </si>
  <si>
    <t xml:space="preserve">https://en.wikipedia.org/wiki/Strikes_(album)
https://en.wikipedia.org/wiki/Blackfoot_(band)</t>
  </si>
  <si>
    <t xml:space="preserve">A1164</t>
  </si>
  <si>
    <t xml:space="preserve">Molly Hatchet</t>
  </si>
  <si>
    <t xml:space="preserve">harmonized guitars; long solos; shouted; rowdy; anthemic</t>
  </si>
  <si>
    <t xml:space="preserve">Molly Hatchet's debut pushes Jacksonville Southern rock toward boogie-metal territory, with producer Tom Werman favoring loud triple-guitar riffing and Danny Joe Brown's shouted, hard-rock vocal delivery over the jazzier improvisation of the Allmans or Marshall Tucker Band. 'Gator Country' and 'Dreams I'll Never See,' a cover of an Allman Joys-era Gregg Allman song, tie the record back to the genre's roots even as the guitars get heavier and the songs get shorter. It became one of the best-selling Southern rock debuts of the late 1970s, arriving just as the genre's first generation was winding down.</t>
  </si>
  <si>
    <t xml:space="preserve">Formed in Jacksonville in the wake of Skynyrd's success, Molly Hatchet represents the harder, more metal-adjacent direction Southern rock guitar bands took as the genre moved into the arena-rock era of the late 1970s and early 1980s.</t>
  </si>
  <si>
    <t xml:space="preserve">Gator Country; Dreams I'll Never See; Bounty Hunter</t>
  </si>
  <si>
    <t xml:space="preserve">https://en.wikipedia.org/wiki/Molly_Hatchet_(album)
https://en.wikipedia.org/wiki/Molly_Hatchet</t>
  </si>
  <si>
    <t xml:space="preserve">A1165</t>
  </si>
  <si>
    <t xml:space="preserve">ZZ Top</t>
  </si>
  <si>
    <t xml:space="preserve">Tres Hombres</t>
  </si>
  <si>
    <t xml:space="preserve">London Records</t>
  </si>
  <si>
    <t xml:space="preserve">slide guitar; harmonica; drawl; rowdy; drinking songs</t>
  </si>
  <si>
    <t xml:space="preserve">ZZ Top's third album distills the Houston trio's blues-boogie into tight, riff-driven songs, most famously 'La Grange,' a John Lee Hooker-indebted shuffle about a Texas roadhouse, alongside 'Jesus Just Left Chicago' and 'Beer Drinkers &amp; Hell Raisers.' Billy Gibbons' stinging slide guitar and the band's stripped-to-the-bone power trio arrangement give it a leaner, more compact feel than the extended jams of the Georgia and Florida Southern rock bands. Pitchfork later called it a melding of Southern rock and blues boogie filtered through the band's own idiosyncratic style.</t>
  </si>
  <si>
    <t xml:space="preserve">A Texas variant on the same blues-rock foundation the Allman Brothers and Skynyrd drew on, ZZ Top's tighter, riff-based songwriting is a regional counterpart to the more improvisational Georgia and Florida Southern rock scenes.</t>
  </si>
  <si>
    <t xml:space="preserve">La Grange; Jesus Just Left Chicago; Beer Drinkers &amp; Hell Raisers</t>
  </si>
  <si>
    <t xml:space="preserve">https://en.wikipedia.org/wiki/Tres_Hombres</t>
  </si>
  <si>
    <t xml:space="preserve">A1166</t>
  </si>
  <si>
    <t xml:space="preserve">Sea Level</t>
  </si>
  <si>
    <t xml:space="preserve">piano; long solos; horns; breezy; cosmic</t>
  </si>
  <si>
    <t xml:space="preserve">Sea Level formed when Allman Brothers pianist Chuck Leavell, bassist Lamar Williams, and drummer Jai Johanny Johanson began jamming during the Allmans' mid-1970s hiatus, adding guitarist Jimmy Nalls for a jazzier, more fusion-leaning spinoff of the Allmans' sound. Leavell's piano, already famous from his solo on the Allmans' 'Jessica,' carries most of the record's melodic weight across songs like 'Rain in Spain' and a lengthy instrumental cover of 'Scarborough Fair.' It traded some of the Allmans' blues grit for a lighter, more virtuosic jazz-rock feel, aimed at the same Capricorn audience.</t>
  </si>
  <si>
    <t xml:space="preserve">Formed by Allman Brothers Band members Chuck Leavell, Lamar Williams, and Jai Johanny Johanson during the Allmans' 1976 breakup, Sea Level is a direct Capricorn Records offshoot of the flagship band's sound.</t>
  </si>
  <si>
    <t xml:space="preserve">Rain in Spain; Scarborough Fair; Nothing Matters But the Fever</t>
  </si>
  <si>
    <t xml:space="preserve">https://en.wikipedia.org/wiki/Sea_Level_(album)
https://en.wikipedia.org/wiki/Sea_Level_(band)</t>
  </si>
  <si>
    <t xml:space="preserve">A1167</t>
  </si>
  <si>
    <t xml:space="preserve">The Velvet Underground</t>
  </si>
  <si>
    <t xml:space="preserve">The Velvet Underground &amp; Nico</t>
  </si>
  <si>
    <t xml:space="preserve">Verve</t>
  </si>
  <si>
    <t xml:space="preserve">V29 Velvet Underground and proto-indie</t>
  </si>
  <si>
    <t xml:space="preserve">Andy Warhol's Factory</t>
  </si>
  <si>
    <t xml:space="preserve">feedback; deadpan; storytelling; heartbreak; long songs (7+ minutes)</t>
  </si>
  <si>
    <t xml:space="preserve">The Velvet Underground's debut pairs Lou Reed's deadpan narration of drug deals and S&amp;M with John Cale's droning electric viola and Sterling Morrison and Maureen Tucker's flat, tribal backing, while Andy Warhol-installed chanteuse Nico sings three tracks in her deep, accented monotone. Songs like 'Heroin' and 'Venus in Furs' turn taboo subject matter into hypnotic, minimally-chorded rock, and the extended noise breakdowns anticipate both punk and drone music decades early. Commercially ignored on release, it became the founding document for art-damaged, unglamorous rock songwriting.</t>
  </si>
  <si>
    <t xml:space="preserve">Grew out of Lou Reed's pop-song craft and John Cale's minimalist drone background, packaged by Andy Warhol; it is the direct root of glam, punk, No Wave, and the deadpan indie songwriting later carried by Jonathan Richman, Pavement, and Yo La Tengo.</t>
  </si>
  <si>
    <t xml:space="preserve">Heroin; Venus in Furs; I'm Waiting for the Man</t>
  </si>
  <si>
    <t xml:space="preserve">https://en.wikipedia.org/wiki/The_Velvet_Underground_discography
https://en.wikipedia.org/wiki/The_Velvet_Underground_%26_Nico</t>
  </si>
  <si>
    <t xml:space="preserve">A1168</t>
  </si>
  <si>
    <t xml:space="preserve">White Light/White Heat</t>
  </si>
  <si>
    <t xml:space="preserve">feedback; noise wall; long songs (7+ minutes); shouted; live in the room</t>
  </si>
  <si>
    <t xml:space="preserve">Recorded live in the studio at brutal volume, the Velvet Underground's second album buries Lou Reed's vocals under distortion and lets the band's noisiest instincts take over, climaxing in the 17-minute feedback jam 'Sister Ray,' cut in a single take. 'The Gift' splits the stereo channels between a deadpan spoken story and an instrumental drone, while the title track rattles along on a cheap, overdriven organ. It is the loudest and most abrasive record the band made, and its willful ugliness became a blueprint for noise rock.</t>
  </si>
  <si>
    <t xml:space="preserve">Pushed the drone experiments of the first album to their extreme, setting a template that Sonic Youth, Swans, and other noise-rock and No Wave bands later followed.</t>
  </si>
  <si>
    <t xml:space="preserve">Sister Ray; White Light/White Heat; The Gift</t>
  </si>
  <si>
    <t xml:space="preserve">https://en.wikipedia.org/wiki/The_Velvet_Underground_discography
https://en.wikipedia.org/wiki/White_Light/White_Heat</t>
  </si>
  <si>
    <t xml:space="preserve">A1169</t>
  </si>
  <si>
    <t xml:space="preserve">MGM</t>
  </si>
  <si>
    <t xml:space="preserve">hushed; deadpan; storytelling; spiritual or gospel; bleak</t>
  </si>
  <si>
    <t xml:space="preserve">With John Cale gone and Doug Yule in his place, the band's third album drops the feedback almost entirely for hushed, close-mic'd ballads like 'Pale Blue Eyes' and 'Candy Says,' Lou Reed's voice barely above a whisper over clean, interlocking guitars. Maureen Tucker takes a rare lead vocal on 'After Hours,' and 'The Murder Mystery' experiments with overlapping spoken-word tracks panned hard left and right. It is the quietest and most intimate Velvets record, trading confrontation for a tender, wounded stillness.</t>
  </si>
  <si>
    <t xml:space="preserve">Reacted directly against the noise of White Light/White Heat, and its quiet, guitar-based intimacy is the record most often cited as a template for slowcore acts like Low and Galaxie 500 and for deadpan songwriters like Jonathan Richman and Bill Callahan.</t>
  </si>
  <si>
    <t xml:space="preserve">Pale Blue Eyes; Candy Says; Jesus</t>
  </si>
  <si>
    <t xml:space="preserve">https://en.wikipedia.org/wiki/The_Velvet_Underground_discography
https://en.wikipedia.org/wiki/The_Velvet_Underground_(album)</t>
  </si>
  <si>
    <t xml:space="preserve">A1170</t>
  </si>
  <si>
    <t xml:space="preserve">Loaded</t>
  </si>
  <si>
    <t xml:space="preserve">anthemic; polished; storytelling; road songs</t>
  </si>
  <si>
    <t xml:space="preserve">Made after Cale and then Tucker had left, Loaded is the Velvet Underground's most conventional and hook-driven record, opening with the surging riff of 'Sweet Jane' and the horn-punctuated 'Rock &amp; Roll,' both written as deliberate, radio-length singles. Doug Yule sings much of the album after Lou Reed quit the band before its release, and the production is comparatively polished and major-key. Ironically the band's most commercial-sounding album became one of its most influential, supplying two songs that entered the classic-rock canon.</t>
  </si>
  <si>
    <t xml:space="preserve">Strips the band's earlier drone and noise down to concise, guitar-driven pop songs, a move that directly shaped power pop and jangle bands from Big Star through the Feelies and Yo La Tengo.</t>
  </si>
  <si>
    <t xml:space="preserve">Sweet Jane; Rock &amp; Roll; New Age</t>
  </si>
  <si>
    <t xml:space="preserve">https://en.wikipedia.org/wiki/The_Velvet_Underground_discography
https://en.wikipedia.org/wiki/Loaded_(The_Velvet_Underground_album)</t>
  </si>
  <si>
    <t xml:space="preserve">A1171</t>
  </si>
  <si>
    <t xml:space="preserve">Live at Max's Kansas City</t>
  </si>
  <si>
    <t xml:space="preserve">Cotillion</t>
  </si>
  <si>
    <t xml:space="preserve">live in the room; lo-fi; deadpan; storytelling</t>
  </si>
  <si>
    <t xml:space="preserve">Taped on a cassette recorder by Andy Warhol associate Brigid Polk during the band's 1970 residency at the New York club Max's Kansas City, this is a hissy, mono, deliberately unglamorous document of Lou Reed's final shows with the Velvet Underground. The band runs through 'Sweet Jane,' 'Pale Blue Eyes,' and 'I'm Waiting for the Man' with a loose, conversational looseness far removed from studio polish, audience chatter audible throughout. Released only after Atlantic was disappointed by Loaded's sales, its lo-fi amateurism became as influential as the studio records for later bands.</t>
  </si>
  <si>
    <t xml:space="preserve">A bootleg-quality document that normalized lo-fi, live-in-the-room recording as a legitimate aesthetic, an idea later embraced wholesale by cassette-culture and lo-fi indie acts like Guided by Voices and Daniel Johnston.</t>
  </si>
  <si>
    <t xml:space="preserve">Sweet Jane; I'm Waiting for the Man; Pale Blue Eyes</t>
  </si>
  <si>
    <t xml:space="preserve">https://en.wikipedia.org/wiki/The_Velvet_Underground_discography
https://en.wikipedia.org/wiki/Live_at_Max%27s_Kansas_City</t>
  </si>
  <si>
    <t xml:space="preserve">A1172</t>
  </si>
  <si>
    <t xml:space="preserve">1969: The Velvet Underground Live</t>
  </si>
  <si>
    <t xml:space="preserve">live in the room; long songs (7+ minutes); feedback; storytelling</t>
  </si>
  <si>
    <t xml:space="preserve">Compiled from two 1969 club shows in Dallas and San Francisco, this double album catches the post-Cale lineup stretching songs far past their studio lengths, with 'Heroin' and 'Ocean' both topping nine minutes and 'White Light/White Heat' extended past eight. The performances are looser and warmer than the studio versions, with Doug Yule and Lou Reed trading vocal leads over a band clearly comfortable playing for a small room. Because the studio albums were mostly out of print through the early 1980s, this became many listeners' first entry point into the band.</t>
  </si>
  <si>
    <t xml:space="preserve">Its extended, exploratory arrangements of Velvets songs previewed the long-form guitar jamming that groups like Yo La Tengo and Sonic Youth would later build whole albums around.</t>
  </si>
  <si>
    <t xml:space="preserve">Heroin; Ocean; Sweet Jane</t>
  </si>
  <si>
    <t xml:space="preserve">https://en.wikipedia.org/wiki/The_Velvet_Underground_discography
https://en.wikipedia.org/wiki/1969:_The_Velvet_Underground_Live</t>
  </si>
  <si>
    <t xml:space="preserve">A1173</t>
  </si>
  <si>
    <t xml:space="preserve">VU</t>
  </si>
  <si>
    <t xml:space="preserve">storytelling; deadpan; polished; heartbreak</t>
  </si>
  <si>
    <t xml:space="preserve">Assembled from tracks the band recorded in 1968-69 for a scrapped fourth MGM album, VU surfaced from the Polygram vaults over a decade after the band split and reveals a more accessible, straightforwardly melodic Velvet Underground than the finished albums suggested. Songs like 'Stephanie Says' and 'Ocean' had circulated only as bootlegs before this release, sung by Lou Reed in a warmer, more conversational register. Several tracks here were later reworked by Reed on his solo albums, but critics generally prefer these leaner, original versions.</t>
  </si>
  <si>
    <t xml:space="preserve">A vault release that filled in the melodic, song-oriented side of the Velvets' catalog and gave later archival-minded indie labels a model for treating unreleased basement tapes as canon.</t>
  </si>
  <si>
    <t xml:space="preserve">Stephanie Says; Ocean; Foggy Notion</t>
  </si>
  <si>
    <t xml:space="preserve">https://en.wikipedia.org/wiki/The_Velvet_Underground_discography
https://en.wikipedia.org/wiki/VU_(album)</t>
  </si>
  <si>
    <t xml:space="preserve">A1174</t>
  </si>
  <si>
    <t xml:space="preserve">Another View</t>
  </si>
  <si>
    <t xml:space="preserve">feedback; noise wall; lo-fi; storytelling</t>
  </si>
  <si>
    <t xml:space="preserve">The leftover half of the same 1968-69 vault discovery that produced VU the year before, Another View is rawer and more experimental, pairing two versions of the drifting 'Hey Mr. Rain' with rough, proto-punk workouts closer in spirit to White Light/White Heat. 'Ride Into the Sun' would later resurface, reworked, on Lou Reed's solo debut, and 'Ocean' appears here in an earlier, sparer mix. It is a scrappier, more scattered listen than its companion volume, mainly for listeners who have exhausted the main albums.</t>
  </si>
  <si>
    <t xml:space="preserve">Documents the noisier, unfinished corners of the Velvets' late catalog and shows how directly Lou Reed mined the band's shelved material for his own solo records.</t>
  </si>
  <si>
    <t xml:space="preserve">Hey Mr. Rain; Ride Into the Sun; I Can't Stand It</t>
  </si>
  <si>
    <t xml:space="preserve">https://en.wikipedia.org/wiki/The_Velvet_Underground_discography
https://en.wikipedia.org/wiki/Another_View</t>
  </si>
  <si>
    <t xml:space="preserve">A1175</t>
  </si>
  <si>
    <t xml:space="preserve">Lou Reed</t>
  </si>
  <si>
    <t xml:space="preserve">storytelling; polished; deadpan; heartbreak</t>
  </si>
  <si>
    <t xml:space="preserve">Reed's solo debut re-records eight unreleased Velvet Underground-era songs with a crew of British session players, including members of Yes, smoothing the material's rough edges into a slicker, more conventional art-rock sound. 'Lisa Says' and 'Ocean' show off Reed's storytelling voice without the band's noise, but the polished arrangements mute some of the original tension, and the record was largely overshadowed by Transformer months later. It functions mostly as a transitional document, interesting for its versions of songs the Velvets never officially released.</t>
  </si>
  <si>
    <t xml:space="preserve">Marks Reed's first attempt to carry Velvet Underground songwriting into a solo career, a template of plainspoken narrative over conventional rock backing he refined across the rest of the decade.</t>
  </si>
  <si>
    <t xml:space="preserve">Lisa Says; Ocean; Wild Child</t>
  </si>
  <si>
    <t xml:space="preserve">https://en.wikipedia.org/wiki/Lou_Reed
https://en.wikipedia.org/wiki/Lou_Reed_(album)</t>
  </si>
  <si>
    <t xml:space="preserve">A1176</t>
  </si>
  <si>
    <t xml:space="preserve">Transformer</t>
  </si>
  <si>
    <t xml:space="preserve">strings; pop-culture references; anthemic; polished; deadpan</t>
  </si>
  <si>
    <t xml:space="preserve">Produced by David Bowie and Mick Ronson at the height of glam, Transformer wraps Lou Reed's deadpan tales of Warhol Factory hangers-on in string arrangements, saxophone, and hooky, almost cabaret-pop melodies. 'Walk on the Wild Side' turns a list of drag queens and hustlers into a walking-bassline hit single, while 'Perfect Day' and 'Satellite of Love' soften Reed's sneer into genuine tenderness. The album made Reed a star for the only time in his career and set the tone for glam and art-pop songwriting about outsider New York characters.</t>
  </si>
  <si>
    <t xml:space="preserve">Took the Velvet Underground's deadpan character sketches and dressed them in glam-pop production, directly influencing Bowie's own work and later art-pop and indie songwriters who mine outsider characters for empathy.</t>
  </si>
  <si>
    <t xml:space="preserve">Walk on the Wild Side; Perfect Day; Satellite of Love</t>
  </si>
  <si>
    <t xml:space="preserve">https://en.wikipedia.org/wiki/Lou_Reed
https://en.wikipedia.org/wiki/Transformer_(Lou_Reed_album)</t>
  </si>
  <si>
    <t xml:space="preserve">A1177</t>
  </si>
  <si>
    <t xml:space="preserve">Berlin</t>
  </si>
  <si>
    <t xml:space="preserve">strings; bleak; storytelling; heartbreak; spiritual or gospel</t>
  </si>
  <si>
    <t xml:space="preserve">A bleak concept album about a doomed, drug-addicted couple, Berlin is scored with Bob Ezrin's orchestral rock-opera production, weeping strings, horns, and a children's choir on 'The Kids,' Reed's voice sunk low and world-weary throughout. Songs like 'Caroline Says I' and 'The Bed' detail domestic abuse and suicide with a novelist's specificity, a tone critics dismissed as unlistenable in 1973 but reassessed decades later as one of rock's few real tragedies set to music. Its slow tempos and unrelenting sadness make it a direct ancestor of the slowcore records that followed.</t>
  </si>
  <si>
    <t xml:space="preserve">Extends the Velvet Underground's interest in unglamorous, novelistic character studies into full-album form, a model later followed by concept-minded songwriters from the Mountain Goats to Sun Kil Moon.</t>
  </si>
  <si>
    <t xml:space="preserve">Caroline Says I; The Kids; Berlin</t>
  </si>
  <si>
    <t xml:space="preserve">https://en.wikipedia.org/wiki/Lou_Reed
https://en.wikipedia.org/wiki/Berlin_(Lou_Reed_album)</t>
  </si>
  <si>
    <t xml:space="preserve">A1178</t>
  </si>
  <si>
    <t xml:space="preserve">Metal Machine Music</t>
  </si>
  <si>
    <t xml:space="preserve">feedback; noise wall; long songs (7+ minutes); glacial</t>
  </si>
  <si>
    <t xml:space="preserve">An hour of layered guitar feedback with no beat, melody, or vocal, Metal Machine Music was recorded by Lou Reed alone with amplifiers and effects pedals set against each other and left to howl. RCA marketed it as a rock record and fans returned it in droves, but the album has since been claimed as a founding gesture of noise and drone music, its shifting overtones closer to minimalist composition than to anything on the pop charts. It remains the most extreme extrapolation of the feedback experiments the Velvet Underground began on White Light/White Heat.</t>
  </si>
  <si>
    <t xml:space="preserve">Carries the Velvet Underground's feedback drone to its logical, songless extreme, and is regularly cited by noise and drone artists, from Sonic Youth to later noise-rock acts, as an early sanctioning of pure guitar noise as music.</t>
  </si>
  <si>
    <t xml:space="preserve">Metal Machine Music, Part I; Metal Machine Music, Part II</t>
  </si>
  <si>
    <t xml:space="preserve">https://en.wikipedia.org/wiki/Lou_Reed
https://en.wikipedia.org/wiki/Metal_Machine_Music</t>
  </si>
  <si>
    <t xml:space="preserve">A1179</t>
  </si>
  <si>
    <t xml:space="preserve">Coney Island Baby</t>
  </si>
  <si>
    <t xml:space="preserve">hushed; heartbreak; storytelling; deadpan</t>
  </si>
  <si>
    <t xml:space="preserve">After the confrontational Metal Machine Music, Coney Island Baby finds Reed unexpectedly tender, singing plainly over warm, unhurried electric and acoustic guitar interplay on songs like 'She's My Best Friend.' The nearly seven-minute title track closes the record with a rambling, half-spoken monologue about wanting to play football for the coach, one of Reed's most disarmingly sincere vocal performances. It is often called his most romantic record, trading provocation for a hushed, late-night warmth.</t>
  </si>
  <si>
    <t xml:space="preserve">Shows the deadpan Velvet Underground storyteller turning inward toward quiet sincerity, a mode later picked up by hushed, plainspoken songwriters like Smog and Bill Callahan.</t>
  </si>
  <si>
    <t xml:space="preserve">Coney Island Baby; She's My Best Friend; Kicks</t>
  </si>
  <si>
    <t xml:space="preserve">https://en.wikipedia.org/wiki/Lou_Reed
https://en.wikipedia.org/wiki/Coney_Island_Baby</t>
  </si>
  <si>
    <t xml:space="preserve">A1180</t>
  </si>
  <si>
    <t xml:space="preserve">Street Hassle</t>
  </si>
  <si>
    <t xml:space="preserve">long songs (7+ minutes); storytelling; bleak; live in the room</t>
  </si>
  <si>
    <t xml:space="preserve">Street Hassle mixes studio takes with a live band recorded using an early binaural technique, giving the record an unusually spatial, in-the-room feel. The eleven-minute title suite splices three linked stories, moving from a hushed classical-guitar-and-cello opening through a spoken-word cameo from Bruce Springsteen to a bleak closing verse about a heroin overdose. It is one of Reed's most structurally ambitious solo pieces, matching punk's rawness to novelistic, multi-part songwriting.</t>
  </si>
  <si>
    <t xml:space="preserve">Reed's most punk-adjacent solo record, made as the CBGB scene he had helped inspire was breaking; its blunt, live-sounding production and long-form storytelling echo forward into art-punk and slowcore alike.</t>
  </si>
  <si>
    <t xml:space="preserve">Street Hassle; Dirt; Real Good Time Together</t>
  </si>
  <si>
    <t xml:space="preserve">https://en.wikipedia.org/wiki/Lou_Reed
https://en.wikipedia.org/wiki/Street_Hassle</t>
  </si>
  <si>
    <t xml:space="preserve">A1181</t>
  </si>
  <si>
    <t xml:space="preserve">The Blue Mask</t>
  </si>
  <si>
    <t xml:space="preserve">harmonized guitars; storytelling; political; bleak</t>
  </si>
  <si>
    <t xml:space="preserve">Reed's sharpest solo album in years pairs him with guitarist Robert Quine, the two never rehearsing together and cutting most songs in one or two takes, Quine's jagged, detuned lead guitar panned right against Reed's rhythm guitar on the left. Songs like 'The Blue Mask' and 'Waves of Fear' turn confessional, sometimes violent imagery into tense, live-sounding rock, while 'Heavenly Arms' is a plain, unguarded love song. The interplay between the two guitarists gives the record a raw, conversational energy closer to CBGB than to Reed's glossier late-'70s work.</t>
  </si>
  <si>
    <t xml:space="preserve">Quine's angular, post-punk-inflected guitar work reconnected Reed's solo sound to the downtown New York scene the Velvet Underground had originally seeded, and the album is frequently cited by guitar-focused indie and post-punk bands as a high point of Reed's catalog.</t>
  </si>
  <si>
    <t xml:space="preserve">The Blue Mask; Waves of Fear; Heavenly Arms</t>
  </si>
  <si>
    <t xml:space="preserve">https://en.wikipedia.org/wiki/Lou_Reed
https://en.wikipedia.org/wiki/The_Blue_Mask</t>
  </si>
  <si>
    <t xml:space="preserve">A1182</t>
  </si>
  <si>
    <t xml:space="preserve">New York</t>
  </si>
  <si>
    <t xml:space="preserve">political; storytelling; anthemic; live in the room</t>
  </si>
  <si>
    <t xml:space="preserve">A deliberately stripped-down, two-guitars-bass-drums record with almost no overdubs, New York is Reed's state-of-the-city address, fourteen songs of blunt social commentary about AIDS, racism, and political corruption meant to be heard start to finish like a book. 'Dirty Blvd.' and 'Romeo Had Juliette' pair plainspoken, almost journalistic lyrics with unfussy, live-sounding guitar rock, a return to directness after a decade of more polished records. Widely regarded as his best latter-day album, it reconnected his songwriting with the unglamorous New York detail that powered the first Velvet Underground record.</t>
  </si>
  <si>
    <t xml:space="preserve">Returns explicitly to the plain-spoken, story-driven songwriting of the first Velvet Underground album, and its bare productions influenced 1990s songwriters who wanted lyrics, not arrangement, to carry a record.</t>
  </si>
  <si>
    <t xml:space="preserve">Dirty Blvd.; Romeo Had Juliette; Busload of Faith</t>
  </si>
  <si>
    <t xml:space="preserve">https://en.wikipedia.org/wiki/Lou_Reed
https://en.wikipedia.org/wiki/New_York_(Lou_Reed_album)</t>
  </si>
  <si>
    <t xml:space="preserve">A1183</t>
  </si>
  <si>
    <t xml:space="preserve">Nico</t>
  </si>
  <si>
    <t xml:space="preserve">Chelsea Girl</t>
  </si>
  <si>
    <t xml:space="preserve">strings; fingerpicked acoustic; hushed; heartbreak</t>
  </si>
  <si>
    <t xml:space="preserve">Nico's debut strands her deep, accented alto in chamber-folk arrangements of songs written for her by Jackson Browne, Lou Reed, John Cale, and Tim Hardin, plus strings and flute overdubs added by producer Tom Wilson without her input, which she said she hated. 'These Days' and 'Chelsea Girls' pair her flat, funereal phrasing with delicate fingerpicked guitar, more accessible than the Velvet Underground but just as melancholy. It is the folkiest record she ever made before turning toward the harmonium-driven drone of her later albums.</t>
  </si>
  <si>
    <t xml:space="preserve">Written largely by her Velvet Underground and Greenwich Village circle, the album is the folk-pop bridge between the Velvets' orbit and Nico's own turn toward stark, avant-garde songwriting on The Marble Index.</t>
  </si>
  <si>
    <t xml:space="preserve">These Days; Chelsea Girls; Wrap Your Troubles in Dreams</t>
  </si>
  <si>
    <t xml:space="preserve">https://en.wikipedia.org/wiki/Nico
https://en.wikipedia.org/wiki/Chelsea_Girl</t>
  </si>
  <si>
    <t xml:space="preserve">A1184</t>
  </si>
  <si>
    <t xml:space="preserve">The Marble Index</t>
  </si>
  <si>
    <t xml:space="preserve">hushed; bleak; glacial; cosmic; spiritual or gospel</t>
  </si>
  <si>
    <t xml:space="preserve">Produced by John Cale, The Marble Index abandons Chelsea Girl's folk-pop entirely for Nico's own droning harmonium and Cale's stark, dissonant string and wind arrangements, built around vocal and harmonium tracks she recorded alone. Her voice is a flat, doom-laden drone across songs like 'Frozen Warnings,' the harmonium permanently and deliberately out of tune, the tempos glacial and the mood bleak throughout. Commercially ignored, it is now recognized as a founding text of goth and dark-ambient songwriting, arriving a decade before those genres had names.</t>
  </si>
  <si>
    <t xml:space="preserve">John Cale's arrangements carry the Velvet Underground's drone directly into stark solo songwriting, and the record is widely cited as a root of gothic rock and the slow, glacial end of the slowcore lineage.</t>
  </si>
  <si>
    <t xml:space="preserve">Frozen Warnings; Lawns of Dawns; Evening of Light</t>
  </si>
  <si>
    <t xml:space="preserve">https://en.wikipedia.org/wiki/Nico
https://en.wikipedia.org/wiki/The_Marble_Index</t>
  </si>
  <si>
    <t xml:space="preserve">A1185</t>
  </si>
  <si>
    <t xml:space="preserve">Desertshore</t>
  </si>
  <si>
    <t xml:space="preserve">hushed; bleak; glacial; spiritual or gospel</t>
  </si>
  <si>
    <t xml:space="preserve">Nico's second Cale-produced album keeps the harmonium drone of The Marble Index but frames it in slightly warmer, more folk-adjacent arrangements, with Cale playing most of the surrounding instrumentation himself. 'Janitor of Lunacy,' written for Brian Jones shortly after his death, and 'My Only Child' are sung in Nico's flat, funereal alto over slow, hushed accompaniment that barely rises above a whisper. It sold even less than her debut but has been covered repeatedly by later art-pop and indie songwriters drawn to its bleak, hymn-like stillness.</t>
  </si>
  <si>
    <t xml:space="preserve">Continues the Cale-Nico partnership that turned Velvet Underground drone into stark solo song-form, an approach later echoed by hushed, harmonium- or organ-based indie and slowcore artists.</t>
  </si>
  <si>
    <t xml:space="preserve">Janitor of Lunacy; My Only Child; Le Petit Chevalier</t>
  </si>
  <si>
    <t xml:space="preserve">https://en.wikipedia.org/wiki/Nico
https://en.wikipedia.org/wiki/Desertshore
https://www.discogs.com/release/2239071-Nico-Desertshore</t>
  </si>
  <si>
    <t xml:space="preserve">A1186</t>
  </si>
  <si>
    <t xml:space="preserve">The End...</t>
  </si>
  <si>
    <t xml:space="preserve">synths; bleak; hushed; glacial</t>
  </si>
  <si>
    <t xml:space="preserve">Nico's fourth album keeps her harmonium-and-drone sound but folds in synthesizers and electronic textures courtesy of Brian Eno and producer John Cale, plus guitar from Roxy Music's Phil Manzanera. The title track is a slow, mournful cover of the Doors' 'The End,' sung in Nico's flattened deadpan over a queasy, echoing arrangement, while 'You Forget to Answer' responds directly to Jim Morrison's death. It is the bleakest and most electronically textured of her Cale-produced run, closing out the trilogy of albums that defined her solo sound.</t>
  </si>
  <si>
    <t xml:space="preserve">Extends the Cale/Nico drone sound into early electronic textures, connecting the Velvet Underground's avant-garde side to the synth-and-guitar drone that later post-punk and dream-pop acts would build on.</t>
  </si>
  <si>
    <t xml:space="preserve">The End; You Forget to Answer; Innocent and Vain</t>
  </si>
  <si>
    <t xml:space="preserve">https://en.wikipedia.org/wiki/Nico
https://en.wikipedia.org/wiki/The_End...</t>
  </si>
  <si>
    <t xml:space="preserve">A1187</t>
  </si>
  <si>
    <t xml:space="preserve">The Modern Lovers</t>
  </si>
  <si>
    <t xml:space="preserve">Beserkley Records</t>
  </si>
  <si>
    <t xml:space="preserve">Boston underground rock scene</t>
  </si>
  <si>
    <t xml:space="preserve">deadpan; storytelling; small-town; road songs; rowdy</t>
  </si>
  <si>
    <t xml:space="preserve">Recorded in 1972 with John Cale producing but not released for four years, The Modern Lovers channels Velvet Underground drone (a two-chord organ-and-bass pulse straight out of 'Sister Ray') into deadpan, wide-eyed songs about driving Massachusetts highways at night and loving your parents. Jonathan Richman sings in a flat, enthusiastic near-monotone over Jerry Harrison's droning organ and David Robinson's simple, propulsive drums, amateurish by design and all the more direct for it. 'Roadrunner' and 'Pablo Picasso' became foundational texts for punk and indie bands who took the record's message that you didn't need to be a virtuoso to make something great.</t>
  </si>
  <si>
    <t xml:space="preserve">Directly modeled on the Velvet Underground's drone and produced in part by John Cale, the album is the single most-cited bridge between the Velvets and 1980s-90s American underground and college rock, name-checked by bands from the Sex Pistols to Pavement.</t>
  </si>
  <si>
    <t xml:space="preserve">Roadrunner; Pablo Picasso; She Cracked</t>
  </si>
  <si>
    <t xml:space="preserve">https://en.wikipedia.org/wiki/The_Modern_Lovers
https://en.wikipedia.org/wiki/Beserkley_Records</t>
  </si>
  <si>
    <t xml:space="preserve">A1188</t>
  </si>
  <si>
    <t xml:space="preserve">Jonathan Richman and the Modern Lovers</t>
  </si>
  <si>
    <t xml:space="preserve">deadpan; lo-fi; pop-culture references; lullaby</t>
  </si>
  <si>
    <t xml:space="preserve">Released the same year the shelved 1972 tapes finally surfaced as The Modern Lovers, this second self-titled album is a different, gentler band entirely: Richman had by now turned away from electric drone-rock toward simpler, almost childlike songs, backed by a new lineup on light, unhurried rock and roll. Covers of older pop songs sit next to originals about ice cream trucks and the abominable snowman, Richman's deadpan sincerity turning material that could read as novelty into genuinely warm songwriting. It marks the start of his long turn away from Velvets-style drone toward the deliberately simple, lo-fi style he kept for the rest of his career.</t>
  </si>
  <si>
    <t xml:space="preserve">Shows Richman consciously stripping the Velvet Underground's noise out of his own sound, a move toward radical simplicity and lo-fi songwriting later mirrored by acts like Daniel Johnston and the Moldy Peaches.</t>
  </si>
  <si>
    <t xml:space="preserve">Abominable Snowman in the Market; Ice Cream Man; Amazing Grace</t>
  </si>
  <si>
    <t xml:space="preserve">https://en.wikipedia.org/wiki/Jonathan_Richman_and_the_Modern_Lovers_(album)</t>
  </si>
  <si>
    <t xml:space="preserve">A1189</t>
  </si>
  <si>
    <t xml:space="preserve">Rock 'n' Roll with the Modern Lovers</t>
  </si>
  <si>
    <t xml:space="preserve">fingerpicked acoustic; lullaby; breezy; deadpan</t>
  </si>
  <si>
    <t xml:space="preserve">Richman pares the band down further here to acoustic guitar, upright bass, and drums, treating traditional folk tunes and children's songs with the same flat, sincere delivery he gives his own compositions. The instrumental 'Egyptian Reggae' became an unlikely European hit single, its simple, sunny two-chord vamp a world away from the Velvet Underground's drone even as it keeps the same commitment to minimalism. Critic Greil Marcus praised its stripped-back, anyone-can-play-this spirit as the purest expression of rock and roll's original promise.</t>
  </si>
  <si>
    <t xml:space="preserve">Continues Richman's post-Velvets turn toward radical simplicity, an approach that fed directly into the amateurish, unpolished aesthetic later prized by lo-fi and slacker indie bands.</t>
  </si>
  <si>
    <t xml:space="preserve">Egyptian Reggae; The Wheels on the Bus; Ice Cream Man</t>
  </si>
  <si>
    <t xml:space="preserve">https://en.wikipedia.org/wiki/Rock_%27n%27_Roll_with_the_Modern_Lovers
https://www.allmusic.com/album/rock-n-roll-with-the-modern-lovers-mw0000201060</t>
  </si>
  <si>
    <t xml:space="preserve">A1190</t>
  </si>
  <si>
    <t xml:space="preserve">Back in Your Life</t>
  </si>
  <si>
    <t xml:space="preserve">lullaby; lo-fi; deadpan; breezy</t>
  </si>
  <si>
    <t xml:space="preserve">About half the record features a full backing band while the rest is Jonathan Richman alone on acoustic guitar, the whole thing leaning further into the doo-wop and children's-music influences he had been exploring since leaving electric rock behind. Songs about animals and everyday joys are delivered with the same wide-eyed, unguarded sincerity as his earlier work, critics calling it disarmingly innocent rather than dismissing it as slight. It is the most minimal and homemade-sounding of his 1970s Beserkley albums.</t>
  </si>
  <si>
    <t xml:space="preserve">Pushes Richman's post-Velvets embrace of simplicity and amateurism to its furthest point, prefiguring the deliberately childlike, lo-fi sensibility of artists like Daniel Johnston.</t>
  </si>
  <si>
    <t xml:space="preserve">Abdul and Cleopatra; When I Dance; Rockin' Rockin' Leprechauns</t>
  </si>
  <si>
    <t xml:space="preserve">https://en.wikipedia.org/wiki/Back_in_Your_Life_(Jonathan_Richman_album)</t>
  </si>
  <si>
    <t xml:space="preserve">A1191</t>
  </si>
  <si>
    <t xml:space="preserve">Jonathan Richman</t>
  </si>
  <si>
    <t xml:space="preserve">I, Jonathan</t>
  </si>
  <si>
    <t xml:space="preserve">lo-fi; deadpan; pop-culture references; breezy</t>
  </si>
  <si>
    <t xml:space="preserve">A career-recap record made after a decade of children's-music detours, I, Jonathan finds Richman looking back explicitly at his own history, name-checking the Velvet Underground and his old scene directly on 'Velvet Underground' and revisiting the drone-rock roots of 'Roadrunner' a second time. The arrangements are sparse and unhurried, mostly acoustic guitar and light drums, his voice still delivering plain, present-tense observations about parties, summer nights, and dancing. It became one of his most acclaimed later albums precisely because it reconnected with the deadpan drone lineage he had mostly set aside for fifteen years.</t>
  </si>
  <si>
    <t xml:space="preserve">Explicitly reconnects Richman's catalog to the Velvet Underground he grew up idolizing, and its lo-fi, unpretentious indie-pop songwriting directly influenced 1990s slacker and lo-fi acts who claimed Richman as a patron saint.</t>
  </si>
  <si>
    <t xml:space="preserve">Velvet Underground; Roadrunner (Twice); That Summer Feeling</t>
  </si>
  <si>
    <t xml:space="preserve">https://en.wikipedia.org/wiki/I,_Jonathan</t>
  </si>
  <si>
    <t xml:space="preserve">A1192</t>
  </si>
  <si>
    <t xml:space="preserve">John Cale</t>
  </si>
  <si>
    <t xml:space="preserve">Vintage Violence</t>
  </si>
  <si>
    <t xml:space="preserve">strings; breezy; storytelling; close harmonies</t>
  </si>
  <si>
    <t xml:space="preserve">John Cale's solo debut abandons the Velvet Underground's drone almost entirely for concise, melodic baroque pop, closer to the Byrds or Astral Weeks-era Van Morrison than to anything on White Light/White Heat. Cale sings in a warm, unassuming voice over jangling guitars, strings, and tight, economical arrangements, songs like 'Big White Cloud' and 'Adelaide' showing off a songwriting craft his avant-garde reputation had obscured. It surprised critics who expected more experimentation and remains the gentlest, most accessible record in his catalog.</t>
  </si>
  <si>
    <t xml:space="preserve">Shows the Velvet Underground's most classically trained member turning immediately toward pop songcraft, a strand of his work later echoed in jangle and chamber-pop indie bands drawing equally on drone and melody.</t>
  </si>
  <si>
    <t xml:space="preserve">Adelaide; Big White Cloud; Fairweather Friend</t>
  </si>
  <si>
    <t xml:space="preserve">https://en.wikipedia.org/wiki/John_Cale
https://en.wikipedia.org/wiki/Vintage_Violence</t>
  </si>
  <si>
    <t xml:space="preserve">A1193</t>
  </si>
  <si>
    <t xml:space="preserve">Paris 1919</t>
  </si>
  <si>
    <t xml:space="preserve">strings; storytelling; breezy; polished</t>
  </si>
  <si>
    <t xml:space="preserve">Widely considered Cale's masterpiece, Paris 1919 sets his warm baritone against lush orchestral pop arrangements, filled with references to Dylan Thomas and postwar European history but sung with a deceptively breezy, melodic ease. 'Child's Christmas in Wales' and the title track glide over strings and piano with an almost easy-listening surface that hides genuinely strange, literate lyrics underneath. It is Cale at his most purely melodic, a world away from his viola-drone work in the Velvet Underground but no less carefully constructed.</t>
  </si>
  <si>
    <t xml:space="preserve">Demonstrates the same Velvet Underground alumnus applying rigorous, classically trained arrangement skill to accessible pop songwriting, a combination later prized by chamber-pop and orchestral indie acts.</t>
  </si>
  <si>
    <t xml:space="preserve">Paris 1919; Child's Christmas in Wales; Half Past France</t>
  </si>
  <si>
    <t xml:space="preserve">https://en.wikipedia.org/wiki/John_Cale
https://en.wikipedia.org/wiki/Paris_1919_(album)</t>
  </si>
  <si>
    <t xml:space="preserve">A1194</t>
  </si>
  <si>
    <t xml:space="preserve">The Stooges</t>
  </si>
  <si>
    <t xml:space="preserve">Ann Arbor, MI</t>
  </si>
  <si>
    <t xml:space="preserve">Ann Arbor and Detroit proto-punk scene</t>
  </si>
  <si>
    <t xml:space="preserve">feedback; rowdy; long songs (7+ minutes); shouted</t>
  </si>
  <si>
    <t xml:space="preserve">Produced by John Cale, whose viola drones through the raga-like ten-minute 'We Will Fall,' the Stooges' debut otherwise strips rock down to its most primitive elements: simple riffs, Iggy Pop's yowled vocals, and blunt, repetitive song structures built for maximum physical impact. 'I Wanna Be Your Dog' rides a single sleigh-bell-and-three-chord hook for over three minutes, an act of deliberate, defiant amateurism that horrified critics on release and inspired punk bands a decade later. Cale's involvement is the direct thread tying the album's droning, primitivist noise back to the Velvet Underground he had just left.</t>
  </si>
  <si>
    <t xml:space="preserve">John Cale's production is a direct, documented line from the Velvet Underground's drone experiments to Detroit proto-punk, and the album's raw, three-chord amateurism became a foundational text for punk rock itself.</t>
  </si>
  <si>
    <t xml:space="preserve">I Wanna Be Your Dog; We Will Fall; No Fun</t>
  </si>
  <si>
    <t xml:space="preserve">https://en.wikipedia.org/wiki/The_Stooges_(album)</t>
  </si>
  <si>
    <t xml:space="preserve">A1195</t>
  </si>
  <si>
    <t xml:space="preserve">Television</t>
  </si>
  <si>
    <t xml:space="preserve">Marquee Moon</t>
  </si>
  <si>
    <t xml:space="preserve">CBGB scene</t>
  </si>
  <si>
    <t xml:space="preserve">harmonized guitars; long songs (7+ minutes); long solos; storytelling</t>
  </si>
  <si>
    <t xml:space="preserve">Television's classic-era album trades punk's power chords for long, interlocking lead lines between Tom Verlaine and Richard Lloyd, clean, chiming guitar tones recorded with almost none of the distortion associated with the CBGB scene around them. The title track stretches past ten minutes on a single hypnotic chord progression, the guitars trading solos in a way closer to the Velvet Underground's extended drone workouts than to the Ramones' three-chord blasts next door. Its elegant, uncluttered guitar interplay became one of the most directly cited influences on 1980s and '90s American indie and post-punk guitar bands.</t>
  </si>
  <si>
    <t xml:space="preserve">Grew out of the same downtown New York scene the Velvet Underground had helped seed a decade earlier, and its interlocking, droning guitar lines fed directly into R.E.M., Sonic Youth, and the broader American college-rock guitar vocabulary.</t>
  </si>
  <si>
    <t xml:space="preserve">Marquee Moon; Venus; See No Evil</t>
  </si>
  <si>
    <t xml:space="preserve">https://en.wikipedia.org/wiki/Marquee_Moon</t>
  </si>
  <si>
    <t xml:space="preserve">A1196</t>
  </si>
  <si>
    <t xml:space="preserve">Drive-By Truckers</t>
  </si>
  <si>
    <t xml:space="preserve">Gangstabilly</t>
  </si>
  <si>
    <t xml:space="preserve">Soul Dump Records</t>
  </si>
  <si>
    <t xml:space="preserve">V3 Southern storytelling rock</t>
  </si>
  <si>
    <t xml:space="preserve">drawl; storytelling; small-town; drinking songs; lo-fi; funny-sad</t>
  </si>
  <si>
    <t xml:space="preserve">Drive-By Truckers' scrappy debut is a lo-fi blast of outlaw-country parody and true-crime Alabama tales, cut fast with Patterson Hood and Mike Cooley trading verses over ragged, twangy guitars. Songs like 'The Living Bubba', about a dying musician playing through illness, sit next to jokes about trailer parks and bad decisions, establishing the band's habit of mixing comedy and grief in the same verse. It is rougher and more punk than the three-guitar band DBT would become, but the deadpan Southern storytelling is already fully formed.</t>
  </si>
  <si>
    <t xml:space="preserve">Grew out of Hood and Cooley's earlier Alabama band Adam's House Cat and the cowpunk/insurgent-country underground after Uncle Tupelo; it is the root from which the rest of the Drive-By Truckers catalog, and eventually Jason Isbell's and Wednesday's records, grew.</t>
  </si>
  <si>
    <t xml:space="preserve">The Living Bubba; Steve McQueen</t>
  </si>
  <si>
    <t xml:space="preserve">https://en.wikipedia.org/wiki/Drive-By_Truckers</t>
  </si>
  <si>
    <t xml:space="preserve">A1197</t>
  </si>
  <si>
    <t xml:space="preserve">Pizza Deliverance</t>
  </si>
  <si>
    <t xml:space="preserve">drawl; storytelling; small-town; Southern gothic; drinking songs; funny-sad</t>
  </si>
  <si>
    <t xml:space="preserve">DBT's second record keeps the ragged twin-guitar attack but sharpens the storytelling, with songs about a drive-in killer ('Nine Bullets'), backwoods religion, and small-time crooks. Cooley's 'Too Much Sex, Too Little Jesus' and Hood's narrative songs set the template of alternating, contrasting songwriter voices the band would keep for two decades. It's still cheap and fast-sounding, cut on a shoestring, but the character sketches of struggling Southerners are already novelistic.</t>
  </si>
  <si>
    <t xml:space="preserve">A direct continuation of Gangstabilly and the Adam's House Cat lineage, and a warm-up for the fuller concept-album ambitions of Southern Rock Opera two years later.</t>
  </si>
  <si>
    <t xml:space="preserve">Nine Bullets; Too Much Sex, Too Little Jesus</t>
  </si>
  <si>
    <t xml:space="preserve">A1198</t>
  </si>
  <si>
    <t xml:space="preserve">Alabama Ass Whuppin'</t>
  </si>
  <si>
    <t xml:space="preserve">Second Heaven Records</t>
  </si>
  <si>
    <t xml:space="preserve">drawl; storytelling; live in the room; drinking songs; rowdy; long solos</t>
  </si>
  <si>
    <t xml:space="preserve">A raw, sweaty live document recorded in small Southern and Midwestern clubs, capturing the pre-Isbell lineup at full volume before the band had much notice outside the region. It reworks songs from the first two albums into louder, longer versions and adds the drinking-and-bar-fight anthem 'Steve McQueen', with Cooley and Hood trading verses over unpolished, extended guitar solos. It stands as proof of the live reputation that built the band's early word-of-mouth following.</t>
  </si>
  <si>
    <t xml:space="preserve">A bridge between the DIY early studio albums and the breakthrough of Southern Rock Opera, documenting how the band's reputation was built onstage before wider notice arrived.</t>
  </si>
  <si>
    <t xml:space="preserve">Steve McQueen; 18 Wheels of Love</t>
  </si>
  <si>
    <t xml:space="preserve">A1199</t>
  </si>
  <si>
    <t xml:space="preserve">Southern Rock Opera</t>
  </si>
  <si>
    <t xml:space="preserve">harmonized guitars; storytelling; Southern gothic; drawl; long solos; political</t>
  </si>
  <si>
    <t xml:space="preserve">A sprawling double-concept album that uses the mythology of Lynyrd Skynyrd's 1977 plane crash to tell a bigger story about growing up Southern, torn between pride in the region and shame over its history, what Hood calls the 'duality of the Southern thing'. Newly added third guitarist Jason Isbell joins Hood and Cooley for the harmonized three-guitar attack that becomes the band's signature, on songs like 'Let There Be Rock' and 'Ronnie and Neil'. It is the record where Drive-By Truckers stop being a scrappy bar band and become the reference point for the whole modern Southern-storytelling-rock lane.</t>
  </si>
  <si>
    <t xml:space="preserve">Directly descended from Lynyrd Skynyrd and the Muscle Shoals/Allman Brothers Southern-rock tradition, filtered through Uncle Tupelo-style alt-country songwriting; it becomes the founding document for Lucero, Jason Isbell's solo career and, later, Wednesday, whom critics call DBT's clearest storytelling descendants.</t>
  </si>
  <si>
    <t xml:space="preserve">Let There Be Rock; Ronnie and Neil; Zip City</t>
  </si>
  <si>
    <t xml:space="preserve">A1200</t>
  </si>
  <si>
    <t xml:space="preserve">Decoration Day</t>
  </si>
  <si>
    <t xml:space="preserve">New West Records</t>
  </si>
  <si>
    <t xml:space="preserve">harmonized guitars; storytelling; Southern gothic; drawl; small-town; funny-sad</t>
  </si>
  <si>
    <t xml:space="preserve">The first album with Isbell as a full songwriting partner, and the record most fans point to as the band's peak: three distinct voices, Hood, Cooley and Isbell, each contributing character studies of Southern families falling apart. Isbell's title track, about a generations-long feud settled with a shotgun, sits next to Cooley's wry 'Marry Me' and Hood's 'Sink Hole', a comic murder plot narrated by a farmer about to lose his land. The three-guitar interplay is tighter and more melodic than Southern Rock Opera, making this the clearest statement of the band's novelistic, unglamorous approach to the modern South.</t>
  </si>
  <si>
    <t xml:space="preserve">Builds on Southern Rock Opera's harmonized three-guitar sound and points directly toward Isbell's own solo career and the wave of songwriters, Lucero's Ben Nichols and American Aquarium's BJ Barham among them, who took DBT's story-song model and ran with it.</t>
  </si>
  <si>
    <t xml:space="preserve">Decoration Day; Marry Me; Sink Hole</t>
  </si>
  <si>
    <t xml:space="preserve">A1201</t>
  </si>
  <si>
    <t xml:space="preserve">The Dirty South</t>
  </si>
  <si>
    <t xml:space="preserve">harmonized guitars; storytelling; political; Southern gothic; drawl; small-town</t>
  </si>
  <si>
    <t xml:space="preserve">A darker, more explicitly political record about Southern poverty, corruption and violence, built around linked character songs like Isbell's 'Danko/Manuel', about music-business exploitation, and Cooley's 'Puttin' People on the Moon', about NASA jobs leaving Huntsville, Alabama behind. Hood's 'The Day John Henry Died' reworks the folk legend into a parable about automation and labor. It is heavier and more electric than Decoration Day, pushing the three guitars toward distortion rather than twang.</t>
  </si>
  <si>
    <t xml:space="preserve">Extends Decoration Day's three-songwriter structure into more overtly political, working-class territory, a mode later picked up by Lee Bains III &amp; the Glory Fires and American Aquarium.</t>
  </si>
  <si>
    <t xml:space="preserve">Puttin' People on the Moon; Danko/Manuel; The Day John Henry Died</t>
  </si>
  <si>
    <t xml:space="preserve">A1202</t>
  </si>
  <si>
    <t xml:space="preserve">A Blessing and a Curse</t>
  </si>
  <si>
    <t xml:space="preserve">harmonized guitars; drawl; storytelling; small-town; road songs</t>
  </si>
  <si>
    <t xml:space="preserve">A shorter, more rock-radio-leaning record made as the band toured constantly and the personal frictions that would soon push Isbell out started to show. It trades some concept-album ambition for tighter, poppier songs like Cooley's 'Space City' and Hood's 'Aftermath USA', though the storytelling instincts stay intact. It is generally considered the least essential entry in the classic Isbell-era run, but it shows a band stretching toward a more straightforward rock sound.</t>
  </si>
  <si>
    <t xml:space="preserve">The last studio album to feature Jason Isbell before his 2007 departure, closing out the three-songwriter lineup that began with Decoration Day.</t>
  </si>
  <si>
    <t xml:space="preserve">Space City; Aftermath USA</t>
  </si>
  <si>
    <t xml:space="preserve">A1203</t>
  </si>
  <si>
    <t xml:space="preserve">Brighter Than Creation's Dark</t>
  </si>
  <si>
    <t xml:space="preserve">storytelling; small-town; drawl; funny-sad; harmonized guitars</t>
  </si>
  <si>
    <t xml:space="preserve">A long, generous album made after Isbell's departure, with bassist Shonna Tucker stepping up as a third songwriting voice alongside Hood and Cooley. Hood's 'Two Daughters and a Beautiful Wife' and Cooley's 'Bob', a portrait of a lonely, decent small-town man, show the band's storytelling widening beyond outlaw myth toward quieter domestic subjects. At nineteen songs it is sprawling by design, closer in spirit to a Southern-fiction short-story collection than a tight rock record.</t>
  </si>
  <si>
    <t xml:space="preserve">The first post-Isbell album, proving the band could survive its most celebrated songwriter by expanding Shonna Tucker's role, in a lineup that held until later additions John Neff and Jay Gonzalez filled out the sound.</t>
  </si>
  <si>
    <t xml:space="preserve">Bob; Two Daughters and a Beautiful Wife; The Righteous Path</t>
  </si>
  <si>
    <t xml:space="preserve">A1204</t>
  </si>
  <si>
    <t xml:space="preserve">The Big To-Do</t>
  </si>
  <si>
    <t xml:space="preserve">ATO Records</t>
  </si>
  <si>
    <t xml:space="preserve">storytelling; Southern gothic; drawl; harmonized guitars; drinking songs</t>
  </si>
  <si>
    <t xml:space="preserve">A tighter, louder record made for the band's first release on ATO, built around carnival and true-crime Southern-gothic imagery, as on Hood's 'The Wig He Made Her Wear', which retells a real Alabama murder case from multiple angles. Cooley's 'Drag the Lake, Charlie' keeps the band's dark humor intact. It is a return to a harder-rocking, more concise sound after the sprawl of Brighter Than Creation's Dark.</t>
  </si>
  <si>
    <t xml:space="preserve">First of a loose trilogy with Go-Go Boots recorded in the same sessions, and a sign of the band tightening its lineup around Hood, Cooley and Tucker before Tucker's 2011 departure.</t>
  </si>
  <si>
    <t xml:space="preserve">The Fireplace Poker; The Wig He Made Her Wear; Drag the Lake, Charlie</t>
  </si>
  <si>
    <t xml:space="preserve">A1205</t>
  </si>
  <si>
    <t xml:space="preserve">Go-Go Boots</t>
  </si>
  <si>
    <t xml:space="preserve">horns; storytelling; Southern gothic; drawl; spiritual or gospel</t>
  </si>
  <si>
    <t xml:space="preserve">Recorded in the same sessions as The Big To-Do but released as its quieter, more soul-influenced companion, leaning on the Muscle Shoals horn-and-organ sound the band grew up around. Hood's two-part story of a murder-for-hire preacher is the album's dark centerpiece, while covers and slower songs give Shonna Tucker's last DBT record room to breathe. It is the band's most explicit country-soul statement.</t>
  </si>
  <si>
    <t xml:space="preserve">A companion piece to The Big To-Do that leans into the Muscle Shoals country-soul side of the band's Alabama roots rather than the harder rock side.</t>
  </si>
  <si>
    <t xml:space="preserve">Go-Go Boots; Cartoon Gold; The Thanksgiving Filter</t>
  </si>
  <si>
    <t xml:space="preserve">A1206</t>
  </si>
  <si>
    <t xml:space="preserve">English Oceans</t>
  </si>
  <si>
    <t xml:space="preserve">harmonized guitars; storytelling; drawl; small-town; funny-sad</t>
  </si>
  <si>
    <t xml:space="preserve">The first album after a three-year studio gap and a lineup shake-up, Tucker and guitarist John Neff both left, with Matt Patton and Jay Gonzalez settling into the band, and a return to an even split of Hood and Cooley songs after Cooley had gone quiet on record for years. Cooley's 'Made Up English Oceans' and 'Primer Coat' are among his sharpest character studies, while Hood's songs turn toward middle-aged reflection. It reasserts the band's two-songwriter-plus-guitars core after a decade of expanding lineups.</t>
  </si>
  <si>
    <t xml:space="preserve">Marks the start of the long-running Hood/Cooley/Patton/Gonzalez lineup that carried the band through the 2010s.</t>
  </si>
  <si>
    <t xml:space="preserve">Made Up English Oceans; Primer Coat</t>
  </si>
  <si>
    <t xml:space="preserve">A1207</t>
  </si>
  <si>
    <t xml:space="preserve">American Band</t>
  </si>
  <si>
    <t xml:space="preserve">political; storytelling; drawl; harmonized guitars; small-town</t>
  </si>
  <si>
    <t xml:space="preserve">An overtly political record made in the year of the 2016 election, tackling police shootings, gun culture and the Confederate flag head-on in songs like Hood's 'What It Means' and Cooley's 'Ramon Casiano'. It trades some of the earlier albums' novelistic distance for direct address, restating the band's long-held position that Southern pride and white supremacy are not the same thing. It is widely treated as the band's most urgent record since the Bush-era Dirty South.</t>
  </si>
  <si>
    <t xml:space="preserve">Extends The Dirty South's political streak into the present day; its directness influenced younger Southern-rock bands like Lee Bains III &amp; the Glory Fires and American Aquarium who write explicitly about the modern South's politics.</t>
  </si>
  <si>
    <t xml:space="preserve">What It Means; Ramon Casiano; Guns of Umpqua</t>
  </si>
  <si>
    <t xml:space="preserve">A1208</t>
  </si>
  <si>
    <t xml:space="preserve">The Unraveling</t>
  </si>
  <si>
    <t xml:space="preserve">political; drawl; storytelling; shouted; anthemic</t>
  </si>
  <si>
    <t xml:space="preserve">Written and recorded quickly in response to family separations at the border, mass shootings and the Trump years, this is the angriest and most direct record in the catalog, with Hood's 'Thoughts and Prayers' and 'Babies in Cages' naming its targets outright. Cooley largely sat this one out as a songwriter, leaving Hood to carry most of the record's outrage. It is more topical broadside than character study, a departure from the band's usual novelistic method.</t>
  </si>
  <si>
    <t xml:space="preserve">A direct continuation of American Band's political turn, written in the same volatile stretch of American politics.</t>
  </si>
  <si>
    <t xml:space="preserve">Thoughts and Prayers; Babies in Cages; Armageddon's Back in Town</t>
  </si>
  <si>
    <t xml:space="preserve">A1209</t>
  </si>
  <si>
    <t xml:space="preserve">The New OK</t>
  </si>
  <si>
    <t xml:space="preserve">political; drawl; storytelling; shouted; lo-fi</t>
  </si>
  <si>
    <t xml:space="preserve">A surprise mini-album released months after The Unraveling, mixing leftover songs from those sessions with new material written during the COVID-19 lockdown and the George Floyd protests, including the unrest-themed title track. It is looser and more urgent-sounding than a normal studio album, closer to a dispatch from a specific summer than a planned statement. Cooley again mostly stays off the writing credits, leaving Hood as the dominant voice.</t>
  </si>
  <si>
    <t xml:space="preserve">A same-year companion to The Unraveling, carrying its political urgency into the pandemic and protest summer of 2020.</t>
  </si>
  <si>
    <t xml:space="preserve">The New OK; Sarah's Flame</t>
  </si>
  <si>
    <t xml:space="preserve">A1210</t>
  </si>
  <si>
    <t xml:space="preserve">Welcome 2 Club XIII</t>
  </si>
  <si>
    <t xml:space="preserve">drawl; storytelling; funny-sad; small-town; harmonized guitars</t>
  </si>
  <si>
    <t xml:space="preserve">A loose, funny, nostalgic record looking back at the band's own scrappy beginnings playing a since-closed Muscle Shoals dive bar in the 1990s, a deliberate return to warmth and humor after two angry, topical albums. Cooley returns as a full songwriting partner with songs like 'Every Single Storied Flameout' about the touring life, while Hood's title track recalls the band's earliest gigs by name. It closes the loop back to the scrappy bar-band energy of Gangstabilly and Pizza Deliverance, twenty-five years on.</t>
  </si>
  <si>
    <t xml:space="preserve">A full-circle return to the band's own origin story, naming the real Muscle Shoals club where Hood and Cooley cut their teeth before Southern Rock Opera made them known nationally.</t>
  </si>
  <si>
    <t xml:space="preserve">Welcome 2 Club XIII; Every Single Storied Flameout</t>
  </si>
  <si>
    <t xml:space="preserve">A1211</t>
  </si>
  <si>
    <t xml:space="preserve">Patterson Hood</t>
  </si>
  <si>
    <t xml:space="preserve">Killers and Stars</t>
  </si>
  <si>
    <t xml:space="preserve">hushed; storytelling; drawl; fingerpicked acoustic; bleak</t>
  </si>
  <si>
    <t xml:space="preserve">Hood's first solo album, recorded quickly and cheaply as a stark, largely acoustic set of songs he felt did not fit Drive-By Truckers, including character sketches of a serial killer and reflections tied to his own family's Muscle Shoals session-musician history. It is quieter and more intimate than any DBT record, foregrounding Hood's plainspoken, conversational voice over sparse guitar and piano. It plays like a demo-like sketchbook for bigger songs he would later bring back to the band.</t>
  </si>
  <si>
    <t xml:space="preserve">A solo outlet for songs too personal or too sparse for Drive-By Truckers, drawing on Hood's upbringing as the son of Muscle Shoals session bassist David Hood.</t>
  </si>
  <si>
    <t xml:space="preserve">Killers and Stars; Belinda Carlisle Diet</t>
  </si>
  <si>
    <t xml:space="preserve">https://en.wikipedia.org/wiki/Patterson_Hood</t>
  </si>
  <si>
    <t xml:space="preserve">A1212</t>
  </si>
  <si>
    <t xml:space="preserve">Murdering Oscar (And Other Love Songs)</t>
  </si>
  <si>
    <t xml:space="preserve">Ruth St. Records</t>
  </si>
  <si>
    <t xml:space="preserve">storytelling; horns; drawl; small-town; funny-sad</t>
  </si>
  <si>
    <t xml:space="preserve">Recorded in 2001 with a full backing band before Southern Rock Opera made Drive-By Truckers a going concern, then shelved for eight years and finally self-released once Hood's profile had grown. It sounds closer to a full-band DBT side project than the stripped-down Killers and Stars, with horns and harmony vocals dressing up songs about doomed romance and Southern family history. Its long gestation makes it a kind of time capsule from just before the band's commercial breakthrough.</t>
  </si>
  <si>
    <t xml:space="preserve">Recorded by an early expanded lineup of Drive-By Truckers acting as Hood's backing band, making it a direct artifact of the period right before Southern Rock Opera changed the group's trajectory.</t>
  </si>
  <si>
    <t xml:space="preserve">Murdering Oscar; Belvah Cecil (Get Downstairs)</t>
  </si>
  <si>
    <t xml:space="preserve">A1213</t>
  </si>
  <si>
    <t xml:space="preserve">Heat Lightning Rumbles in the Distance</t>
  </si>
  <si>
    <t xml:space="preserve">storytelling; drawl; hushed; piano; small-town</t>
  </si>
  <si>
    <t xml:space="preserve">A more atmospheric, reflective solo record made after Hood's move from Athens to Portland, Oregon, with a fuller, more layered band sound than his earlier solo work. Songs like '12:01' and 'Come Back Little Star' deal with aging, fatherhood and distance from the South he still writes about. It shows Hood's storytelling stretching beyond strictly Southern settings while keeping the same plainspoken narrative voice.</t>
  </si>
  <si>
    <t xml:space="preserve">A more produced, band-based follow-up to Killers and Stars, made with players connected to the Denton/Centro-matic circle that overlaps with Drive-By Truckers' own touring world.</t>
  </si>
  <si>
    <t xml:space="preserve">12:01; Come Back Little Star</t>
  </si>
  <si>
    <t xml:space="preserve">A1214</t>
  </si>
  <si>
    <t xml:space="preserve">Exploding Trees &amp; Airplane Screams</t>
  </si>
  <si>
    <t xml:space="preserve">storytelling; drawl; small-town; political; funny-sad</t>
  </si>
  <si>
    <t xml:space="preserve">Hood's most recent solo album, a two-disc set mixing newly written songs with older unreleased material, continuing the plainspoken, personal storytelling of his earlier solo work while reflecting on age, mortality and the state of the country. It keeps the same core method as his prior solo records: narrative verses delivered in his conversational drawl over a full-band arrangement. As his fourth solo album in two decades, it confirms Hood treats his solo work as a slower-moving, more reflective counterpart to Drive-By Truckers.</t>
  </si>
  <si>
    <t xml:space="preserve">The most recent entry in Hood's solo catalog, extending the storytelling approach of Heat Lightning Rumbles in the Distance into the mid-2020s.</t>
  </si>
  <si>
    <t xml:space="preserve">A1215</t>
  </si>
  <si>
    <t xml:space="preserve">Mike Cooley</t>
  </si>
  <si>
    <t xml:space="preserve">The Fool on Every Corner</t>
  </si>
  <si>
    <t xml:space="preserve">drawl; deadpan; storytelling; live in the room; fingerpicked acoustic</t>
  </si>
  <si>
    <t xml:space="preserve">A solo acoustic live album recorded in Atlanta, stripping Drive-By Truckers songs like 'Zip City' and 'Marry Me' down to just Cooley's voice, guitar and dry between-song banter. It highlights Cooley's plainer, funnier, more deadpan songwriting style, since there is no full band arrangement to fill in the space. As his only official solo release, it is a rare chance to hear the other half of DBT's two-songwriter partnership on his own.</t>
  </si>
  <si>
    <t xml:space="preserve">A solo live document from the guitarist and co-songwriter who, with Patterson Hood, has anchored Drive-By Truckers since its 1996 formation in Athens, Georgia.</t>
  </si>
  <si>
    <t xml:space="preserve">Zip City; Marry Me</t>
  </si>
  <si>
    <t xml:space="preserve">https://en.wikipedia.org/wiki/Mike_Cooley_(musician)</t>
  </si>
  <si>
    <t xml:space="preserve">A1216</t>
  </si>
  <si>
    <t xml:space="preserve">Jason Isbell</t>
  </si>
  <si>
    <t xml:space="preserve">Sirens of the Ditch</t>
  </si>
  <si>
    <t xml:space="preserve">storytelling; drawl; Southern gothic; harmonized guitars; small-town</t>
  </si>
  <si>
    <t xml:space="preserve">Isbell's solo debut, written largely during his last year in Drive-By Truckers and released just months after his April 2007 departure from the band, with Patterson Hood and other DBT members guesting on several tracks. Songs like 'Try' and 'Dress Blues' show the same novelistic character-writing he brought to Decoration Day and The Dirty South, now filtered through a rawer, more personal lens tied to his own divorce and drinking. It is the clear hinge point between his Truckers years and the solo career that later moved into its own lane once Southeastern arrived.</t>
  </si>
  <si>
    <t xml:space="preserve">Written and largely recorded while Isbell was still a member of Drive-By Truckers, with several bandmates appearing as guests, making it the direct bridge between his DBT songwriting and his solo catalog.</t>
  </si>
  <si>
    <t xml:space="preserve">Try; Dress Blues</t>
  </si>
  <si>
    <t xml:space="preserve">https://en.wikipedia.org/wiki/Jason_Isbell</t>
  </si>
  <si>
    <t xml:space="preserve">A1217</t>
  </si>
  <si>
    <t xml:space="preserve">Jason Isbell and the 400 Unit</t>
  </si>
  <si>
    <t xml:space="preserve">Lightning Rod Records</t>
  </si>
  <si>
    <t xml:space="preserve">storytelling; drawl; harmonized guitars; drinking songs; small-town</t>
  </si>
  <si>
    <t xml:space="preserve">Isbell's second solo album and first billed to his new backing band the 400 Unit, made as he settled into life after Drive-By Truckers and continued wrestling with drinking and a failing marriage in songs like 'Cigarettes and Wine'. It keeps the same three-guitar, story-song DNA as his Truckers work but with a tighter, more rock-oriented band behind him. It is the last Isbell album that still reads as a direct continuation of the DBT storytelling style before his sound shifted toward the more polished singer-songwriter records that followed.</t>
  </si>
  <si>
    <t xml:space="preserve">The formal launch of the 400 Unit as Isbell's backing band, continuing the three-guitar Southern rock approach of his Drive-By Truckers years just before his sound moved toward V7-adjacent territory with Southeastern.</t>
  </si>
  <si>
    <t xml:space="preserve">Cigarettes and Wine; No Choice in the Matter</t>
  </si>
  <si>
    <t xml:space="preserve">A1218</t>
  </si>
  <si>
    <t xml:space="preserve">Lucero</t>
  </si>
  <si>
    <t xml:space="preserve">Empty Road Music</t>
  </si>
  <si>
    <t xml:space="preserve">Memphis</t>
  </si>
  <si>
    <t xml:space="preserve">drawl; storytelling; drinking songs; road songs; live in the room; rowdy</t>
  </si>
  <si>
    <t xml:space="preserve">Lucero's self-titled debut is a raw, road-worn blend of punk energy and country heartbreak from a Memphis band that spent years playing bars before recording. Ben Nichols' cracked, whiskey-worn voice carries songs about broke-down luck and drinking through heartbreak, closer in spirit to the Replacements than to polished Nashville country. It set the template the band refined over the next two decades: unpretentious, guitar-driven story-songs built for a bar full of people who already know the words.</t>
  </si>
  <si>
    <t xml:space="preserve">Emerged from the same Southern DIY punk-to-country pipeline as Slobberbone and Two Cow Garage, carrying Drive-By Truckers' storytelling instinct into a rawer, more overtly punk-rock delivery.</t>
  </si>
  <si>
    <t xml:space="preserve">My Best Girl</t>
  </si>
  <si>
    <t xml:space="preserve">https://en.wikipedia.org/wiki/Lucero_(band)</t>
  </si>
  <si>
    <t xml:space="preserve">A1219</t>
  </si>
  <si>
    <t xml:space="preserve">Tennessee</t>
  </si>
  <si>
    <t xml:space="preserve">Madjack Records</t>
  </si>
  <si>
    <t xml:space="preserve">drawl; storytelling; heartbreak; road songs; drinking songs</t>
  </si>
  <si>
    <t xml:space="preserve">Lucero's second album leans further into countryish twang without losing the band's punk backbone, with the title track's plainspoken homesickness setting the tone for a record about leaving and coming back to the South. Nichols writes about touring exhaustion and romantic failure in short, direct verses rather than elaborate narrative, closer to a diary than a short story. It shows the band tightening its songwriting while keeping the bar-band grit of the debut.</t>
  </si>
  <si>
    <t xml:space="preserve">A direct continuation of the band's self-titled debut, recorded for the Memphis independent label Madjack as Lucero's touring base widened beyond Tennessee.</t>
  </si>
  <si>
    <t xml:space="preserve">A1220</t>
  </si>
  <si>
    <t xml:space="preserve">That Much Further West</t>
  </si>
  <si>
    <t xml:space="preserve">drawl; storytelling; road songs; heartbreak; live in the room</t>
  </si>
  <si>
    <t xml:space="preserve">A road-album in both subject and method, written and recorded during a period of near-constant touring, with songs about the exhaustion and loneliness of life on the highway between shows. It keeps the same scratchy, live-sounding production as the first two records, favoring a full-band, played-live feel over studio polish. Restlessness is the record's throughline, matching a band still building its audience one club date at a time.</t>
  </si>
  <si>
    <t xml:space="preserve">Continues the road-worn, live-in-the-room approach of Lucero and Tennessee, released as the band's national touring profile began to grow beyond the Mid-South.</t>
  </si>
  <si>
    <t xml:space="preserve">Tears in Vain</t>
  </si>
  <si>
    <t xml:space="preserve">A1221</t>
  </si>
  <si>
    <t xml:space="preserve">Nobody's Darlings</t>
  </si>
  <si>
    <t xml:space="preserve">Liberty &amp; Lament Records</t>
  </si>
  <si>
    <t xml:space="preserve">drawl; storytelling; heartbreak; drinking songs; funny-sad</t>
  </si>
  <si>
    <t xml:space="preserve">A fan-favorite turning point where Lucero's songwriting got sharper without losing its bar-band heart, built around Nichols' cracked, conversational delivery on songs like the title track and 'Sweet Little Thing'. The band starts to sound like a unit rather than a frontman-plus-backing-band, with tighter arrangements and more melodic hooks than the earlier, rougher records. It is often cited as the record where Lucero's specific mix of punk toughness and country heartbreak fully clicked.</t>
  </si>
  <si>
    <t xml:space="preserve">A creative leap from the road-worn sound of That Much Further West, and the record most often cited by later alt-country and Southern-rock bands as Lucero's arrival as songwriters.</t>
  </si>
  <si>
    <t xml:space="preserve">Nobody's Darling; Sweet Little Thing</t>
  </si>
  <si>
    <t xml:space="preserve">A1222</t>
  </si>
  <si>
    <t xml:space="preserve">Rebels, Rogues &amp; Sworn Brothers</t>
  </si>
  <si>
    <t xml:space="preserve">drawl; storytelling; drinking songs; harmonized guitars; road songs</t>
  </si>
  <si>
    <t xml:space="preserve">A rowdier, more full-band record than Nobody's Darlings, with guitarist Brian Venable's leads pushed further forward and the songs built more for a packed room than a quiet listen. Nichols keeps writing plainspoken songs about drinking, touring and loyalty among friends, but the arrangements are thicker and more electric. It marks the point where Lucero's sound starts overlapping more directly with the three-guitar Southern rock of Drive-By Truckers.</t>
  </si>
  <si>
    <t xml:space="preserve">Expands on the full-band direction of Nobody's Darlings, moving the group's sound closer to the harmonized-guitar Southern rock of Drive-By Truckers just before the addition of a permanent keyboardist and horns.</t>
  </si>
  <si>
    <t xml:space="preserve">Anjalee</t>
  </si>
  <si>
    <t xml:space="preserve">A1223</t>
  </si>
  <si>
    <t xml:space="preserve">1372 Overton Park</t>
  </si>
  <si>
    <t xml:space="preserve">Universal Republic</t>
  </si>
  <si>
    <t xml:space="preserve">horns; drawl; storytelling; road songs; harmonized guitars</t>
  </si>
  <si>
    <t xml:space="preserve">Named for the address of the Memphis studio where it was cut, this is the first Lucero album to add a horn section and touring keyboardist, pushing the band's sound toward the Memphis soul and Stax tradition alongside its punk and country roots. It is a fuller, more ambitious production than the band's earlier records, without losing Nichols' plainspoken storytelling. The move to a major-distributed label reflected the band's growing national audience after years of touring.</t>
  </si>
  <si>
    <t xml:space="preserve">A major expansion of the full-band Southern rock sound introduced on Rebels, Rogues &amp; Sworn Brothers, adding horns in a nod to the band's adopted hometown of Memphis.</t>
  </si>
  <si>
    <t xml:space="preserve">Darken My Door</t>
  </si>
  <si>
    <t xml:space="preserve">A1224</t>
  </si>
  <si>
    <t xml:space="preserve">Women &amp; Work</t>
  </si>
  <si>
    <t xml:space="preserve">horns; drawl; storytelling; drinking songs; harmonized guitars</t>
  </si>
  <si>
    <t xml:space="preserve">A horn-driven, barroom-ready record made after the band signed to ATO, with the single 'Downtown' capturing the album's mix of bar-band swagger and Memphis soul horns. It is one of Lucero's most purely fun records, built for dancing as much as listening, while still carrying Nichols' plainspoken songwriting about work, love and getting by. It cemented the horn section as a permanent part of the band's sound going forward.</t>
  </si>
  <si>
    <t xml:space="preserve">Builds directly on the horn arrangements introduced on 1372 Overton Park, produced by Ted Hutt (Old Crow Medicine Show, Flogging Molly) for the band's ATO Records debut.</t>
  </si>
  <si>
    <t xml:space="preserve">Downtown; Women &amp; Work</t>
  </si>
  <si>
    <t xml:space="preserve">A1225</t>
  </si>
  <si>
    <t xml:space="preserve">Among the Ghosts</t>
  </si>
  <si>
    <t xml:space="preserve">drawl; storytelling; Southern gothic; bleak; piano</t>
  </si>
  <si>
    <t xml:space="preserve">A darker, more atmospheric record centered on questions of faith and doubt, with keyboardist Rick Steff's piano and organ pushed further into the arrangements than on the horn-heavy Women &amp; Work. Nichols' songwriting turns more explicitly toward mortality and religious uncertainty on tracks like 'Went Looking for Warren Zevon's Los Angeles', trading barroom energy for a heavier, more reflective mood. It shows a band twenty years in still finding new emotional territory rather than repeating itself.</t>
  </si>
  <si>
    <t xml:space="preserve">A tonal shift away from the horn-driven party sound of Women &amp; Work toward the more brooding, keyboard-centered atmosphere the band continued to explore on later records.</t>
  </si>
  <si>
    <t xml:space="preserve">Went Looking for Warren Zevon's Los Angeles</t>
  </si>
  <si>
    <t xml:space="preserve">A1226</t>
  </si>
  <si>
    <t xml:space="preserve">Slobberbone</t>
  </si>
  <si>
    <t xml:space="preserve">Crow Pot Pie</t>
  </si>
  <si>
    <t xml:space="preserve">Doolittle Records</t>
  </si>
  <si>
    <t xml:space="preserve">drawl; storytelling; drinking songs; live in the room; funny-sad</t>
  </si>
  <si>
    <t xml:space="preserve">Slobberbone's debut is a loud, scrappy blend of punk energy and country songwriting out of the Denton, Texas scene, fronted by Brent Best's rough, conversational singing. Songs about bad luck, small-town boredom and drinking set the tone for a band that played as hard as it wrote, closer to the Replacements or Uncle Tupelo's rowdier side than to Nashville country. It established Best as a storyteller working the same unglamorous, small-town material that would define the wider alt-country underground.</t>
  </si>
  <si>
    <t xml:space="preserve">Came out of the same mid-1990s Denton, Texas cowpunk scene that produced Centro-matic and later the Drams, closely paralleling the Uncle Tupelo-descended insurgent-country movement DBT emerged from in Georgia.</t>
  </si>
  <si>
    <t xml:space="preserve">Placemat Man</t>
  </si>
  <si>
    <t xml:space="preserve">https://en.wikipedia.org/wiki/Slobberbone</t>
  </si>
  <si>
    <t xml:space="preserve">A1227</t>
  </si>
  <si>
    <t xml:space="preserve">Barrel Chested</t>
  </si>
  <si>
    <t xml:space="preserve">drawl; storytelling; drinking songs; rowdy; funny-sad</t>
  </si>
  <si>
    <t xml:space="preserve">A louder, more confident follow-up that tightened the band's songwriting while keeping its beer-soaked live energy, with Best's character songs about restless small-town life sharpening into something closer to short fiction. The interplay between Best's rhythm guitar and Jess Barr's lead lines gives the record a rougher, more garage-rock edge than most of the alt-country bands it got lumped in with. It built the band's reputation as one of the hardest-touring acts to come out of Texas in the '90s.</t>
  </si>
  <si>
    <t xml:space="preserve">Continues directly from Crow Pot Pie, deepening the band's reputation within the Denton scene before New West Records picked up the group's next two albums for wider distribution.</t>
  </si>
  <si>
    <t xml:space="preserve">Gimmie Back My Dog</t>
  </si>
  <si>
    <t xml:space="preserve">A1228</t>
  </si>
  <si>
    <t xml:space="preserve">Everything You Thought Was Right Was Wrong Today</t>
  </si>
  <si>
    <t xml:space="preserve">drawl; storytelling; drinking songs; small-town; funny-sad</t>
  </si>
  <si>
    <t xml:space="preserve">Widely considered Slobberbone's best record, this is where Best's songwriting fully matches the band's live intensity, with 'Josephine' becoming the closest thing the band had to a signature song. It balances big, distorted guitar choruses with plainspoken verses about failed relationships and small-town dead ends, a formula later heard in bands like American Aquarium and Two Cow Garage. The New West deal gave the record wider distribution than the band's earlier Doolittle releases.</t>
  </si>
  <si>
    <t xml:space="preserve">The commercial and critical high point of the band's run on New West Records, frequently cited by younger storytelling-rock bands like American Aquarium as a formative influence.</t>
  </si>
  <si>
    <t xml:space="preserve">Josephine; Trust Jesus</t>
  </si>
  <si>
    <t xml:space="preserve">A1229</t>
  </si>
  <si>
    <t xml:space="preserve">Slippage</t>
  </si>
  <si>
    <t xml:space="preserve">drawl; storytelling; heartbreak; harmonized guitars; small-town</t>
  </si>
  <si>
    <t xml:space="preserve">The band's final studio album before a long hiatus, trading a little of the earlier records' raw sprawl for tighter arrangements and clearer production, though the guitar interplay stays central. Best's songs continue picking through failed relationships and hard luck with the same plainspoken, unsentimental detail as the rest of the catalog. It closed out the band's original run on a more polished note before Best went on to front the Drams.</t>
  </si>
  <si>
    <t xml:space="preserve">The last studio album of Slobberbone's original run, after which frontman Brent Best formed the Drams with fellow Denton musicians before the band eventually reunited.</t>
  </si>
  <si>
    <t xml:space="preserve">Butcher Knife Bride</t>
  </si>
  <si>
    <t xml:space="preserve">A1230</t>
  </si>
  <si>
    <t xml:space="preserve">The Drams</t>
  </si>
  <si>
    <t xml:space="preserve">Jubilee Dive</t>
  </si>
  <si>
    <t xml:space="preserve">drawl; storytelling; harmonized guitars; road songs; small-town</t>
  </si>
  <si>
    <t xml:space="preserve">The only album from the Drams, formed by Slobberbone frontman Brent Best and drummer Tony Harper with two members of fellow Denton band Budapest One after Slobberbone's initial breakup. Produced by Centro-matic's Matt Pence, it keeps Best's plainspoken storytelling but leans toward a slightly more melodic, harmonized-guitar sound than Slobberbone's rawer records. It stands as a bridge between Slobberbone's original run and its later reunion.</t>
  </si>
  <si>
    <t xml:space="preserve">Formed from the ashes of Slobberbone with two members of Denton's Budapest One, keeping frontman Brent Best's songwriting within the same Denton, Texas storytelling-rock scene.</t>
  </si>
  <si>
    <t xml:space="preserve">https://en.wikipedia.org/wiki/The_Drams</t>
  </si>
  <si>
    <t xml:space="preserve">A1231</t>
  </si>
  <si>
    <t xml:space="preserve">Two Cow Garage</t>
  </si>
  <si>
    <t xml:space="preserve">The Wall Against Our Back</t>
  </si>
  <si>
    <t xml:space="preserve">Shelterhouse Records</t>
  </si>
  <si>
    <t xml:space="preserve">drawl; storytelling; shouted; road songs; small-town</t>
  </si>
  <si>
    <t xml:space="preserve">A hard-touring young band's second album, built on Micah Schnabel's shouted, urgent vocals and simple, forceful guitar-bass-drums arrangements that owe as much to punk as to country. Songs about dead-end Midwestern towns and the grind of van tours give the record a rawer, more physical energy than most of its alt-country peers. It set the template for the band's reputation as a relentless live act built on Schnabel's plainspoken, angry-young-man storytelling.</t>
  </si>
  <si>
    <t xml:space="preserve">Follows the band's 2002 debut in the same Columbus, Ohio DIY punk-and-country scene, sharing a touring circuit and audience with Southern storytelling bands like Lucero and the Drams.</t>
  </si>
  <si>
    <t xml:space="preserve">Continental Distance</t>
  </si>
  <si>
    <t xml:space="preserve">https://en.wikipedia.org/wiki/Two_Cow_Garage</t>
  </si>
  <si>
    <t xml:space="preserve">A1232</t>
  </si>
  <si>
    <t xml:space="preserve">drawl; storytelling; shouted; road songs; drinking songs</t>
  </si>
  <si>
    <t xml:space="preserve">A rowdier, more explicitly punk-leaning record made as the band's touring schedule intensified, with Schnabel's songwriting turning more overtly political and self-critical. The interplay between Schnabel and co-frontman Shane Sweeney gives the record two distinct, contrasting narrative voices within the same hard-driving arrangements. It cemented the band's reputation on the same DIY circuit that supported Glossary and the Drams.</t>
  </si>
  <si>
    <t xml:space="preserve">Continues the band's punk-inflected storytelling-rock sound from The Wall Against Our Back, deepening ties to the same touring circuit as Lucero and Glossary.</t>
  </si>
  <si>
    <t xml:space="preserve">40 Bucks</t>
  </si>
  <si>
    <t xml:space="preserve">A1233</t>
  </si>
  <si>
    <t xml:space="preserve">Sweet Saint Me</t>
  </si>
  <si>
    <t xml:space="preserve">Suburban Home Records</t>
  </si>
  <si>
    <t xml:space="preserve">drawl; storytelling; road songs; small-town; funny-sad</t>
  </si>
  <si>
    <t xml:space="preserve">Recorded as a three-piece after co-founder Shane Sweeney's departure, this record finds Schnabel taking over as the band's sole primary songwriter and leaning further into plainspoken, autobiographical storytelling. It trades some of the earlier records' raw shouting for a slightly more measured, road-worn delivery, though the guitar-forward arrangements stay simple and direct. It marks a turning point toward the more reflective songwriting of the band's later records.</t>
  </si>
  <si>
    <t xml:space="preserve">A transitional record following co-founder Shane Sweeney's exit, moving the band from a two-songwriter punk outfit toward Schnabel's more personal, solo-driven storytelling.</t>
  </si>
  <si>
    <t xml:space="preserve">A1234</t>
  </si>
  <si>
    <t xml:space="preserve">Brand New Flag</t>
  </si>
  <si>
    <t xml:space="preserve">Last Chance Records</t>
  </si>
  <si>
    <t xml:space="preserve">drawl; storytelling; political; road songs; anthemic</t>
  </si>
  <si>
    <t xml:space="preserve">A more explicitly political record made in a divided America, with the trans-rights anthem 'Let the Boys Be Girls' standing as one of Schnabel's most direct statements after two decades of mostly personal songwriting. It keeps the band's simple, road-tested guitar-bass-drums attack while aiming its storytelling outward at the country's politics rather than inward at touring life. It shows a band twenty years into its run still finding new subjects to write about.</t>
  </si>
  <si>
    <t xml:space="preserve">Extends the more personal songwriting of Sweet Saint Me into overtly political territory, released on Last Chance Records alongside labelmates John Moreland and Adam Faucett.</t>
  </si>
  <si>
    <t xml:space="preserve">Let the Boys Be Girls</t>
  </si>
  <si>
    <t xml:space="preserve">A1235</t>
  </si>
  <si>
    <t xml:space="preserve">Glossary</t>
  </si>
  <si>
    <t xml:space="preserve">Feral Fire</t>
  </si>
  <si>
    <t xml:space="preserve">Murfreesboro, TN</t>
  </si>
  <si>
    <t xml:space="preserve">drawl; storytelling; small-town; harmonized guitars; spiritual or gospel</t>
  </si>
  <si>
    <t xml:space="preserve">A full-band Southern rock record from a Murfreesboro, Tennessee group that toured extensively with Glossary's close allies in the Drive-By Truckers orbit, built on Joey Kneiser and Kelly Smith's dual vocals and plainspoken songs about small-town Tennessee life. It leans on the same three-guitar, story-song approach as the wider scene it grew up in, with a slightly more ragged, road-tested feel than the band's earlier records. It represents the band at its most fully realized as a Southern rock unit rather than an alt-country side project.</t>
  </si>
  <si>
    <t xml:space="preserve">Part of the same Liberty &amp; Lament / Last Chance Records-adjacent Southern storytelling-rock network as Lucero and Water Liars, sharing labels, tours and producers across the scene.</t>
  </si>
  <si>
    <t xml:space="preserve">https://en.wikipedia.org/wiki/Glossary_(band)</t>
  </si>
  <si>
    <t xml:space="preserve">A1236</t>
  </si>
  <si>
    <t xml:space="preserve">Long Live All of Us</t>
  </si>
  <si>
    <t xml:space="preserve">Xtra Mile Recordings</t>
  </si>
  <si>
    <t xml:space="preserve">drawl; storytelling; small-town; anthemic; spiritual or gospel</t>
  </si>
  <si>
    <t xml:space="preserve">Glossary's most widely distributed record, picked up by UK label Xtra Mile Recordings and mixed with a bigger, more anthemic sound than the band's earlier, scrappier albums. Kneiser and Smith's songs keep circling small-town Tennessee subjects, faith and hard luck, but the choruses are built bigger, for rooms rather than bars. It is often cited as the closing statement of the band's original run before Kneiser's later solo work as Glorietta and Deslondes-adjacent projects.</t>
  </si>
  <si>
    <t xml:space="preserve">The most internationally distributed Glossary record, extending the full-band Southern rock direction of Feral Fire with wider UK/European label support.</t>
  </si>
  <si>
    <t xml:space="preserve">A1237</t>
  </si>
  <si>
    <t xml:space="preserve">American Aquarium</t>
  </si>
  <si>
    <t xml:space="preserve">Burn. Flicker. Die.</t>
  </si>
  <si>
    <t xml:space="preserve">drawl; storytelling; drinking songs; road songs; heartbreak</t>
  </si>
  <si>
    <t xml:space="preserve">BJ Barham's band cut this after years of van-touring poverty, and it plays like a document of that grind: plainspoken songs about broke bank accounts, failed relationships and the toll of chasing a music career on the road. Barham's voice is more conversational than powerful, closer to a bar-stool confession than a performance, which suits the record's unglamorous subject matter. It is widely considered the album where American Aquarium's songwriting caught up to its Drive-By Truckers and Lucero-indebted sound.</t>
  </si>
  <si>
    <t xml:space="preserve">Grew directly out of the same North Carolina alt-country scene and New West/Last Chance-adjacent Southern storytelling network as Lucero and Two Cow Garage, with Barham citing Jason Isbell's Drive-By Truckers work as a direct songwriting model.</t>
  </si>
  <si>
    <t xml:space="preserve">Losing Side of Twenty-Five</t>
  </si>
  <si>
    <t xml:space="preserve">https://en.wikipedia.org/wiki/American_Aquarium</t>
  </si>
  <si>
    <t xml:space="preserve">A1238</t>
  </si>
  <si>
    <t xml:space="preserve">Wolves</t>
  </si>
  <si>
    <t xml:space="preserve">drawl; storytelling; heartbreak; road songs; harmonized guitars</t>
  </si>
  <si>
    <t xml:space="preserve">Written after Barham got sober and a longtime lineup of the band broke apart, this is a harder, more self-lacerating record about the wreckage of the touring years documented on Burn. Flicker. Die. The title track directly addresses Barham's drinking and the toll the band's constant touring took on relationships. It is generally treated as the emotional low point and songwriting high point of the band's mid-2010s run.</t>
  </si>
  <si>
    <t xml:space="preserve">A direct sequel in subject matter to Burn. Flicker. Die., written as Barham got sober and rebuilt the band around a new lineup.</t>
  </si>
  <si>
    <t xml:space="preserve">A1239</t>
  </si>
  <si>
    <t xml:space="preserve">Lamentations</t>
  </si>
  <si>
    <t xml:space="preserve">drawl; storytelling; political; small-town; harmonized guitars</t>
  </si>
  <si>
    <t xml:space="preserve">A fuller-sounding, more explicitly political record made after Barham became a father, turning some of the band's usual drinking-and-heartbreak subject matter toward the state of the country and what he wants to pass on to his daughter. It keeps the plainspoken, conversational vocal delivery of the earlier records but wraps it in a bigger, more polished New West production. It shows a band settling into a more stable lineup and a wider audience after years of turnover.</t>
  </si>
  <si>
    <t xml:space="preserve">Continues American Aquarium's Drive-By Truckers-indebted storytelling into more explicitly political territory, following the same New West Records path taken earlier by DBT itself.</t>
  </si>
  <si>
    <t xml:space="preserve">A Better South</t>
  </si>
  <si>
    <t xml:space="preserve">A1240</t>
  </si>
  <si>
    <t xml:space="preserve">Cory Branan</t>
  </si>
  <si>
    <t xml:space="preserve">The Hell You Say</t>
  </si>
  <si>
    <t xml:space="preserve">drawl; storytelling; funny-sad; fingerpicked acoustic; heartbreak</t>
  </si>
  <si>
    <t xml:space="preserve">A Mississippi-raised, Memphis-adjacent songwriter's debut, mixing plainspoken country storytelling with a wordy, funny-sad wit closer to the Drag City school than straight Southern rock. Branan's rapid-fire, syllable-packed verses and dry humor set him apart from more straightforwardly earnest peers, even as the pedal steel and acoustic arrangements keep the record rooted in the same Southern storytelling tradition. It established Branan as a songwriter's songwriter within the Memphis/Nashville alt-country circuit.</t>
  </si>
  <si>
    <t xml:space="preserve">Released on Memphis label Madjack Records, the same imprint behind Lucero's early albums, placing Branan within the same Mid-South storytelling-rock network from the start.</t>
  </si>
  <si>
    <t xml:space="preserve">https://en.wikipedia.org/wiki/Cory_Branan</t>
  </si>
  <si>
    <t xml:space="preserve">A1241</t>
  </si>
  <si>
    <t xml:space="preserve">Mutt</t>
  </si>
  <si>
    <t xml:space="preserve">drawl; storytelling; funny-sad; harmonized guitars; heartbreak</t>
  </si>
  <si>
    <t xml:space="preserve">A genre-hopping record that moves between punk-speed rockers, aching piano ballads and pure country weepers within the same album, matching the title's mixed-breed idea to Branan's restless songwriting. It is less a single-mood record than a demonstration of range, tied together by Branan's dense, wordplay-heavy lyrics and Memphis-honed storytelling instincts. Critics frequently single it out as the record where Branan's songwriting caught up to his live reputation.</t>
  </si>
  <si>
    <t xml:space="preserve">Released on Chicago's Bloodshot Records, the flagship insurgent-country label that also carried Bobby Bare Jr. and Lydia Loveless, placing Branan within the wider alt-country network beyond his Memphis roots.</t>
  </si>
  <si>
    <t xml:space="preserve">The Snowman</t>
  </si>
  <si>
    <t xml:space="preserve">A1242</t>
  </si>
  <si>
    <t xml:space="preserve">The No-Hit Wonder</t>
  </si>
  <si>
    <t xml:space="preserve">drawl; storytelling; funny-sad; heartbreak; road songs</t>
  </si>
  <si>
    <t xml:space="preserve">A tighter, more focused follow-up to Mutt's genre sprawl, built around Branan's talking, self-deprecating songs about failed ambition and the compromises of a working songwriter's life, best captured in the survivor's-eye-view of 'Survivor Blues'. It keeps the same dense wordplay and dark humor as his earlier records while sounding more like a full-band rock record than a singer-songwriter set. It further cemented Branan's reputation as one of the sharpest lyricists in the Bloodshot Records stable.</t>
  </si>
  <si>
    <t xml:space="preserve">A more focused companion to Mutt on the same Bloodshot Records roster, continuing Branan's dense, funny-sad songwriting in the John Prine-descended storytelling tradition the label built its identity around.</t>
  </si>
  <si>
    <t xml:space="preserve">Survivor Blues</t>
  </si>
  <si>
    <t xml:space="preserve">A1243</t>
  </si>
  <si>
    <t xml:space="preserve">The Dexateens</t>
  </si>
  <si>
    <t xml:space="preserve">Hardwire Healing</t>
  </si>
  <si>
    <t xml:space="preserve">Skybucket Records</t>
  </si>
  <si>
    <t xml:space="preserve">Tuscaloosa, AL</t>
  </si>
  <si>
    <t xml:space="preserve">drawl; storytelling; slide guitar; rowdy; small-town</t>
  </si>
  <si>
    <t xml:space="preserve">A Tuscaloosa, Alabama band's garage-rock-scaled take on Southern storytelling rock, cut louder and grungier than the more polished Muscle Shoals end of the scene, with slide guitar and fuzzed-out riffs driving songs about hard-luck small-town Alabama life. It sits closer to the Black Keys' garage-blues end of the spectrum than to Drive-By Truckers' novelistic three-guitar sound, but the small-town, unglamorous subject matter is the same. It built the band's reputation as one of the harder-rocking acts to come out of the post-DBT Alabama scene.</t>
  </si>
  <si>
    <t xml:space="preserve">Part of the same Alabama Southern-rock underground that produced Drive-By Truckers and, later, Lee Bains III &amp; the Glory Fires, sharing Birmingham-area labels and stages with both.</t>
  </si>
  <si>
    <t xml:space="preserve">https://en.wikipedia.org/wiki/The_Dexateens</t>
  </si>
  <si>
    <t xml:space="preserve">A1244</t>
  </si>
  <si>
    <t xml:space="preserve">Singlewide</t>
  </si>
  <si>
    <t xml:space="preserve">drawl; storytelling; slide guitar; small-town; rowdy</t>
  </si>
  <si>
    <t xml:space="preserve">A rawer, trailer-park-referencing title sets the tone for a record that leans further into the band's garage-rock grit than its two predecessors, with slide guitar and distorted riffs carrying songs about hard-luck Alabama life. It keeps the same unglamorous small-town subject matter as the wider Southern storytelling scene while staying closer to blues-punk than to the harmonized three-guitar sound of Drive-By Truckers. It represents the rowdier, more garage-oriented end of the post-DBT Alabama scene.</t>
  </si>
  <si>
    <t xml:space="preserve">Continues the Tuscaloosa garage-Southern-rock sound of Hardwire Healing, released on the same Birmingham-based Skybucket Records that supported several Alabama bands in the DBT orbit.</t>
  </si>
  <si>
    <t xml:space="preserve">A1245</t>
  </si>
  <si>
    <t xml:space="preserve">Bobby Bare Jr.</t>
  </si>
  <si>
    <t xml:space="preserve">Young Criminals' Starvation League</t>
  </si>
  <si>
    <t xml:space="preserve">drawl; storytelling; funny-sad; harmonized guitars; deadpan</t>
  </si>
  <si>
    <t xml:space="preserve">The son of outlaw-era country star Bobby Bare Sr. makes a record that is stranger and more rock-leaning than his father's catalog, mixing eccentric, dark-humored character songs like 'Flat Chested Girl from Maynardville' with fuzzed-out guitar rock. Bare Jr.'s deadpan, slightly cracked vocal delivery gives the record a wry distance even when the subject matter turns bleak. It established him as a Nashville outsider working storytelling rock rather than mainstream country, despite his lineage.</t>
  </si>
  <si>
    <t xml:space="preserve">Draws on Bare's upbringing as the son of outlaw-country singer Bobby Bare Sr., but channels it into rock-leaning storytelling closer to the Drive-By Truckers and Bloodshot Records alt-country scene than to Nashville's country mainstream.</t>
  </si>
  <si>
    <t xml:space="preserve">Flat Chested Girl from Maynardville</t>
  </si>
  <si>
    <t xml:space="preserve">https://en.wikipedia.org/wiki/Bobby_Bare_Jr.</t>
  </si>
  <si>
    <t xml:space="preserve">A1246</t>
  </si>
  <si>
    <t xml:space="preserve">From the End of Your Leash</t>
  </si>
  <si>
    <t xml:space="preserve">drawl; storytelling; heartbreak; deadpan; harmonized guitars</t>
  </si>
  <si>
    <t xml:space="preserve">A more focused, breakup-themed follow-up to Young Criminals' Starvation League, trading some of that record's eccentric sprawl for a tighter set of songs about a specific failed relationship. Bare Jr.'s deadpan, half-spoken delivery keeps the record from tipping into straightforward heartbreak balladry, undercutting its own sadness with dry jokes. It continues his run of Nashville-outsider storytelling rock on Bloodshot Records.</t>
  </si>
  <si>
    <t xml:space="preserve">A direct follow-up to Young Criminals' Starvation League on the same Bloodshot Records roster, keeping Bare's storytelling rock distinct from his father's outlaw-country lineage.</t>
  </si>
  <si>
    <t xml:space="preserve">Ex-Girlfriend</t>
  </si>
  <si>
    <t xml:space="preserve">A1247</t>
  </si>
  <si>
    <t xml:space="preserve">Grand Champeen</t>
  </si>
  <si>
    <t xml:space="preserve">The One That Brought You</t>
  </si>
  <si>
    <t xml:space="preserve">Glurp Records</t>
  </si>
  <si>
    <t xml:space="preserve">drawl; storytelling; harmonized guitars; rowdy; road songs</t>
  </si>
  <si>
    <t xml:space="preserve">An Austin power-trio-plus record that marked the band's shift away from straight alt-country toward louder, more distorted guitar rock, and was voted the Austin Chronicle's local album of the year on release. Michael Crow and Channing Lewis's twin-guitar interplay carries plainspoken songs about drinking and hard luck, closer to a Texas take on Drive-By Truckers' harmonized-guitar approach than to the twangier Austin singer-songwriter scene around them. It represents the moment the band found its own version of Southern storytelling rock.</t>
  </si>
  <si>
    <t xml:space="preserve">Emerged from the same Texas alt-country underground as the Old 97's and Slobberbone, but pushed toward a harder-rocking, harmonized-guitar sound closer to Drive-By Truckers than to straight country.</t>
  </si>
  <si>
    <t xml:space="preserve">https://en.wikipedia.org/wiki/Grand_Champeen</t>
  </si>
  <si>
    <t xml:space="preserve">A1248</t>
  </si>
  <si>
    <t xml:space="preserve">Water Liars</t>
  </si>
  <si>
    <t xml:space="preserve">Phantom Limb</t>
  </si>
  <si>
    <t xml:space="preserve">Misra Records</t>
  </si>
  <si>
    <t xml:space="preserve">C1</t>
  </si>
  <si>
    <t xml:space="preserve">Water Valley, MS</t>
  </si>
  <si>
    <t xml:space="preserve">hushed; storytelling; bleak; fingerpicked acoustic; heartbreak</t>
  </si>
  <si>
    <t xml:space="preserve">The debut from Justin Peter Kinkel-Schuster and Andrew Bryant's Mississippi duo-turned-band is a quiet, spare record built around close, weathered harmonies and plainspoken songs about loss and doubt. It shares Drive-By Truckers' unglamorous Southern subject matter but at a fraction of the volume, closer to a hushed front-porch session than a bar-band record. The duo's close vocal blend and sparse arrangements set them apart from the louder, three-guitar end of the Southern storytelling scene.</t>
  </si>
  <si>
    <t xml:space="preserve">Formed from the merger of Kinkel-Schuster's and Bryant's earlier Mississippi and Arkansas projects, sitting close to the Core of the modern indie-twang scene even while its plainspoken Southern storytelling ties it to the Drive-By Truckers lineage.</t>
  </si>
  <si>
    <t xml:space="preserve">https://en.wikipedia.org/wiki/Water_Liars</t>
  </si>
  <si>
    <t xml:space="preserve">A1249</t>
  </si>
  <si>
    <t xml:space="preserve">Wyoming</t>
  </si>
  <si>
    <t xml:space="preserve">Big Legal Mess Records</t>
  </si>
  <si>
    <t xml:space="preserve">hushed; storytelling; bleak; drawl; heartbreak</t>
  </si>
  <si>
    <t xml:space="preserve">A slightly fuller-sounding second album that keeps the debut's hushed, weathered intimacy while adding a bit more electric weight to the arrangements. Kinkel-Schuster and Bryant's songs continue circling doubt, distance and small failures with plain, unadorned language rather than novelistic scene-setting. It deepened the band's reputation within the North Mississippi hill-country label Big Legal Mess's roster of roots-adjacent acts.</t>
  </si>
  <si>
    <t xml:space="preserve">A continuation of the quiet, close-harmony sound of Phantom Limb, released on the North Mississippi label Big Legal Mess, home to several hill-country and Southern roots acts.</t>
  </si>
  <si>
    <t xml:space="preserve">A1250</t>
  </si>
  <si>
    <t xml:space="preserve">hushed; bleak; storytelling; glacial; heartbreak</t>
  </si>
  <si>
    <t xml:space="preserve">The self-titled third album pushes further into slow, quiet, unresolved territory, with Kinkel-Schuster and Bryant's songs about faith and doubt delivered at a near-whisper over sparse, unhurried arrangements. It is the most explicitly slowcore-adjacent record in the band's catalog, trading the band's earlier faint twang for something closer to hushed, glacial folk-rock. It marked the point where Water Liars' sound moved furthest from straight Southern storytelling rock and closest to the Core slowcore lane.</t>
  </si>
  <si>
    <t xml:space="preserve">The quietest, slowest record in the band's catalog, pulling Water Liars' sound toward the modern slowcore and hushed-twang lane even as its Mississippi roots keep it tied to the wider Southern storytelling scene.</t>
  </si>
  <si>
    <t xml:space="preserve">Fine Foods</t>
  </si>
  <si>
    <t xml:space="preserve">A1251</t>
  </si>
  <si>
    <t xml:space="preserve">Todd Snider</t>
  </si>
  <si>
    <t xml:space="preserve">East Nashville Skyline</t>
  </si>
  <si>
    <t xml:space="preserve">drawl; storytelling; funny-sad; deadpan; drinking songs</t>
  </si>
  <si>
    <t xml:space="preserve">A loose, talky record made after Snider got sober and moved to the scrappier East Nashville side of town, mixing plainspoken story-songs with dry, self-deprecating humor. 'Play a Train Song', written for a friend and fellow songwriter who died young, shows Snider's ability to turn a joke into grief within the same verse, the same funny-sad method DBT and John Prine share. It is widely considered the record where Snider's deadpan, talking-blues style fully matured.</t>
  </si>
  <si>
    <t xml:space="preserve">Named for the scrappy East Nashville songwriter scene Snider adopted after getting sober, placing him in the same funny-sad, plainspoken storytelling tradition as John Prine and, in the Southern-rock lane, Drive-By Truckers' Patterson Hood.</t>
  </si>
  <si>
    <t xml:space="preserve">Play a Train Song</t>
  </si>
  <si>
    <t xml:space="preserve">https://en.wikipedia.org/wiki/Todd_Snider</t>
  </si>
  <si>
    <t xml:space="preserve">A1252</t>
  </si>
  <si>
    <t xml:space="preserve">The Devil You Know</t>
  </si>
  <si>
    <t xml:space="preserve">New Door Records</t>
  </si>
  <si>
    <t xml:space="preserve">drawl; storytelling; political; funny-sad; drinking songs</t>
  </si>
  <si>
    <t xml:space="preserve">A slightly bigger-sounding, more electric record than East Nashville Skyline, turning Snider's talking-blues storytelling toward more overtly political targets like corporate greed and the Iraq War. It keeps the same deadpan, conversational delivery as his other records, using humor as a way into serious subjects rather than avoiding them. It shows Snider expanding his East Nashville persona into a wider social-commentary role.</t>
  </si>
  <si>
    <t xml:space="preserve">A more political follow-up to East Nashville Skyline, continuing Snider's plainspoken, funny-sad storytelling tradition into more direct commentary on mid-2000s American politics.</t>
  </si>
  <si>
    <t xml:space="preserve">Tension</t>
  </si>
  <si>
    <t xml:space="preserve">A1253</t>
  </si>
  <si>
    <t xml:space="preserve">Agnostic Hymns &amp; Stoner Fables</t>
  </si>
  <si>
    <t xml:space="preserve">Aimless Records</t>
  </si>
  <si>
    <t xml:space="preserve">drawl; storytelling; spiritual or gospel; funny-sad; deadpan</t>
  </si>
  <si>
    <t xml:space="preserve">Released on Snider's own Aimless Records after years on other labels, this record turns his talking-blues storytelling toward religion, doubt and mortality without losing the dry humor of his earlier work. Songs like 'Precious Little Miracles' keep the funny-sad balance of grief and jokes in the same verse that defines his whole catalog. It shows a songwriter in his mid-40s using the same plainspoken method to take on bigger questions.</t>
  </si>
  <si>
    <t xml:space="preserve">Continues the deadpan, funny-sad storytelling of East Nashville Skyline and The Devil You Know, now self-released on Snider's own label as he turned toward more explicitly spiritual subject matter.</t>
  </si>
  <si>
    <t xml:space="preserve">Precious Little Miracles</t>
  </si>
  <si>
    <t xml:space="preserve">A1254</t>
  </si>
  <si>
    <t xml:space="preserve">John Moreland</t>
  </si>
  <si>
    <t xml:space="preserve">In the Throes</t>
  </si>
  <si>
    <t xml:space="preserve">V7</t>
  </si>
  <si>
    <t xml:space="preserve">baritone; storytelling; bleak; fingerpicked acoustic; heartbreak</t>
  </si>
  <si>
    <t xml:space="preserve">Moreland's breakthrough solo album strips his earlier punk-band background down to plainspoken acoustic songs carried by his weathered baritone, with 'Nobody Gives a Damn About Songwriters Anymore' laying out his wry, self-aware view of the trade. It shares Drive-By Truckers' unglamorous, working-class Oklahoma subject matter, but delivered mostly solo rather than through a three-guitar band. It established Moreland as one of the most direct, emotionally exposed songwriters to come out of the Tulsa scene.</t>
  </si>
  <si>
    <t xml:space="preserve">A solo turn away from Moreland's earlier punk and Americana bar-band projects, sharing the plainspoken, unglamorous storytelling of Drive-By Truckers and John Prine while working in a quieter, mostly acoustic mode.</t>
  </si>
  <si>
    <t xml:space="preserve">Nobody Gives a Damn About Songwriters Anymore</t>
  </si>
  <si>
    <t xml:space="preserve">https://en.wikipedia.org/wiki/John_Moreland_(musician)</t>
  </si>
  <si>
    <t xml:space="preserve">A1255</t>
  </si>
  <si>
    <t xml:space="preserve">High on Tulsa Heat</t>
  </si>
  <si>
    <t xml:space="preserve">Old Omens Records</t>
  </si>
  <si>
    <t xml:space="preserve">baritone; storytelling; heartbreak; drawl; harmonized guitars</t>
  </si>
  <si>
    <t xml:space="preserve">A fuller-band, more melodic follow-up to In the Throes, with 'Break My Heart Sweetly' becoming Moreland's best-known song and a showcase for his ability to write devastating lines in plain, unadorned language. It keeps the same weathered baritone and Oklahoma small-town subject matter as his debut, but with more developed arrangements behind it. It widened Moreland's audience well beyond the Tulsa scene he came up in.</t>
  </si>
  <si>
    <t xml:space="preserve">Builds directly on the plainspoken acoustic storytelling of In the Throes with fuller arrangements, and became a reference point for younger Red Dirt and Oklahoma songwriters.</t>
  </si>
  <si>
    <t xml:space="preserve">Break My Heart Sweetly</t>
  </si>
  <si>
    <t xml:space="preserve">A1256</t>
  </si>
  <si>
    <t xml:space="preserve">Big Bad Luv</t>
  </si>
  <si>
    <t xml:space="preserve">baritone; storytelling; harmonized guitars; road songs; heartbreak</t>
  </si>
  <si>
    <t xml:space="preserve">Signed to the UK label 4AD, this is Moreland's fullest-sounding record to date, adding organ and a more rock-oriented full band behind his still-plainspoken songwriting. Songs like 'Sallisaw Blue' keep naming specific Oklahoma places and hard-luck details rather than reaching for abstraction, continuing his unglamorous, small-town storytelling method. It marked a notable label jump for a songwriter who had built his audience almost entirely through word of mouth and touring.</t>
  </si>
  <si>
    <t xml:space="preserve">Continues Moreland's plainspoken Oklahoma storytelling from High on Tulsa Heat with a fuller rock-band arrangement, on a notably different label (4AD) than his earlier Americana-specific releases.</t>
  </si>
  <si>
    <t xml:space="preserve">Sallisaw Blue</t>
  </si>
  <si>
    <t xml:space="preserve">A1257</t>
  </si>
  <si>
    <t xml:space="preserve">LP5</t>
  </si>
  <si>
    <t xml:space="preserve">baritone; storytelling; synths; bleak; hushed</t>
  </si>
  <si>
    <t xml:space="preserve">A more atmospheric, textured record made with producer Matt Pence, adding subtle synths and studio effects to Moreland's baritone and acoustic guitar in a way that departs from the straightforward full-band sound of Big Bad Luv. 'Terrestrial' opens the record with a hazier, more processed vocal sound than anything in his earlier catalog, while the plainspoken, self-questioning songwriting stays intact. It shows Moreland deliberately complicating his own singer-songwriter formula rather than repeating it.</t>
  </si>
  <si>
    <t xml:space="preserve">A deliberate departure from the straightforward full-band Americana of Big Bad Luv, adding studio texture in a way that pulls Moreland's sound slightly toward the Core's more atmospheric indie-folk edges.</t>
  </si>
  <si>
    <t xml:space="preserve">Terrestrial</t>
  </si>
  <si>
    <t xml:space="preserve">A1258</t>
  </si>
  <si>
    <t xml:space="preserve">Birds in the Ceiling</t>
  </si>
  <si>
    <t xml:space="preserve">baritone; storytelling; hushed; synths; bleak</t>
  </si>
  <si>
    <t xml:space="preserve">Continuing the more textured, self-produced direction of LP5, this record keeps Moreland's plainspoken baritone at the center while layering in subtle electronic touches around the acoustic core. It is a quieter, more interior record than his mid-2010s full-band albums, closer to a home-recorded diary than a road-band statement. It confirms the more atmospheric turn Moreland took after Big Bad Luv rather than a return to his earlier straightforward Americana sound.</t>
  </si>
  <si>
    <t xml:space="preserve">A continuation of the textured, self-produced direction Moreland took on LP5, keeping his Oklahoma storytelling roots while moving further from the full-band Americana of his mid-2010s records.</t>
  </si>
  <si>
    <t xml:space="preserve">A1259</t>
  </si>
  <si>
    <t xml:space="preserve">Fairport Convention</t>
  </si>
  <si>
    <t xml:space="preserve">What We Did on Our Holidays</t>
  </si>
  <si>
    <t xml:space="preserve">V30 British folk rock (selective)</t>
  </si>
  <si>
    <t xml:space="preserve">Muswell Hill folk-rock scene</t>
  </si>
  <si>
    <t xml:space="preserve">fiddle; fingerpicked acoustic; close harmonies; storytelling; hushed</t>
  </si>
  <si>
    <t xml:space="preserve">Sandy Denny's first album with Fairport Convention, cut months after she replaced Judy Dyble, pairs jangly West Coast-style folk-rock with British material like the traditional 'She Moves Through the Fair' and a full-band arrangement of Dylan's 'I'll Keep It with Mine.' Richard Thompson's guitar and Denny's clear, powerful voice start pulling the band away from Byrds worship toward the English ballad tradition. It is the hinge record between Fairport's early American-influenced sound and the folk-rock they would perfect on Liege &amp; Lief.</t>
  </si>
  <si>
    <t xml:space="preserve">Grew out of the same London club and Witchseason-production circuit as Pentangle and Bert Jansch, and set up Unhalfbricking and Liege &amp; Lief, the records that made British trad song a rock instrument.</t>
  </si>
  <si>
    <t xml:space="preserve">Fotheringay; Meet on the Ledge; She Moves Through the Fair</t>
  </si>
  <si>
    <t xml:space="preserve">https://en.wikipedia.org/wiki/What_We_Did_on_Our_Holidays
https://en.wikipedia.org/wiki/Fairport_Convention</t>
  </si>
  <si>
    <t xml:space="preserve">A1260</t>
  </si>
  <si>
    <t xml:space="preserve">Unhalfbricking</t>
  </si>
  <si>
    <t xml:space="preserve">fiddle; close harmonies; storytelling; hushed; breezy</t>
  </si>
  <si>
    <t xml:space="preserve">Released only months before Liege &amp; Lief, Unhalfbricking is the transitional record where Fairport worked out how electric folk-rock should sound: three Bob Dylan covers sit next to Sandy Denny's own 'Who Knows Where the Time Goes?' and the first English-language recording of a Dylan song sung in French, 'Si Tu Dois Partir.' Dave Swarbrick's fiddle, guest on the traditional 'A Sailor's Life,' pushed the band into the modal, drone-heavy sound that became their signature. Drummer Martin Lamble died in the van crash that followed this album's completion, closing the band's first era.</t>
  </si>
  <si>
    <t xml:space="preserve">Bridges Fairport's early American folk-rock covers and the fully traditional Liege &amp; Lief, and 'Who Knows Where the Time Goes?' became one of Sandy Denny's most covered songs across folk and indie circles.</t>
  </si>
  <si>
    <t xml:space="preserve">Who Knows Where the Time Goes?; A Sailor's Life; Si Tu Dois Partir</t>
  </si>
  <si>
    <t xml:space="preserve">https://en.wikipedia.org/wiki/Unhalfbricking
https://en.wikipedia.org/wiki/Fairport_Convention</t>
  </si>
  <si>
    <t xml:space="preserve">A1261</t>
  </si>
  <si>
    <t xml:space="preserve">Liege &amp; Lief</t>
  </si>
  <si>
    <t xml:space="preserve">fiddle; harmonized guitars; storytelling; bleak; close harmonies</t>
  </si>
  <si>
    <t xml:space="preserve">Recorded by a band rebuilding after the crash that killed drummer Martin Lamble, Liege &amp; Lief commits fully to British source material: murder ballads like 'Matty Groves,' the fairy abduction of 'Tam Lin,' and Richard Thompson's own 'Crazy Man Michael' are all played on electric guitar, bass and drums with Dave Swarbrick's fiddle leading the melodies. It is usually cited as the record that invented British electric folk-rock as a genre rather than a novelty. Sandy Denny's voice and Thompson's guitar lines make traditional songs sound like they were written for a rock band.</t>
  </si>
  <si>
    <t xml:space="preserve">Directly followed What We Did on Our Holidays and Unhalfbricking, set the template for Steeleye Span and the whole British folk-rock movement, and is cited by later folk-indebted songwriters up through the Big Thief circle.</t>
  </si>
  <si>
    <t xml:space="preserve">Matty Groves; Tam Lin; Crazy Man Michael</t>
  </si>
  <si>
    <t xml:space="preserve">https://en.wikipedia.org/wiki/Liege_%26_Lief
https://www.discogs.com/release/2024570-Fairport-Convention-Liege-Lief</t>
  </si>
  <si>
    <t xml:space="preserve">A1262</t>
  </si>
  <si>
    <t xml:space="preserve">Full House</t>
  </si>
  <si>
    <t xml:space="preserve">fiddle; harmonized guitars; storytelling; long songs (7+ minutes); breezy</t>
  </si>
  <si>
    <t xml:space="preserve">Fairport's first album without Sandy Denny, sung mostly by Dave Swarbrick and Simon Nicol, leans harder into instrumental interplay: the nine-minute 'Sloth' builds from a slow ballad into an extended fiddle-and-guitar jam that became a live showcase. 'Sir Patrick Spens' and the closing jig medley keep the traditional-ballad focus of Liege &amp; Lief while the band's sound gets rangier and more improvisational. It is Richard Thompson's last studio album with the group before he went solo.</t>
  </si>
  <si>
    <t xml:space="preserve">Continues the electric-trad sound Liege &amp; Lief established and shows the jam-band side of British folk-rock that later fed jammier folk-adjacent indie acts.</t>
  </si>
  <si>
    <t xml:space="preserve">Sloth; Sir Patrick Spens; Walk Awhile</t>
  </si>
  <si>
    <t xml:space="preserve">https://en.wikipedia.org/wiki/Full_House_(Fairport_Convention_album)
https://en.wikipedia.org/wiki/Fairport_Convention</t>
  </si>
  <si>
    <t xml:space="preserve">A1263</t>
  </si>
  <si>
    <t xml:space="preserve">Sandy Denny</t>
  </si>
  <si>
    <t xml:space="preserve">The North Star Grassman and the Ravens</t>
  </si>
  <si>
    <t xml:space="preserve">Les Cousins folk club, Soho</t>
  </si>
  <si>
    <t xml:space="preserve">Sandy Denny's debut solo album after leaving Fotheringay pairs her own increasingly personal songwriting, especially the elegiac 'Late November' and the war-haunted 'John the Gun,' with covers of Brenda's 'Down in the Flood' and the traditional 'Blackwaterside.' Her old Fairport bandmates and members of Fotheringay back her, so the sound stays close to electric folk-rock even as the album is billed as a solo statement. It set the pattern for her run of solo records through the mid-1970s.</t>
  </si>
  <si>
    <t xml:space="preserve">Follows directly from Fotheringay's breakup and keeps Denny's songwriting in the same Fairport-adjacent folk-rock lineage that later solo albums Sandy and Like an Old Fashioned Waltz continued.</t>
  </si>
  <si>
    <t xml:space="preserve">Late November; Next Time Around; John the Gun</t>
  </si>
  <si>
    <t xml:space="preserve">https://en.wikipedia.org/wiki/Sandy_Denny
https://en.wikipedia.org/wiki/The_North_Star_Grassman_and_the_Ravens</t>
  </si>
  <si>
    <t xml:space="preserve">A1264</t>
  </si>
  <si>
    <t xml:space="preserve">Sandy</t>
  </si>
  <si>
    <t xml:space="preserve">strings; close harmonies; storytelling; hushed; breezy</t>
  </si>
  <si>
    <t xml:space="preserve">Denny's second solo album is more polished than her Fairport or Fotheringay work, with string and horn arrangements framing 'Listen, Listen' and 'The Lady,' plus a cover of Dylan's 'Tomorrow Is a Long Time.' Her voice carries the record: full, aching, and precise on both her own compositions and the traditional 'Bushes and Briars.' It is generally ranked among her strongest solo statements and a high point of the Island folk-rock roster she came up through.</t>
  </si>
  <si>
    <t xml:space="preserve">Continues the Fairport-and-Fotheringay folk-rock sound in a more orchestrated, singer-songwriter direction that influenced later British female singer-songwriters.</t>
  </si>
  <si>
    <t xml:space="preserve">It'll Take a Long Time; Listen, Listen; The Lady</t>
  </si>
  <si>
    <t xml:space="preserve">https://en.wikipedia.org/wiki/Sandy_Denny
https://en.wikipedia.org/wiki/Sandy_(Sandy_Denny_album)</t>
  </si>
  <si>
    <t xml:space="preserve">A1265</t>
  </si>
  <si>
    <t xml:space="preserve">Like an Old Fashioned Waltz</t>
  </si>
  <si>
    <t xml:space="preserve">strings; horns; polished; hushed; bleak</t>
  </si>
  <si>
    <t xml:space="preserve">Denny's third solo album pushes further into orchestrated pop and cabaret, with a Cliff Richard duet on 'Whispering Grass' sitting alongside the stark 'At the End of the Day' and 'No End,' one of the bleakest things she recorded. It sold poorly and marked the point where Island's patience with her solo career was running out. The record is less often cited than her Fairport-era work but shows her range past straight folk-rock.</t>
  </si>
  <si>
    <t xml:space="preserve">The least folk-rock of Denny's solo run, pulled toward orchestral pop, though it still follows directly from Sandy and The North Star Grassman and the Ravens.</t>
  </si>
  <si>
    <t xml:space="preserve">Solo; At the End of the Day; Whispering Grass</t>
  </si>
  <si>
    <t xml:space="preserve">https://en.wikipedia.org/wiki/Sandy_Denny
https://en.wikipedia.org/wiki/Like_an_Old_Fashioned_Waltz</t>
  </si>
  <si>
    <t xml:space="preserve">A1266</t>
  </si>
  <si>
    <t xml:space="preserve">Fotheringay</t>
  </si>
  <si>
    <t xml:space="preserve">Island Records folk-rock roster</t>
  </si>
  <si>
    <t xml:space="preserve">fiddle; harmonized guitars; close harmonies; storytelling; breezy</t>
  </si>
  <si>
    <t xml:space="preserve">After leaving Fairport Convention, Sandy Denny formed Fotheringay with her partner Trevor Lucas and guitarist Jerry Donahue; their sole album pairs her originals 'Nothing More' and 'The Sea' with a full-band arrangement of Dylan's 'Too Much of Nothing' and the traditional 'Banks of the Nile.' The sound is close to late Fairport but looser and more American-influenced in its guitar interplay. The band broke up before a second album was finished, and Denny went solo shortly after.</t>
  </si>
  <si>
    <t xml:space="preserve">A direct continuation of Denny's Fairport Convention sound with her own band, sitting between Unhalfbricking-era Fairport and her solo albums.</t>
  </si>
  <si>
    <t xml:space="preserve">Nothing More; The Sea; Banks of the Nile</t>
  </si>
  <si>
    <t xml:space="preserve">https://en.wikipedia.org/wiki/Fotheringay_(album)
https://en.wikipedia.org/wiki/Sandy_Denny</t>
  </si>
  <si>
    <t xml:space="preserve">A1267</t>
  </si>
  <si>
    <t xml:space="preserve">Richard and Linda Thompson</t>
  </si>
  <si>
    <t xml:space="preserve">I Want to See the Bright Lights Tonight</t>
  </si>
  <si>
    <t xml:space="preserve">Telecaster twang; harmonized guitars; duets; storytelling; bleak</t>
  </si>
  <si>
    <t xml:space="preserve">Richard Thompson's first album after leaving Fairport Convention, recorded on a tight budget with his new wife Linda singing lead on several tracks, is bleaker and more electric than anything in the Fairport catalog: 'The Calvary Cross' and 'Withered and Died' pair his angular guitar lines with grim, plainspoken lyrics. Linda Thompson's voice, clear and slightly weary, gives the duets a different weight than Sandy Denny's Fairport-era singing. It set the template for the duo's decade-long run of albums together.</t>
  </si>
  <si>
    <t xml:space="preserve">Follows Richard Thompson's exit from Fairport Convention and starts the Richard and Linda Thompson partnership that runs through Shoot Out the Lights.</t>
  </si>
  <si>
    <t xml:space="preserve">The Calvary Cross; Withered and Died; I Want to See the Bright Lights Tonight</t>
  </si>
  <si>
    <t xml:space="preserve">https://en.wikipedia.org/wiki/Richard_and_Linda_Thompson
https://en.wikipedia.org/wiki/I_Want_to_See_the_Bright_Lights_Tonight</t>
  </si>
  <si>
    <t xml:space="preserve">A1268</t>
  </si>
  <si>
    <t xml:space="preserve">Hokey Pokey</t>
  </si>
  <si>
    <t xml:space="preserve">Telecaster twang; duets; storytelling; funny-sad; breezy</t>
  </si>
  <si>
    <t xml:space="preserve">A lighter, more music-hall-inflected record than its predecessor, Hokey Pokey mixes seaside-postcard humor on the title track with the tender 'A Heart Needs a Home' and the bitter 'Old Man Inside a Young Man.' Richard Thompson's guitar playing stays sharp even as the arrangements loosen into vaudeville and jug-band touches. It is one of the duo's most purely playful records, released the same year as the much darker Pour Down Like Silver.</t>
  </si>
  <si>
    <t xml:space="preserve">Continues the Richard and Linda Thompson partnership begun on I Want to See the Bright Lights Tonight, folding music-hall humor into the same folk-rock band.</t>
  </si>
  <si>
    <t xml:space="preserve">Hokey Pokey (The Ice Cream Song); A Heart Needs a Home; Old Man Inside a Young Man</t>
  </si>
  <si>
    <t xml:space="preserve">https://en.wikipedia.org/wiki/Richard_and_Linda_Thompson
https://en.wikipedia.org/wiki/Hokey_Pokey_(album)</t>
  </si>
  <si>
    <t xml:space="preserve">A1269</t>
  </si>
  <si>
    <t xml:space="preserve">Pour Down Like Silver</t>
  </si>
  <si>
    <t xml:space="preserve">Sufi Muslim community</t>
  </si>
  <si>
    <t xml:space="preserve">Telecaster twang; duets; spiritual or gospel; hushed; bleak</t>
  </si>
  <si>
    <t xml:space="preserve">Recorded soon after the Thompsons converted to Sufi Islam and moved into a religious community, Pour Down Like Silver trades Hokey Pokey's music-hall jokes for devotional, often severe songs like 'Night Comes In' and 'For Shame of Doing Wrong.' The playing is sparer than on the earlier duo records, built around Richard Thompson's guitar and Linda's voice rather than a full band sound. It closes out the pair's mid-1970s run before a several-year gap in their recording career.</t>
  </si>
  <si>
    <t xml:space="preserve">The most explicitly devotional record in the Richard and Linda Thompson catalog, following Hokey Pokey and preceding the long gap before Shoot Out the Lights.</t>
  </si>
  <si>
    <t xml:space="preserve">Streets of Paradise; Night Comes In; For Shame of Doing Wrong</t>
  </si>
  <si>
    <t xml:space="preserve">https://en.wikipedia.org/wiki/Richard_and_Linda_Thompson
https://en.wikipedia.org/wiki/Pour_Down_Like_Silver</t>
  </si>
  <si>
    <t xml:space="preserve">A1270</t>
  </si>
  <si>
    <t xml:space="preserve">Shoot Out the Lights</t>
  </si>
  <si>
    <t xml:space="preserve">Hannibal Records</t>
  </si>
  <si>
    <t xml:space="preserve">Telecaster twang; duets; heartbreak; bleak; storytelling</t>
  </si>
  <si>
    <t xml:space="preserve">Produced by Joe Boyd and recorded as the Thompsons' marriage was ending, Shoot Out the Lights is a harder, more rock-oriented record than their earlier albums, with Richard Thompson's guitar solos on 'Walking on a Wire' and the title track carrying real menace. Linda Thompson's vocals on songs she didn't know were about their breakup add a documented layer of tension critics have written about for decades. It became the duo's most acclaimed and best-selling album and their last studio record together.</t>
  </si>
  <si>
    <t xml:space="preserve">The later landmark of the Richard and Linda Thompson catalog, closing the folk-rock partnership that began with I Want to See the Bright Lights Tonight and pointing toward Richard Thompson's long solo career.</t>
  </si>
  <si>
    <t xml:space="preserve">Walking on a Wire; Shoot Out the Lights; Don't Renege on Our Love</t>
  </si>
  <si>
    <t xml:space="preserve">https://en.wikipedia.org/wiki/Richard_and_Linda_Thompson
https://en.wikipedia.org/wiki/Shoot_Out_the_Lights</t>
  </si>
  <si>
    <t xml:space="preserve">A1271</t>
  </si>
  <si>
    <t xml:space="preserve">Richard Thompson</t>
  </si>
  <si>
    <t xml:space="preserve">Henry the Human Fly</t>
  </si>
  <si>
    <t xml:space="preserve">Telecaster twang; harmonized guitars; storytelling; funny-sad; deadpan</t>
  </si>
  <si>
    <t xml:space="preserve">Richard Thompson's first solo album after leaving Fairport Convention is built entirely from his own songs, mixing accordion and Northumbrian pipes into English folk-rock on 'The New St George' and 'Down Where the Drunkards Roll'-style character sketches like 'Nobody's Wedding.' It sold poorly on release and was famously slagged by an American reviewer, but it has since been reassessed as a key document of Thompson's songwriting voice. Linda Peters, soon to be his wife, sings backing vocals throughout.</t>
  </si>
  <si>
    <t xml:space="preserve">Thompson's first post-Fairport statement, setting up the guitar style and dry, story-driven songwriting he carried into the Richard and Linda Thompson albums.</t>
  </si>
  <si>
    <t xml:space="preserve">Roll Over Vaughn Williams; Nobody's Wedding; The Angels Took My Racehorse Away</t>
  </si>
  <si>
    <t xml:space="preserve">https://en.wikipedia.org/wiki/Henry_the_Human_Fly
https://en.wikipedia.org/wiki/Richard_Thompson_discography</t>
  </si>
  <si>
    <t xml:space="preserve">A1272</t>
  </si>
  <si>
    <t xml:space="preserve">Nick Drake</t>
  </si>
  <si>
    <t xml:space="preserve">Five Leaves Left</t>
  </si>
  <si>
    <t xml:space="preserve">V5</t>
  </si>
  <si>
    <t xml:space="preserve">Tanworth-in-Arden, England</t>
  </si>
  <si>
    <t xml:space="preserve">Witchseason Productions</t>
  </si>
  <si>
    <t xml:space="preserve">strings; fingerpicked acoustic; hushed; bleak; baritone</t>
  </si>
  <si>
    <t xml:space="preserve">Nick Drake's debut, produced by Joe Boyd and arranged with Robert Kirby's chamber strings, sets his hushed, intricately fingerpicked guitar and low, unhurried voice against orchestral backing on 'River Man' and 'Way to Blue.' It sold almost nothing on release but has since become one of the most cited records in quiet British songwriting, a direct reference point for hushed indie-folk artists from Elliott Smith to Big Thief's circle. The playing is technically demanding but never shows off; the mood stays melancholy and controlled throughout.</t>
  </si>
  <si>
    <t xml:space="preserve">Emerged from the same Witchseason/Joe Boyd stable as Fairport Convention and John Martyn, and is a foundational reference for the modern indie-folk lineage that runs through Iron &amp; Wine to Big Thief.</t>
  </si>
  <si>
    <t xml:space="preserve">River Man; Way to Blue; Time Has Told Me</t>
  </si>
  <si>
    <t xml:space="preserve">https://en.wikipedia.org/wiki/Nick_Drake
https://en.wikipedia.org/wiki/Five_Leaves_Left</t>
  </si>
  <si>
    <t xml:space="preserve">A1273</t>
  </si>
  <si>
    <t xml:space="preserve">Bryter Layter</t>
  </si>
  <si>
    <t xml:space="preserve">strings; horns; fingerpicked acoustic; hushed; breezy</t>
  </si>
  <si>
    <t xml:space="preserve">Drake's second album adds horns, congas and members of Fairport Convention and John Cale on 'Northern Sky,' pushing his sound toward a breezier, almost jazz-folk pop arrangement without losing the close, intimate guitar work underneath. 'At the Chime of a City Clock' and the instrumental title track show Robert Kirby's arrangements working with the songs rather than around them. It remains the outlier in Drake's catalog, warmer and more outward-facing than Five Leaves Left or Pink Moon.</t>
  </si>
  <si>
    <t xml:space="preserve">The most arranged and outward-looking of Drake's three albums, sitting between the string-laden Five Leaves Left and the stripped-down Pink Moon, and drawing on the same Island/Witchseason session players as Fairport Convention and John Martyn.</t>
  </si>
  <si>
    <t xml:space="preserve">Northern Sky; At the Chime of a City Clock; Hazey Jane II</t>
  </si>
  <si>
    <t xml:space="preserve">https://en.wikipedia.org/wiki/Nick_Drake
https://en.wikipedia.org/wiki/Bryter_Layter</t>
  </si>
  <si>
    <t xml:space="preserve">A1274</t>
  </si>
  <si>
    <t xml:space="preserve">Pink Moon</t>
  </si>
  <si>
    <t xml:space="preserve">fingerpicked acoustic; piano; hushed; bleak; lullaby</t>
  </si>
  <si>
    <t xml:space="preserve">Recorded in two late-night sessions with just Drake's voice, guitar and a single piano overdub on the title track, Pink Moon strips away the string arrangements of his first two albums entirely. It is his shortest and starkest record, twenty-eight minutes long, made as his depression deepened; he died two years later. Decades on it is the most widely cited Nick Drake album among indie and indie-folk songwriters, from Adrianne Lenker's Big Thief circle to the freak-folk revival, for its unadorned intimacy.</t>
  </si>
  <si>
    <t xml:space="preserve">The final, most minimal Nick Drake album, and the single most-cited reference point for hushed acoustic indie folk from Elliott Smith through Adrianne Lenker and Big Thief.</t>
  </si>
  <si>
    <t xml:space="preserve">Pink Moon; Place to Be; Things Behind the Sun</t>
  </si>
  <si>
    <t xml:space="preserve">https://en.wikipedia.org/wiki/Nick_Drake
https://en.wikipedia.org/wiki/Pink_Moon</t>
  </si>
  <si>
    <t xml:space="preserve">A1275</t>
  </si>
  <si>
    <t xml:space="preserve">Bert Jansch</t>
  </si>
  <si>
    <t xml:space="preserve">Transatlantic Records</t>
  </si>
  <si>
    <t xml:space="preserve">V8</t>
  </si>
  <si>
    <t xml:space="preserve">fingerpicked acoustic; hushed; bleak; storytelling; lo-fi</t>
  </si>
  <si>
    <t xml:space="preserve">Recorded on a borrowed reel-to-reel in a friend's kitchen and sold to Transatlantic for a flat fee, Bert Jansch's debut announced a new, harder-edged British fingerstyle guitar sound built from folk, blues and jazz phrasing. 'Needle of Death,' a plainspoken song about a friend's heroin overdose, and the instrumental 'Angie' (his arrangement of Davy Graham's tune) became touchstones for a generation of British guitarists including Jimmy Page and Neil Young. The recording is rough and close-miked, which only adds to its intensity.</t>
  </si>
  <si>
    <t xml:space="preserve">Grew out of the Soho folk-club scene alongside Davy Graham and directly shaped Pentangle, Nick Drake's guitar style and the American Primitive/fingerstyle lineage that runs through John Fahey's admirers.</t>
  </si>
  <si>
    <t xml:space="preserve">Needle of Death; Strolling Down the Highway; Angie</t>
  </si>
  <si>
    <t xml:space="preserve">https://en.wikipedia.org/wiki/Bert_Jansch_discography
https://en.wikipedia.org/wiki/Bert_Jansch_(album)</t>
  </si>
  <si>
    <t xml:space="preserve">A1276</t>
  </si>
  <si>
    <t xml:space="preserve">Jack Orion</t>
  </si>
  <si>
    <t xml:space="preserve">fingerpicked acoustic; storytelling; hushed; bleak; long songs (7+ minutes)</t>
  </si>
  <si>
    <t xml:space="preserve">Recorded with fellow guitarist John Renbourn, Jack Orion turns entirely to traditional balladry, stretching the ten-minute title track and the murder ballad 'Blackwaterside' into extended fingerpicked arrangements that were unusually long and free-form for a folk record at the time. Jansch's guitar playing on 'Blackwaterside' was closely studied (and later disputed) by Jimmy Page for Led Zeppelin's 'Black Mountain Side.' The record is austere, almost droning, with none of the pop concessions of his debut.</t>
  </si>
  <si>
    <t xml:space="preserve">Follows Bert Jansch's 1965 debut deeper into traditional ballad material and directly seeded Pentangle, the duo project he formed with John Renbourn soon after.</t>
  </si>
  <si>
    <t xml:space="preserve">Jack Orion; Blackwaterside; Nottamun Town</t>
  </si>
  <si>
    <t xml:space="preserve">https://en.wikipedia.org/wiki/Jack_Orion
https://en.wikipedia.org/wiki/Bert_Jansch_discography</t>
  </si>
  <si>
    <t xml:space="preserve">A1277</t>
  </si>
  <si>
    <t xml:space="preserve">L.A. Turnaround</t>
  </si>
  <si>
    <t xml:space="preserve">fingerpicked acoustic; breezy; storytelling; polished; cosmic</t>
  </si>
  <si>
    <t xml:space="preserve">Made in Los Angeles with former Monkee Michael Nesmith producing, L.A. Turnaround pairs Jansch's fingerstyle guitar with American session players for a sound noticeably warmer and more country-inflected than his Transatlantic-era records, including a re-recorded 'Needle of Death' and the loping 'Fresh as a Sweet Sunday Morning.' It marked Jansch's commercial comeback after Pentangle's breakup and his first album for Charisma. The Nesmith connection ties the British folk guitar tradition directly to the Los Angeles country-rock scene.</t>
  </si>
  <si>
    <t xml:space="preserve">Follows Bert Jansch's solo run and Pentangle years, crossing British fingerstyle folk with the Los Angeles country-rock world via producer Michael Nesmith.</t>
  </si>
  <si>
    <t xml:space="preserve">Fresh as a Sweet Sunday Morning; One for Jo; Open Up the Watergate (Let the Sunshine In)</t>
  </si>
  <si>
    <t xml:space="preserve">https://en.wikipedia.org/wiki/L.A._Turnaround
https://en.wikipedia.org/wiki/Bert_Jansch_discography</t>
  </si>
  <si>
    <t xml:space="preserve">A1278</t>
  </si>
  <si>
    <t xml:space="preserve">John Martyn</t>
  </si>
  <si>
    <t xml:space="preserve">Bless the Weather</t>
  </si>
  <si>
    <t xml:space="preserve">fingerpicked acoustic; hushed; breezy; heartbreak; storytelling</t>
  </si>
  <si>
    <t xml:space="preserve">John Martyn's fourth album is the record where his acoustic guitar started taking on the tape-echo and Echoplex treatments that would define his later work, most clearly on the loping 'Head and Heart' and the title track. Danny Thompson's double bass, borrowed from the Pentangle world, gives the songs a loose, jazz-inflected pulse under Martyn's slurred, soulful phrasing. It sits right at the point where British folk guitar starts bending toward jazz and dub.</t>
  </si>
  <si>
    <t xml:space="preserve">Follows Martyn's earlier folk-club albums and points toward Solid Air, carrying the same Danny Thompson/Pentangle-adjacent musicians who linked the London folk and jazz scenes.</t>
  </si>
  <si>
    <t xml:space="preserve">Head and Heart; Go Easy; Bless the Weather</t>
  </si>
  <si>
    <t xml:space="preserve">https://en.wikipedia.org/wiki/Bless_the_Weather
https://en.wikipedia.org/wiki/John_Martyn</t>
  </si>
  <si>
    <t xml:space="preserve">A1279</t>
  </si>
  <si>
    <t xml:space="preserve">Solid Air</t>
  </si>
  <si>
    <t xml:space="preserve">fingerpicked acoustic; hushed; spiritual or gospel; heartbreak; breezy</t>
  </si>
  <si>
    <t xml:space="preserve">Solid Air is John Martyn's best-known record, built around the title track, a slow, vibraphone-tinged elegy written for his friend Nick Drake shortly before Drake's death. 'May You Never' became his most-covered song, and 'Don't Want to Know' shows the Echoplex-treated acoustic guitar sound he had been developing since Bless the Weather. Danny Thompson's double bass and a loose, jazz-club atmosphere separate it from the harder-edged folk-rock of Fairport or Steeleye Span.</t>
  </si>
  <si>
    <t xml:space="preserve">Martyn's peak Island-era record, tied directly to Nick Drake through its title track and continuing the jazz-folk direction begun on Bless the Weather.</t>
  </si>
  <si>
    <t xml:space="preserve">Solid Air; May You Never; Don't Want to Know</t>
  </si>
  <si>
    <t xml:space="preserve">https://en.wikipedia.org/wiki/Solid_Air
https://en.wikipedia.org/wiki/John_Martyn</t>
  </si>
  <si>
    <t xml:space="preserve">A1280</t>
  </si>
  <si>
    <t xml:space="preserve">Pentangle</t>
  </si>
  <si>
    <t xml:space="preserve">Basket of Light</t>
  </si>
  <si>
    <t xml:space="preserve">Horseshoe pub folk club, Tottenham Court Road</t>
  </si>
  <si>
    <t xml:space="preserve">fingerpicked acoustic; close harmonies; storytelling; breezy; long solos</t>
  </si>
  <si>
    <t xml:space="preserve">Pentangle's third album is where the group's fusion of folk song, jazz interplay and blues fully clicked commercially, led by 'Light Flight,' which became a UK top-40 hit and the theme to the TV series Take Three Girls. Bert Jansch and John Renbourn's interlocking guitars, Jacqui McShee's clear soprano and the jazz rhythm section of Danny Thompson and Terry Cox give traditional songs like 'Once I Had a Sweetheart' a loose, swinging feel closer to a jazz combo than a folk group. It is generally considered the band's high point.</t>
  </si>
  <si>
    <t xml:space="preserve">Built from the individual folk-club careers of Bert Jansch and John Renbourn, fusing British folk song with jazz musicianship in a way few contemporaries attempted.</t>
  </si>
  <si>
    <t xml:space="preserve">Light Flight; Once I Had a Sweetheart; Sally Go 'Round the Roses</t>
  </si>
  <si>
    <t xml:space="preserve">https://en.wikipedia.org/wiki/Basket_of_Light
https://en.wikipedia.org/wiki/Pentangle_(band)</t>
  </si>
  <si>
    <t xml:space="preserve">A1281</t>
  </si>
  <si>
    <t xml:space="preserve">Anne Briggs</t>
  </si>
  <si>
    <t xml:space="preserve">The Time Has Come</t>
  </si>
  <si>
    <t xml:space="preserve">CBS Records</t>
  </si>
  <si>
    <t xml:space="preserve">Nottinghamshire, England</t>
  </si>
  <si>
    <t xml:space="preserve">fingerpicked acoustic; hushed; storytelling; bleak; lo-fi</t>
  </si>
  <si>
    <t xml:space="preserve">Unlike Briggs's earlier unaccompanied traditional-song recordings, The Time Has Come is built from her own compositions, sung over her own acoustic guitar and, on one track, Johnny Moynihan's bouzouki. Her plain, unornamented voice and the sparse arrangements make songs like the title track and 'Wishing Well' feel closer to a field recording than a produced folk-rock album. It sold poorly, was dropped from CBS's catalogue soon after, and became a hard-to-find cult record among later British folk revivalists.</t>
  </si>
  <si>
    <t xml:space="preserve">Briggs's traditional unaccompanied singing directly influenced Bert Jansch and Sandy Denny, and this, her most song-based album, sits at the acoustic, least electric edge of the British folk-rock lane.</t>
  </si>
  <si>
    <t xml:space="preserve">The Time Has Come; Wishing Well; Fine Horseman</t>
  </si>
  <si>
    <t xml:space="preserve">https://en.wikipedia.org/wiki/Anne_Briggs
https://en.wikipedia.org/wiki/The_Time_Has_Come_(Anne_Briggs_album)</t>
  </si>
  <si>
    <t xml:space="preserve">A1282</t>
  </si>
  <si>
    <t xml:space="preserve">Shirley Collins and Davy Graham</t>
  </si>
  <si>
    <t xml:space="preserve">Folk Roots, New Routes</t>
  </si>
  <si>
    <t xml:space="preserve">Soho folk-blues scene</t>
  </si>
  <si>
    <t xml:space="preserve">fingerpicked acoustic; hushed; storytelling; spiritual or gospel; breezy</t>
  </si>
  <si>
    <t xml:space="preserve">A collaboration between traditional-song singer Shirley Collins and guitar innovator Davy Graham, this album set English and American folk songs like 'Nottamun Town' and 'Reynardine' against Graham's blues- and jazz-inflected fingerstyle guitar, including his own instrumental 'Blue Monk.' Graham's open-tuning, modal approach to the guitar, developed here and on his own records, became foundational for the British fingerstyle players (Jansch, Renbourn, Martyn) who followed him. It predates the main folk-rock era by a few years but is usually cited as the record that made British folk guitar modern.</t>
  </si>
  <si>
    <t xml:space="preserve">A direct root of the British folk-rock and fingerstyle-guitar lineage: Davy Graham's playing here shaped Bert Jansch, John Renbourn and John Martyn, and Collins's song choices fed the repertoire Fairport Convention later electrified.</t>
  </si>
  <si>
    <t xml:space="preserve">Nottamun Town; Reynardine; Blue Monk</t>
  </si>
  <si>
    <t xml:space="preserve">https://en.wikipedia.org/wiki/Folk_Roots,_New_Routes</t>
  </si>
  <si>
    <t xml:space="preserve">A1283</t>
  </si>
  <si>
    <t xml:space="preserve">Vashti Bunyan</t>
  </si>
  <si>
    <t xml:space="preserve">Just Another Diamond Day</t>
  </si>
  <si>
    <t xml:space="preserve">Philips Records</t>
  </si>
  <si>
    <t xml:space="preserve">C5</t>
  </si>
  <si>
    <t xml:space="preserve">West Coast Renaissance pilgrimage to the Outer Hebrides</t>
  </si>
  <si>
    <t xml:space="preserve">fingerpicked acoustic; strings; hushed; lullaby; breezy</t>
  </si>
  <si>
    <t xml:space="preserve">Vashti Bunyan wrote these songs on a real horse-and-wagon journey from London toward Donovan's planned commune on Skye, eventually settling on the Hebridean island of Berneray; Joe Boyd produced the finished record with Robert Kirby's gentle string arrangements and guest musicians from Fairport Convention and the Incredible String Band. It sold almost nothing on release and Bunyan left music for three decades, but the album's hushed, lullaby-like songs about the journey, especially 'Diamond Day' and 'Rose Hip November,' were rediscovered around 2000 and became a foundational text for the freak-folk and indie-folk revivals.</t>
  </si>
  <si>
    <t xml:space="preserve">Produced by the same Joe Boyd/Witchseason circle as Nick Drake and Fairport Convention, and its rediscovery directly shaped 2000s freak-folk and the hushed, pastoral strand of indie folk that artists like Devendra Banhart and, later, Big Thief's circle cite.</t>
  </si>
  <si>
    <t xml:space="preserve">Diamond Day; Glow Worms; Rose Hip November</t>
  </si>
  <si>
    <t xml:space="preserve">https://en.wikipedia.org/wiki/Just_Another_Diamond_Day
https://en.wikipedia.org/wiki/Vashti_Bunyan</t>
  </si>
  <si>
    <t xml:space="preserve">A1284</t>
  </si>
  <si>
    <t xml:space="preserve">Steeleye Span</t>
  </si>
  <si>
    <t xml:space="preserve">Please to See the King</t>
  </si>
  <si>
    <t xml:space="preserve">B&amp;C Records</t>
  </si>
  <si>
    <t xml:space="preserve">British electric folk scene</t>
  </si>
  <si>
    <t xml:space="preserve">fiddle; harmonized guitars; close harmonies; storytelling; bleak</t>
  </si>
  <si>
    <t xml:space="preserve">Steeleye Span's second album, made after Ashley Hutchings left Fairport Convention to push electric folk further toward unaccompanied traditional song, is harder and starker than Fairport's records: there is no drummer, and Maddy Prior and Martin Carthy's voices carry songs like 'The Blacksmith' and 'False Knight on the Road' over interlocking electric guitars. It is generally considered the most purely 'traditional' of the classic British electric-folk albums, less rock-band than Liege &amp; Lief. The band would soften toward pop with Below the Salt and later hits.</t>
  </si>
  <si>
    <t xml:space="preserve">Formed by ex-Fairport Convention bassist Ashley Hutchings as a harder-line continuation of the Liege &amp; Lief experiment, pushing British trad song even further from rock band conventions.</t>
  </si>
  <si>
    <t xml:space="preserve">The Blacksmith; False Knight on the Road; Boys of Bedlam</t>
  </si>
  <si>
    <t xml:space="preserve">https://en.wikipedia.org/wiki/Please_to_See_the_King
https://en.wikipedia.org/wiki/Steeleye_Span</t>
  </si>
  <si>
    <t xml:space="preserve">A1285</t>
  </si>
  <si>
    <t xml:space="preserve">Bridget St John</t>
  </si>
  <si>
    <t xml:space="preserve">Ask Me No Questions</t>
  </si>
  <si>
    <t xml:space="preserve">Dandelion Records</t>
  </si>
  <si>
    <t xml:space="preserve">Dandelion Records / John Peel's roster</t>
  </si>
  <si>
    <t xml:space="preserve">fingerpicked acoustic; hushed; baritone; storytelling; breezy</t>
  </si>
  <si>
    <t xml:space="preserve">John Peel started Dandelion Records specifically to release this album, produced by Peel himself and cut quickly with St John's low, unhurried contralto over her own fingerpicked guitar. The title track and 'Autumn Lullaby' set the tone for a catalogue of plainspoken, unadorned songs that avoided the orchestral flourishes of contemporaries like Nick Drake. St John became one of the few women producers/artists working closely with Peel's label through the early 1970s.</t>
  </si>
  <si>
    <t xml:space="preserve">Part of the same late-1960s London singer-songwriter scene as Nick Drake and John Martyn, distinguished by John Peel's direct patronage through his own Dandelion label.</t>
  </si>
  <si>
    <t xml:space="preserve">Ask Me No Questions; Autumn Lullaby; To B Without A Hitch</t>
  </si>
  <si>
    <t xml:space="preserve">https://en.wikipedia.org/wiki/Bridget_St_John
https://www.discogs.com/release/12712656-Bridget-St-John-Ask-Me-No-Questions</t>
  </si>
  <si>
    <t xml:space="preserve">A1286</t>
  </si>
  <si>
    <t xml:space="preserve">Michael Chapman</t>
  </si>
  <si>
    <t xml:space="preserve">Fully Qualified Survivor</t>
  </si>
  <si>
    <t xml:space="preserve">Harvest Records</t>
  </si>
  <si>
    <t xml:space="preserve">Yorkshire, England</t>
  </si>
  <si>
    <t xml:space="preserve">fingerpicked acoustic; storytelling; breezy; small-town; hushed</t>
  </si>
  <si>
    <t xml:space="preserve">Chapman's second album, cut with a pre-fame Mick Ronson on lead guitar and Rick Kemp (soon of Steeleye Span) on bass, is built around his best-known song, 'Postcards of Scarborough,' a plainspoken portrait of a fading English seaside town. His guitar playing draws on the same fingerstyle vocabulary as Bert Jansch and Davy Graham, but his gravelly, conversational voice and travelogue lyrics push the songs closer to folk-rock storytelling than pure guitar showcase. John Peel championed the record on his radio show, helping it reach UK No. 45.</t>
  </si>
  <si>
    <t xml:space="preserve">Shares session players and a Yorkshire folk-club background with Steeleye Span and the wider Transatlantic/Harvest folk scene, and Chapman's plainspoken storytelling and open-tuned guitar work influenced later British guitarists like Jack Rose's American Primitive circle.</t>
  </si>
  <si>
    <t xml:space="preserve">Postcards of Scarborough; Aviator; Kodak Ghosts</t>
  </si>
  <si>
    <t xml:space="preserve">https://en.wikipedia.org/wiki/Michael_Chapman_(singer)
https://www.allmusic.com/album/fully-qualified-survivor-mw0000691849</t>
  </si>
  <si>
    <t xml:space="preserve">A1287</t>
  </si>
  <si>
    <t xml:space="preserve">Wilco</t>
  </si>
  <si>
    <t xml:space="preserve">Summerteeth</t>
  </si>
  <si>
    <t xml:space="preserve">V4 Roots-inflected 2000s indie</t>
  </si>
  <si>
    <t xml:space="preserve">piano; strings; synths; hushed; heartbreak; pop-culture references</t>
  </si>
  <si>
    <t xml:space="preserve">Wilco's third album buried Jeff Tweedy's darkest lyrics about depression and domestic unease under Jay Bennett's lush Mellotron, strings and layered keyboards, closer to the Beach Boys and ELO than to the band's alt-country origins. It is the record where Wilco stopped sounding like a country-rock band and started sounding like an art-pop one, opening the door to the experiments that followed on 'Yankee Hotel Foxtrot'.</t>
  </si>
  <si>
    <t xml:space="preserve">Grew out of Uncle Tupelo's country-punk breakup and Tweedy's move toward Beatles- and Beach Boys-indebted studio pop, setting up the more radical 'Yankee Hotel Foxtrot'.</t>
  </si>
  <si>
    <t xml:space="preserve">Via Chicago; She's a Jar; A Shot in the Arm</t>
  </si>
  <si>
    <t xml:space="preserve">https://www.noexpectations.fyi/p/how-to-interview-your-favorite-band</t>
  </si>
  <si>
    <t xml:space="preserve">https://en.wikipedia.org/wiki/Wilco</t>
  </si>
  <si>
    <t xml:space="preserve">A1288</t>
  </si>
  <si>
    <t xml:space="preserve">Yankee Hotel Foxtrot</t>
  </si>
  <si>
    <t xml:space="preserve">hushed; noise wall; drum machine; storytelling; bleak; glacial</t>
  </si>
  <si>
    <t xml:space="preserve">Recorded at Wilco's own Loft studio and mixed with Jim O'Rourke, this is the album that turned a rejected commercial record into a defining statement of 2000s indie rock, layering shortwave static and tape hiss under some of Tweedy's plainest, saddest songwriting. Reprise dropped the band over it, Nonesuch picked it up, and the whole saga became the subject of the documentary 'I Am Trying to Break Your Heart'. It remains the touchstone for indie bands folding noise and Americana into the same song.</t>
  </si>
  <si>
    <t xml:space="preserve">Follows directly from 'Summerteeth' but adds Jim O'Rourke and Glenn Kotche's avant-garde leanings, feeding forward into 'A Ghost Is Born' and influencing a generation of studio-experimental Americana bands.</t>
  </si>
  <si>
    <t xml:space="preserve">Jesus, Etc.; Heavy Metal Drummer; I Am Trying to Break Your Heart</t>
  </si>
  <si>
    <t xml:space="preserve">https://en.wikipedia.org/wiki/Wilco
https://en.wikipedia.org/wiki/Yankee_Hotel_Foxtrot</t>
  </si>
  <si>
    <t xml:space="preserve">A1289</t>
  </si>
  <si>
    <t xml:space="preserve">A Ghost Is Born</t>
  </si>
  <si>
    <t xml:space="preserve">long solos; feedback; noise wall; baritone; bleak; long songs (7+ minutes)</t>
  </si>
  <si>
    <t xml:space="preserve">Tweedy played almost all the guitar himself here, stretching into krautrock-length solos on 'Spiders (Kidsmoke)' and closing with the feedback wall of 'Less Than You Think', recorded as his addiction to painkillers worsened. It is Wilco's most abrasive record, trading the studio collage of 'Yankee Hotel Foxtrot' for raw, extended guitar playing. Nels Cline would join the touring band soon after and stay for good.</t>
  </si>
  <si>
    <t xml:space="preserve">Extends 'Yankee Hotel Foxtrot' toward Neil Young and Crazy Horse-style guitar extension, a thread the band would keep pulling once Nels Cline joined full-time.</t>
  </si>
  <si>
    <t xml:space="preserve">Spiders (Kidsmoke); Hell Is Chrome; Less Than You Think</t>
  </si>
  <si>
    <t xml:space="preserve">A1290</t>
  </si>
  <si>
    <t xml:space="preserve">Kicking Television: Live in Chicago</t>
  </si>
  <si>
    <t xml:space="preserve">long solos; harmonized guitars; live in the room; anthemic</t>
  </si>
  <si>
    <t xml:space="preserve">A double live album recorded over four nights at Chicago's Vic Theatre, capturing the first tour with Nels Cline and Pat Sansone in the band and stretching the 'Yankee Hotel Foxtrot' and 'A Ghost Is Born' catalog into longer, more guitar-forward arrangements. It is the record most fans point to for how good the post-2004 six-piece lineup was live.</t>
  </si>
  <si>
    <t xml:space="preserve">Documents the six-piece lineup that would define Wilco's guitar-heavy sound through 'Sky Blue Sky' and beyond.</t>
  </si>
  <si>
    <t xml:space="preserve">Spiders (Kidsmoke); Via Chicago; Late Greats</t>
  </si>
  <si>
    <t xml:space="preserve">A1291</t>
  </si>
  <si>
    <t xml:space="preserve">Sky Blue Sky</t>
  </si>
  <si>
    <t xml:space="preserve">harmonized guitars; Telecaster twang; breezy; drawl</t>
  </si>
  <si>
    <t xml:space="preserve">With Nels Cline and Pat Sansone now full members, Wilco traded the noise experiments for warm, countryish classic rock, closer to the Band and the Grateful Dead than to the static of 'Yankee Hotel Foxtrot'. Cline and Tweedy's interlocking guitar lines on songs like 'Impossible Germany' became the template for the band's live shows for years after.</t>
  </si>
  <si>
    <t xml:space="preserve">A deliberate turn toward the Band, the Grateful Dead and Crazy Horse-style guitar interplay after two more experimental records.</t>
  </si>
  <si>
    <t xml:space="preserve">Impossible Germany; Either Way; You Are My Face</t>
  </si>
  <si>
    <t xml:space="preserve">A1292</t>
  </si>
  <si>
    <t xml:space="preserve">Wilco (The Album)</t>
  </si>
  <si>
    <t xml:space="preserve">harmonized guitars; duets; breezy; pop-culture references</t>
  </si>
  <si>
    <t xml:space="preserve">A lighter, more playful record than its two predecessors, self-aware enough to open with a song called 'Wilco (The Song)' and to pair Tweedy with Feist on the ballad 'You and I'. It is comfort-food Wilco, warm and tuneful rather than experimental.</t>
  </si>
  <si>
    <t xml:space="preserve">Continues the classic-rock-leaning sound of 'Sky Blue Sky' with a lighter, more pop-facing touch.</t>
  </si>
  <si>
    <t xml:space="preserve">Wilco (The Song); You and I; Bull Black Nova</t>
  </si>
  <si>
    <t xml:space="preserve">A1293</t>
  </si>
  <si>
    <t xml:space="preserve">The Whole Love</t>
  </si>
  <si>
    <t xml:space="preserve">dBpm Records</t>
  </si>
  <si>
    <t xml:space="preserve">long songs (7+ minutes); synths; hushed; storytelling</t>
  </si>
  <si>
    <t xml:space="preserve">The first release on Wilco's own dBpm imprint reintroduced some of the studio adventurousness of the early 2000s, opening with the twelve-minute art-rock collage 'Art of Almost' and closing with the plain acoustic ballad 'One Sunday Morning'. It sits between the noise records and the classic-rock records, pulling from both.</t>
  </si>
  <si>
    <t xml:space="preserve">Reconnects with the experimental impulses of 'Yankee Hotel Foxtrot' after two straighter classic-rock albums, now self-released through the band's own label.</t>
  </si>
  <si>
    <t xml:space="preserve">Art of Almost; One Sunday Morning; I Might</t>
  </si>
  <si>
    <t xml:space="preserve">A1294</t>
  </si>
  <si>
    <t xml:space="preserve">Star Wars</t>
  </si>
  <si>
    <t xml:space="preserve">feedback; noise wall; short songs (under 2 minutes); rowdy</t>
  </si>
  <si>
    <t xml:space="preserve">Surprise-released for free with a cat-themed cover and no advance notice, this is Wilco's shortest, loosest, most garage-rock record, all fuzzed-out guitars and songs that end almost as soon as they start. It reads as a deliberate rejection of the polish of 'Wilco (The Album)'.</t>
  </si>
  <si>
    <t xml:space="preserve">A return to the noisier, more abrasive guitar tone of 'A Ghost Is Born', compressed into much shorter songs.</t>
  </si>
  <si>
    <t xml:space="preserve">EKG; Random Name Generator; Taste the Ceiling</t>
  </si>
  <si>
    <t xml:space="preserve">A1295</t>
  </si>
  <si>
    <t xml:space="preserve">Schmilco</t>
  </si>
  <si>
    <t xml:space="preserve">fingerpicked acoustic; hushed; deadpan; small-town</t>
  </si>
  <si>
    <t xml:space="preserve">A hushed, mostly acoustic record cut in the same sessions as 'Star Wars', closer in mood to Tweedy's solo records than to the full-band Wilco catalog. The songs are plainspoken and a little bitter, built around fingerpicked guitar rather than the band's usual interlocking-guitar arrangements.</t>
  </si>
  <si>
    <t xml:space="preserve">Shares sessions and a stripped-down acoustic approach with Jeff Tweedy's solo records of the same period.</t>
  </si>
  <si>
    <t xml:space="preserve">If I Ever Was a Child; Normal American Kids; Locator</t>
  </si>
  <si>
    <t xml:space="preserve">A1296</t>
  </si>
  <si>
    <t xml:space="preserve">Ode to Joy</t>
  </si>
  <si>
    <t xml:space="preserve">hushed; baritone; bleak; drum machine</t>
  </si>
  <si>
    <t xml:space="preserve">A muted, minor-key record built around Glenn Kotche's heavy, stomping drum parts, written in the shadow of the political climate of the late 2010s. It is one of Wilco's least immediate records, more mood piece than song cycle, and rewards patience more than its predecessors.</t>
  </si>
  <si>
    <t xml:space="preserve">Continues the hushed, interior songwriting of 'Schmilco' but foregrounds Kotche's drums as the main instrumental voice.</t>
  </si>
  <si>
    <t xml:space="preserve">Bright Leaves; Love Is Everywhere (Beware); One and a Half Stars</t>
  </si>
  <si>
    <t xml:space="preserve">https://www.noexpectations.fyi/p/best-new-albums-dusk-golden-apples-wilco</t>
  </si>
  <si>
    <t xml:space="preserve">A1297</t>
  </si>
  <si>
    <t xml:space="preserve">Cruel Country</t>
  </si>
  <si>
    <t xml:space="preserve">pedal steel; Telecaster twang; drawl; political; long songs (7+ minutes)</t>
  </si>
  <si>
    <t xml:space="preserve">A 21-song double album on which Wilco finally called the thing by its name, leaning fully into pedal steel and twang after two decades of only gesturing at country music. It is both a return to the band's Uncle Tupelo roots and a wry commentary on what 'country' means in a divided America.</t>
  </si>
  <si>
    <t xml:space="preserve">Circles back to the alt-country of Uncle Tupelo and Wilco's own 'A.M.', now filtered through twenty years of art-rock detours.</t>
  </si>
  <si>
    <t xml:space="preserve">Hints; Falling Apart (Right Now); Country Song Upside-Down</t>
  </si>
  <si>
    <t xml:space="preserve">https://www.noexpectations.fyi/p/the-60-best-albums-of-2022-according</t>
  </si>
  <si>
    <t xml:space="preserve">A1298</t>
  </si>
  <si>
    <t xml:space="preserve">Cousin</t>
  </si>
  <si>
    <t xml:space="preserve">synths; hushed; breezy; storytelling</t>
  </si>
  <si>
    <t xml:space="preserve">Produced by Cate Le Bon, this is a colder, more angular record than 'Cruel Country', built around clipped guitar figures and synth textures on songs like the lead single 'Evicted'. It is one of the few Wilco records to hand significant sonic control to an outside producer.</t>
  </si>
  <si>
    <t xml:space="preserve">A left turn from the pure-country statement of 'Cruel Country' toward Cate Le Bon's more angular art-pop sensibility.</t>
  </si>
  <si>
    <t xml:space="preserve">Evicted; Cousin; Pittsburgh</t>
  </si>
  <si>
    <t xml:space="preserve">A1299</t>
  </si>
  <si>
    <t xml:space="preserve">Jeff Tweedy</t>
  </si>
  <si>
    <t xml:space="preserve">Warm</t>
  </si>
  <si>
    <t xml:space="preserve">fingerpicked acoustic; hushed; baritone; deadpan; heartbreak</t>
  </si>
  <si>
    <t xml:space="preserve">Tweedy's first true solo album of original songs is plain and unadorned, mostly just voice and acoustic guitar with light backing from his sons Spencer and Sammy, addressing sobriety and mortality more directly than any Wilco record. It plays like a quieter cousin to 'Schmilco', with the studio experimentation stripped almost entirely away.</t>
  </si>
  <si>
    <t xml:space="preserve">Grows out of the hushed acoustic mode of Wilco's 'Schmilco', continuing the family-band arrangement first heard on Tweedy's 'Sukierae'.</t>
  </si>
  <si>
    <t xml:space="preserve">Bombs Above; How to Fight Loneliness; Let's Go Rain</t>
  </si>
  <si>
    <t xml:space="preserve">https://en.wikipedia.org/wiki/Jeff_Tweedy</t>
  </si>
  <si>
    <t xml:space="preserve">A1300</t>
  </si>
  <si>
    <t xml:space="preserve">Love Is the King</t>
  </si>
  <si>
    <t xml:space="preserve">fingerpicked acoustic; hushed; drawl; small-town</t>
  </si>
  <si>
    <t xml:space="preserve">Written and recorded quickly during the early pandemic lockdown with his sons again backing him, this is a warmer, more melodic set than 'Warm', closer to a lullaby record for uncertain times. It carries the plainspoken, front-porch feel that runs through Tweedy's solo work.</t>
  </si>
  <si>
    <t xml:space="preserve">A direct sequel to 'Warm', again built around the same small family-band arrangement.</t>
  </si>
  <si>
    <t xml:space="preserve">Love Is the King; Guess Again; Gwendolyn</t>
  </si>
  <si>
    <t xml:space="preserve">A1301</t>
  </si>
  <si>
    <t xml:space="preserve">Twilight Override</t>
  </si>
  <si>
    <t xml:space="preserve">synths; hushed; storytelling; drawl</t>
  </si>
  <si>
    <t xml:space="preserve">A sprawling triple album cut at Wilco's own Loft studio with his sons, moving between achy, erratic thumping rhythms and full rock'n'roll catharsis before settling into dreamy, half-spoken passages. It is the most varied and ambitious of Tweedy's solo records, closer in scope to a Wilco album than the plainer 'Warm' or 'Love Is the King'.</t>
  </si>
  <si>
    <t xml:space="preserve">Expands the family-band solo format of 'Warm' and 'Love Is the King' into a much larger, more dynamic statement recorded at the same Loft studio as Wilco's own records.</t>
  </si>
  <si>
    <t xml:space="preserve">https://www.noexpectations.fyi/p/geese-getting-killed-jeff-tweedy-review</t>
  </si>
  <si>
    <t xml:space="preserve">A1302</t>
  </si>
  <si>
    <t xml:space="preserve">Tweedy</t>
  </si>
  <si>
    <t xml:space="preserve">Sukierae</t>
  </si>
  <si>
    <t xml:space="preserve">fingerpicked acoustic; harmonized guitars; hushed; breezy</t>
  </si>
  <si>
    <t xml:space="preserve">A double album credited to Jeff and his teenage son Spencer on drums, written while Jeff's wife Sue was undergoing cancer treatment, the title borrowed from her nickname. It is looser and poppier than the later true-solo records, closer to a stripped-down Wilco side project than a singer-songwriter statement.</t>
  </si>
  <si>
    <t xml:space="preserve">The father-son duo format here became the template Tweedy carried into his later solo albums 'Warm' and 'Love Is the King'.</t>
  </si>
  <si>
    <t xml:space="preserve">Low Key; World Away; Summer Noon</t>
  </si>
  <si>
    <t xml:space="preserve">https://www.noexpectations.fyi/p/grapetooth-dehd-worlds-fair-feeble-little-horse</t>
  </si>
  <si>
    <t xml:space="preserve">A1303</t>
  </si>
  <si>
    <t xml:space="preserve">Loose Fur</t>
  </si>
  <si>
    <t xml:space="preserve">long solos; synths; hushed; storytelling</t>
  </si>
  <si>
    <t xml:space="preserve">A side project pairing Jeff Tweedy and Glenn Kotche with experimental composer and Sonic Youth collaborator Jim O'Rourke, recorded before 'Yankee Hotel Foxtrot' and released after. Its loose, exploratory arrangements previewed the studio adventurousness Wilco would bring to that album.</t>
  </si>
  <si>
    <t xml:space="preserve">Recorded with Jim O'Rourke just before he mixed 'Yankee Hotel Foxtrot', effectively a dry run for that album's more experimental impulses.</t>
  </si>
  <si>
    <t xml:space="preserve">Laminated Cat; Elegant Transaction</t>
  </si>
  <si>
    <t xml:space="preserve">https://en.wikipedia.org/wiki/Loose_Fur</t>
  </si>
  <si>
    <t xml:space="preserve">A1304</t>
  </si>
  <si>
    <t xml:space="preserve">Born Again in the USA</t>
  </si>
  <si>
    <t xml:space="preserve">harmonized guitars; piano; breezy; funny-sad</t>
  </si>
  <si>
    <t xml:space="preserve">A warmer, more song-based second Loose Fur record, arriving as Wilco itself was settling into the guitar-forward sound of 'Sky Blue Sky', with Tweedy, O'Rourke and Kotche trading the first album's studio abstraction for straighter tunes.</t>
  </si>
  <si>
    <t xml:space="preserve">A more conventional, song-oriented follow-up to the trio's experimental 2003 debut.</t>
  </si>
  <si>
    <t xml:space="preserve">Hey Chicago; Wanted Doe-Eyed Girl</t>
  </si>
  <si>
    <t xml:space="preserve">A1305</t>
  </si>
  <si>
    <t xml:space="preserve">Okkervil River</t>
  </si>
  <si>
    <t xml:space="preserve">Don't Fall in Love with Everyone You See</t>
  </si>
  <si>
    <t xml:space="preserve">fingerpicked acoustic; harmonica; storytelling; hushed</t>
  </si>
  <si>
    <t xml:space="preserve">Will Sheff's Austin band's ragged, literate debut is built from acoustic guitar, brushed drums and Sheff's high, reedy voice telling small, sad short stories. It set the template of dense, novelistic lyrics over folk-rock arrangements that the band would refine on every record after.</t>
  </si>
  <si>
    <t xml:space="preserve">An early document of the Austin-based literary folk-rock songwriting that would culminate in 'Black Sheep Boy'.</t>
  </si>
  <si>
    <t xml:space="preserve">Westfall; Kansas City</t>
  </si>
  <si>
    <t xml:space="preserve">https://en.wikipedia.org/wiki/Okkervil_River</t>
  </si>
  <si>
    <t xml:space="preserve">A1306</t>
  </si>
  <si>
    <t xml:space="preserve">Down the River of Golden Dreams</t>
  </si>
  <si>
    <t xml:space="preserve">strings; harmonized guitars; storytelling; breezy</t>
  </si>
  <si>
    <t xml:space="preserve">A fuller-band, more orchestrated record than the debut, adding strings and horns to Sheff's storytelling and pointing toward the more ambitious 'Black Sheep Boy'. Its title track and river imagery run through much of the band's early catalog.</t>
  </si>
  <si>
    <t xml:space="preserve">Bridges the spare debut and the fully arranged 'Black Sheep Boy', adding chamber-pop instrumentation to the band's folk-rock core.</t>
  </si>
  <si>
    <t xml:space="preserve">Song of Our So-Called Friend; Maine Island Lovers</t>
  </si>
  <si>
    <t xml:space="preserve">A1307</t>
  </si>
  <si>
    <t xml:space="preserve">Black Sheep Boy</t>
  </si>
  <si>
    <t xml:space="preserve">storytelling; harmonized guitars; cracked or yelping; heartbreak; bleak</t>
  </si>
  <si>
    <t xml:space="preserve">Built around Tim Hardin's 1967 song of the same name, this concept record follows the fictional 'Black Sheep Boy' through addiction and heartbreak, with Will Sheff's voice cracking between hushed verses and full-band eruptions. It is widely considered the band's masterpiece and the album that put Jagjaguwar's Austin-adjacent folk-rock scene on the national map.</t>
  </si>
  <si>
    <t xml:space="preserve">Named for and structured around Tim Hardin's 1960s folk song, extending the literate folk-rock of the first two Okkervil River albums into a full concept record.</t>
  </si>
  <si>
    <t xml:space="preserve">For Real; A King and a Queen; Black</t>
  </si>
  <si>
    <t xml:space="preserve">https://en.wikipedia.org/wiki/Okkervil_River
https://en.wikipedia.org/wiki/Black_Sheep_Boy</t>
  </si>
  <si>
    <t xml:space="preserve">A1308</t>
  </si>
  <si>
    <t xml:space="preserve">The Stage Names</t>
  </si>
  <si>
    <t xml:space="preserve">storytelling; harmonized guitars; pop-culture references; anthemic</t>
  </si>
  <si>
    <t xml:space="preserve">A record about performance and fame, opening with the driving 'Our Life Is Not a Movie or Maybe' and threading references to a dead porn actress and a drowned poet through Sheff's most anthemic songwriting yet. It is the record where the band's sound became fuller and more rock-oriented without losing the literary density.</t>
  </si>
  <si>
    <t xml:space="preserve">Builds on 'Black Sheep Boy' with a bigger, more rock-band sound and a recurring set of characters carried into its companion record 'The Stand Ins'.</t>
  </si>
  <si>
    <t xml:space="preserve">Our Life Is Not a Movie or Maybe; Unless It's Kicks; A Girl in Port</t>
  </si>
  <si>
    <t xml:space="preserve">A1309</t>
  </si>
  <si>
    <t xml:space="preserve">The Stand Ins</t>
  </si>
  <si>
    <t xml:space="preserve">storytelling; harmonized guitars; pop-culture references; funny-sad</t>
  </si>
  <si>
    <t xml:space="preserve">A companion piece to 'The Stage Names', recorded in the same sessions and continuing that album's music-industry preoccupations with songs like 'Singer Songwriter'. It is slightly leaner and more direct than its predecessor.</t>
  </si>
  <si>
    <t xml:space="preserve">A direct sequel to 'The Stage Names', drawn from the same recording sessions and cast of characters.</t>
  </si>
  <si>
    <t xml:space="preserve">Lost Coastlines; Singer Songwriter</t>
  </si>
  <si>
    <t xml:space="preserve">A1310</t>
  </si>
  <si>
    <t xml:space="preserve">I Am Very Far</t>
  </si>
  <si>
    <t xml:space="preserve">noise wall; strings; storytelling; bleak; anthemic</t>
  </si>
  <si>
    <t xml:space="preserve">A denser, more maximalist record than its predecessors, piling strings, horns and distorted guitars over Sheff's most abstract lyrics to date. It marks the point where the band's folk-rock foundation gave way to something closer to chamber-rock.</t>
  </si>
  <si>
    <t xml:space="preserve">Pushes the orchestral tendencies of 'The Stage Names' era to their most maximalist extreme before the band's later records scaled back down.</t>
  </si>
  <si>
    <t xml:space="preserve">Wake and Be Fine; Rider; Show Yourself</t>
  </si>
  <si>
    <t xml:space="preserve">A1311</t>
  </si>
  <si>
    <t xml:space="preserve">Shearwater</t>
  </si>
  <si>
    <t xml:space="preserve">Palo Santo</t>
  </si>
  <si>
    <t xml:space="preserve">fingerpicked acoustic; strings; hushed; cracked or yelping; glacial</t>
  </si>
  <si>
    <t xml:space="preserve">Jonathan Meiburg's project, which began as an Okkervil River side band, came fully into its own here with delicate, dynamically extreme songs that swing from near-silence to sudden orchestral swells. It is quieter and more art-song than Okkervil River's records, closer to chamber folk than indie rock.</t>
  </si>
  <si>
    <t xml:space="preserve">Formed out of Okkervil River as a side project for multi-instrumentalist Jonathan Meiburg before becoming its own band with 'Palo Santo'.</t>
  </si>
  <si>
    <t xml:space="preserve">La Dame et la Licorne; White Waves</t>
  </si>
  <si>
    <t xml:space="preserve">https://en.wikipedia.org/wiki/Shearwater_(band)</t>
  </si>
  <si>
    <t xml:space="preserve">A1312</t>
  </si>
  <si>
    <t xml:space="preserve">Rook</t>
  </si>
  <si>
    <t xml:space="preserve">strings; hushed; cracked or yelping; anthemic; glacial</t>
  </si>
  <si>
    <t xml:space="preserve">Shearwater's Matador debut pushed further into orchestral dynamics, with Meiburg's operatic falsetto set against sparse piano and sudden bursts of full-band noise. It is generally considered the peak of the band's Austin-folk-adjacent, pre-art-rock period.</t>
  </si>
  <si>
    <t xml:space="preserve">Continues the dynamically extreme chamber-folk approach of 'Palo Santo' on a larger label with a fuller studio budget.</t>
  </si>
  <si>
    <t xml:space="preserve">Rooks; Leviathan, Bound</t>
  </si>
  <si>
    <t xml:space="preserve">A1313</t>
  </si>
  <si>
    <t xml:space="preserve">My Morning Jacket</t>
  </si>
  <si>
    <t xml:space="preserve">The Tennessee Fire</t>
  </si>
  <si>
    <t xml:space="preserve">Deaf Dumb Blind Records</t>
  </si>
  <si>
    <t xml:space="preserve">slide guitar; harmonized guitars; drawl; hushed; small-town</t>
  </si>
  <si>
    <t xml:space="preserve">Jim James's Louisville band's debut was recorded in a converted grain silo, drenching every guitar and vocal in natural reverb to create a hazy, spectral take on Southern rock and country-soul. It set the reverb-soaked signature sound the band would carry, in refined form, through the rest of its catalog.</t>
  </si>
  <si>
    <t xml:space="preserve">Draws on Neil Young, Crazy Horse and classic Southern rock, filtered through the natural echo of the silo where the band recorded, a sound that would define My Morning Jacket's whole career.</t>
  </si>
  <si>
    <t xml:space="preserve">The Bear; Nashville to Kentucky</t>
  </si>
  <si>
    <t xml:space="preserve">https://en.wikipedia.org/wiki/My_Morning_Jacket</t>
  </si>
  <si>
    <t xml:space="preserve">A1314</t>
  </si>
  <si>
    <t xml:space="preserve">At Dawn</t>
  </si>
  <si>
    <t xml:space="preserve">Darla Records</t>
  </si>
  <si>
    <t xml:space="preserve">slide guitar; harmonized guitars; drawl; breezy; small-town</t>
  </si>
  <si>
    <t xml:space="preserve">A more melodic, song-focused record than the debut, still soaked in the grain-silo reverb but with clearer hooks, including the epic slow-build closer 'Strangulation!'. It began building the band's reputation as a formidable live act.</t>
  </si>
  <si>
    <t xml:space="preserve">Refines the reverb-heavy Southern rock of 'The Tennessee Fire' into tighter, more melodic songwriting.</t>
  </si>
  <si>
    <t xml:space="preserve">Xmas Curtain; The Way That He Sings; Strangulation!</t>
  </si>
  <si>
    <t xml:space="preserve">A1315</t>
  </si>
  <si>
    <t xml:space="preserve">It Still Moves</t>
  </si>
  <si>
    <t xml:space="preserve">slide guitar; harmonized guitars; horns; long songs (7+ minutes); anthemic</t>
  </si>
  <si>
    <t xml:space="preserve">The album that broke the band nationally, opening with the horn-driven 'Mahgeetah' and stretching out into extended Southern-rock jams like 'Run Thru' and 'Dancefloors'. It is the fullest expression of the band's early reverb-soaked, jam-friendly sound before Jim James began streamlining things.</t>
  </si>
  <si>
    <t xml:space="preserve">The culmination of the reverb-drenched Southern rock built up across the first two records, and the album that connected the band to the wider jam and indie circuits alike.</t>
  </si>
  <si>
    <t xml:space="preserve">Mahgeetah; One Big Holiday; Dancefloors</t>
  </si>
  <si>
    <t xml:space="preserve">https://www.noexpectations.fyi/p/how-to-break-musical-ruts-deer-tick-mmj</t>
  </si>
  <si>
    <t xml:space="preserve">A1316</t>
  </si>
  <si>
    <t xml:space="preserve">Z</t>
  </si>
  <si>
    <t xml:space="preserve">synths; harmonized guitars; breezy; cosmic; anthemic</t>
  </si>
  <si>
    <t xml:space="preserve">With a mostly new lineup, the band traded some of the Southern-rock haze for reggae-tinged rhythms, synths and tighter songcraft, broadening its sound without losing Jim James's falsetto or the band's love of a big chorus. It is often cited as the moment My Morning Jacket became an arena-scale indie band rather than a cult one.</t>
  </si>
  <si>
    <t xml:space="preserve">A deliberate widening of the reverb-soaked Southern rock of 'It Still Moves' toward more varied, radio-friendly songcraft.</t>
  </si>
  <si>
    <t xml:space="preserve">Wordless Chorus; Off the Record; Gideon</t>
  </si>
  <si>
    <t xml:space="preserve">https://en.wikipedia.org/wiki/My_Morning_Jacket
https://en.wikipedia.org/wiki/Z_(My_Morning_Jacket_album)</t>
  </si>
  <si>
    <t xml:space="preserve">A1317</t>
  </si>
  <si>
    <t xml:space="preserve">Evil Urges</t>
  </si>
  <si>
    <t xml:space="preserve">synths; harmonized guitars; breezy; pop-culture references</t>
  </si>
  <si>
    <t xml:space="preserve">An intentionally scattershot record that jumps from falsetto funk to prog-rock guitar workouts to straight country balladry, dividing longtime fans but confirming the band's refusal to repeat itself after 'Z'. Its title track and the itchy funk of 'Highly Suspicious' are as far from the band's reverb-soaked debut as it ever traveled.</t>
  </si>
  <si>
    <t xml:space="preserve">Pushes the genre-hopping widened out on 'Z' even further, absorbing funk and prog alongside the band's Southern-rock and country roots.</t>
  </si>
  <si>
    <t xml:space="preserve">Highly Suspicious; Touch Me I'm Going to Scream Pt. 2; I'm Amazed</t>
  </si>
  <si>
    <t xml:space="preserve">A1318</t>
  </si>
  <si>
    <t xml:space="preserve">Circuital</t>
  </si>
  <si>
    <t xml:space="preserve">slide guitar; harmonized guitars; drawl; anthemic; spiritual or gospel</t>
  </si>
  <si>
    <t xml:space="preserve">Recorded back home in Louisville in a converted gymnasium, this record pulled the band back toward its reverb-heavy Southern-rock roots after the detours of 'Evil Urges', with the title track's marching-band middle section standing as one of Jim James's most ambitious arrangements.</t>
  </si>
  <si>
    <t xml:space="preserve">A conscious return to the Louisville-recorded, reverb-soaked sound of the band's earliest records after the genre experiments of 'Evil Urges'.</t>
  </si>
  <si>
    <t xml:space="preserve">Victory Dance; Circuital; Wonderful (The Way I Feel)</t>
  </si>
  <si>
    <t xml:space="preserve">A1319</t>
  </si>
  <si>
    <t xml:space="preserve">The Waterfall</t>
  </si>
  <si>
    <t xml:space="preserve">harmonized guitars; synths; breezy; heartbreak</t>
  </si>
  <si>
    <t xml:space="preserve">Written during Jim James's breakup with a longtime partner, this is a warmer, more consistently melodic record than 'Evil Urges', cut at Stinson Beach in California rather than Louisville. It reads as the band settling into a reliable, mature version of its sound.</t>
  </si>
  <si>
    <t xml:space="preserve">A late-period continuation of the widened, more melodic sound the band settled into after 'Z', now filtered through James's breakup songwriting.</t>
  </si>
  <si>
    <t xml:space="preserve">Compound Fracture; Get the Point; Believe (Nobody Knows)</t>
  </si>
  <si>
    <t xml:space="preserve">A1320</t>
  </si>
  <si>
    <t xml:space="preserve">Fevers and Mirrors</t>
  </si>
  <si>
    <t xml:space="preserve">fingerpicked acoustic; cracked or yelping; hushed; bleak; funny-sad</t>
  </si>
  <si>
    <t xml:space="preserve">Conor Oberst's early Bright Eyes records are shakier and more lo-fi than the band's mid-2000s peak, built from cracked, quavering vocals and tape-hiss home recording, closer to confessional diary-folk than the full-band Americana of 'I'm Wide Awake, It's Morning'. It is included here as the record where the Saddle Creek songwriting that fed the rest of the label's 2000s roster first crystallized.</t>
  </si>
  <si>
    <t xml:space="preserve">An early, lo-fi document of the Omaha singer-songwriter scene that would later feed the fuller Americana of 'Lifted' and 'I'm Wide Awake, It's Morning'.</t>
  </si>
  <si>
    <t xml:space="preserve">The Calendar Hung Itself; Something Vague</t>
  </si>
  <si>
    <t xml:space="preserve">https://en.wikipedia.org/wiki/Bright_Eyes_(band)</t>
  </si>
  <si>
    <t xml:space="preserve">A1321</t>
  </si>
  <si>
    <t xml:space="preserve">Lifted or The Story Is in the Soil, Keep Your Ear to the Ground</t>
  </si>
  <si>
    <t xml:space="preserve">strings; fingerpicked acoustic; cracked or yelping; storytelling; funny-sad</t>
  </si>
  <si>
    <t xml:space="preserve">A sprawling, orchestrated record that widened Bright Eyes from lo-fi bedroom folk into full string arrangements and spoken-word interludes, with Conor Oberst's shaky voice riding over increasingly ambitious production. It set up both the full-band Americana of 'I'm Wide Awake, It's Morning' and the electronic detour of 'Digital Ash'.</t>
  </si>
  <si>
    <t xml:space="preserve">Expands the lo-fi songwriting of 'Fevers and Mirrors' with full string and horn arrangements, pointing toward the more polished 'I'm Wide Awake, It's Morning'.</t>
  </si>
  <si>
    <t xml:space="preserve">Method Acting; Lover I Don't Have to Love; Waste of Paint</t>
  </si>
  <si>
    <t xml:space="preserve">A1322</t>
  </si>
  <si>
    <t xml:space="preserve">I'm Wide Awake, It's Morning</t>
  </si>
  <si>
    <t xml:space="preserve">pedal steel; fingerpicked acoustic; drawl; storytelling; political</t>
  </si>
  <si>
    <t xml:space="preserve">Recorded with Emmylou Harris on backing vocals and a full country band including pedal steel, this is the album where Bright Eyes moved fully into Americana, trading the fractured folk of earlier records for clear-eyed, politically pointed songwriting. Released the same day as the electronic 'Digital Ash in a Digital Urn', it is the roots-facing half of that pair and the record most responsible for the Saddle Creek label's national profile.</t>
  </si>
  <si>
    <t xml:space="preserve">The culmination of the acoustic, country-facing side of Bright Eyes' sound, with Emmylou Harris and a full country band pulling the songs toward classic Americana.</t>
  </si>
  <si>
    <t xml:space="preserve">First Day of My Life; Lua; Landlocked Blues</t>
  </si>
  <si>
    <t xml:space="preserve">https://en.wikipedia.org/wiki/Bright_Eyes_(band)
https://en.wikipedia.org/wiki/I'm_Wide_Awake,_It's_Morning</t>
  </si>
  <si>
    <t xml:space="preserve">A1323</t>
  </si>
  <si>
    <t xml:space="preserve">Cassadaga</t>
  </si>
  <si>
    <t xml:space="preserve">strings; fiddle; storytelling; spiritual or gospel; anthemic</t>
  </si>
  <si>
    <t xml:space="preserve">A more maximalist, string-and-fiddle-heavy record than 'I'm Wide Awake, It's Morning', taking its title from a Florida spiritualist town and leaning into mystic, searching lyrics over full-band Americana arrangements. It is the last Bright Eyes record before the band's extended hiatus.</t>
  </si>
  <si>
    <t xml:space="preserve">Continues and thickens the full-band Americana arrangements introduced on 'I'm Wide Awake, It's Morning'.</t>
  </si>
  <si>
    <t xml:space="preserve">Four Winds; If the Brakeman Turns My Way; Hot Knives</t>
  </si>
  <si>
    <t xml:space="preserve">A1324</t>
  </si>
  <si>
    <t xml:space="preserve">Band of Horses</t>
  </si>
  <si>
    <t xml:space="preserve">Everything All the Time</t>
  </si>
  <si>
    <t xml:space="preserve">Crazy Horse fuzz; harmonized guitars; cracked or yelping; anthemic; breezy</t>
  </si>
  <si>
    <t xml:space="preserve">Ben Bridwell's post-Carissa's Wierd band debuted with big, reverb-soaked choruses built on simple, ringing guitar figures and his high, cracked falsetto, most famously on the arena-sized 'The Funeral'. It became one of the most influential records of the Neil Young-into-indie-rock revival of the mid-2000s.</t>
  </si>
  <si>
    <t xml:space="preserve">Draws directly on Neil Young and Crazy Horse's guitar tone and My Morning Jacket's reverb-heavy atmosphere, filtered into concise indie-rock songs.</t>
  </si>
  <si>
    <t xml:space="preserve">The Funeral; The Great Salt Lake; Wicked Gil</t>
  </si>
  <si>
    <t xml:space="preserve">https://en.wikipedia.org/wiki/Band_of_Horses
https://en.wikipedia.org/wiki/Everything_All_the_Time</t>
  </si>
  <si>
    <t xml:space="preserve">A1325</t>
  </si>
  <si>
    <t xml:space="preserve">Cease to Begin</t>
  </si>
  <si>
    <t xml:space="preserve">Charleston, SC</t>
  </si>
  <si>
    <t xml:space="preserve">harmonized guitars; drawl; breezy; small-town</t>
  </si>
  <si>
    <t xml:space="preserve">Recorded after Bridwell relocated the band back to his native South Carolina, this record is warmer and more country-tinged than the debut, with 'No One's Gonna Love You' becoming the band's best-known ballad. It confirmed Band of Horses as a full-fledged Americana-indie crossover act rather than a one-song band.</t>
  </si>
  <si>
    <t xml:space="preserve">A move toward warmer, more explicitly Southern songwriting after the debut's Pacific Northwest-recorded reverb rock.</t>
  </si>
  <si>
    <t xml:space="preserve">No One's Gonna Love You; Is There a Ghost; Detlef Schrempf</t>
  </si>
  <si>
    <t xml:space="preserve">https://en.wikipedia.org/wiki/Band_of_Horses</t>
  </si>
  <si>
    <t xml:space="preserve">A1326</t>
  </si>
  <si>
    <t xml:space="preserve">Infinite Arms</t>
  </si>
  <si>
    <t xml:space="preserve">Brown/Fat Possum/Columbia</t>
  </si>
  <si>
    <t xml:space="preserve">harmonized guitars; strings; close harmonies; breezy; anthemic</t>
  </si>
  <si>
    <t xml:space="preserve">A more polished, radio-ready record than the first two, adding close vocal harmonies and orchestration on songs like the title track while keeping the band's Crazy Horse-indebted guitar core. It was the band's first release on their own Brown Records imprint through a major distribution deal.</t>
  </si>
  <si>
    <t xml:space="preserve">Smooths and polishes the reverb-heavy indie-Americana sound of the first two records for a wider audience.</t>
  </si>
  <si>
    <t xml:space="preserve">Infinite Arms; Compliments; Laredo</t>
  </si>
  <si>
    <t xml:space="preserve">A1327</t>
  </si>
  <si>
    <t xml:space="preserve">Phosphorescent</t>
  </si>
  <si>
    <t xml:space="preserve">A Hundred Times or More</t>
  </si>
  <si>
    <t xml:space="preserve">Warm Records</t>
  </si>
  <si>
    <t xml:space="preserve">fingerpicked acoustic; lo-fi; hushed; spiritual or gospel</t>
  </si>
  <si>
    <t xml:space="preserve">Matthew Houck's debut as Phosphorescent is a lo-fi home-recorded collection of spare, hymn-like songs, laying out the hushed, reverb-drenched country-folk sound he would build on through 'Pride' and 'To Willie'. It is rougher and more skeletal than his later records.</t>
  </si>
  <si>
    <t xml:space="preserve">The lo-fi seed of Houck's whole catalog, recorded alone and pointing toward the fuller-band records that followed.</t>
  </si>
  <si>
    <t xml:space="preserve">Endless Part 2; Joe Tex, These Taming Blues</t>
  </si>
  <si>
    <t xml:space="preserve">https://en.wikipedia.org/wiki/Phosphorescent_(musician)</t>
  </si>
  <si>
    <t xml:space="preserve">A1328</t>
  </si>
  <si>
    <t xml:space="preserve">Aw Come Aw Wry</t>
  </si>
  <si>
    <t xml:space="preserve">fingerpicked acoustic; banjo; hushed; lo-fi; lullaby</t>
  </si>
  <si>
    <t xml:space="preserve">A hushed, homemade-sounding record built around banjo and acoustic guitar, still closer to the bedroom-folk of the debut than to the fuller arrangements Houck would reach on 'Pride'. Its patient, unhurried pacing set the template for his later, more widely heard work.</t>
  </si>
  <si>
    <t xml:space="preserve">Continues the spare, home-recorded approach of the debut just before Houck's sound opened up on 'Pride'.</t>
  </si>
  <si>
    <t xml:space="preserve">South (of America); My Dove, My Lamb</t>
  </si>
  <si>
    <t xml:space="preserve">A1329</t>
  </si>
  <si>
    <t xml:space="preserve">Pride</t>
  </si>
  <si>
    <t xml:space="preserve">Dead Oceans</t>
  </si>
  <si>
    <t xml:space="preserve">fingerpicked acoustic; pedal steel; hushed; spiritual or gospel; glacial</t>
  </si>
  <si>
    <t xml:space="preserve">Houck's first record for Dead Oceans is warmer and more fully arranged than his earlier lo-fi releases, opening with the slow-building title track and settling into unhurried, reverb-soaked country-folk. It is generally considered the record where Phosphorescent's sound matured into what listeners now associate with the project.</t>
  </si>
  <si>
    <t xml:space="preserve">The point where Houck's lo-fi home recordings gave way to fuller, more patient country-folk arrangements, carried forward on 'To Willie' and 'Muchacho'.</t>
  </si>
  <si>
    <t xml:space="preserve">Wolves; Cocaine Lights; My Dove, My Lamb</t>
  </si>
  <si>
    <t xml:space="preserve">A1330</t>
  </si>
  <si>
    <t xml:space="preserve">To Willie</t>
  </si>
  <si>
    <t xml:space="preserve">pedal steel; fiddle; drawl; spiritual or gospel</t>
  </si>
  <si>
    <t xml:space="preserve">A full tribute album of Willie Nelson covers, reworking songs like 'I Don't Care Anymore' and 'Reasons to Quit' as hazy, reverb-heavy Phosphorescent arrangements. It made explicit the outlaw-country lineage that had always run underneath Houck's original songs.</t>
  </si>
  <si>
    <t xml:space="preserve">A direct, explicit tribute to Willie Nelson and outlaw country, making plain the country roots underlying Houck's original songwriting.</t>
  </si>
  <si>
    <t xml:space="preserve">I Don't Care Anymore; Can I Sleep in Your Arms</t>
  </si>
  <si>
    <t xml:space="preserve">A1331</t>
  </si>
  <si>
    <t xml:space="preserve">Here's to Taking It Easy</t>
  </si>
  <si>
    <t xml:space="preserve">horns; pedal steel; breezy; road songs; anthemic</t>
  </si>
  <si>
    <t xml:space="preserve">A looser, more full-band record than 'Pride', adding horns and a rowdier live-band energy to songs like 'Nothing Was Stolen', recorded with the touring band that had formed around the 'To Willie' tour. It is Phosphorescent's most upbeat, bar-band record.</t>
  </si>
  <si>
    <t xml:space="preserve">Carries the full-band momentum built on the 'To Willie' tour into a looser, more rock-oriented set of originals.</t>
  </si>
  <si>
    <t xml:space="preserve">Nothing Was Stolen (Love Me Foolishly); It's Hard to Be Humble (When You're From Alabama)</t>
  </si>
  <si>
    <t xml:space="preserve">A1332</t>
  </si>
  <si>
    <t xml:space="preserve">Muchacho</t>
  </si>
  <si>
    <t xml:space="preserve">synths; pedal steel; hushed; breezy; spiritual or gospel</t>
  </si>
  <si>
    <t xml:space="preserve">Written after a breakup and a move back to Alabama and then to a Brooklyn studio Houck built himself, this record pairs its warmest, most widescreen pedal-steel arrangements with sparing synth textures, opening and closing on the gently ecstatic 'Sun, Arise!'. It became Houck's most acclaimed and widely heard record.</t>
  </si>
  <si>
    <t xml:space="preserve">The full realization of the country-folk sound built across 'Pride', 'To Willie' and 'Here's to Taking It Easy', now with a wider, more polished production palette.</t>
  </si>
  <si>
    <t xml:space="preserve">Song for Zula; Ride On / Right On; Muchacho's Tune</t>
  </si>
  <si>
    <t xml:space="preserve">https://www.noexpectations.fyi/p/no-expectations-045-ice-fishing</t>
  </si>
  <si>
    <t xml:space="preserve">A1333</t>
  </si>
  <si>
    <t xml:space="preserve">C'est La Vie</t>
  </si>
  <si>
    <t xml:space="preserve">synths; pedal steel; horns; breezy; spiritual or gospel</t>
  </si>
  <si>
    <t xml:space="preserve">Made after Houck became a father and relocated to Nashville and built his own studio there, this record softens 'Muchacho's ache into something more settled and domestic, still built on pedal steel and warm horn charts. It is the sound of the same hazy country-folk voice at a calmer point in life.</t>
  </si>
  <si>
    <t xml:space="preserve">A later-career continuation of the pedal-steel-and-synth sound Houck perfected on 'Muchacho', now recorded in his own Nashville studio.</t>
  </si>
  <si>
    <t xml:space="preserve">New Birth in New England; C'est La Vie No. 2; Around the Horn</t>
  </si>
  <si>
    <t xml:space="preserve">A1334</t>
  </si>
  <si>
    <t xml:space="preserve">Gillian Welch</t>
  </si>
  <si>
    <t xml:space="preserve">Revival</t>
  </si>
  <si>
    <t xml:space="preserve">Almo Sounds</t>
  </si>
  <si>
    <t xml:space="preserve">V5 Rootsy indie folk</t>
  </si>
  <si>
    <t xml:space="preserve">fingerpicked acoustic; close harmonies; duets; hushed; Southern gothic; storytelling</t>
  </si>
  <si>
    <t xml:space="preserve">Gillian Welch's debut, cut with David Rawlings and producer T Bone Burnett, sets plainspoken songs about orphans and hard luck against two acoustic guitars and close, keening harmony. 'Orphan Girl' and 'Acony Bell' sound so steeped in Appalachian and gospel tradition that early listeners assumed they were old songs rather than new ones. The hushed, unhurried duo sound became the template for everything Welch and Rawlings made afterward.</t>
  </si>
  <si>
    <t xml:space="preserve">Welch drew directly on the Stanley Brothers and the Carter Family's mountain harmony, reintroducing old-time music to a record-collector indie audience and setting a template that Iron &amp; Wine, Fleet Foxes and Big Thief later built on.</t>
  </si>
  <si>
    <t xml:space="preserve">Orphan Girl; Acony Bell; One More Dollar</t>
  </si>
  <si>
    <t xml:space="preserve">https://en.wikipedia.org/wiki/Gillian_Welch
https://www.discogs.com/artist/255403-Gillian-Welch</t>
  </si>
  <si>
    <t xml:space="preserve">A1335</t>
  </si>
  <si>
    <t xml:space="preserve">Hell Among the Yearlings</t>
  </si>
  <si>
    <t xml:space="preserve">banjo; drawl; storytelling; Southern gothic; bleak; spiritual or gospel</t>
  </si>
  <si>
    <t xml:space="preserve">Welch's second album pushes further into old-time murder ballad and gospel territory, with her clawhammer banjo up front and Rawlings' guitar answering underneath. Songs like 'Caleb Meyer' (a woman killing her rapist) and 'Miner's Refrain' (a coal-town elegy) read like century-old broadsides even though Welch wrote them herself. Critics at the time argued over whether that borrowed authenticity was a trick or a genuine act of songwriting craft.</t>
  </si>
  <si>
    <t xml:space="preserve">Continues directly from Revival's Stanley Brothers and Carter Family influence, and its stark duo arrangements anticipate the Appalachian-gothic strain later heard in Iron &amp; Wine and Anna &amp; Elizabeth.</t>
  </si>
  <si>
    <t xml:space="preserve">Caleb Meyer; Miner's Refrain; Whiskey Girl</t>
  </si>
  <si>
    <t xml:space="preserve">A1336</t>
  </si>
  <si>
    <t xml:space="preserve">Time (The Revelator)</t>
  </si>
  <si>
    <t xml:space="preserve">Acony</t>
  </si>
  <si>
    <t xml:space="preserve">fingerpicked acoustic; close harmonies; storytelling; long songs (7+ minutes); Southern gothic; hushed</t>
  </si>
  <si>
    <t xml:space="preserve">The first release on Welch's own Acony label, recorded mostly live at RCA Studio B, trades the banjo-heavy old-time sound for slower, more Dylan-indebted songwriting. The 15-minute closer 'I Dream a Highway' drifts through free-associative imagery over a single circling guitar figure, while 'Revelator' and 'I Want to Sing That Rock and Roll' fold rock and roll's mythology into Welch's mountain-ballad phrasing. It is widely treated as the duo's masterpiece and the clearest bridge between Depression-era folk forms and 2000s indie songwriting.</t>
  </si>
  <si>
    <t xml:space="preserve">Extends the Carter Family-to-Townes Van Zandt folk lineage into explicit Bob Dylan and Neil Young territory, and its patient, long-form songwriting is a direct forerunner of Big Thief's extended arrangements.</t>
  </si>
  <si>
    <t xml:space="preserve">Revelator; I Want to Sing That Rock and Roll; I Dream a Highway</t>
  </si>
  <si>
    <t xml:space="preserve">A1337</t>
  </si>
  <si>
    <t xml:space="preserve">Soul Journey</t>
  </si>
  <si>
    <t xml:space="preserve">banjo; fiddle; storytelling; drawl; breezy; close harmonies</t>
  </si>
  <si>
    <t xml:space="preserve">Welch and Rawlings loosen up here, adding dobro, fiddle, electric bass and drums for the first time and aiming, in Welch's words, for a record you could drive to on a sunny day. 'Look at Miss Ohio' and 'No One Knows My Name' keep the plainspoken character studies of earlier records but let a full band breathe under them. It is the most rock and roll-leaning entry in the Welch/Rawlings catalog without losing the duo's core sound.</t>
  </si>
  <si>
    <t xml:space="preserve">A deliberate loosening of the stark Revival/Hell Among the Yearlings sound toward the Band and Bob Dylan's Basement Tapes, a move that widened the lane for full-band indie-folk acts like Fleet Foxes.</t>
  </si>
  <si>
    <t xml:space="preserve">Look at Miss Ohio; No One Knows My Name; I Made a Lover's Prayer</t>
  </si>
  <si>
    <t xml:space="preserve">A1338</t>
  </si>
  <si>
    <t xml:space="preserve">The Harrow &amp; the Harvest</t>
  </si>
  <si>
    <t xml:space="preserve">fingerpicked acoustic; close harmonies; bleak; storytelling; banjo; drawl</t>
  </si>
  <si>
    <t xml:space="preserve">Made after an eight-year gap and, by Welch's account, a long stretch of songwriter's block, this record strips back to just two guitars and banjo and leans into its bleakest, most intertwined writing. 'The Way It Will Be' and 'Tennessee' sit among the duo's most quietly devastating songs, co-written in a way Welch called their most collaborative yet. It won the pair a Grammy nomination and remains the last collection of new Welch-credited originals before Woodland.</t>
  </si>
  <si>
    <t xml:space="preserve">A return to the sparse duo arrangements of Revival and Hell Among the Yearlings after Soul Journey's full-band detour, cementing the stripped-down Welch/Rawlings sound that Julie Byrne and Joan Shelley later drew on.</t>
  </si>
  <si>
    <t xml:space="preserve">The Way It Will Be; Tennessee; Scarlet Town</t>
  </si>
  <si>
    <t xml:space="preserve">A1339</t>
  </si>
  <si>
    <t xml:space="preserve">Boots No. 1: The Official Revival Bootleg</t>
  </si>
  <si>
    <t xml:space="preserve">fingerpicked acoustic; close harmonies; hushed; storytelling; lo-fi; drawl</t>
  </si>
  <si>
    <t xml:space="preserve">Released for Revival's 20th anniversary, this archival set gathers outtakes, alternate takes and demos from the Revival sessions alongside eight previously unreleased songs. It works as a look inside the making of the debut, hearing 'Orphan Girl' and 'One More Dollar' in rawer, unfinished form. It is aimed at existing fans rather than newcomers, a supplement to the original album rather than a replacement for it.</t>
  </si>
  <si>
    <t xml:space="preserve">A direct archival companion to Revival, documenting the Stanley Brothers-indebted sessions that launched Welch and Rawlings' career.</t>
  </si>
  <si>
    <t xml:space="preserve">Orphan Girl; One More Dollar; Annabelle</t>
  </si>
  <si>
    <t xml:space="preserve">https://en.wikipedia.org/wiki/Gillian_Welch_discography
https://en.wikipedia.org/wiki/Gillian_Welch</t>
  </si>
  <si>
    <t xml:space="preserve">A1340</t>
  </si>
  <si>
    <t xml:space="preserve">Boots No. 2: The Lost Songs, Vol. 1</t>
  </si>
  <si>
    <t xml:space="preserve">fingerpicked acoustic; hushed; lo-fi; storytelling; drawl; close harmonies</t>
  </si>
  <si>
    <t xml:space="preserve">Unearthed from home demos and reel-to-reel tapes, this is the first of three volumes of never-released Welch/Rawlings originals from across their career, offered as bare, unpolished recordings rather than finished productions. Songs like 'Johnny Dear' and 'Give That Man a Road' show the pair's songwriting process before arrangement and studio polish were applied. It is a deep-catalog release for completists rather than an entry point.</t>
  </si>
  <si>
    <t xml:space="preserve">An archival release documenting unheard Welch/Rawlings songwriting outside the official album sequence, in the tradition of Dylan's own Basement Tapes-style bootleg series.</t>
  </si>
  <si>
    <t xml:space="preserve">Johnny Dear; First Place Ribbon; Give That Man a Road</t>
  </si>
  <si>
    <t xml:space="preserve">https://en.wikipedia.org/wiki/Gillian_Welch_discography
https://gillianwelch.bandcamp.com/album/boots-no-2-the-lost-songs-vol-1</t>
  </si>
  <si>
    <t xml:space="preserve">A1341</t>
  </si>
  <si>
    <t xml:space="preserve">Gillian Welch and David Rawlings</t>
  </si>
  <si>
    <t xml:space="preserve">All the Good Times (Are Past &amp; Gone)</t>
  </si>
  <si>
    <t xml:space="preserve">fingerpicked acoustic; close harmonies; duets; hushed; storytelling; live in the room</t>
  </si>
  <si>
    <t xml:space="preserve">Recorded live to tape during 2020 lockdown, this is Welch and Rawlings' first covers album, working through songs by Bob Dylan ('Señor', 'Abandoned Love'), John Prine ('Hello in There') and old-time standards like 'Poor Ellen Smith'. The performances are unfussy and close-mic'd, closer to a living-room session than a studio record, and it won the pair a Grammy for Best Folk Album. It reads as a statement of the tradition Welch and Rawlings see themselves extending.</t>
  </si>
  <si>
    <t xml:space="preserve">A covers record that makes explicit the Dylan, Prine and old-time-ballad lineage that had always run underneath Welch's original songwriting.</t>
  </si>
  <si>
    <t xml:space="preserve">Hello in There; Señor; Poor Ellen Smith</t>
  </si>
  <si>
    <t xml:space="preserve">https://en.wikipedia.org/wiki/All_the_Good_Times_(Are_Past_%26_Gone)
https://en.wikipedia.org/wiki/Gillian_Welch</t>
  </si>
  <si>
    <t xml:space="preserve">A1342</t>
  </si>
  <si>
    <t xml:space="preserve">Woodland</t>
  </si>
  <si>
    <t xml:space="preserve">fingerpicked acoustic; close harmonies; storytelling; banjo; pedal steel; hushed</t>
  </si>
  <si>
    <t xml:space="preserve">Welch and Rawlings' first collection of new original material since The Harrow &amp; the Harvest, named for the Nashville studio they nearly lost to a 2020 tornado and then rebuilt. 'Empty Trainload of Sky' and 'The Bells and the Birds' add pedal steel and string arrangements around the duo's core two-guitar sound, a slightly fuller palette than their earlier records. It won the 2025 Grammy for Best Folk Album, making the pair the only act to win it twice.</t>
  </si>
  <si>
    <t xml:space="preserve">A direct continuation of the Welch/Rawlings catalog begun on Revival, now credited jointly and arranged with strings and pedal steel that echo the Nashville session-musician tradition around them.</t>
  </si>
  <si>
    <t xml:space="preserve">Empty Trainload of Sky; What We Had; The Bells and the Birds</t>
  </si>
  <si>
    <t xml:space="preserve">https://en.wikipedia.org/wiki/Woodland_(Gillian_Welch_and_David_Rawlings_album)
https://en.wikipedia.org/wiki/Gillian_Welch</t>
  </si>
  <si>
    <t xml:space="preserve">A1343</t>
  </si>
  <si>
    <t xml:space="preserve">Dave Rawlings Machine</t>
  </si>
  <si>
    <t xml:space="preserve">A Friend of a Friend</t>
  </si>
  <si>
    <t xml:space="preserve">fingerpicked acoustic; close harmonies; storytelling; drawl; duets; live in the room</t>
  </si>
  <si>
    <t xml:space="preserve">David Rawlings' first outing as a leader rather than Welch's guitarist and harmony partner, backed by a rotating band that included members of Old Crow Medicine Show and Bright Eyes. His reedy, Dylan-adjacent voice takes lead here while Welch sings harmony and co-writes several songs, including 'Sweet Tooth' with Morgan Nagler. It reframes the Welch/Rawlings partnership from the other side of the stage without losing the duo's plainspoken, old-time-rooted songwriting.</t>
  </si>
  <si>
    <t xml:space="preserve">Grew directly out of David Rawlings' decade as Gillian Welch's guitarist and co-writer, carrying the same Stanley Brothers-and-Dylan lineage into his own name for the first time.</t>
  </si>
  <si>
    <t xml:space="preserve">Sweet Tooth</t>
  </si>
  <si>
    <t xml:space="preserve">https://en.wikipedia.org/wiki/David_Rawlings</t>
  </si>
  <si>
    <t xml:space="preserve">A1344</t>
  </si>
  <si>
    <t xml:space="preserve">Nashville Obsolete</t>
  </si>
  <si>
    <t xml:space="preserve">fingerpicked acoustic; close harmonies; storytelling; drawl; duets; baritone</t>
  </si>
  <si>
    <t xml:space="preserve">The second Dave Rawlings Machine record, made with the same road band of Welch, Willie Watson, Paul Kowert and Brittany Haas, leans further into Rawlings' own laconic, talking-blues delivery. Rolling Stone named it one of the year's best country albums, and songs like 'The Weekend' pair the group's close picking with longer, more meandering narratives than Welch's own records favor. It is the clearest showcase for Rawlings' guitar playing on its own terms.</t>
  </si>
  <si>
    <t xml:space="preserve">Continues the Dave Rawlings Machine format established on A Friend of a Friend, with the same Nashville old-time circle of musicians built around Gillian Welch's orbit.</t>
  </si>
  <si>
    <t xml:space="preserve">The Weekend; Short Haired Woman Blues</t>
  </si>
  <si>
    <t xml:space="preserve">A1345</t>
  </si>
  <si>
    <t xml:space="preserve">David Rawlings</t>
  </si>
  <si>
    <t xml:space="preserve">Poor David's Almanack</t>
  </si>
  <si>
    <t xml:space="preserve">fingerpicked acoustic; close harmonies; storytelling; drawl; duets; banjo</t>
  </si>
  <si>
    <t xml:space="preserve">The first album released under David Rawlings' own name rather than the Machine banner, recorded at Welch and Rawlings' own Woodland Sound Studios with Old Crow Medicine Show's Ketch Secor and members of Dawes filling out the band. The Guardian called it his most Welch-like release, and songs like 'Money Is the Meat in the Coconut' keep the pair's dry, old-time humor intact. It was the first vinyl release on their own Acony label.</t>
  </si>
  <si>
    <t xml:space="preserve">The culmination of Rawlings stepping fully into a leader role after two Dave Rawlings Machine records, still built on the same Nashville old-time musician circle around Gillian Welch.</t>
  </si>
  <si>
    <t xml:space="preserve">Money Is the Meat in the Coconut; Cumberland Gap</t>
  </si>
  <si>
    <t xml:space="preserve">A1346</t>
  </si>
  <si>
    <t xml:space="preserve">Iron &amp; Wine</t>
  </si>
  <si>
    <t xml:space="preserve">The Creek Drank the Cradle</t>
  </si>
  <si>
    <t xml:space="preserve">Durham, NC</t>
  </si>
  <si>
    <t xml:space="preserve">fingerpicked acoustic; hushed; drawl; storytelling; lo-fi; lullaby</t>
  </si>
  <si>
    <t xml:space="preserve">Sam Beam's debut as Iron &amp; Wine was recorded alone on a four-track in his home while he taught film in Miami, and Sub Pop released it essentially unaltered. His whispered, close-mic'd voice and fingerpicked guitar sit over faint banjo and slide, giving songs like 'Bird Stealing Bread' and 'Upward Over the Mountain' a hushed, front-porch intimacy. The tape hiss and bedroom production became as much a signature as the songs themselves.</t>
  </si>
  <si>
    <t xml:space="preserve">A direct descendant of Nick Drake's hushed fingerpicking and Southern gothic songwriting in the vein of Gillian Welch, filtered through lo-fi four-track home recording rather than a Nashville studio.</t>
  </si>
  <si>
    <t xml:space="preserve">Upward Over the Mountain; Bird Stealing Bread; Lion's Mane</t>
  </si>
  <si>
    <t xml:space="preserve">https://en.wikipedia.org/wiki/Iron_%26_Wine</t>
  </si>
  <si>
    <t xml:space="preserve">A1347</t>
  </si>
  <si>
    <t xml:space="preserve">Our Endless Numbered Days</t>
  </si>
  <si>
    <t xml:space="preserve">fingerpicked acoustic; hushed; close harmonies; storytelling; spiritual or gospel; drawl</t>
  </si>
  <si>
    <t xml:space="preserve">Beam's first studio-recorded album trades four-track hiss for a cleaner, more spacious sound while keeping the whispered vocals and fingerpicked guitar at the center. 'Naked as We Came' and 'Fever Dream' pair plainspoken domestic imagery with a gentle, hymn-like melodicism that made this the record most often credited with popularizing the hushed, old-time-adjacent side of 2000s indie folk. It went gold, an unusual feat for music this quiet.</t>
  </si>
  <si>
    <t xml:space="preserve">Builds on The Creek Drank the Cradle's Nick Drake and old-time folk influences with cleaner studio production, and its hushed intimacy became a direct touchstone for Bon Iver's For Emma, Forever Ago.</t>
  </si>
  <si>
    <t xml:space="preserve">Naked as We Came; Fever Dream; Free Until They Cut Me Down</t>
  </si>
  <si>
    <t xml:space="preserve">A1348</t>
  </si>
  <si>
    <t xml:space="preserve">Iron &amp; Wine and Calexico</t>
  </si>
  <si>
    <t xml:space="preserve">In the Reins</t>
  </si>
  <si>
    <t xml:space="preserve">Overcoat</t>
  </si>
  <si>
    <t xml:space="preserve">fingerpicked acoustic; horns; storytelling; drawl; breezy; hushed</t>
  </si>
  <si>
    <t xml:space="preserve">Sam Beam wrote all seven songs on this EP years before recording, then handed them to the Tucson band Calexico, whose horns and southwestern, semi-Mexican arrangements dress up his usually spare sound. 'Burn That Broken Bed' brings in brass for the first time in Beam's catalog, a preview of the fuller arrangements he would use on The Shepherd's Dog. It is a genuine collaboration rather than a remix job, credited jointly to both acts.</t>
  </si>
  <si>
    <t xml:space="preserve">Pairs Iron &amp; Wine's hushed Appalachian-inflected songwriting with Calexico's desert-noir, mariachi-tinged rock, foreshadowing the pair's full-length reunion on Years to Burn.</t>
  </si>
  <si>
    <t xml:space="preserve">Burn That Broken Bed; History of Lovers; Dead Man's Will</t>
  </si>
  <si>
    <t xml:space="preserve">A1349</t>
  </si>
  <si>
    <t xml:space="preserve">The Shepherd's Dog</t>
  </si>
  <si>
    <t xml:space="preserve">banjo; harmonized guitars; storytelling; political; drawl; breezy</t>
  </si>
  <si>
    <t xml:space="preserve">Beam's third album is his most expansive to that point, adding hand percussion, banjo and touches of dub and Afrobeat-inflected rhythm behind still-whispered vocals. Written partly out of frustration with the political mood of the Bush years, songs like 'Boy with a Coin' and 'Carousel' keep the old-time fingerpicking at the core while the arrangements sprawl outward. Paste named it one of the year's ten best records.</t>
  </si>
  <si>
    <t xml:space="preserve">Widens Iron &amp; Wine's Nick Drake/old-time base with Calexico-adjacent players and world-music percussion, moving the project further from bedroom folk toward full-band arrangement.</t>
  </si>
  <si>
    <t xml:space="preserve">Boy with a Coin; Carousel; Resurrection Fern</t>
  </si>
  <si>
    <t xml:space="preserve">A1350</t>
  </si>
  <si>
    <t xml:space="preserve">Kiss Each Other Clean</t>
  </si>
  <si>
    <t xml:space="preserve">4AD / Warner</t>
  </si>
  <si>
    <t xml:space="preserve">horns; synths; harmonized guitars; breezy; storytelling; polished</t>
  </si>
  <si>
    <t xml:space="preserve">Iron &amp; Wine's major-label-distributed fourth album pushes furthest into soft-rock and yacht-rock territory, with saxophone, synthesizer and multi-tracked harmony vocals well beyond the project's hushed folk origins. It debuted at number two on the Billboard 200, Beam's commercial peak, while alienating some fans of the earlier records. 'Walking Far from Home' and 'Tree by the River' still carry his plainspoken lyricism under the fuller production.</t>
  </si>
  <si>
    <t xml:space="preserve">The furthest point in Iron &amp; Wine's drift from bedroom folk toward polished 1970s soft-rock arrangement, a move that widened the lane's commercial reach at the cost of some of its original intimacy.</t>
  </si>
  <si>
    <t xml:space="preserve">Walking Far from Home; Rabbit Will Run; Tree by the River</t>
  </si>
  <si>
    <t xml:space="preserve">A1351</t>
  </si>
  <si>
    <t xml:space="preserve">Ghost on Ghost</t>
  </si>
  <si>
    <t xml:space="preserve">4AD / Nonesuch</t>
  </si>
  <si>
    <t xml:space="preserve">horns; piano; harmonized guitars; breezy; storytelling; polished</t>
  </si>
  <si>
    <t xml:space="preserve">Beam leans into jazz-inflected pop here, bringing in a horn section and session players for arrangements closer to Van Morrison than to his early four-track records. 'Grass Widows' and 'Joy' keep his character-driven storytelling but wrap it in warm, orchestrated pop rather than acoustic folk. It is the album where Iron &amp; Wine's original hushed-folk identity is least audible, though the songwriting itself stayed intact.</t>
  </si>
  <si>
    <t xml:space="preserve">Continues the horn-and-string expansion begun on Kiss Each Other Clean, moving Iron &amp; Wine closer to 1970s singer-songwriter pop than to its old-time folk roots.</t>
  </si>
  <si>
    <t xml:space="preserve">Grass Widows; Joy; Winter Prayers</t>
  </si>
  <si>
    <t xml:space="preserve">A1352</t>
  </si>
  <si>
    <t xml:space="preserve">Beast Epic</t>
  </si>
  <si>
    <t xml:space="preserve">fingerpicked acoustic; close harmonies; storytelling; hushed; strings; drawl</t>
  </si>
  <si>
    <t xml:space="preserve">After the horn-heavy detours of Kiss Each Other Clean and Ghost on Ghost, Beast Epic is a deliberate return to a small acoustic band, recorded live with a group rather than layered piecemeal. Songs like 'Claim Your Ghost' and 'Call It Dreaming' bring back the plainspoken intimacy of the early records without abandoning what Beam learned from the fuller-band years. Critics and longtime fans largely read it as a homecoming.</t>
  </si>
  <si>
    <t xml:space="preserve">A conscious return to Our Endless Numbered Days' small-band folk intimacy after a decade of expanding orchestration, back on Sub Pop where Iron &amp; Wine began.</t>
  </si>
  <si>
    <t xml:space="preserve">Claim Your Ghost; Call It Dreaming; Song in Stone</t>
  </si>
  <si>
    <t xml:space="preserve">A1353</t>
  </si>
  <si>
    <t xml:space="preserve">Light Verse</t>
  </si>
  <si>
    <t xml:space="preserve">fingerpicked acoustic; strings; storytelling; hushed; close harmonies; breezy</t>
  </si>
  <si>
    <t xml:space="preserve">Beam's eighth album, featuring his daughter Bee Beam on several tracks, keeps Beast Epic's small-band warmth while adding string arrangements that recall Ghost on Ghost's fuller sound. It is a comfortable late-period entry rather than a reinvention, built around the same plainspoken domestic songwriting Beam has worked since The Creek Drank the Cradle. It shows an artist settled into a sound rather than chasing a new one.</t>
  </si>
  <si>
    <t xml:space="preserve">A continuation of Beast Epic's return to small-band folk arrangement, twenty-two years into Iron &amp; Wine's run on Sub Pop.</t>
  </si>
  <si>
    <t xml:space="preserve">All in Good Time; You Never Know</t>
  </si>
  <si>
    <t xml:space="preserve">A1354</t>
  </si>
  <si>
    <t xml:space="preserve">Fleet Foxes</t>
  </si>
  <si>
    <t xml:space="preserve">Sun Giant</t>
  </si>
  <si>
    <t xml:space="preserve">close harmonies; harmonized guitars; fingerpicked acoustic; storytelling; breezy; spiritual or gospel</t>
  </si>
  <si>
    <t xml:space="preserve">Released a few months ahead of their debut LP, this EP introduced Fleet Foxes' stacked, choir-like vocal harmonies and Robin Pecknold's Crosby Stills &amp; Nash-indebted songwriting to an indie audience still mostly hearing lo-fi and post-punk revival bands. The a cappella title track and 'Mykonos'-adjacent 'English House' set the pattern of pastoral imagery over ringing acoustic and electric guitars that the full album would expand on. It reads now as a warm-up for Fleet Foxes proper.</t>
  </si>
  <si>
    <t xml:space="preserve">Draws on '60s and '70s folk-rock harmony singing (Crosby, Stills &amp; Nash, the Beach Boys) filtered through 2000s Sub Pop indie rock, a combination that fed directly into Bon Iver and the wider baroque-folk revival.</t>
  </si>
  <si>
    <t xml:space="preserve">Sun Giant; English House; Mykonos</t>
  </si>
  <si>
    <t xml:space="preserve">https://www.noexpectations.fyi/p/the-2024-thanksgiving-playlist</t>
  </si>
  <si>
    <t xml:space="preserve">https://en.wikipedia.org/wiki/Fleet_Foxes</t>
  </si>
  <si>
    <t xml:space="preserve">A1355</t>
  </si>
  <si>
    <t xml:space="preserve">close harmonies; harmonized guitars; fingerpicked acoustic; storytelling; breezy; anthemic</t>
  </si>
  <si>
    <t xml:space="preserve">Fleet Foxes' debut LP turned dense, church-choir vocal harmony and pastoral, almost medieval imagery into an unlikely indie hit, led by the singles 'White Winter Hymnal' and 'Mykonos'. Robin Pecknold's songwriting draws as much on Appalachian and British folk revival singing as on the Byrds and CSNY, giving the record a timeless quality removed from mid-2000s indie trends. It topped year-end critics' polls and effectively launched the late-2000s indie-folk boom.</t>
  </si>
  <si>
    <t xml:space="preserve">Fuses Anglo-American folk-revival vocal harmony with Crosby Stills &amp; Nash-style folk rock, and its success directly opened commercial space for Bon Iver, Iron &amp; Wine's later records, and the wider baroque-folk wave.</t>
  </si>
  <si>
    <t xml:space="preserve">White Winter Hymnal; Mykonos; Ragged Wood</t>
  </si>
  <si>
    <t xml:space="preserve">A1356</t>
  </si>
  <si>
    <t xml:space="preserve">Helplessness Blues</t>
  </si>
  <si>
    <t xml:space="preserve">close harmonies; harmonized guitars; fingerpicked acoustic; storytelling; political; anthemic</t>
  </si>
  <si>
    <t xml:space="preserve">Fleet Foxes' second album trades some of the debut's pastoral haze for more direct, personal and political songwriting, as Pecknold wrestles with ambition and purpose on the title track. The arrangements grow more intricate, with 'The Shrine / An Argument' shifting through several distinct sections inside one song, foreshadowing the prog-folk turn of Crack-Up. Critics largely ranked it among the best albums of 2011.</t>
  </si>
  <si>
    <t xml:space="preserve">Extends the debut's CSNY-and-British-folk harmony singing into more structurally ambitious, suite-like songwriting, a move that anticipates Crack-Up and echoes similar shifts in Joanna Newsom's work.</t>
  </si>
  <si>
    <t xml:space="preserve">Helplessness Blues; The Shrine / An Argument; Montezuma</t>
  </si>
  <si>
    <t xml:space="preserve">A1357</t>
  </si>
  <si>
    <t xml:space="preserve">Crack-Up</t>
  </si>
  <si>
    <t xml:space="preserve">Nonesuch</t>
  </si>
  <si>
    <t xml:space="preserve">close harmonies; harmonized guitars; storytelling; glacial; long songs (7+ minutes); cosmic</t>
  </si>
  <si>
    <t xml:space="preserve">After a six-year gap that included Josh Tillman's departure to become Father John Misty, Fleet Foxes returned with their most structurally knotty record, songs assembled from disconnected fragments and shifting time signatures rather than verse-chorus form. 'Third of May / Ōdaigahara' runs past eight minutes across several distinct movements, closer to art-rock than the band's earlier folk-pop. It rewards patience more than the immediacy of the first two records.</t>
  </si>
  <si>
    <t xml:space="preserve">Pushes Helplessness Blues' suite-like songwriting further toward prog and art-rock structure, trading some of Fleet Foxes' earlier pastoral folk directness for knottier, more demanding composition.</t>
  </si>
  <si>
    <t xml:space="preserve">Third of May / Ōdaigahara; Fool's Errand; If You Need To, Keep Time on Me</t>
  </si>
  <si>
    <t xml:space="preserve">A1358</t>
  </si>
  <si>
    <t xml:space="preserve">Shore</t>
  </si>
  <si>
    <t xml:space="preserve">Anti-</t>
  </si>
  <si>
    <t xml:space="preserve">close harmonies; harmonized guitars; storytelling; breezy; anthemic; spiritual or gospel</t>
  </si>
  <si>
    <t xml:space="preserve">Released without advance warning on the autumn equinox of 2020, Shore is warmer and more immediate than Crack-Up, built around bright horns, strings and guest vocalist Uwade Akhere on the title-adjacent opener 'Wading in Waist-High Water'. Pecknold wrote it partly as a conscious return to accessible songcraft after Crack-Up's difficulty, dedicating the record to musicians who died young. It is the point where Fleet Foxes' sound edges from folk toward a more orchestral chamber-pop, still folk-rooted but less strictly old-time.</t>
  </si>
  <si>
    <t xml:space="preserve">A deliberate return to melodic directness after Crack-Up's art-rock detour, closing the loop on the pastoral-harmony sound the band opened with in 2008 while pointing toward a more orchestral future.</t>
  </si>
  <si>
    <t xml:space="preserve">Wading in Waist-High Water; Sunblind; Can I Believe You</t>
  </si>
  <si>
    <t xml:space="preserve">A1359</t>
  </si>
  <si>
    <t xml:space="preserve">Bon Iver</t>
  </si>
  <si>
    <t xml:space="preserve">For Emma, Forever Ago</t>
  </si>
  <si>
    <t xml:space="preserve">Eau Claire, WI</t>
  </si>
  <si>
    <t xml:space="preserve">cracked or yelping; hushed; fingerpicked acoustic; lo-fi; bleak; lullaby</t>
  </si>
  <si>
    <t xml:space="preserve">Justin Vernon recorded this debut alone over a winter in his father's Wisconsin hunting cabin after a breakup and the end of his band DeYarmond Edison, tracking most of it himself on primitive equipment. His falsetto-heavy, multi-tracked vocals and spare acoustic guitar on 'Skinny Love' and 'Re: Stacks' turned isolation and lo-fi limitation into the record's defining aesthetic. It became one of the most influential indie-folk debuts of the 2000s and effectively created the modern hushed-falsetto singer-songwriter template.</t>
  </si>
  <si>
    <t xml:space="preserve">Extends Iron &amp; Wine's hushed, isolated home-recording model into falsetto-led songwriting, and its influence runs directly through Big Thief, Phoebe Bridgers and the broader 2010s bedroom-folk wave.</t>
  </si>
  <si>
    <t xml:space="preserve">Skinny Love; Re: Stacks; Flume</t>
  </si>
  <si>
    <t xml:space="preserve">https://www.noexpectations.fyi/p/noah-kesey-dynamite-premiere-music-video-p4k</t>
  </si>
  <si>
    <t xml:space="preserve">https://en.wikipedia.org/wiki/Bon_Iver</t>
  </si>
  <si>
    <t xml:space="preserve">A1360</t>
  </si>
  <si>
    <t xml:space="preserve">Blood Bank</t>
  </si>
  <si>
    <t xml:space="preserve">cracked or yelping; hushed; fingerpicked acoustic; lo-fi; bleak; synths</t>
  </si>
  <si>
    <t xml:space="preserve">This four-song EP is a transitional bridge between For Emma's raw acoustic isolation and the fuller, electronics-curious sound Vernon would chase afterward. The title track keeps the debut's plainspoken folk songwriting, while closer 'Woods' processes Vernon's voice entirely through Auto-Tune, a stark, almost a cappella experiment that anticipated 22, A Million's electronic turn years later. It is a short but pivotal release in the Bon Iver catalog.</t>
  </si>
  <si>
    <t xml:space="preserve">Bridges For Emma, Forever Ago's acoustic folk intimacy and the electronically processed vocal experiments that would come to define Bon Iver's later albums, with 'Woods' later sampled by Kanye West.</t>
  </si>
  <si>
    <t xml:space="preserve">Blood Bank; Woods; Beach Baby</t>
  </si>
  <si>
    <t xml:space="preserve">A1361</t>
  </si>
  <si>
    <t xml:space="preserve">Bon Iver, Bon Iver</t>
  </si>
  <si>
    <t xml:space="preserve">cracked or yelping; hushed; strings; horns; spiritual or gospel; anthemic</t>
  </si>
  <si>
    <t xml:space="preserve">Vernon's second album moves from For Emma's solo-cabin intimacy to a full-band, place-named song cycle ('Perth', 'Minnesota, WI', 'Calgary'), adding horns, pedal steel and lush studio production without abandoning his falsetto or emotionally raw lyricism. It won the Grammy for Best New Artist and Best Alternative Music Album, cementing Bon Iver as one of the decade's defining indie-folk acts. The closing yacht-rock homage 'Beth/Rest' signaled the genre-roaming Vernon would pursue afterward.</t>
  </si>
  <si>
    <t xml:space="preserve">Expands For Emma's bedroom folk into fuller, more orchestrated arrangement while keeping its emotional rawness, a template later echoed by Big Thief and The National's more chamber-folk moments.</t>
  </si>
  <si>
    <t xml:space="preserve">Holocene; Perth; Calgary</t>
  </si>
  <si>
    <t xml:space="preserve">A1362</t>
  </si>
  <si>
    <t xml:space="preserve">Angel Olsen</t>
  </si>
  <si>
    <t xml:space="preserve">Strange Cacti</t>
  </si>
  <si>
    <t xml:space="preserve">Bathetic Records</t>
  </si>
  <si>
    <t xml:space="preserve">cracked or yelping; lo-fi; fingerpicked acoustic; hushed; bleak; drawl</t>
  </si>
  <si>
    <t xml:space="preserve">Olsen's debut EP was recorded quickly and cheaply while she was singing backup for Bonnie 'Prince' Billy and the Cairo Gang, and it sounds it: warbling tape hiss, a quavering, cracked voice, and barely-there guitar. It is closer to a demo tape than a finished record, but songs like 'Some Things Cosmic' already show the strange, keening vibrato that would define her later work. It functions mainly as an origin document for where Olsen's voice came from.</t>
  </si>
  <si>
    <t xml:space="preserve">Grew directly out of Olsen's time singing harmony in Bonnie 'Prince' Billy's band, carrying the Drag City circle's lo-fi, unvarnished recording ethos into her own songwriting.</t>
  </si>
  <si>
    <t xml:space="preserve">Some Things Cosmic; Creator/Destroyer</t>
  </si>
  <si>
    <t xml:space="preserve">https://en.wikipedia.org/wiki/Angel_Olsen
https://www.discogs.com/master/327460-Angel-Olsen-Strange-Cacti</t>
  </si>
  <si>
    <t xml:space="preserve">A1363</t>
  </si>
  <si>
    <t xml:space="preserve">Half Way Home</t>
  </si>
  <si>
    <t xml:space="preserve">cracked or yelping; fingerpicked acoustic; hushed; bleak; lo-fi; close harmonies</t>
  </si>
  <si>
    <t xml:space="preserve">Olsen's debut LP builds out Strange Cacti's fragile sound into fuller, still sparse arrangements, her wavering, old-time-adjacent voice front and center over minimal guitar and occasional strings. 'Acrobat' and 'The Waiting' show a songwriter working in the same hushed folk tradition as Gillian Welch but with a stranger, more theatrical vocal instrument. It remains a small-label, cult-favorite record rather than a breakthrough.</t>
  </si>
  <si>
    <t xml:space="preserve">Extends the stripped-down, old-time-adjacent folk singing of her mentor Bonnie 'Prince' Billy into her own songwriting, a lineage the Drag City/Palace school shares with Gillian Welch.</t>
  </si>
  <si>
    <t xml:space="preserve">Acrobat; The Waiting; Tiniest Seed</t>
  </si>
  <si>
    <t xml:space="preserve">https://en.wikipedia.org/wiki/Angel_Olsen
https://www.discogs.com/master/645252-Angel-Olsen-Half-Way-Home</t>
  </si>
  <si>
    <t xml:space="preserve">A1364</t>
  </si>
  <si>
    <t xml:space="preserve">Burn Your Fire for No Witness</t>
  </si>
  <si>
    <t xml:space="preserve">cracked or yelping; fingerpicked acoustic; drawl; heartbreak; hushed; anthemic</t>
  </si>
  <si>
    <t xml:space="preserve">Olsen's first record for Jagjaguwar adds a full band for the first time, alternating hushed acoustic ballads like 'White Fire' with the fuzzed-out, cathartic 'Forgiven/Forgotten' and 'Hi-Five'. Her voice, still built on old-time vibrato and yodel-like breaks, becomes the clear focal point of songs about isolation and heartbreak. It won her the Libera Award for Up and Comer Artist and set up her run as one of the decade's defining indie-folk-adjacent singer-songwriters.</t>
  </si>
  <si>
    <t xml:space="preserve">Carries Half Way Home's old-time-folk vocal style into full-band arrangement for the first time, moving Olsen from cult lo-fi folk singer toward a wider indie-rock audience.</t>
  </si>
  <si>
    <t xml:space="preserve">White Fire; Hi-Five; Forgiven/Forgotten</t>
  </si>
  <si>
    <t xml:space="preserve">https://en.wikipedia.org/wiki/Angel_Olsen
https://www.discogs.com/master/651268-Angel-Olsen-Burn-Your-Fire-For-No-Witness</t>
  </si>
  <si>
    <t xml:space="preserve">A1365</t>
  </si>
  <si>
    <t xml:space="preserve">My Woman</t>
  </si>
  <si>
    <t xml:space="preserve">Asheville, NC</t>
  </si>
  <si>
    <t xml:space="preserve">cracked or yelping; synths; heartbreak; anthemic; drawl; long songs (7+ minutes)</t>
  </si>
  <si>
    <t xml:space="preserve">Split evenly between glammy, hook-driven pop-rock ('Shut Up Kiss Me', 'Intern') on side one and slow-burning, six-to-eight-minute ballads on side two, My Woman was Olsen's biggest commercial and critical breakthrough. Her voice ranges from a girl-group coo to a full-throated wail, often within the same song, and the record won the Libera Award for Album of the Year. It is the clearest statement of Olsen stretching past folk toward classic rock and pop songcraft while keeping her old-time vocal roots audible.</t>
  </si>
  <si>
    <t xml:space="preserve">Builds on Burn Your Fire's full-band folk-rock into glammier, more structurally ambitious pop songwriting, continuing to carry Olsen's old-time vocal phrasing into new arrangements.</t>
  </si>
  <si>
    <t xml:space="preserve">Shut Up Kiss Me; Sister; Woman</t>
  </si>
  <si>
    <t xml:space="preserve">https://en.wikipedia.org/wiki/Angel_Olsen
https://www.discogs.com/master/1050500-Angel-Olsen-My-Woman</t>
  </si>
  <si>
    <t xml:space="preserve">A1366</t>
  </si>
  <si>
    <t xml:space="preserve">All Mirrors</t>
  </si>
  <si>
    <t xml:space="preserve">strings; synths; anthemic; heartbreak; polished; cosmic</t>
  </si>
  <si>
    <t xml:space="preserve">Olsen recorded All Mirrors twice, once stripped-down and once with a twelve-piece string section and synthesizers, ultimately releasing the maximalist version (the stripped takes followed a year later as Whole New Mess). Songs like the title track and 'Lark' swell into cinematic, almost Scott Walker-scale arrangements far removed from her folk-club origins. It topped many 2019 year-end critics' lists as her most ambitious record.</t>
  </si>
  <si>
    <t xml:space="preserve">The furthest point yet in Olsen's move from old-time folk singing toward orchestral art-pop, though its sibling release Whole New Mess pulls the same songs back to her folk roots.</t>
  </si>
  <si>
    <t xml:space="preserve">All Mirrors; Lark; Spring</t>
  </si>
  <si>
    <t xml:space="preserve">https://en.wikipedia.org/wiki/Angel_Olsen
https://www.discogs.com/master/1614485-Angel-Olsen-All-Mirrors</t>
  </si>
  <si>
    <t xml:space="preserve">A1367</t>
  </si>
  <si>
    <t xml:space="preserve">Whole New Mess</t>
  </si>
  <si>
    <t xml:space="preserve">fingerpicked acoustic; hushed; cracked or yelping; bleak; lo-fi; close harmonies</t>
  </si>
  <si>
    <t xml:space="preserve">The stripped, original-take version of All Mirrors, recorded alone in a Anacortes, Washington church before the string arrangements were added, with different song titles and rawer vocal takes. Hearing 'Whole New Mess' (the earlier version of 'All Mirrors') next to its orchestral sibling makes the two records a study in arrangement and restraint. It won Best Folk/Bluegrass Album recognition at the Libera Awards, a rare explicit folk framing for Olsen.</t>
  </si>
  <si>
    <t xml:space="preserve">A direct return to Half Way Home and Strange Cacti's hushed, unaccompanied folk performance style, presented as the raw counterpart to All Mirrors' orchestration.</t>
  </si>
  <si>
    <t xml:space="preserve">Whole New Mess; (New Love) Cassette; Waving, Smiling</t>
  </si>
  <si>
    <t xml:space="preserve">https://en.wikipedia.org/wiki/Angel_Olsen
https://www.discogs.com/master/1795340-Angel-Olsen-Whole-New-Mess</t>
  </si>
  <si>
    <t xml:space="preserve">A1368</t>
  </si>
  <si>
    <t xml:space="preserve">Big Time</t>
  </si>
  <si>
    <t xml:space="preserve">C3</t>
  </si>
  <si>
    <t xml:space="preserve">pedal steel; strings; heartbreak; drawl; spiritual or gospel; anthemic</t>
  </si>
  <si>
    <t xml:space="preserve">Written and recorded after Olsen came out to her parents and, shortly after, lost both of them within weeks of each other, Big Time turns fully toward pedal-steel-soaked classic country, closer to Dolly Parton or Lucinda Williams than to her old-time folk debut. It won the Libera Award for Best American Roots Record. It is the clearest 'country turn' in Olsen's catalog, distinct enough from the rest of her folk-rooted work to sit closer to the lane's country-adjacent edge.</t>
  </si>
  <si>
    <t xml:space="preserve">A pronounced country turn away from the old-time folk and art-pop hybrid of her earlier records, arranged with pedal steel in a mode closer to classic Nashville countrypolitan records.</t>
  </si>
  <si>
    <t xml:space="preserve">Big Time; All the Good Times; This Is How It Works</t>
  </si>
  <si>
    <t xml:space="preserve">https://en.wikipedia.org/wiki/Angel_Olsen</t>
  </si>
  <si>
    <t xml:space="preserve">A1369</t>
  </si>
  <si>
    <t xml:space="preserve">Alela Diane</t>
  </si>
  <si>
    <t xml:space="preserve">The Pirate's Gospel</t>
  </si>
  <si>
    <t xml:space="preserve">Nevada City, CA</t>
  </si>
  <si>
    <t xml:space="preserve">fingerpicked acoustic; hushed; storytelling; spiritual or gospel; close harmonies; lo-fi</t>
  </si>
  <si>
    <t xml:space="preserve">Alela Diane's self-released debut, later picked up by Holocene Music and Rough Trade, sets her clear, unadorned voice against simple fingerpicked guitar and occasional harmony from her mother. Songs like 'Tatted Lace' and 'Tired Feet' draw on old hymnal and folk-ballad phrasing without irony, a home-recorded warmth closer to a family gathering than a studio session. It built her a cult audience well before wider labels took notice.</t>
  </si>
  <si>
    <t xml:space="preserve">Rooted in old-time hymn and ballad singing passed down through her own family, in the same plainspoken Appalachian-adjacent folk tradition as Gillian Welch though recorded with far less studio polish.</t>
  </si>
  <si>
    <t xml:space="preserve">Tatted Lace; Tired Feet; Rise Up</t>
  </si>
  <si>
    <t xml:space="preserve">https://en.wikipedia.org/wiki/Alela_Diane</t>
  </si>
  <si>
    <t xml:space="preserve">A1370</t>
  </si>
  <si>
    <t xml:space="preserve">To Be Still</t>
  </si>
  <si>
    <t xml:space="preserve">fingerpicked acoustic; close harmonies; storytelling; fiddle; hushed; small-town</t>
  </si>
  <si>
    <t xml:space="preserve">Diane's Rough Trade debut expands The Pirate's Gospel's home-recorded intimacy into fuller, still-organic arrangements with fiddle and full band, without losing her plainspoken, family-history songwriting. 'Dry Grass &amp; Shadows' and 'The Ocean' picture rural Northern California with the same clear-eyed detail as her earlier songs. It is the record where Diane's old-time folk roots met a proper studio budget.</t>
  </si>
  <si>
    <t xml:space="preserve">Builds directly on the hymn-and-ballad tradition of The Pirate's Gospel with fuller band arrangement, sitting alongside Laura Veirs and Laura Gibson in the mid-2000s Pacific Northwest indie-folk revival.</t>
  </si>
  <si>
    <t xml:space="preserve">Dry Grass &amp; Shadows; The Ocean; White as Diamonds</t>
  </si>
  <si>
    <t xml:space="preserve">A1371</t>
  </si>
  <si>
    <t xml:space="preserve">Alela Diane &amp; Wild Divine</t>
  </si>
  <si>
    <t xml:space="preserve">close harmonies; duets; fingerpicked acoustic; storytelling; spiritual or gospel; breezy</t>
  </si>
  <si>
    <t xml:space="preserve">Credited to Diane and her touring band as a unit, this record was written and recorded around her marriage to guitarist Tom Bevitori, and its warmer, full-band arrangements and marital themes reflect that. It charted in the UK, her commercial high point, while keeping the plainspoken, folk-hymn phrasing of her earlier records. It is a more collaborative, road-tested sound than her solo-billed albums.</t>
  </si>
  <si>
    <t xml:space="preserve">A full-band evolution of To Be Still's folk-rock direction, credited jointly to the touring group that had become her creative partners.</t>
  </si>
  <si>
    <t xml:space="preserve">Long Way Down; Elijah; Rising Greatness</t>
  </si>
  <si>
    <t xml:space="preserve">A1372</t>
  </si>
  <si>
    <t xml:space="preserve">About Farewell</t>
  </si>
  <si>
    <t xml:space="preserve">Rusted Blue Records</t>
  </si>
  <si>
    <t xml:space="preserve">fingerpicked acoustic; hushed; heartbreak; storytelling; close harmonies; bleak</t>
  </si>
  <si>
    <t xml:space="preserve">Written in the wake of Diane's divorce from Wild Divine guitarist Tom Bevitori, About Farewell strips back to mostly solo voice and guitar, its plainest and most emotionally direct record since her debut. There is little of the earlier records' full-band warmth; songs like 'Colorado Blue' sit closer to journal entry than folk narrative. It is a deliberately smaller, quieter record after the fuller Wild Divine album.</t>
  </si>
  <si>
    <t xml:space="preserve">A return to The Pirate's Gospel's spare, solo-voice-and-guitar intimacy after two fuller-band records, driven by direct autobiographical songwriting rather than inherited folk-ballad form.</t>
  </si>
  <si>
    <t xml:space="preserve">Colorado Blue; Rob a Bank; Nothing I Can Do</t>
  </si>
  <si>
    <t xml:space="preserve">A1373</t>
  </si>
  <si>
    <t xml:space="preserve">Cusp</t>
  </si>
  <si>
    <t xml:space="preserve">AllPoints</t>
  </si>
  <si>
    <t xml:space="preserve">fingerpicked acoustic; hushed; close harmonies; spiritual or gospel; lullaby; storytelling</t>
  </si>
  <si>
    <t xml:space="preserve">Written after the birth of her second child, Cusp is Diane's most explicitly maternal record, its hushed, unhurried songs built around new motherhood, aging and domestic life rather than the folk-narrative character studies of her early work. It keeps the plain acoustic core of her sound while feeling more settled and reflective than the raw About Farewell. It is a quieter late-career entry aimed at longtime listeners.</t>
  </si>
  <si>
    <t xml:space="preserve">Continues Diane's plainspoken, acoustic-led folk songwriting into a more domestic, matured phase, a decade and a half after The Pirate's Gospel.</t>
  </si>
  <si>
    <t xml:space="preserve">Immortal Sound; Song for Sandy; Never Land</t>
  </si>
  <si>
    <t xml:space="preserve">A1374</t>
  </si>
  <si>
    <t xml:space="preserve">Jake Xerxes Fussell</t>
  </si>
  <si>
    <t xml:space="preserve">Paradise of Bachelors</t>
  </si>
  <si>
    <t xml:space="preserve">fingerpicked acoustic; slide guitar; storytelling; drawl; spiritual or gospel; live in the room</t>
  </si>
  <si>
    <t xml:space="preserve">Fussell's debut, produced by guitarist William Tyler, turns ten archival folk and blues songs he learned from field recordings and his folklorist father into loose, warmly played arrangements with steel guitar and fiddle from Chris Scruggs and Hoot Hester. Rather than write originals, Fussell adapts traditional tunes like 'Rabbit on a Log' and 'Push Boat', treating interpretation itself as the songwriting act. It established him as a singular figure reviving vernacular Southern song for an indie audience.</t>
  </si>
  <si>
    <t xml:space="preserve">Descends from his apprenticeships with Piedmont blues musician Precious Bryant and folklorists George Mitchell and Art Rosenbaum, carrying field-recording-era Southern folk and blues directly into the Paradise of Bachelors indie-folk catalog.</t>
  </si>
  <si>
    <t xml:space="preserve">Rabbit on a Log; Boat's Up the River; Push Boat</t>
  </si>
  <si>
    <t xml:space="preserve">https://en.wikipedia.org/wiki/Jake_Xerxes_Fussell</t>
  </si>
  <si>
    <t xml:space="preserve">A1375</t>
  </si>
  <si>
    <t xml:space="preserve">What in the Natural World</t>
  </si>
  <si>
    <t xml:space="preserve">fingerpicked acoustic; slide guitar; storytelling; drawl; live in the room; breezy</t>
  </si>
  <si>
    <t xml:space="preserve">Fussell's second album continues mining traditional and archival material, looser and more full-band than the debut, with a rhythm section giving songs like 'Furniture Man' more of a groove than the first record's quieter arrangements. The New Yorker's Amanda Petrusich named it one of the year's ten best albums. It confirmed Fussell as a genuine songwriting interpreter rather than a one-off curiosity.</t>
  </si>
  <si>
    <t xml:space="preserve">A fuller-band continuation of the debut's archival-folk method, still rooted in the same Southern field-recording tradition passed down from his folklorist father and mentors.</t>
  </si>
  <si>
    <t xml:space="preserve">Furniture Man; Have You Ever Seen Peaches Growing on a Sweet Potato Vine?; Jump for Joy</t>
  </si>
  <si>
    <t xml:space="preserve">A1376</t>
  </si>
  <si>
    <t xml:space="preserve">Out of Sight</t>
  </si>
  <si>
    <t xml:space="preserve">fingerpicked acoustic; slide guitar; storytelling; drawl; spiritual or gospel; breezy</t>
  </si>
  <si>
    <t xml:space="preserve">Fussell's third record keeps the strict rule of his catalog, all nine songs traditional and in the public domain, and Pitchfork called it his most transcendent set yet. 'The River St. Johns' adapts a 19th-century fishmonger's street cry into a full song, typical of how Fussell treats found vernacular material as raw songwriting material. It is widely considered his most consistent record.</t>
  </si>
  <si>
    <t xml:space="preserve">The fullest expression of Fussell's method of transforming field-recorded and archival Southern folk material into finished songs, extending the lineage of song collectors like Alan Lomax into contemporary indie folk.</t>
  </si>
  <si>
    <t xml:space="preserve">The River St. Johns; Michael Was Hearty; Oh Captain</t>
  </si>
  <si>
    <t xml:space="preserve">A1377</t>
  </si>
  <si>
    <t xml:space="preserve">Good and Green Again</t>
  </si>
  <si>
    <t xml:space="preserve">fingerpicked acoustic; slide guitar; storytelling; breezy; spiritual or gospel; live in the room</t>
  </si>
  <si>
    <t xml:space="preserve">Produced by guitarist James Elkington, Fussell's fourth album for the first time mixes original compositions in among his traditional song adaptations, a small but notable shift after three albums of interpretation-only material. 'Copper Kettle' and 'Hills of Mexico' keep the same warm, loosely played arrangements as his earlier records. It shows a songwriter easing from curator toward author without losing the archival sensibility that defines his catalog.</t>
  </si>
  <si>
    <t xml:space="preserve">Extends Fussell's traditional-song method while, for the first time, folding in his own original writing, still produced within the same Paradise of Bachelors Southern-folk circle as his earlier records.</t>
  </si>
  <si>
    <t xml:space="preserve">Copper Kettle; Hills of Mexico; Love Farewell</t>
  </si>
  <si>
    <t xml:space="preserve">A1378</t>
  </si>
  <si>
    <t xml:space="preserve">When I'm Called</t>
  </si>
  <si>
    <t xml:space="preserve">fingerpicked acoustic; slide guitar; storytelling; breezy; drawl; live in the room</t>
  </si>
  <si>
    <t xml:space="preserve">Fussell's fifth album, his first for Fat Possum after four records on Paradise of Bachelors, again mixes traditional and original songs under producer James Elkington. Lead single 'Going to Georgia' carries the same loose, warmly played arrangement as his earlier work, suggesting continuity through the label change rather than a reinvention. It keeps Fussell's reputation as the indie-folk world's most dedicated song-collector intact.</t>
  </si>
  <si>
    <t xml:space="preserve">A label change but not a sonic one, continuing the archival-folk-adaptation method Fussell established on his Paradise of Bachelors run.</t>
  </si>
  <si>
    <t xml:space="preserve">Going to Georgia</t>
  </si>
  <si>
    <t xml:space="preserve">A1379</t>
  </si>
  <si>
    <t xml:space="preserve">Julie Byrne</t>
  </si>
  <si>
    <t xml:space="preserve">Rooms with Walls and Windows</t>
  </si>
  <si>
    <t xml:space="preserve">Orindal Records</t>
  </si>
  <si>
    <t xml:space="preserve">fingerpicked acoustic; hushed; lo-fi; storytelling; cosmic; lullaby</t>
  </si>
  <si>
    <t xml:space="preserve">Byrne's debut, released by the small DIY label Orindal and drawn from two earlier self-released tapes, pairs her warm, unhurried alto with plain fingerpicked guitar and almost no other instrumentation. Songs like 'Natural Blue' feel more like overheard private meditation than performance, a hushed intimacy that helped the record slowly build a cult following after release. It set the template of spare, nature-imagery-laden folk songwriting she has stayed with since.</t>
  </si>
  <si>
    <t xml:space="preserve">Continues the hushed, unaccompanied fingerstyle folk tradition of Nick Drake and early Iron &amp; Wine, recorded with the tape-based DIY informality of the 2010s Bandcamp folk underground.</t>
  </si>
  <si>
    <t xml:space="preserve">Natural Blue; Route 9; Marmalade</t>
  </si>
  <si>
    <t xml:space="preserve">https://en.wikipedia.org/wiki/Julie_Byrne
https://stereogum.com/1913024/qa-julie-byrne-on-vulnerability-fighting-the-pull-to-start-over-her-new-album-not-even-happiness/interviews</t>
  </si>
  <si>
    <t xml:space="preserve">A1380</t>
  </si>
  <si>
    <t xml:space="preserve">Not Even Happiness</t>
  </si>
  <si>
    <t xml:space="preserve">Ba Da Bing Records</t>
  </si>
  <si>
    <t xml:space="preserve">fingerpicked acoustic; hushed; synths; storytelling; cosmic; breezy</t>
  </si>
  <si>
    <t xml:space="preserve">Byrne's second album, written while she worked seasonally as a Central Park ranger, adds subtle synthesizer washes from collaborator Eric Littmann around her still-spare fingerpicked guitar. Songs like 'Sleepwalker' and 'Natural Blue' successor 'I Live Now as a Singer' keep the same plainspoken, nature-focused imagery while sounding slightly more expansive than the debut. Critics widely named it among the year's best folk records.</t>
  </si>
  <si>
    <t xml:space="preserve">Extends Rooms with Walls and Windows' hushed fingerstyle folk with light electronic texture from producer Eric Littmann, keeping Byrne in close creative and personal partnership with him ahead of The Greater Wings.</t>
  </si>
  <si>
    <t xml:space="preserve">Sleepwalker; Natural Blue; Follow My Voice</t>
  </si>
  <si>
    <t xml:space="preserve">https://en.wikipedia.org/wiki/Julie_Byrne</t>
  </si>
  <si>
    <t xml:space="preserve">A1381</t>
  </si>
  <si>
    <t xml:space="preserve">The Greater Wings</t>
  </si>
  <si>
    <t xml:space="preserve">Ghostly International</t>
  </si>
  <si>
    <t xml:space="preserve">fingerpicked acoustic; strings; hushed; heartbreak; storytelling; cosmic</t>
  </si>
  <si>
    <t xml:space="preserve">Byrne's third album was largely written and recorded with producer and longtime partner Eric Littmann before his sudden death in 2021, and she finished it afterward as an explicit tribute, adding string arrangements around her fingerpicked core. It is her most overtly grief-stricken record, 'Portrait of a Clear Day' and the title track sitting with loss directly rather than through nature metaphor alone. It was widely named among the best albums of 2023.</t>
  </si>
  <si>
    <t xml:space="preserve">Completes the hushed, string-touched folk direction Byrne and Eric Littmann began on Not Even Happiness, turning their collaboration into an elegy after his death.</t>
  </si>
  <si>
    <t xml:space="preserve">The Greater Wings; Portrait of a Clear Day; Moonless</t>
  </si>
  <si>
    <t xml:space="preserve">A1382</t>
  </si>
  <si>
    <t xml:space="preserve">Marissa Nadler</t>
  </si>
  <si>
    <t xml:space="preserve">Songs III: Bird on the Water</t>
  </si>
  <si>
    <t xml:space="preserve">Kemado Records</t>
  </si>
  <si>
    <t xml:space="preserve">fingerpicked acoustic; hushed; cracked or yelping; bleak; strings; glacial</t>
  </si>
  <si>
    <t xml:space="preserve">Nadler's third album pairs her reverb-drenched, ghostly soprano with fingerpicked acoustic guitar and occasional strings, its murder-ballad and gothic-romance imagery closer to Appalachian folk balladry than to singer-songwriter confessionalism. 'Diamond Heart' and 'Mexico' move at a glacial pace, closer in tempo to slowcore than upbeat folk-pop. It is where Nadler's signature hazy, old-time-adjacent sound first fully crystallized.</t>
  </si>
  <si>
    <t xml:space="preserve">Draws on old-time murder ballads and British folk balladry in the vein of early Gillian Welch, slowed and reverbed into a gothic, slowcore-adjacent register distinct from the rest of the lane.</t>
  </si>
  <si>
    <t xml:space="preserve">Diamond Heart; Mexico City; Famous Blue Raincoat</t>
  </si>
  <si>
    <t xml:space="preserve">https://en.wikipedia.org/wiki/Marissa_Nadler</t>
  </si>
  <si>
    <t xml:space="preserve">A1383</t>
  </si>
  <si>
    <t xml:space="preserve">Little Hells</t>
  </si>
  <si>
    <t xml:space="preserve">fingerpicked acoustic; hushed; strings; bleak; glacial; cracked or yelping</t>
  </si>
  <si>
    <t xml:space="preserve">Nadler adds a full band and occasional piano and synthesizer here, without losing the reverb-soaked, mournful atmosphere of her earlier records. 'Rats' and 'Mary Come Alive' keep her gothic-ballad character sketches while the arrangements grow slightly fuller and more layered. It sits as a transitional record between her earliest, sparest work and the more accessible songwriting of her 2010s albums.</t>
  </si>
  <si>
    <t xml:space="preserve">A fuller-band continuation of Songs III's hazy, old-time-adjacent balladry, keeping Nadler in the same gothic-folk lane distinct from more upbeat 2000s indie folk.</t>
  </si>
  <si>
    <t xml:space="preserve">Rats; Mary Come Alive; River of Dirt</t>
  </si>
  <si>
    <t xml:space="preserve">A1384</t>
  </si>
  <si>
    <t xml:space="preserve">July</t>
  </si>
  <si>
    <t xml:space="preserve">Sacred Bones Records / Bella Union</t>
  </si>
  <si>
    <t xml:space="preserve">Written after a breakup and produced by Randall Dunn (Sunn O))), Earth), July is Nadler's most widely acclaimed record, its reverb-heavy, slow-motion folk arrangements given cleaner, more deliberate production than her earlier DIY-adjacent albums. 'Was It a Dream' and 'Dead City Emily' keep her gothic balladry but sound more assured and less lo-fi. It charted on both the US and UK folk charts, her commercial high point to that date.</t>
  </si>
  <si>
    <t xml:space="preserve">The clearest, best-produced statement of the slow, reverb-drenched old-time balladry Nadler had developed since Songs III, bridging indie folk and the slowcore lane it borders.</t>
  </si>
  <si>
    <t xml:space="preserve">Was It a Dream; Dead City Emily; 1923</t>
  </si>
  <si>
    <t xml:space="preserve">A1385</t>
  </si>
  <si>
    <t xml:space="preserve">Sharon Van Etten</t>
  </si>
  <si>
    <t xml:space="preserve">fingerpicked acoustic; hushed; heartbreak; bleak; cracked or yelping; drawl</t>
  </si>
  <si>
    <t xml:space="preserve">Van Etten's second album, made after leaving an emotionally controlling relationship, is stark and confessional, her voice cracking under the weight of the lyrics over mostly acoustic guitar. 'Peace Signs' and 'Save Yourself' read like direct diary entries rather than folk-narrative character studies, closer to early Cat Power than to Gillian Welch's borrowed old-time forms. It remains her rawest, least produced record before her sound expanded.</t>
  </si>
  <si>
    <t xml:space="preserve">Plainspoken, guitar-and-voice confessional songwriting in the lineage of early Cat Power and Bill Callahan, recorded in the same lo-fi Brooklyn DIY circle that produced Julianna Barwick and Grizzly Bear.</t>
  </si>
  <si>
    <t xml:space="preserve">Peace Signs; Save Yourself; One Day</t>
  </si>
  <si>
    <t xml:space="preserve">https://en.wikipedia.org/wiki/Sharon_Van_Etten</t>
  </si>
  <si>
    <t xml:space="preserve">A1386</t>
  </si>
  <si>
    <t xml:space="preserve">Tramp</t>
  </si>
  <si>
    <t xml:space="preserve">fingerpicked acoustic; close harmonies; heartbreak; hushed; storytelling; drawl</t>
  </si>
  <si>
    <t xml:space="preserve">Produced by the National's Aaron Dessner and recorded piecemeal in his Brooklyn basement studio, Tramp brings in guest vocalists from the National, Beirut and Walkmen while keeping Van Etten's raw, plainspoken songwriting at the center. 'Serpents' and 'We Are Fine' widen her folk-based sound with fuller arrangement without smoothing over the emotional bluntness of Epic. It is widely considered her breakthrough record.</t>
  </si>
  <si>
    <t xml:space="preserve">Expands Epic's confessional folk songwriting with the National's chamber-indie production sensibility, moving Van Etten from lo-fi folk singer toward a fuller indie-rock sound.</t>
  </si>
  <si>
    <t xml:space="preserve">Serpents; We Are Fine; Give Out</t>
  </si>
  <si>
    <t xml:space="preserve">A1387</t>
  </si>
  <si>
    <t xml:space="preserve">Laura Veirs</t>
  </si>
  <si>
    <t xml:space="preserve">Carbon Glacier</t>
  </si>
  <si>
    <t xml:space="preserve">fingerpicked acoustic; close harmonies; storytelling; spiritual or gospel; breezy; small-town</t>
  </si>
  <si>
    <t xml:space="preserve">Veirs' fourth album and Nonesuch debut sets her plainspoken, nature-and-science-inflected lyrics (she studied geology before music) against fingerpicked guitar, banjo and occasional full-band arrangement. 'Ether Sings' and the title track carry a quiet, almost hymnal melodicism distinct from more theatrical singer-songwriters of the period. It marked her move from Seattle's small-label scene to a more prominent indie imprint.</t>
  </si>
  <si>
    <t xml:space="preserve">Plainspoken, nature-imagery folk songwriting in the same Pacific Northwest scene as Laura Gibson and Damien Jurado, carrying a geologist's precision into old-time-adjacent folk forms.</t>
  </si>
  <si>
    <t xml:space="preserve">Ether Sings; Riptide; Rapture</t>
  </si>
  <si>
    <t xml:space="preserve">https://en.wikipedia.org/wiki/Laura_Veirs</t>
  </si>
  <si>
    <t xml:space="preserve">A1388</t>
  </si>
  <si>
    <t xml:space="preserve">Year of Meteors</t>
  </si>
  <si>
    <t xml:space="preserve">fingerpicked acoustic; harmonized guitars; storytelling; breezy; small-town; close harmonies</t>
  </si>
  <si>
    <t xml:space="preserve">Veirs' follow-up to Carbon Glacier keeps the same plainspoken, geology-and-nature-inflected songwriting but with a slightly fuller, more electric-leaning band sound. 'Fire Snakes' and 'Galaxies' pair her precise, unhurried delivery with jangling guitar and light percussion. It continued to build her reputation as one of the Pacific Northwest's most literate folk songwriters.</t>
  </si>
  <si>
    <t xml:space="preserve">A continuation of Carbon Glacier's nature-focused folk songwriting with slightly fuller indie-rock instrumentation, part of the same early-2000s Seattle/Portland folk revival as the Decemberists and Laura Gibson.</t>
  </si>
  <si>
    <t xml:space="preserve">Fire Snakes; Galaxies; Blue Sky Blues</t>
  </si>
  <si>
    <t xml:space="preserve">A1389</t>
  </si>
  <si>
    <t xml:space="preserve">July Flame</t>
  </si>
  <si>
    <t xml:space="preserve">Raven Marching Band Records</t>
  </si>
  <si>
    <t xml:space="preserve">fingerpicked acoustic; close harmonies; storytelling; breezy; small-town; spiritual or gospel</t>
  </si>
  <si>
    <t xml:space="preserve">Veirs' seventh album, self-released on her own label after a run on major-adjacent Nonesuch, is her warmest and most melodically direct record, the title track's plainspoken summer imagery typical of the whole set. It topped several folk and Americana critics' year-end lists and is frequently cited as her most accessible entry point. The songwriting stays rooted in precise natural imagery even as the arrangements soften into gentle pop-folk.</t>
  </si>
  <si>
    <t xml:space="preserve">The most melodically accessible statement of Veirs' plainspoken, nature-focused folk songwriting, self-released independently after her Nonesuch years.</t>
  </si>
  <si>
    <t xml:space="preserve">July Flame; Life Is Good Blues; I Can See Your Tracks</t>
  </si>
  <si>
    <t xml:space="preserve">A1390</t>
  </si>
  <si>
    <t xml:space="preserve">Jolie Holland</t>
  </si>
  <si>
    <t xml:space="preserve">Escondida</t>
  </si>
  <si>
    <t xml:space="preserve">ANTI-</t>
  </si>
  <si>
    <t xml:space="preserve">fingerpicked acoustic; drawl; storytelling; spiritual or gospel; hushed; harmonica</t>
  </si>
  <si>
    <t xml:space="preserve">Holland's ANTI- debut, assembled partly from an earlier self-released home-recorded tape, pairs her loose, blues- and old-time-inflected phrasing with sparse acoustic guitar, fiddle and occasional horns. A founding member of the Be Good Tanyas, she brings the same rustic, unhurried delivery to her own songs like 'Old Fashioned Morphine' and 'Mexico City'. Critics frequently compared her drawling phrasing to Billie Holiday filtered through old-time and blues songforms.</t>
  </si>
  <si>
    <t xml:space="preserve">Grew out of Holland's time co-founding the Be Good Tanyas, carrying old-time and blues vocal phrasing into a looser, jazz-inflected songwriting style distinct from Gillian Welch's more formal old-time revivalism.</t>
  </si>
  <si>
    <t xml:space="preserve">Old Fashioned Morphine; Mexico City; Sascha</t>
  </si>
  <si>
    <t xml:space="preserve">https://en.wikipedia.org/wiki/Jolie_Holland</t>
  </si>
  <si>
    <t xml:space="preserve">A1391</t>
  </si>
  <si>
    <t xml:space="preserve">Springtime Can Kill You</t>
  </si>
  <si>
    <t xml:space="preserve">fingerpicked acoustic; drawl; storytelling; heartbreak; hushed; harmonica</t>
  </si>
  <si>
    <t xml:space="preserve">Holland's second ANTI- record keeps Escondida's loose, blues-and-old-time-inflected songwriting while pushing further into heartbreak and loss as subject matter. 'Sunny Afternoon' and the title track carry her unhurried, almost speech-like phrasing over sparse full-band arrangements. It confirmed her reputation as one of the more idiosyncratic voices to come out of the 2000s San Francisco folk scene.</t>
  </si>
  <si>
    <t xml:space="preserve">A continuation of Escondida's blues-and-old-time hybrid songwriting, keeping Holland in the same loose San Francisco folk circle as her former Be Good Tanyas bandmates.</t>
  </si>
  <si>
    <t xml:space="preserve">Springtime Can Kill You; Sunny Afternoon; Alameda</t>
  </si>
  <si>
    <t xml:space="preserve">A1392</t>
  </si>
  <si>
    <t xml:space="preserve">John Fahey</t>
  </si>
  <si>
    <t xml:space="preserve">Blind Joe Death</t>
  </si>
  <si>
    <t xml:space="preserve">V8 American Primitive and solo guitar</t>
  </si>
  <si>
    <t xml:space="preserve">Takoma Park, MD</t>
  </si>
  <si>
    <t xml:space="preserve">fingerpicked acoustic; hushed; spiritual or gospel; lo-fi; storytelling</t>
  </si>
  <si>
    <t xml:space="preserve">Fahey's self-pressed debut is the founding document of American Primitive guitar: hymn tunes, blues turnarounds and his own instrumentals played solo on steel-string, credited on one side to a fictional bluesman he invented. It was recorded cheaply and sold from the trunk of his car, but it set the template of solo fingerstyle guitar as composition rather than accompaniment. The raw, close-mic'd sound and the blend of Delta blues phrasing with hymnal melody became the genre's founding grammar.</t>
  </si>
  <si>
    <t xml:space="preserve">Fahey drew on Charley Patton, Blind Willie Johnson and Southern hymnody, and this record founded the Takoma label lineage that runs through Robbie Basho, Leo Kottke and every fingerstyle guitarist who followed.</t>
  </si>
  <si>
    <t xml:space="preserve">Sligo River Blues; John Henry</t>
  </si>
  <si>
    <t xml:space="preserve">https://en.wikipedia.org/wiki/John_Fahey</t>
  </si>
  <si>
    <t xml:space="preserve">A1393</t>
  </si>
  <si>
    <t xml:space="preserve">Death Chants, Breakdowns, and Military Waltzes</t>
  </si>
  <si>
    <t xml:space="preserve">fingerpicked acoustic; hushed; storytelling; lo-fi; spiritual or gospel</t>
  </si>
  <si>
    <t xml:space="preserve">Fahey's second Takoma LP sharpens the vocabulary of Blind Joe Death into longer, stranger instrumentals built from open tunings, hymn fragments and blues turnarounds. The playing is more confident and the recording a little clearer, but the record keeps the homemade, private-press feel of the debut. It is where the raga-like drones and dissonant clusters that would mark his later work first surface.</t>
  </si>
  <si>
    <t xml:space="preserve">A direct sequel to Blind Joe Death that deepened Fahey's fusion of Delta blues fingerpicking with modal drone, feeding directly into Robbie Basho's and Peter Lang's own Takoma records later in the decade.</t>
  </si>
  <si>
    <t xml:space="preserve">Wine and Roses; In Christ There Is No East or West</t>
  </si>
  <si>
    <t xml:space="preserve">A1394</t>
  </si>
  <si>
    <t xml:space="preserve">The Dance of Death &amp; Other Plantation Favorites</t>
  </si>
  <si>
    <t xml:space="preserve">fingerpicked acoustic; storytelling; lo-fi; breezy; spiritual or gospel</t>
  </si>
  <si>
    <t xml:space="preserve">A leaner set of Fahey instrumentals drawn from 19th-century parlor and plantation tunes alongside his own blues-based pieces, played with the dry, unhurried touch that became his signature. It is less overtly experimental than the records either side of it, functioning as a showcase for his growing command of alternating-bass fingerpicking. The plainspoken titles hide arrangements full of odd tunings and quietly unresolved harmony.</t>
  </si>
  <si>
    <t xml:space="preserve">Continues the early Takoma run of Blind Joe Death and Death Chants, Breakdowns and Military Waltzes, cementing the catalog of American and blues source material that later primitivists like Jack Rose and Daniel Bachman would keep returning to.</t>
  </si>
  <si>
    <t xml:space="preserve">Sunflower River Blues; Beautiful Linda Getchel</t>
  </si>
  <si>
    <t xml:space="preserve">A1395</t>
  </si>
  <si>
    <t xml:space="preserve">The Transfiguration of Blind Joe Death</t>
  </si>
  <si>
    <t xml:space="preserve">Riverboat</t>
  </si>
  <si>
    <t xml:space="preserve">fingerpicked acoustic; cosmic; storytelling; spiritual or gospel; lo-fi</t>
  </si>
  <si>
    <t xml:space="preserve">A hand-lettered private pressing of only fifty copies became Fahey's most influential early statement, remaking pieces from his debut alongside new compositions that mix old-time, ragtime, flamenco and Indian-classical phrasing into a single solo-guitar language. Tape hiss, room noise and even a barking dog stay in the mix, part of Fahey's insistence on the recording as a document rather than a polished artifact. It is the record most often pointed to as the birth certificate of American Primitive guitar as a genre with its own logic.</t>
  </si>
  <si>
    <t xml:space="preserve">Rerecords and extends Blind Joe Death into the fullest early statement of Fahey's style, directly inspiring Robbie Basho, Leo Kottke and the entire Takoma roster, and later cited by Jim O'Rourke, Jack Rose and William Tyler as a founding text.</t>
  </si>
  <si>
    <t xml:space="preserve">On the Sunny Side of the Ocean; Orinda-Moraga; How Green Was My Valley</t>
  </si>
  <si>
    <t xml:space="preserve">https://en.wikipedia.org/wiki/John_Fahey
https://en.wikipedia.org/wiki/The_Transfiguration_of_Blind_Joe_Death</t>
  </si>
  <si>
    <t xml:space="preserve">A1396</t>
  </si>
  <si>
    <t xml:space="preserve">Requia</t>
  </si>
  <si>
    <t xml:space="preserve">fingerpicked acoustic; glacial; noise wall; long songs (7+ minutes); bleak</t>
  </si>
  <si>
    <t xml:space="preserve">Fahey's major-label debut for Vanguard pairs four solo guitar pieces with the sprawling four-part 'Requiem for Molly,' which layers his fingerpicking under tape collages of white noise, orchestral fragments, wartime speeches and scratchy 78s. It was received with hostility on release for abandoning straightforward guitar pieces, but it is now heard as an early and prescient experiment in musique concrete grafted onto folk-blues guitar. The contrast between the gentle solo pieces and the abrasive collage makes it one of his most unsettling records.</t>
  </si>
  <si>
    <t xml:space="preserve">Extends the tape-collage instincts already present on Fahey's earlier Takoma records and points forward to the noisier, more abstract end of the American Primitive lineage later explored by Jim O'Rourke and Bill Orcutt.</t>
  </si>
  <si>
    <t xml:space="preserve">Requiem for Molly; Fight on Christians, Fight On</t>
  </si>
  <si>
    <t xml:space="preserve">https://en.wikipedia.org/wiki/Requia
https://en.wikipedia.org/wiki/John_Fahey</t>
  </si>
  <si>
    <t xml:space="preserve">A1397</t>
  </si>
  <si>
    <t xml:space="preserve">The Yellow Princess</t>
  </si>
  <si>
    <t xml:space="preserve">fingerpicked acoustic; glacial; cosmic; long songs (7+ minutes); storytelling</t>
  </si>
  <si>
    <t xml:space="preserve">Fahey's second Vanguard album adds electric guitar, bass and drums to several tracks for the first time, stretching his solo-guitar language into something closer to a small ensemble without losing the raga-like patience of his playing. The title track and 'Dance of the Inhabitants of the Palace of King Philip XIV of Spain' show him composing in long, slowly shifting forms rather than song-length pieces. It marks the point where Fahey's music starts to anticipate the ambient and post-rock listeners who would rediscover him decades later.</t>
  </si>
  <si>
    <t xml:space="preserve">Follows Requia in pushing Fahey's guitar pieces toward longer, more orchestrated forms, a move echoed later by Marisa Anderson and William Tyler when they add electric texture to solo-guitar composition.</t>
  </si>
  <si>
    <t xml:space="preserve">The Yellow Princess; Dance of the Inhabitants of the Palace of King Philip XIV of Spain</t>
  </si>
  <si>
    <t xml:space="preserve">A1398</t>
  </si>
  <si>
    <t xml:space="preserve">America</t>
  </si>
  <si>
    <t xml:space="preserve">fingerpicked acoustic; glacial; long songs (7+ minutes); cosmic; storytelling</t>
  </si>
  <si>
    <t xml:space="preserve">A double album largely given over to side-long, semi-improvised guitar pieces, America is Fahey at his most meditative, letting single ideas unfold slowly over twenty minutes at a time. It trades the collage experiments of Requia for a more patient, drone-heavy approach that anticipates minimalism as much as blues. The scale of the pieces makes it a touchstone for the raga-influenced instrumentalists who came after him.</t>
  </si>
  <si>
    <t xml:space="preserve">Represents the fullest expression of Fahey's raga-and-drone side, a direct forerunner of Robbie Basho's long-form pieces and of the extended instrumental workouts later favored by Jack Rose and Daniel Bachman.</t>
  </si>
  <si>
    <t xml:space="preserve">Voice of the Turtle; Mark 1:15</t>
  </si>
  <si>
    <t xml:space="preserve">https://en.wikipedia.org/wiki/America_(John_Fahey_album)
https://en.wikipedia.org/wiki/John_Fahey</t>
  </si>
  <si>
    <t xml:space="preserve">A1399</t>
  </si>
  <si>
    <t xml:space="preserve">Fare Forward Voyagers (Soldier's Choice)</t>
  </si>
  <si>
    <t xml:space="preserve">fingerpicked acoustic; glacial; long songs (7+ minutes); cosmic; spiritual or gospel</t>
  </si>
  <si>
    <t xml:space="preserve">Named partly after T.S. Eliot, this mid-70s Takoma LP finds Fahey in a spare, spiritually inclined mode, its long pieces built from slow-moving drones and modal figures rather than blues licks. It is one of the records where his interest in Indian classical music and Christian mysticism is most audible, with pieces that barely resolve, sitting instead in suspended tension. The playing is unhurried even by Fahey's standards, closer to meditation than performance.</t>
  </si>
  <si>
    <t xml:space="preserve">Continues the meditative, raga-indebted style of America and directly prefigures the drone-heavy instrumental records of Robbie Basho and, decades later, Daniel Bachman and Chuck Johnson.</t>
  </si>
  <si>
    <t xml:space="preserve">Fare Forward Voyagers; Guaranteed Not to Rust</t>
  </si>
  <si>
    <t xml:space="preserve">A1400</t>
  </si>
  <si>
    <t xml:space="preserve">Old Fashioned Love</t>
  </si>
  <si>
    <t xml:space="preserve">fingerpicked acoustic; storytelling; breezy; spiritual or gospel; lo-fi</t>
  </si>
  <si>
    <t xml:space="preserve">A mid-70s Takoma set that leans back toward Fahey's ragtime and parlor-song sources after the long drones of Fare Forward Voyagers, with brighter, more melodic pieces alongside a few stranger detours. It shows the range he had by this point, moving comfortably between warm, almost sentimental tunes and passages of dissonance. The record is a good snapshot of the mid-period Fahey catalog that most casual listeners never reach past his 1960s classics.</t>
  </si>
  <si>
    <t xml:space="preserve">Sits in the long run of Takoma albums between Fahey's raga-drone period and his stranger 1980s work, part of the catalog later reissued and championed by labels like Revenant and Dust-to-Digital that shaped the 2000s American Primitive revival.</t>
  </si>
  <si>
    <t xml:space="preserve">Old Fashioned Love; Je Ne M'en Connais Pas</t>
  </si>
  <si>
    <t xml:space="preserve">A1401</t>
  </si>
  <si>
    <t xml:space="preserve">City of Refuge</t>
  </si>
  <si>
    <t xml:space="preserve">Tim/Kerr</t>
  </si>
  <si>
    <t xml:space="preserve">Salem, OR</t>
  </si>
  <si>
    <t xml:space="preserve">noise wall; feedback; fingerpicked acoustic; bleak; lo-fi</t>
  </si>
  <si>
    <t xml:space="preserve">Recorded in poverty and poor health in the Pacific Northwest, Fahey's mid-90s comeback trades the pastoral tone of his early work for scraped, distorted electric guitar and passages of near-noise, closer to the experimental underground that had just rediscovered him than to his Takoma years. It is a hard, sometimes abrasive record that reframes his legacy for a generation of noise and post-rock listeners. Sonic Youth's Jim O'Rourke and Thurston Moore were early champions of this late period.</t>
  </si>
  <si>
    <t xml:space="preserve">Marks Fahey's late-career turn toward noise and abstraction, a move that gave permission to younger primitivists like Jim O'Rourke and Bill Orcutt to push the tradition toward dissonance rather than pastoral fingerpicking.</t>
  </si>
  <si>
    <t xml:space="preserve">City of Refuge; Sunflower River Blues (reprise)</t>
  </si>
  <si>
    <t xml:space="preserve">A1402</t>
  </si>
  <si>
    <t xml:space="preserve">Robbie Basho</t>
  </si>
  <si>
    <t xml:space="preserve">The Seal of the Blue Lotus</t>
  </si>
  <si>
    <t xml:space="preserve">Berkeley, CA</t>
  </si>
  <si>
    <t xml:space="preserve">fingerpicked acoustic; glacial; cosmic; spiritual or gospel; storytelling</t>
  </si>
  <si>
    <t xml:space="preserve">Basho's debut for Fahey's Takoma label announces the two obsessions that defined his career: Native American imagery and Indian classical raga, both filtered through steel-string guitar rather than voice. The playing is looser and more melodically ornate than Fahey's, closer to a singer's phrasing translated to six strings. It is a formative record for the raga side of American Primitive guitar, distinct from Fahey's blues-rooted approach from the start.</t>
  </si>
  <si>
    <t xml:space="preserve">A direct outgrowth of John Fahey's Takoma scene, with Basho pushing the label's fingerstyle vocabulary toward Indian raga and Plains-influenced modality, a thread later picked up by Sandy Bull and, in the 2000s, by Jack Rose.</t>
  </si>
  <si>
    <t xml:space="preserve">Song for the Queen; Wounded Knee Soliloquy</t>
  </si>
  <si>
    <t xml:space="preserve">https://en.wikipedia.org/wiki/Robbie_Basho</t>
  </si>
  <si>
    <t xml:space="preserve">A1403</t>
  </si>
  <si>
    <t xml:space="preserve">Venus in Cancer</t>
  </si>
  <si>
    <t xml:space="preserve">Blue Thumb</t>
  </si>
  <si>
    <t xml:space="preserve">fingerpicked acoustic; glacial; cosmic; spiritual or gospel; baritone</t>
  </si>
  <si>
    <t xml:space="preserve">Basho's one album for Blue Thumb adds his own wordless, operatic voice to extended raga-guitar pieces, making explicit the vocal quality his instrumental playing always implied. The record's astrological title and long, searching structures push further into the cosmic, devotional territory that separated him from Fahey's drier style. It is often cited as his most ambitious and strangest record, equal parts guitar showcase and private mythology.</t>
  </si>
  <si>
    <t xml:space="preserve">Extends the raga-and-voice synthesis Basho began on his Takoma records, a singular approach that later resurfaces in the cosmic, wordless intensity of William Tyler's and Marisa Anderson's more electric instrumental pieces.</t>
  </si>
  <si>
    <t xml:space="preserve">Venus in Cancer; Green River Suite</t>
  </si>
  <si>
    <t xml:space="preserve">A1404</t>
  </si>
  <si>
    <t xml:space="preserve">Visions of the Country</t>
  </si>
  <si>
    <t xml:space="preserve">Windham Hill</t>
  </si>
  <si>
    <t xml:space="preserve">fingerpicked acoustic; cosmic; spiritual or gospel; storytelling; breezy</t>
  </si>
  <si>
    <t xml:space="preserve">Moving to the newly formed Windham Hill label, Basho recorded his most melodically direct and widely heard album, its twelve-string pieces built around wide-open, almost cinematic Americana imagery of prairies and mountains. The tone is gentler than his earlier records, closer to the New Age instrumental scene Windham Hill would soon define, though the raga phrasing and vocal interjections remain distinctly his. It became, for many listeners, the entry point into his catalog.</t>
  </si>
  <si>
    <t xml:space="preserve">Basho's move to Windham Hill placed American Primitive guitar next to the New Age instrumental scene it helped spawn, a crossover later mirrored by younger fingerstyle players moving between underground and adult-alternative audiences.</t>
  </si>
  <si>
    <t xml:space="preserve">Blue Crystal Fire; Rocky Mountain Raga</t>
  </si>
  <si>
    <t xml:space="preserve">A1405</t>
  </si>
  <si>
    <t xml:space="preserve">Leo Kottke</t>
  </si>
  <si>
    <t xml:space="preserve">6- and 12-String Guitar</t>
  </si>
  <si>
    <t xml:space="preserve">fingerpicked acoustic; storytelling; breezy; drawl; long solos</t>
  </si>
  <si>
    <t xml:space="preserve">Kottke's Takoma debut, nicknamed the 'Armadillo album' for its cover art, is a set of fast, percussive fingerstyle instrumentals that brought a bluegrass-influenced attack to the label's guitar-soli format. It is more rhythmically propulsive and less drone-based than Fahey or Basho, closer to a virtuoso showcase, and it became Takoma's best-selling release. The playing's clarity and speed made it a gateway record for a generation of guitarists discovering fingerstyle technique.</t>
  </si>
  <si>
    <t xml:space="preserve">Released on John Fahey's Takoma label, it brought a faster, more technically flashy strain of American Primitive guitar to a wider audience and helped set up the new-acoustic and Windham Hill scenes of the 1970s and 80s.</t>
  </si>
  <si>
    <t xml:space="preserve">Vaseline Machine Gun; Busted Bicycle</t>
  </si>
  <si>
    <t xml:space="preserve">https://en.wikipedia.org/wiki/Leo_Kottke</t>
  </si>
  <si>
    <t xml:space="preserve">A1406</t>
  </si>
  <si>
    <t xml:space="preserve">Sandy Bull</t>
  </si>
  <si>
    <t xml:space="preserve">Fantasias for Guitar and Banjo</t>
  </si>
  <si>
    <t xml:space="preserve">fingerpicked acoustic; glacial; cosmic; long songs (7+ minutes); spiritual or gospel</t>
  </si>
  <si>
    <t xml:space="preserve">Recorded two years before Fahey's Transfiguration, Bull's debut pairs a side-long banjo arrangement of Carl Orff's Carmina Burana with a side of oud- and raga-inflected electric guitar, making it one of the earliest records to treat American folk instruments as vehicles for modal, non-Western improvisation. It predates and runs parallel to the Takoma scene rather than descending from it, drawing on jazz and world music as much as blues. Its scale and ambition mark it as a founding text of guitar-based drone music.</t>
  </si>
  <si>
    <t xml:space="preserve">An early, largely independent forerunner of American Primitive guitar's raga and drone side, closer in spirit to Robbie Basho than to Fahey, and a clear ancestor of the long-form instrumental pieces later made by Marisa Anderson and Chuck Johnson.</t>
  </si>
  <si>
    <t xml:space="preserve">Blend; Carmina Burana Fantasy</t>
  </si>
  <si>
    <t xml:space="preserve">https://en.wikipedia.org/wiki/Sandy_Bull</t>
  </si>
  <si>
    <t xml:space="preserve">A1407</t>
  </si>
  <si>
    <t xml:space="preserve">Jack Rose</t>
  </si>
  <si>
    <t xml:space="preserve">Red Horse, White Mule</t>
  </si>
  <si>
    <t xml:space="preserve">Eclipse Records</t>
  </si>
  <si>
    <t xml:space="preserve">Philadelphia</t>
  </si>
  <si>
    <t xml:space="preserve">Philadelphia, PA</t>
  </si>
  <si>
    <t xml:space="preserve">Philly Free Folk</t>
  </si>
  <si>
    <t xml:space="preserve">fingerpicked acoustic; breezy; long solos; slide guitar; road songs</t>
  </si>
  <si>
    <t xml:space="preserve">Rose's first solo LP, made after years in the drone trio Pelt, applies that group's patience to solo twelve-string guitar, stretching blues and raga figures out into side-long, hypnotic pieces. It is rawer and more overtly drone-based than the records that followed, closer to a transitional document between Pelt's group improvisation and Rose's later, more composed solo work. The record announced him as the first major new voice in American Primitive guitar since the Takoma generation.</t>
  </si>
  <si>
    <t xml:space="preserve">Grew directly out of Rose's work in the drone group Pelt and out of his study of John Fahey and Robbie Basho, launching the 2000s Philadelphia-centered revival of American Primitive guitar alongside Glenn Jones.</t>
  </si>
  <si>
    <t xml:space="preserve">https://en.wikipedia.org/wiki/Jack_Rose_(guitarist)
https://www.jackroseguitar.com/about-jack/</t>
  </si>
  <si>
    <t xml:space="preserve">A1408</t>
  </si>
  <si>
    <t xml:space="preserve">Raag Manifestos</t>
  </si>
  <si>
    <t xml:space="preserve">fingerpicked acoustic; glacial; cosmic; long songs (7+ minutes); long solos</t>
  </si>
  <si>
    <t xml:space="preserve">Rose's second solo album leans fully into the raga side of his playing, its titles and structures making the Indian classical influence explicit alongside touches of electronics and Indian percussion. The pieces unfold slowly, built on drones and modal runs rather than blues changes, closer to Basho and Sandy Bull than to Fahey's dryer style. It is a transitional record between Rose's early drone-heavy work and the more composed, ragtime-inflected style of Kensington Blues.</t>
  </si>
  <si>
    <t xml:space="preserve">Follows Red Horse, White Mule in developing Rose's raga-guitar side, directly continuing the line Robbie Basho and Sandy Bull opened in the 1960s and feeding into his own more eclectic later records.</t>
  </si>
  <si>
    <t xml:space="preserve">Cathedral et Chartres; Kailash</t>
  </si>
  <si>
    <t xml:space="preserve">https://en.wikipedia.org/wiki/Jack_Rose_(guitarist)</t>
  </si>
  <si>
    <t xml:space="preserve">A1409</t>
  </si>
  <si>
    <t xml:space="preserve">Kensington Blues</t>
  </si>
  <si>
    <t xml:space="preserve">VHF Records</t>
  </si>
  <si>
    <t xml:space="preserve">fingerpicked acoustic; slide guitar; breezy; road songs; long solos</t>
  </si>
  <si>
    <t xml:space="preserve">Named for the Philadelphia neighborhood where he lived, Rose's fourth album is where ragtime picking, heavy slide and twelve-string drone finally sit together in fully composed pieces, including a version of Fahey's 'Sunflower River Blues' that doubles as a statement of lineage. It is generally considered his masterpiece, the record where the raga, blues and Piedmont ragtime strands of American Primitive guitar all converge in one player. The playing is both rougher and more emotionally direct than his earlier, more abstract records.</t>
  </si>
  <si>
    <t xml:space="preserve">Synthesizes John Fahey's blues-ragtime foundation with the raga drone Rose developed on his first two albums, becoming the touchstone record for the 2000s revival that included Glenn Jones, Daniel Bachman and, later, Hayden Pedigo.</t>
  </si>
  <si>
    <t xml:space="preserve">Kensington Blues; Sunflower River Blues; Flirtin' with the Undertaker</t>
  </si>
  <si>
    <t xml:space="preserve">https://en.wikipedia.org/wiki/Jack_Rose_(guitarist)
https://jackrose.bandcamp.com/album/kensington-blues-2</t>
  </si>
  <si>
    <t xml:space="preserve">A1410</t>
  </si>
  <si>
    <t xml:space="preserve">Luck in the Valley</t>
  </si>
  <si>
    <t xml:space="preserve">fingerpicked acoustic; slide guitar; road songs; drinking songs; breezy</t>
  </si>
  <si>
    <t xml:space="preserve">Rose's final album before his sudden death in 2009 adds a small honky-tonk and old-time band, including Glenn Jones and pianist Hans Chew, to his solo fingerstyle base, opening the American Primitive sound up toward front-porch string-band music. It is warmer and more playful than his earlier records, closest of all his albums to a party record, released posthumously to wide acclaim. It stands as the bridge between the solo-guitar tradition and the more band-oriented instrumental Americana that followed.</t>
  </si>
  <si>
    <t xml:space="preserve">Widens Rose's solo-guitar language with old-time and honky-tonk backing, pointing toward the more collaborative, band-inflected instrumental records later made by Daniel Bachman and Nathan Salsburg.</t>
  </si>
  <si>
    <t xml:space="preserve">Blues for Percy Danforth; Rappahannock Farewell</t>
  </si>
  <si>
    <t xml:space="preserve">A1411</t>
  </si>
  <si>
    <t xml:space="preserve">Glenn Jones</t>
  </si>
  <si>
    <t xml:space="preserve">This Is the Wind That Blows It Out</t>
  </si>
  <si>
    <t xml:space="preserve">Strange Attractors Audio House</t>
  </si>
  <si>
    <t xml:space="preserve">fingerpicked acoustic; breezy; storytelling; banjo; hushed</t>
  </si>
  <si>
    <t xml:space="preserve">Jones's solo debut, after years leading the experimental rock group Cul de Sac, is a set of quiet, melodically patient pieces for six- and twelve-string guitar that owe an explicit debt to his friend and mentor John Fahey. The playing favors clarity and warmth over drone or dissonance, closer to a folk songwriter's sense of melody translated to solo guitar. It marked Jones's emergence as a distinct voice in the small early-2000s American Primitive revival alongside Jack Rose.</t>
  </si>
  <si>
    <t xml:space="preserve">Jones studied directly with John Fahey and dedicated much of his solo work to that friendship, becoming, with Jack Rose, one of the two central figures of the 2000s Philadelphia-Boston fingerstyle revival.</t>
  </si>
  <si>
    <t xml:space="preserve">Alcouer Woods; This Is the Wind That Blows It Out</t>
  </si>
  <si>
    <t xml:space="preserve">https://en.wikipedia.org/wiki/Glenn_Jones_(guitarist)</t>
  </si>
  <si>
    <t xml:space="preserve">A1412</t>
  </si>
  <si>
    <t xml:space="preserve">Barbecue Bob in Fishtown</t>
  </si>
  <si>
    <t xml:space="preserve">fingerpicked acoustic; banjo; storytelling; hushed; fiddle</t>
  </si>
  <si>
    <t xml:space="preserve">Recorded shortly before Jack Rose's death, to whom parts of it are dedicated, this record adds clawhammer banjo to Jones's guitar pieces and leans further into old-time and Appalachian source material. The tone is warm and unhurried, closer to front-porch music than to raga drone, with titles that read like a travelogue of the Philadelphia and Fishtown scene he was part of. It is one of the clearest documents of the 2000s revival's old-time, string-band leaning wing.</t>
  </si>
  <si>
    <t xml:space="preserve">Deepens the old-time and Appalachian strand of American Primitive guitar that Jack Rose and the Black Twig Pickers were exploring at the same time, feeding directly into Daniel Bachman's and Nathan Salsburg's later banjo-and-guitar records.</t>
  </si>
  <si>
    <t xml:space="preserve">Barbecue Bob in Fishtown; Chest of Drawers</t>
  </si>
  <si>
    <t xml:space="preserve">https://en.wikipedia.org/wiki/Glenn_Jones_(guitarist)
https://www.discogs.com/Glenn-Jones-Barbecue-Bob-In-Fishtown/release/3566360</t>
  </si>
  <si>
    <t xml:space="preserve">A1413</t>
  </si>
  <si>
    <t xml:space="preserve">The Wanting</t>
  </si>
  <si>
    <t xml:space="preserve">fingerpicked acoustic; banjo; hushed; storytelling; lullaby</t>
  </si>
  <si>
    <t xml:space="preserve">Jones's Thrill Jockey debut is a hushed, deeply personal record written in the wake of his mother's decline, its guitar and banjo pieces built around long, patient melodic lines rather than technical display. It is one of his gentlest records, favoring intimacy over the more overtly virtuosic playing of his earlier albums. The move to Thrill Jockey also connected Jones's generation of primitivists to the label that would soon anchor Marisa Anderson and Daniel Bachman.</t>
  </si>
  <si>
    <t xml:space="preserve">Jones's signing to Thrill Jockey helped establish that label as a home for post-Fahey fingerstyle guitar, a role it continued with Marisa Anderson and Bachman later in the decade.</t>
  </si>
  <si>
    <t xml:space="preserve">The Wanting; Chimes</t>
  </si>
  <si>
    <t xml:space="preserve">A1414</t>
  </si>
  <si>
    <t xml:space="preserve">William Tyler</t>
  </si>
  <si>
    <t xml:space="preserve">Behold the Spirit</t>
  </si>
  <si>
    <t xml:space="preserve">Tompkins Square</t>
  </si>
  <si>
    <t xml:space="preserve">C6</t>
  </si>
  <si>
    <t xml:space="preserve">fingerpicked acoustic; breezy; cosmic; storytelling; long songs (7+ minutes)</t>
  </si>
  <si>
    <t xml:space="preserve">A former Silver Jews and Lambchop sideman, Tyler made his solo debut for the American Primitive-focused Tompkins Square label with warm, major-key instrumentals that trade Fahey's grit for a smoother, more pastoral tone closer to the Cosmic American Music of the Byrds and the Dead. The playing is unhurried and melodic, built on long, looping figures rather than raga drone or blues turnarounds. It set Tyler apart from the rougher post-Jack Rose primitivists by openly courting a country-rock, Nashville-session warmth.</t>
  </si>
  <si>
    <t xml:space="preserve">Grew out of Tyler's session work with Lambchop and Silver Jews and out of the Fahey-Basho tradition Tompkins Square was reviving, launching a solo career that would push American Primitive guitar toward the Cosmic American sound of C6.</t>
  </si>
  <si>
    <t xml:space="preserve">Terrace of the Leper King; Tears and Saints</t>
  </si>
  <si>
    <t xml:space="preserve">https://en.wikipedia.org/wiki/William_Tyler_(musician)</t>
  </si>
  <si>
    <t xml:space="preserve">A1415</t>
  </si>
  <si>
    <t xml:space="preserve">Impossible Truth</t>
  </si>
  <si>
    <t xml:space="preserve">fingerpicked acoustic; cosmic; long songs (7+ minutes); breezy; storytelling</t>
  </si>
  <si>
    <t xml:space="preserve">Tyler's Merge debut widens his palette with subtle electric guitar, pedal steel and studio texture behind the fingerpicking, making explicit the country-rock and ambient leanings only hinted at on Behold the Spirit. The pieces are longer and more cinematic, often built to evoke specific American landscapes and historical moods rather than functioning as pure guitar showcases. It is frequently cited as the record that brought American Primitive-descended guitar to an indie-rock audience that had never heard of Fahey.</t>
  </si>
  <si>
    <t xml:space="preserve">Builds on Behold the Spirit's Fahey-derived fingerstyle base while adding indie-label studio polish, helping carry the American Primitive tradition into the same Merge Records orbit as Bon Iver and Spoon.</t>
  </si>
  <si>
    <t xml:space="preserve">Country of Illusion; The World Set Free</t>
  </si>
  <si>
    <t xml:space="preserve">A1416</t>
  </si>
  <si>
    <t xml:space="preserve">Modern Country</t>
  </si>
  <si>
    <t xml:space="preserve">fingerpicked acoustic; cosmic; breezy; long songs (7+ minutes); storytelling</t>
  </si>
  <si>
    <t xml:space="preserve">With a full band including pedal steel and drums, Tyler's third album pushes his instrumentals closest yet to country-rock proper, its long, unhurried pieces built more like Grateful Dead jams than solo guitar-soli. The title is a pointed joke about what actually counts as country music in an era of pop-Nashville, staking a claim for wordless, exploratory guitar music as the genre's true inheritor. It remains his most fully-arranged, band-driven record.</t>
  </si>
  <si>
    <t xml:space="preserve">Extends Tyler's move from solo Fahey-style fingerpicking toward full-band Cosmic American Music, aligning him with the Grateful Dead-indebted C6 lane even as the core guitar language stays rooted in American Primitive technique.</t>
  </si>
  <si>
    <t xml:space="preserve">Highway Anxiety; Gone Clear</t>
  </si>
  <si>
    <t xml:space="preserve">A1417</t>
  </si>
  <si>
    <t xml:space="preserve">Goes West</t>
  </si>
  <si>
    <t xml:space="preserve">fingerpicked acoustic; breezy; cosmic; strings; long songs (7+ minutes)</t>
  </si>
  <si>
    <t xml:space="preserve">Recorded after Tyler relocated to Los Angeles, Goes West softens the full-band approach of Modern Country into airier, more spacious arrangements with strings and light percussion behind the guitar. The mood shifts toward gentle melancholy and widescreen calm, closer to film-score instrumental music than to raga or blues. It is often heard as his most immediately pretty record, trading the historical weight of his earlier albums for open-hearted, uncomplicated beauty.</t>
  </si>
  <si>
    <t xml:space="preserve">Continues Tyler's arc from solo American Primitive guitar toward orchestrated instrumental Americana, part of the same 2010s wave that saw Marisa Anderson and Chuck Johnson add texture and studio arrangement to fingerstyle composition.</t>
  </si>
  <si>
    <t xml:space="preserve">Not in Our Stars; Fail Safe</t>
  </si>
  <si>
    <t xml:space="preserve">A1418</t>
  </si>
  <si>
    <t xml:space="preserve">Time Indefinite</t>
  </si>
  <si>
    <t xml:space="preserve">Psychic Hotline</t>
  </si>
  <si>
    <t xml:space="preserve">fingerpicked acoustic; long songs (7+ minutes); glacial; cosmic; hushed</t>
  </si>
  <si>
    <t xml:space="preserve">Tyler's first album in six years pulls back from full-band arrangement toward a more solitary, tape-loop-inflected sound, guitar pieces smudged with ambient texture and field recording rather than pedal steel or drums. It is his most explicitly experimental record since his debut, closer in spirit to Fahey's own late, abstracted work than to the country-rock of Modern Country. Critics placed it among the strongest instrumental guitar records of the year on its release.</t>
  </si>
  <si>
    <t xml:space="preserve">Returns Tyler's music toward the solitary, drone-leaning end of American Primitive guitar after a decade of full-band records, closing the loop back to John Fahey's own late, more abstract recordings.</t>
  </si>
  <si>
    <t xml:space="preserve">Concern; Star of Hope</t>
  </si>
  <si>
    <t xml:space="preserve">https://www.noexpectations.fyi/p/the-100-best-albums-of-2025</t>
  </si>
  <si>
    <t xml:space="preserve">A1419</t>
  </si>
  <si>
    <t xml:space="preserve">Marisa Anderson</t>
  </si>
  <si>
    <t xml:space="preserve">Into the Light</t>
  </si>
  <si>
    <t xml:space="preserve">Chaos Kitchen Music</t>
  </si>
  <si>
    <t xml:space="preserve">fingerpicked acoustic; slide guitar; cosmic; glacial; long songs (7+ minutes)</t>
  </si>
  <si>
    <t xml:space="preserve">Anderson plays every instrument on this self-produced record, moving between electric guitar, lap steel, pedal steel, electric piano and percussion to build what she has described as a soundtrack for an imaginary science-fiction Western. It leaves the acoustic blues-and-hymn vocabulary of her earlier records for a spacier, more electric palette without losing the plainspoken, unhurried phrasing that marks all her playing. It is one of the clearest bridges between American Primitive guitar and ambient instrumental music.</t>
  </si>
  <si>
    <t xml:space="preserve">Anderson's background in blues and old-time guitar runs through John Fahey and Sandy Bull's drone-and-raga lineage, and this record's electric widescreen sound anticipates William Tyler's and Chuck Johnson's own moves toward ambient instrumental texture.</t>
  </si>
  <si>
    <t xml:space="preserve">Into the Light; The Boys of Sligo</t>
  </si>
  <si>
    <t xml:space="preserve">https://en.wikipedia.org/wiki/Marisa_Anderson
https://marisaanderson.bandcamp.com/album/into-the-light</t>
  </si>
  <si>
    <t xml:space="preserve">A1420</t>
  </si>
  <si>
    <t xml:space="preserve">Cloud Corner</t>
  </si>
  <si>
    <t xml:space="preserve">fingerpicked acoustic; slide guitar; glacial; spiritual or gospel; hushed</t>
  </si>
  <si>
    <t xml:space="preserve">Anderson's Thrill Jockey debut returns to a more acoustic, blues- and gospel-rooted sound, its steel-string pieces built from slide guitar figures and hymn-like repetition. The playing is patient and unadorned, closer in spirit to Fahey's early Takoma records than to the electric sprawl of Into the Light. It confirmed Anderson as one of the strongest solo-guitar voices to emerge from the 2010s American Primitive revival.</t>
  </si>
  <si>
    <t xml:space="preserve">A deliberate return to the acoustic blues-and-hymn foundation of Fahey's early work after the electric detour of Into the Light, placing Anderson alongside Daniel Bachman and Chuck Johnson in Thrill Jockey's 2010s fingerstyle roster.</t>
  </si>
  <si>
    <t xml:space="preserve">Cloud Corner; The Coast</t>
  </si>
  <si>
    <t xml:space="preserve">https://en.wikipedia.org/wiki/Marisa_Anderson</t>
  </si>
  <si>
    <t xml:space="preserve">A1421</t>
  </si>
  <si>
    <t xml:space="preserve">Still, Here</t>
  </si>
  <si>
    <t xml:space="preserve">fingerpicked acoustic; bleak; slide guitar; hushed; glacial</t>
  </si>
  <si>
    <t xml:space="preserve">Made during a period of loss and lockdown isolation, Still, Here is Anderson's most spacious and inward record, its pieces built from long-held tones and simple, repeated phrases that let silence do as much work as notes. It continues her move away from technical display toward mood and space, closer to minimalism than to Fahey's ragtime-inflected picking. The record's stillness reflects its origins as music made for herself before it was made for an audience.</t>
  </si>
  <si>
    <t xml:space="preserve">Continues Anderson's arc toward spare, meditative solo guitar begun on Cloud Corner, part of a broader early-2020s turn toward slow, minimal instrumental guitar shared with Hayden Pedigo and Eli Winter.</t>
  </si>
  <si>
    <t xml:space="preserve">Weeping Willow; Waking Up</t>
  </si>
  <si>
    <t xml:space="preserve">A1422</t>
  </si>
  <si>
    <t xml:space="preserve">Nathan Salsburg</t>
  </si>
  <si>
    <t xml:space="preserve">Affirmed</t>
  </si>
  <si>
    <t xml:space="preserve">fingerpicked acoustic; breezy; storytelling; close harmonies; long solos</t>
  </si>
  <si>
    <t xml:space="preserve">Salsburg, the curator of the Alan Lomax Archive, brings a folklorist's ear for old-time and British Isles melody to his own fingerstyle playing on this debut, favoring warm, major-key tunes over drone or raga abstraction. The picking is clean and unshowy, closer to a folk-song arranger's sensibility than to Fahey's more experimental side. It established No Quarter, run by Salsburg's wife Joan Shelley's label partners, as a home for melodic, tradition-steeped instrumental guitar.</t>
  </si>
  <si>
    <t xml:space="preserve">Grew out of Salsburg's day job archiving Alan Lomax's field recordings, channeling old-time and British Isles folk melody through the Fahey-descended solo-guitar format, and helped establish No Quarter as a hub for the style alongside Cian Nugent.</t>
  </si>
  <si>
    <t xml:space="preserve">Affirmed; Impossible Air</t>
  </si>
  <si>
    <t xml:space="preserve">https://www.allmusic.com/artist/nathan-salsburg-mn0001862514</t>
  </si>
  <si>
    <t xml:space="preserve">A1423</t>
  </si>
  <si>
    <t xml:space="preserve">Hard for to Win and Can't Be Won</t>
  </si>
  <si>
    <t xml:space="preserve">fingerpicked acoustic; breezy; storytelling; banjo; close harmonies</t>
  </si>
  <si>
    <t xml:space="preserve">Salsburg's second album sharpens the melodic, tradition-conscious approach of Affirmed, its titles and tunes drawing directly on the old-time and British ballad sources he works with at the Lomax Archive. The playing stays warm and unhurried, prioritizing clear melody over technical flash or drone. It is one of the gentlest, most straightforwardly pretty records in the post-Fahey guitar revival.</t>
  </si>
  <si>
    <t xml:space="preserve">Continues Salsburg's folklorist approach to solo guitar, sitting alongside Glenn Jones's old-time-inflected records as part of the 2010s revival's gentler, melody-first wing.</t>
  </si>
  <si>
    <t xml:space="preserve">Impossible Air II; Poor Rambler</t>
  </si>
  <si>
    <t xml:space="preserve">A1424</t>
  </si>
  <si>
    <t xml:space="preserve">fingerpicked acoustic; storytelling; breezy; long solos; close harmonies</t>
  </si>
  <si>
    <t xml:space="preserve">As its plain title suggests, Third is Salsburg settling further into his own voice, six-string and twelve-string pieces that keep the melodic clarity of his first two records while stretching a few pieces out into longer, more exploratory territory. It shows a guitarist increasingly comfortable departing from strict folk-tune structure without losing the warmth that defines his playing. The record rounds out what is generally considered his strongest run of solo albums.</t>
  </si>
  <si>
    <t xml:space="preserve">Completes Salsburg's initial trilogy of folk-song-rooted solo guitar records, part of the same No Quarter and Louisville circle that includes his frequent collaborator James Elkington.</t>
  </si>
  <si>
    <t xml:space="preserve">Impossible Air III; Trellis</t>
  </si>
  <si>
    <t xml:space="preserve">A1425</t>
  </si>
  <si>
    <t xml:space="preserve">Hayden Pedigo</t>
  </si>
  <si>
    <t xml:space="preserve">Greetings from Amarillo</t>
  </si>
  <si>
    <t xml:space="preserve">Driftless Recordings</t>
  </si>
  <si>
    <t xml:space="preserve">Amarillo, TX</t>
  </si>
  <si>
    <t xml:space="preserve">fingerpicked acoustic; small-town; breezy; road songs; storytelling</t>
  </si>
  <si>
    <t xml:space="preserve">Pedigo's early full-length is a plainspoken tribute to his Texas Panhandle hometown, its unhurried fingerstyle pieces named after local streets and landmarks. The playing favors open, ringing tone over technical density, closer to a diary of a specific place than to the raga abstraction of some of his influences. It is the record where his particular strain of small-town, wide-sky instrumental Americana first came into focus.</t>
  </si>
  <si>
    <t xml:space="preserve">Follows the Fahey-descended solo-guitar tradition filtered through a very specific regional lens, part of the same Texas Panhandle scene Pedigo later became known for beyond music when he ran for Amarillo City Council.</t>
  </si>
  <si>
    <t xml:space="preserve">Greetings from Amarillo; Western Skies</t>
  </si>
  <si>
    <t xml:space="preserve">https://en.wikipedia.org/wiki/Hayden_Pedigo</t>
  </si>
  <si>
    <t xml:space="preserve">A1426</t>
  </si>
  <si>
    <t xml:space="preserve">Letting Go</t>
  </si>
  <si>
    <t xml:space="preserve">Mexican Summer</t>
  </si>
  <si>
    <t xml:space="preserve">fingerpicked acoustic; breezy; small-town; road songs; cosmic</t>
  </si>
  <si>
    <t xml:space="preserve">Pedigo's Mexican Summer debut opens his sound out with subtle synth and pedal steel textures behind the fingerpicking, the first record of what became known as his 'Motor Trilogy.' The tone stays warm and open, rooted in the same Panhandle landscape as his earlier work but with a wider, more cinematic frame. It marked his move from small primitive-guitar labels to a wider indie audience without changing the core of his plainspoken playing.</t>
  </si>
  <si>
    <t xml:space="preserve">Continues the small-town, road-movie instrumentalism of Pedigo's Driftless-era records while adding the light electronic and pedal-steel color of labelmates like Weyes Blood's arrangers, bringing American Primitive guitar into Mexican Summer's indie orbit.</t>
  </si>
  <si>
    <t xml:space="preserve">Letting Go; In Air</t>
  </si>
  <si>
    <t xml:space="preserve">A1427</t>
  </si>
  <si>
    <t xml:space="preserve">The Happiest Times I Ever Ignored</t>
  </si>
  <si>
    <t xml:space="preserve">fingerpicked acoustic; breezy; cosmic; hushed; road songs</t>
  </si>
  <si>
    <t xml:space="preserve">The second album in Pedigo's Motor Trilogy pushes further into hazy, reverb-soaked arrangement, guitar lines drifting over soft synth pads and brushed percussion. It keeps the plainspoken melodic sense of his earlier records but frames it as something closer to ambient music, built for long drives rather than close listening. Critics noted it as a step toward a more polished, meditative sound than his DIY beginnings.</t>
  </si>
  <si>
    <t xml:space="preserve">Deepens the ambient, synth-touched direction Pedigo opened on Letting Go, part of a broader early-2020s trend of American Primitive guitarists (Marisa Anderson, Eli Winter) softening the tradition's edges with studio texture.</t>
  </si>
  <si>
    <t xml:space="preserve">The Happiest Times I Ever Ignored; Muted Gold</t>
  </si>
  <si>
    <t xml:space="preserve">A1428</t>
  </si>
  <si>
    <t xml:space="preserve">I'll Be Waving as You Drive Away</t>
  </si>
  <si>
    <t xml:space="preserve">fingerpicked acoustic; cosmic; breezy; hushed; road songs</t>
  </si>
  <si>
    <t xml:space="preserve">Closing the Motor Trilogy, this record brings the arrangements of Letting Go and Happiest Times to their fullest, most orchestrated point, with strings and synth woven around the guitar rather than simply coloring it. The mood is bittersweet and departure-minded, matching its title, and it functions as a summing-up of the trilogy's road-movie Americana. It is Pedigo's most produced and widely reviewed record to date.</t>
  </si>
  <si>
    <t xml:space="preserve">Closes the arc begun on Letting Go, taking the Fahey-descended solo-guitar tradition toward full chamber-pop arrangement while keeping Pedigo's melodic, small-town sensibility at the center.</t>
  </si>
  <si>
    <t xml:space="preserve">I'll Be Waving as You Drive Away; Amarillo Roses</t>
  </si>
  <si>
    <t xml:space="preserve">A1429</t>
  </si>
  <si>
    <t xml:space="preserve">Daniel Bachman</t>
  </si>
  <si>
    <t xml:space="preserve">Seven Pines</t>
  </si>
  <si>
    <t xml:space="preserve">Fredericksburg, VA</t>
  </si>
  <si>
    <t xml:space="preserve">fingerpicked acoustic; breezy; storytelling; banjo; spiritual or gospel</t>
  </si>
  <si>
    <t xml:space="preserve">Recorded when Bachman was still in his early twenties, this Tompkins Square release shows a Virginia fingerstyle player already fluent in the full American Primitive vocabulary, moving between ragtime picking, banjo tunes and long modal drones with unusual confidence. It draws heavily on the Piedmont and Appalachian sources close to his Fredericksburg home, closer in spirit to Fahey's early Takoma records than to the more electric direction some peers were taking. The record announced him as the most promising young voice in the post-Jack Rose generation.</t>
  </si>
  <si>
    <t xml:space="preserve">Follows directly from Jack Rose's and the Black Twig Pickers' Virginia-based string-band and solo-guitar scene, with Bachman quickly becoming the leading younger player in that lineage.</t>
  </si>
  <si>
    <t xml:space="preserve">Sycamore City; Levee</t>
  </si>
  <si>
    <t xml:space="preserve">https://en.wikipedia.org/wiki/Daniel_Bachman</t>
  </si>
  <si>
    <t xml:space="preserve">A1430</t>
  </si>
  <si>
    <t xml:space="preserve">The Morning Star</t>
  </si>
  <si>
    <t xml:space="preserve">Three Lobed Recordings</t>
  </si>
  <si>
    <t xml:space="preserve">feedback; noise wall; fingerpicked acoustic; long songs (7+ minutes); bleak</t>
  </si>
  <si>
    <t xml:space="preserve">A sprawling double album that pushes Bachman's guitar playing into thick drones, field recordings and passages of harsh noise, The Morning Star is a deliberate break from the tidy fingerstyle records that made his name. Side-long pieces mix banjo, guitar, shortwave radio and tape manipulation into dense, sometimes abrasive textures far from Takoma-era pastoralism. It was widely reviewed as a statement of ambition, aligning Bachman with the noise-adjacent wing of the tradition rather than its folk-revival side.</t>
  </si>
  <si>
    <t xml:space="preserve">Radicalizes the drone side of American Primitive guitar that runs from John Fahey's Requia through Jim O'Rourke and Bill Orcutt, marking Bachman's turn from folk-revival picking toward noise and abstraction.</t>
  </si>
  <si>
    <t xml:space="preserve">Invocation; The Morning Star</t>
  </si>
  <si>
    <t xml:space="preserve">A1431</t>
  </si>
  <si>
    <t xml:space="preserve">Steve Gunn</t>
  </si>
  <si>
    <t xml:space="preserve">Boerum Palace</t>
  </si>
  <si>
    <t xml:space="preserve">fingerpicked acoustic; breezy; long solos; hushed; road songs</t>
  </si>
  <si>
    <t xml:space="preserve">Gunn's early solo album is built mostly around long, raga-inflected guitar explorations with pedal steel from collaborator Marc Orleans, though a couple of tracks bring in hushed vocals rather than staying purely instrumental. The playing is loose and searching, closer to a jam than to composed pieces, reflecting Gunn's roots in the same experimental folk underground as Jack Rose and MV &amp; EE. It sits at the point where his career splits between instrumental guitar records and the vocal, band-based albums he later became better known for.</t>
  </si>
  <si>
    <t xml:space="preserve">Emerged from the same Three Lobed Recordings and Philadelphia-New York free-folk underground as Jack Rose, and marks the instrumental, guitar-centered side of Gunn's catalog before his later vocal song albums like Time Off moved him toward C6.</t>
  </si>
  <si>
    <t xml:space="preserve">Ancient Jules; House of Knowledge</t>
  </si>
  <si>
    <t xml:space="preserve">https://www.discogs.com/release/1948114-Steve-Gunn-Boerum-Palace
https://stevegunn.bandcamp.com/album/boerum-palace</t>
  </si>
  <si>
    <t xml:space="preserve">A1432</t>
  </si>
  <si>
    <t xml:space="preserve">James Blackshaw</t>
  </si>
  <si>
    <t xml:space="preserve">The Cloud of Unknowing</t>
  </si>
  <si>
    <t xml:space="preserve">London, UK</t>
  </si>
  <si>
    <t xml:space="preserve">fingerpicked acoustic; glacial; strings; cosmic; long songs (7+ minutes)</t>
  </si>
  <si>
    <t xml:space="preserve">Blackshaw's breakthrough record pairs rapid, cascading twelve-string picking with strings and piano, building slowly accumulating pieces closer to minimalist composition than to blues-based fingerstyle. The English guitarist's technique owes as much to Indian raga and minimalist composers like Terry Riley as to John Fahey, giving the record a shimmering, orchestral quality distinct from the drier American tradition. It was one of the records that carried the Tompkins Square-led American Primitive revival across the Atlantic.</t>
  </si>
  <si>
    <t xml:space="preserve">A UK extension of the Fahey-Basho raga lineage filtered through minimalism, released by the same Tompkins Square label reviving American primitivists, and often discussed alongside Six Organs of Admittance as the genre's more orchestral, experimental edge.</t>
  </si>
  <si>
    <t xml:space="preserve">Cloud of Unknowing; In Deep Gratitude</t>
  </si>
  <si>
    <t xml:space="preserve">https://en.wikipedia.org/wiki/James_Blackshaw</t>
  </si>
  <si>
    <t xml:space="preserve">A1433</t>
  </si>
  <si>
    <t xml:space="preserve">Yasmin Williams</t>
  </si>
  <si>
    <t xml:space="preserve">Unwind</t>
  </si>
  <si>
    <t xml:space="preserve">Woodbridge, VA</t>
  </si>
  <si>
    <t xml:space="preserve">fingerpicked acoustic; banjo; breezy; storytelling; hushed</t>
  </si>
  <si>
    <t xml:space="preserve">Williams's self-released debut, made while she was still a college student, lays out the lap-tapping and percussive technique that would define her later work, playing the guitar flat across her knees and striking it with both hands. The tunes are melodic and unhurried, drawing on kalimba and other non-Western instruments alongside steel-string guitar. It is a quietly assured first statement from an artist who would soon become one of the style's most visible new names.</t>
  </si>
  <si>
    <t xml:space="preserve">Enters the Fahey-descended fingerstyle tradition from an unusual technical angle, developing her own lap-tapping method that set her apart from the picking styles of Basho, Kottke and Rose before her.</t>
  </si>
  <si>
    <t xml:space="preserve">Unwind; Swift Breeze</t>
  </si>
  <si>
    <t xml:space="preserve">https://en.wikipedia.org/wiki/Yasmin_Williams</t>
  </si>
  <si>
    <t xml:space="preserve">A1434</t>
  </si>
  <si>
    <t xml:space="preserve">Urban Driftwood</t>
  </si>
  <si>
    <t xml:space="preserve">Spinster Records</t>
  </si>
  <si>
    <t xml:space="preserve">fingerpicked acoustic; banjo; harmonized guitars; political; storytelling</t>
  </si>
  <si>
    <t xml:space="preserve">Made in response to the pandemic and the 2020 protests, Urban Driftwood adds kalimba, banjo, cajon and hand percussion to Williams's tapping-and-fingerstyle guitar, widening her sound while keeping the compositions melodically direct. It is a more overtly political record than Unwind, its liner notes tying specific pieces to Black American history without needing lyrics to do it. The record earned Williams her widest critical attention yet, including inclusion on numerous best-of-year lists.</t>
  </si>
  <si>
    <t xml:space="preserve">Expands Williams's percussive-tapping guitar style with African and Appalachian-adjacent instrumentation, extending the Fahey-descended solo-guitar tradition into explicitly contemporary political territory alongside Yasmin Williams's peers Marisa Anderson and Gwenifer Raymond.</t>
  </si>
  <si>
    <t xml:space="preserve">Urban Driftwood; Adrift</t>
  </si>
  <si>
    <t xml:space="preserve">A1435</t>
  </si>
  <si>
    <t xml:space="preserve">Eli Winter</t>
  </si>
  <si>
    <t xml:space="preserve">fingerpicked acoustic; horns; cosmic; long solos; breezy</t>
  </si>
  <si>
    <t xml:space="preserve">Winter's self-titled album is a set of six guitar-led instrumentals recorded with a loose band including Ryley Walker, Yasmin Williams and the late jaimie branch, giving the raga-and-drone core of his playing a warmer, more collaborative frame than a solo record would. The pieces are rustic and winding rather than showy, letting drones and horns sit comfortably alongside the guitar instead of overwhelming it. It was widely praised as a high point of the early-2020s instrumental guitar underground.</t>
  </si>
  <si>
    <t xml:space="preserve">Continues the raga-inflected, collaborative wing of American Primitive guitar that Jack Rose and Six Organs of Admittance opened, with Winter drawing directly on Chicago's improvised-music scene through guests like jaimie branch.</t>
  </si>
  <si>
    <t xml:space="preserve">Time Is Not the Time That Was; Older</t>
  </si>
  <si>
    <t xml:space="preserve">https://www.noexpectations.fyi/p/great-albums-from-2022-i-missed-2</t>
  </si>
  <si>
    <t xml:space="preserve">https://eliwinter.bandcamp.com/
https://www.noexpectations.fyi/p/great-albums-from-2022-i-missed-2</t>
  </si>
  <si>
    <t xml:space="preserve">A1436</t>
  </si>
  <si>
    <t xml:space="preserve">A Trick of the Light</t>
  </si>
  <si>
    <t xml:space="preserve">fingerpicked acoustic; cosmic; long solos; strings; breezy</t>
  </si>
  <si>
    <t xml:space="preserve">Winter's follow-up expands his collaborative approach further, merging jazz, folk and indie-rock arrangement around his guitar, with pieces that nod to Carla Bley and Don Cherry alongside the raga and drone influences of his debut. The band interplay is tighter and more composed than on the self-titled record, with Winter increasingly working as a bandleader rather than a soloist accompanied by guests. It was named among the year's best instrumental records on release.</t>
  </si>
  <si>
    <t xml:space="preserve">Builds on the self-titled album's fusion of American Primitive guitar with Chicago's jazz and improvised-music scene, pushing the tradition started by Jack Rose and Six Organs of Admittance toward full-band composition.</t>
  </si>
  <si>
    <t xml:space="preserve">A Trick of the Light; Vanishing Point</t>
  </si>
  <si>
    <t xml:space="preserve">https://www.noexpectations.fyi/p/uwade-mei-semones-colin-miller-eli-winter</t>
  </si>
  <si>
    <t xml:space="preserve">https://eliwinter.bandcamp.com/</t>
  </si>
  <si>
    <t xml:space="preserve">A1437</t>
  </si>
  <si>
    <t xml:space="preserve">Cian Nugent</t>
  </si>
  <si>
    <t xml:space="preserve">Doubles</t>
  </si>
  <si>
    <t xml:space="preserve">Dublin, Ireland</t>
  </si>
  <si>
    <t xml:space="preserve">fingerpicked acoustic; glacial; long solos; long songs (7+ minutes); breezy</t>
  </si>
  <si>
    <t xml:space="preserve">Nugent's debut on the same VHF label that released Jack Rose's Kensington Blues is a set of long, patient solo-guitar pieces that showcase a technically assured player barely into his twenties. The playing draws on both the American Takoma tradition and British folk guitarists like Bert Jansch, giving the record a slightly different melodic accent than its American counterparts. It established Nugent as the leading Irish voice in the post-Rose generation of fingerstyle players.</t>
  </si>
  <si>
    <t xml:space="preserve">Follows directly in the VHF Records lineage established by Jack Rose, adapting the American Primitive vocabulary through an Irish and British folk-guitar lens shared with James Blackshaw.</t>
  </si>
  <si>
    <t xml:space="preserve">Doubles No. 1; Sixty Six Voices</t>
  </si>
  <si>
    <t xml:space="preserve">https://en.wikipedia.org/wiki/Cian_Nugent</t>
  </si>
  <si>
    <t xml:space="preserve">A1438</t>
  </si>
  <si>
    <t xml:space="preserve">Bad Timing</t>
  </si>
  <si>
    <t xml:space="preserve">fingerpicked acoustic; glacial; long songs (7+ minutes); horns; strings</t>
  </si>
  <si>
    <t xml:space="preserve">Named after the Nicolas Roeg film, Bad Timing is O'Rourke's most explicit tribute to John Fahey, four long instrumental pieces built from steel-string guitar gradually joined by horns, strings and electronic texture until the pieces bloom into something closer to chamber music. The playing is direct homage to Fahey's picking style, but the orchestration pushes the American Primitive format further into avant-garde composition than Fahey himself usually did. It remains one of the most acclaimed instrumental guitar records of the 1990s.</t>
  </si>
  <si>
    <t xml:space="preserve">A direct, openly acknowledged tribute to John Fahey's fingerstyle guitar and tape-collage instincts, filtered through O'Rourke's own background in the Chicago experimental and Drag City scenes, later echoed by Jack Rose and Chuck Johnson's own orchestrated guitar pieces.</t>
  </si>
  <si>
    <t xml:space="preserve">There's Hell in Hello but More in Goodbye; 94 the Long Way</t>
  </si>
  <si>
    <t xml:space="preserve">https://en.wikipedia.org/wiki/Bad_Timing_(album)
https://www.dragcity.com/products/bad-timing</t>
  </si>
  <si>
    <t xml:space="preserve">A1439</t>
  </si>
  <si>
    <t xml:space="preserve">Gwenifer Raymond</t>
  </si>
  <si>
    <t xml:space="preserve">You Never Were Much of a Dancer</t>
  </si>
  <si>
    <t xml:space="preserve">Cardiff, Wales</t>
  </si>
  <si>
    <t xml:space="preserve">fingerpicked acoustic; banjo; lo-fi; bleak; storytelling</t>
  </si>
  <si>
    <t xml:space="preserve">A Welsh guitarist and former punk drummer, Raymond plays both guitar and banjo on this debut, citing Mississippi John Hurt and John Fahey directly as touchstones while bringing a punk player's physicality to the picking. The tunes are darker and more percussive than most of the post-Rose revival, closer to Appalachian old-time in mood despite her very different background. It won wide acclaim as one of the strongest debuts to come out of Tompkins Square's ongoing American Primitive roster.</t>
  </si>
  <si>
    <t xml:space="preserve">Brings a British punk-scene background to the Fahey-Hurt fingerstyle and banjo tradition, joining the Tompkins Square roster alongside Daniel Bachman and Harry Taussig's reissued 1960s recordings.</t>
  </si>
  <si>
    <t xml:space="preserve">Sometimes There's Blood; Off to Booneville</t>
  </si>
  <si>
    <t xml:space="preserve">https://www.discogs.com/master/1487936-Gwenifer-Raymond-You-Never-Were-Much-Of-A-Dancer
https://tompkinssquare.bandcamp.com/album/you-never-were-much-of-a-dancer</t>
  </si>
  <si>
    <t xml:space="preserve">A1440</t>
  </si>
  <si>
    <t xml:space="preserve">Bill Orcutt</t>
  </si>
  <si>
    <t xml:space="preserve">How the Thing Sings</t>
  </si>
  <si>
    <t xml:space="preserve">Editions Mego</t>
  </si>
  <si>
    <t xml:space="preserve">noise wall; fingerpicked acoustic; feedback; short songs (under 2 minutes); bleak</t>
  </si>
  <si>
    <t xml:space="preserve">Former Harry Pussy noise-guitarist Orcutt plays a battered four-string acoustic guitar on this record, tearing through fragments of blues and American song with a violent, broken-string attack that has little to do with Fahey's clean picking but everything to do with his source material. The pieces are short, splintered and physically intense, closer to free improvisation than to folk-guitar composition. It is usually cited as the far, noise-damaged edge of the American Primitive lineage rather than a straightforward continuation of it.</t>
  </si>
  <si>
    <t xml:space="preserve">Approaches the same blues and old-time American song sources as John Fahey from a noise-rock and free-improvisation background, making Orcutt the harshest, most abstracted branch of the tradition alongside late-period Daniel Bachman.</t>
  </si>
  <si>
    <t xml:space="preserve">Ohrwasher; A Line from Ol' Man River</t>
  </si>
  <si>
    <t xml:space="preserve">https://en.wikipedia.org/wiki/Bill_Orcutt</t>
  </si>
  <si>
    <t xml:space="preserve">A1441</t>
  </si>
  <si>
    <t xml:space="preserve">50</t>
  </si>
  <si>
    <t xml:space="preserve">Leeds, UK</t>
  </si>
  <si>
    <t xml:space="preserve">fingerpicked acoustic; drawl; storytelling; baritone; hushed</t>
  </si>
  <si>
    <t xml:space="preserve">Marking fifty years since his first record, Chapman's Paradise of Bachelors debut pairs his weathered English fingerstyle guitar with a hushed, world-weary voice and guest guitar from Steve Gunn, mixing acoustic and electric arrangements into a late-career highlight. It is not an instrumental record, but Chapman's guitar playing, direct and unshowy, has long been claimed by American Primitive listeners and labels as a British parallel to Fahey's generation. The record introduced Chapman to a new American underground audience decades into his career.</t>
  </si>
  <si>
    <t xml:space="preserve">A British contemporary of the original American Primitive generation whose intricate steel-string playing has long been championed by that scene's labels and younger players like Steve Gunn, even though most of his records, this one included, are built around his own singing.</t>
  </si>
  <si>
    <t xml:space="preserve">That Time of Night; Falling from Grace</t>
  </si>
  <si>
    <t xml:space="preserve">https://michaelchapman.bandcamp.com/album/50</t>
  </si>
  <si>
    <t xml:space="preserve">A1442</t>
  </si>
  <si>
    <t xml:space="preserve">Harry Taussig</t>
  </si>
  <si>
    <t xml:space="preserve">Fate Is Only Once</t>
  </si>
  <si>
    <t xml:space="preserve">fingerpicked acoustic; lo-fi; breezy; spiritual or gospel; storytelling</t>
  </si>
  <si>
    <t xml:space="preserve">Originally pressed in a tiny private run in 1965, around the same moment John Fahey and Robbie Basho were making their own first Takoma records, Taussig's only album sat almost entirely unheard until Tompkins Square reissued it decades later with its original liner notes and photos intact. The playing is spare and modal, closer to Basho's raga side than to Fahey's blues, and remarkably assured for a record made outside any real scene or audience. It stands as one of the genre's true lost documents, proof the style was being invented in more than one place at once.</t>
  </si>
  <si>
    <t xml:space="preserve">A parallel, independently-arrived-at contemporary of Fahey and Basho's earliest Takoma records, rediscovered decades later by Tompkins Square as part of the label's project of excavating forgotten American Primitive-era guitarists.</t>
  </si>
  <si>
    <t xml:space="preserve">Fate Is Only Once; Fantasy for Guitar</t>
  </si>
  <si>
    <t xml:space="preserve">https://tompkinssquare.bandcamp.com/album/fate-is-only-once</t>
  </si>
  <si>
    <t xml:space="preserve">A1443</t>
  </si>
  <si>
    <t xml:space="preserve">Uncle Tupelo</t>
  </si>
  <si>
    <t xml:space="preserve">No Depression</t>
  </si>
  <si>
    <t xml:space="preserve">Rockville Records</t>
  </si>
  <si>
    <t xml:space="preserve">V9 No Depression and insurgent country</t>
  </si>
  <si>
    <t xml:space="preserve">Belleville, IL</t>
  </si>
  <si>
    <t xml:space="preserve">Belleville and St. Louis</t>
  </si>
  <si>
    <t xml:space="preserve">Telecaster twang; drawl; storytelling; small-town; Midwestern; political</t>
  </si>
  <si>
    <t xml:space="preserve">Recorded in ten days with Paul Kolderie and Sean Slade, the debut runs punk tempos and buzzsaw guitars straight into Jay Farrar and Jeff Tweedy's flat, weary drawls, with a chugging cover of the Carter Family's 'No Depression' as its thesis statement. Songs like 'Graveyard Shift' and 'Factory Belt' are about Belleville factory work and Gulf War draft fears, not outlaw myth. It became the record the whole alt-country movement, and the magazine that named itself after it, pointed back to.</t>
  </si>
  <si>
    <t xml:space="preserve">Grew out of Farrar and Tweedy's earlier punk band the Primitives, splicing Hüsker Dü-style volume onto Carter Family and Bakersfield country; it set the template Son Volt, Wilco, and the whole Bloodshot roster worked from.</t>
  </si>
  <si>
    <t xml:space="preserve">Graveyard Shift; Factory Belt; Whiskey Bottle</t>
  </si>
  <si>
    <t xml:space="preserve">https://en.wikipedia.org/wiki/Uncle_Tupelo
https://en.wikipedia.org/wiki/No_Depression_(album)</t>
  </si>
  <si>
    <t xml:space="preserve">A1444</t>
  </si>
  <si>
    <t xml:space="preserve">Still Feel Gone</t>
  </si>
  <si>
    <t xml:space="preserve">Telecaster twang; drawl; storytelling; small-town; Midwestern; heartbreak</t>
  </si>
  <si>
    <t xml:space="preserve">The second record thickens the guitars and adds guest turns from future Bottle Rocket Brian Henneman and the Jayhawks' Gary Louris, pushing past the debut's punk-country sketch into fuller, more layered arrangements. 'Gun' and 'Watch Me Fall' keep the band's blunt, unglamorous portraits of small-town frustration, while 'Postcard' softens into open-hearted country balladry. The band was unhappy with the production and never worked with the same engineers again.</t>
  </si>
  <si>
    <t xml:space="preserve">A direct continuation of No Depression's punk-meets-Carter-Family formula, with early cross-pollination from the Jayhawks' Minneapolis scene that foreshadowed the wider insurgent-country network.</t>
  </si>
  <si>
    <t xml:space="preserve">Gun; Watch Me Fall; Postcard</t>
  </si>
  <si>
    <t xml:space="preserve">https://en.wikipedia.org/wiki/Uncle_Tupelo
https://en.wikipedia.org/wiki/Still_Feel_Gone</t>
  </si>
  <si>
    <t xml:space="preserve">A1445</t>
  </si>
  <si>
    <t xml:space="preserve">March 16-20, 1992</t>
  </si>
  <si>
    <t xml:space="preserve">fingerpicked acoustic; drawl; storytelling; spiritual or gospel; bleak; Southern gothic</t>
  </si>
  <si>
    <t xml:space="preserve">Produced for free by R.E.M.'s Peter Buck over five days, this is Uncle Tupelo unplugged: acoustic guitars, mandolin, and Brian Henneman's newly learned bouzouki behind Farrar and Tweedy's bleakest, most traditional songwriting. Originals like 'Grindstone' and 'Wait Up' sit next to old-time and folk covers such as the murder ballad 'Moonshiner', treating Depression-era song forms as a living language rather than costume. It outsold both prior records and pulled major-label attention the band's indie home couldn't match.</t>
  </si>
  <si>
    <t xml:space="preserve">Points straight back to the Carter Family, Louvin Brothers, and the Harry Smith Anthology tradition that R1 covers, and forward to the hushed, folk-leaning side of Son Volt and Jay Farrar's solo work.</t>
  </si>
  <si>
    <t xml:space="preserve">Grindstone; Wait Up; Moonshiner</t>
  </si>
  <si>
    <t xml:space="preserve">https://en.wikipedia.org/wiki/Uncle_Tupelo
https://en.wikipedia.org/wiki/March_16-20,_1992</t>
  </si>
  <si>
    <t xml:space="preserve">A1446</t>
  </si>
  <si>
    <t xml:space="preserve">Anodyne</t>
  </si>
  <si>
    <t xml:space="preserve">Telecaster twang; pedal steel; drawl; storytelling; Midwestern; road songs</t>
  </si>
  <si>
    <t xml:space="preserve">The major-label swan song was cut live in the room at Cedar Creek in Austin, and it is the fullest, warmest-sounding Uncle Tupelo record, with pedal steel and a guest duet vocal from Texas legend Doug Sahm on 'Give Back the Key to My Heart'. 'Chickamauga' and 'New Madrid' pair Tweedy and Farrar's diverging songwriting instincts one last time before the band split mid-tour. It stands as the clearest statement of the sound that both Wilco and Son Volt would immediately branch off from.</t>
  </si>
  <si>
    <t xml:space="preserve">The culmination of the No Depression/Still Feel Gone/March 16-20 arc, splitting on release into Son Volt's traditionalist wing and Wilco's more expansive one; widely cited as the founding document of 1990s insurgent country.</t>
  </si>
  <si>
    <t xml:space="preserve">Slate; Chickamauga; New Madrid</t>
  </si>
  <si>
    <t xml:space="preserve">https://en.wikipedia.org/wiki/Uncle_Tupelo
https://en.wikipedia.org/wiki/Anodyne_(album)</t>
  </si>
  <si>
    <t xml:space="preserve">A1447</t>
  </si>
  <si>
    <t xml:space="preserve">A.M.</t>
  </si>
  <si>
    <t xml:space="preserve">Chicago insurgent country</t>
  </si>
  <si>
    <t xml:space="preserve">Telecaster twang; drawl; road songs; drinking songs; storytelling; harmonized guitars</t>
  </si>
  <si>
    <t xml:space="preserve">Jeff Tweedy's post-Uncle Tupelo debut, cut fast with John Stirratt, Ken Coomer, and Max Johnston plus a guest guitar turn from the Bottle Rockets' Brian Henneman, sticks close to straightforward alt-country and Stones-y bar-band rock. 'Box Full of Letters' and 'Casino Queen' are wry, hooky, unpretentious songs that read almost like a deliberate answer to Son Volt's more solemn Trace, released the same year. Tweedy later called it an attempt to hold onto Uncle Tupelo's audience rather than a fully formed new direction.</t>
  </si>
  <si>
    <t xml:space="preserve">The direct continuation of Tweedy's half of Uncle Tupelo; the band's own sound moved decisively past insurgent country starting with Being There, which is why later Wilco belongs in V4.</t>
  </si>
  <si>
    <t xml:space="preserve">Box Full of Letters; Casino Queen; Passenger Side</t>
  </si>
  <si>
    <t xml:space="preserve">https://en.wikipedia.org/wiki/Wilco
https://en.wikipedia.org/wiki/A.M._(Wilco_album)</t>
  </si>
  <si>
    <t xml:space="preserve">A1448</t>
  </si>
  <si>
    <t xml:space="preserve">Being There</t>
  </si>
  <si>
    <t xml:space="preserve">Telecaster twang; drawl; piano; horns; storytelling; anthemic</t>
  </si>
  <si>
    <t xml:space="preserve">A sprawling double LP that still keeps a foot in insurgent-country twang while Jay Bennett's arrival pushes the band toward horns, piano, and glam-rock noise. 'Misunderstood' and 'Outtasite (Outta Mind)' show a band widening its palette song by song rather than committing to a single sound. It is the pivot point where Wilco starts becoming the roots-inflected indie band of V4 rather than an Uncle Tupelo offshoot, so this record sits right on the border.</t>
  </si>
  <si>
    <t xml:space="preserve">Follows directly from A.M. and Uncle Tupelo but is already reaching toward the more expansive indie-rock territory Wilco would fully occupy on Summerteeth and Yankee Hotel Foxtrot.</t>
  </si>
  <si>
    <t xml:space="preserve">Misunderstood; Outtasite (Outta Mind); Monday</t>
  </si>
  <si>
    <t xml:space="preserve">https://en.wikipedia.org/wiki/Wilco
https://en.wikipedia.org/wiki/Being_There</t>
  </si>
  <si>
    <t xml:space="preserve">A1449</t>
  </si>
  <si>
    <t xml:space="preserve">Whiskeytown</t>
  </si>
  <si>
    <t xml:space="preserve">Faithless Street</t>
  </si>
  <si>
    <t xml:space="preserve">Mood Food Records</t>
  </si>
  <si>
    <t xml:space="preserve">Raleigh</t>
  </si>
  <si>
    <t xml:space="preserve">pedal steel; fiddle; drawl; heartbreak; drinking songs; storytelling</t>
  </si>
  <si>
    <t xml:space="preserve">Ryan Adams and Caitlin Cary's band debuts with a scrappy, Gram Parsons-worshipping record built on pedal steel, fiddle, and Adams's already-restless songwriting, recorded fast and cheap for a tiny indie label. Songs like 'Faithless Street' and 'Excuse Me While I Break My Own Heart Tonight' pair barroom heartbreak with a punk band's impatience. It announced Whiskeytown as North Carolina's answer to Uncle Tupelo almost overnight.</t>
  </si>
  <si>
    <t xml:space="preserve">Draws directly on Gram Parsons and the Flying Burrito Brothers' cosmic-country songbook filtered through Uncle Tupelo's insurgent-country template; feeds forward into Ryan Adams's solo run and the wider V6 alt-country lineage.</t>
  </si>
  <si>
    <t xml:space="preserve">Faithless Street; Excuse Me While I Break My Own Heart Tonight; Midway Park</t>
  </si>
  <si>
    <t xml:space="preserve">https://en.wikipedia.org/wiki/Whiskeytown
https://en.wikipedia.org/wiki/Faithless_Street</t>
  </si>
  <si>
    <t xml:space="preserve">A1450</t>
  </si>
  <si>
    <t xml:space="preserve">Strangers Almanac</t>
  </si>
  <si>
    <t xml:space="preserve">Outpost Recordings</t>
  </si>
  <si>
    <t xml:space="preserve">pedal steel; close harmonies; drawl; heartbreak; drinking songs; road songs</t>
  </si>
  <si>
    <t xml:space="preserve">Whiskeytown's major-label debut sharpens the songwriting without losing the fiddle-and-pedal-steel core, pairing Ryan Adams's ragged lead vocals with Caitlin Cary's high harmonies on 'Yesterday's News' and '16 Days'. It is a break-up record disguised as a road record, produced with more polish than Faithless Street but still loose enough to sound live. Critics at the time framed it as one of the genre's high-water marks, and it remains the band's most celebrated album.</t>
  </si>
  <si>
    <t xml:space="preserve">Extends the Gram Parsons/Uncle Tupelo lineage of Faithless Street into a more widescreen, string-laden alt-country sound that anticipated the mainstream Americana wave of the 2000s.</t>
  </si>
  <si>
    <t xml:space="preserve">Yesterday's News; 16 Days; Everything I Do</t>
  </si>
  <si>
    <t xml:space="preserve">https://en.wikipedia.org/wiki/Whiskeytown
https://en.wikipedia.org/wiki/Strangers_Almanac</t>
  </si>
  <si>
    <t xml:space="preserve">A1451</t>
  </si>
  <si>
    <t xml:space="preserve">Pneumonia</t>
  </si>
  <si>
    <t xml:space="preserve">pedal steel; strings; close harmonies; piano; heartbreak; polished</t>
  </si>
  <si>
    <t xml:space="preserve">Recorded in 1999 but shelved by a label merger until 2001, Pneumonia trades Strangers Almanac's twang for a lush, string-and-piano country-pop sound closer to Wilco's Summerteeth. 'Don't Wanna Know Why' and 'Ballad of Carol Lynn' still carry Ryan Adams's heartbreak instincts, just dressed in more sophisticated arrangements. It effectively closes out the band before Adams's solo career, at a point where the sound has drifted from insurgent country toward the broader alt-country of V6.</t>
  </si>
  <si>
    <t xml:space="preserve">The endpoint of Whiskeytown's move away from raw Uncle Tupelo-style twang toward the polished, string-laden alt-country that carried into Ryan Adams's Heartbreaker and Gold and the wider V6 scene.</t>
  </si>
  <si>
    <t xml:space="preserve">Don't Wanna Know Why; Ballad of Carol Lynn; Paper Moon</t>
  </si>
  <si>
    <t xml:space="preserve">https://en.wikipedia.org/wiki/Whiskeytown
https://en.wikipedia.org/wiki/Pneumonia_(album)</t>
  </si>
  <si>
    <t xml:space="preserve">A1452</t>
  </si>
  <si>
    <t xml:space="preserve">Son Volt</t>
  </si>
  <si>
    <t xml:space="preserve">Trace</t>
  </si>
  <si>
    <t xml:space="preserve">pedal steel; fiddle; drawl; baritone; storytelling; small-town</t>
  </si>
  <si>
    <t xml:space="preserve">Jay Farrar's post-Uncle Tupelo band debuts with a somber, pedal-steel-heavy record built around his weathered baritone and Mike Heidorn's steady drumming, recorded largely in Minnesota with the Boquist brothers rounding out the lineup. 'Windfall' and 'Drown' balance folk-plain melodies against surges of electric guitar, treating the open Midwestern highway as its central image. It topped year-end lists on release and is still the record most people mean when they say 'insurgent country'.</t>
  </si>
  <si>
    <t xml:space="preserve">Farrar's direct continuation of Uncle Tupelo's traditionalist wing, carrying the March 16-20/Anodyne sound forward into a full-band context that influenced nearly every Bloodshot-era band that followed.</t>
  </si>
  <si>
    <t xml:space="preserve">Windfall; Drown; Tear Stained Eye</t>
  </si>
  <si>
    <t xml:space="preserve">https://en.wikipedia.org/wiki/Son_Volt
https://en.wikipedia.org/wiki/Trace_(album)</t>
  </si>
  <si>
    <t xml:space="preserve">A1453</t>
  </si>
  <si>
    <t xml:space="preserve">Straightaways</t>
  </si>
  <si>
    <t xml:space="preserve">pedal steel; drawl; baritone; road songs; storytelling; Midwestern</t>
  </si>
  <si>
    <t xml:space="preserve">Jay Farrar's second Son Volt record leans further acoustic than 'Trace', built on unhurried tempos, pedal steel, and his weathered baritone working through songs about restlessness and small towns passed on the highway. 'Caryatid Easy' and 'Way Down Watson' keep the band's plainspoken, unadorned arrangements while trading some of the debut's rock surge for a road-worn hush. Some critics found it a quieter cousin to 'Trace', but it holds up as the sound of a band settling into its own identity apart from Uncle Tupelo.</t>
  </si>
  <si>
    <t xml:space="preserve">A direct continuation of the traditionalist wing of Uncle Tupelo that Farrar carried into Son Volt, tightening the acoustic, folk-plain approach he first explored on 'March 16-20, 1992'.</t>
  </si>
  <si>
    <t xml:space="preserve">Caryatid Easy; Way Down Watson; Been Set Free</t>
  </si>
  <si>
    <t xml:space="preserve">https://en.wikipedia.org/wiki/Son_Volt</t>
  </si>
  <si>
    <t xml:space="preserve">A1454</t>
  </si>
  <si>
    <t xml:space="preserve">Wide Swing Tremolo</t>
  </si>
  <si>
    <t xml:space="preserve">pedal steel; drawl; baritone; long solos; feedback; Midwestern</t>
  </si>
  <si>
    <t xml:space="preserve">The third Son Volt album pushes back toward electric heft, with the Boquist brothers' guitars and fiddle stretching into longer, noisier passages than the acoustic 'Straightaways'. Songs like 'Straightface' and 'Question' pair Farrar's flat drawl against a bigger, more churning wall of sound, closer in spirit to 'Trace' than its immediate predecessor. It closed out the band's original run before Farrar put Son Volt on hiatus to go solo in the early 2000s.</t>
  </si>
  <si>
    <t xml:space="preserve">Returns to the heavier, rock-leaning side of the Uncle Tupelo split that Farrar had softened on 'Straightaways', restoring the electric surge that first defined 'Trace'.</t>
  </si>
  <si>
    <t xml:space="preserve">Straightface; Question; Blind Hope</t>
  </si>
  <si>
    <t xml:space="preserve">A1455</t>
  </si>
  <si>
    <t xml:space="preserve">Okemah and the Melody of Riot</t>
  </si>
  <si>
    <t xml:space="preserve">Transmit Sound</t>
  </si>
  <si>
    <t xml:space="preserve">Telecaster twang; drawl; political; storytelling; baritone; anthemic</t>
  </si>
  <si>
    <t xml:space="preserve">Farrar reformed Son Volt with an entirely new lineup for this Woody Guthrie-influenced protest record, cut in the shadow of the Iraq War and named for Guthrie's Oklahoma hometown. 'Bandages and Scars' and 'Jetpilot' pair the band's familiar Telecaster twang with blunt political anger, a more direct approach than the band's 1990s records. It stayed close enough to the insurgent-country sound that built Son Volt's reputation to count as a continuation rather than a reinvention.</t>
  </si>
  <si>
    <t xml:space="preserve">Extends the Woody Guthrie and Dust Bowl balladry that had always run under Uncle Tupelo and Son Volt's sound, now made explicit in both subject matter and title.</t>
  </si>
  <si>
    <t xml:space="preserve">Bandages and Scars; Jetpilot; 6 String Belief</t>
  </si>
  <si>
    <t xml:space="preserve">A1456</t>
  </si>
  <si>
    <t xml:space="preserve">American Central Dust</t>
  </si>
  <si>
    <t xml:space="preserve">pedal steel; fiddle; drawl; hushed; storytelling; Midwestern</t>
  </si>
  <si>
    <t xml:space="preserve">A gentler, more country-leaning Son Volt record than the 2000s reunion albums, built around pedal steel, brushed drums, and Farrar's aging baritone on songs like 'Down to the Wire' and 'Exiles'. It was received as a return to the plainspoken, front-porch feel of the band's 1990s work after the louder, more political 'Okemah'. Rounder Records, a longtime home for roots and bluegrass acts, suited the album's unforced Americana lean.</t>
  </si>
  <si>
    <t xml:space="preserve">Circles back toward the acoustic, folk-plain side of the Son Volt/Uncle Tupelo lineage first heard on 'March 16-20, 1992' and 'Straightaways'.</t>
  </si>
  <si>
    <t xml:space="preserve">Down to the Wire; Exiles; Sultana</t>
  </si>
  <si>
    <t xml:space="preserve">A1457</t>
  </si>
  <si>
    <t xml:space="preserve">Jay Farrar</t>
  </si>
  <si>
    <t xml:space="preserve">Sebastopol</t>
  </si>
  <si>
    <t xml:space="preserve">Artemis Records</t>
  </si>
  <si>
    <t xml:space="preserve">pedal steel; drawl; baritone; hushed; storytelling; cosmic</t>
  </si>
  <si>
    <t xml:space="preserve">Farrar's first solo album, recorded during a Son Volt hiatus, widens his sound with help from the Flaming Lips' Steven Drozd on keyboards and drums, giving songs like 'Feel Free' and 'Damn Shame' a hazier, more layered production than any Son Volt record. It keeps his flat baritone and plainspoken lyrics at the center while letting the arrangements drift further from straight alt-country. Critics heard it as Farrar loosening the insurgent-country template he had defined a decade earlier.</t>
  </si>
  <si>
    <t xml:space="preserve">A direct solo extension of Farrar's post-Uncle Tupelo songwriting, stretched by Drozd's more psychedelic production into territory closer to the 2000s alt-country of V6.</t>
  </si>
  <si>
    <t xml:space="preserve">Feel Free; Damn Shame; Voodoo Candle</t>
  </si>
  <si>
    <t xml:space="preserve">https://en.wikipedia.org/wiki/Jay_Farrar</t>
  </si>
  <si>
    <t xml:space="preserve">A1458</t>
  </si>
  <si>
    <t xml:space="preserve">The Jayhawks</t>
  </si>
  <si>
    <t xml:space="preserve">Bunkhouse Records</t>
  </si>
  <si>
    <t xml:space="preserve">Telecaster twang; close harmonies; drawl; road songs; small-town; harmonized guitars</t>
  </si>
  <si>
    <t xml:space="preserve">Recorded before Mark Olson and Gary Louris had fully found their vocal blend, this self-released debut (later nicknamed 'The Bunkhouse Album') runs on straightforward country-rock chording and Olson's plain, high tenor lead. It predates the band's signature two-part harmonies but already carries the unhurried Midwestern feel that would define Minneapolis's alt-country wing years before the term existed. It sold locally and is now mostly a curiosity for how far the band's sound traveled from here.</t>
  </si>
  <si>
    <t xml:space="preserve">The earliest Jayhawks record, made before the classic Olson-Louris songwriting partnership matured; it set the band on the country-rock path that 'Blue Earth' and 'Hollywood Town Hall' would refine.</t>
  </si>
  <si>
    <t xml:space="preserve">Falling Star; Ann Jane; Election Day</t>
  </si>
  <si>
    <t xml:space="preserve">https://en.wikipedia.org/wiki/The_Jayhawks</t>
  </si>
  <si>
    <t xml:space="preserve">A1459</t>
  </si>
  <si>
    <t xml:space="preserve">Blue Earth</t>
  </si>
  <si>
    <t xml:space="preserve">Telecaster twang; close harmonies; drawl; road songs; harmonized guitars; Midwestern</t>
  </si>
  <si>
    <t xml:space="preserve">Assembled from demos cut over several years, 'Blue Earth' is where Olson and Louris's close two-part harmony first clicks into place over spare, twangy guitar work. It was reportedly playing in the background when Def American's George Drakoulias overheard it on a phone call and signed the band on the spot. Songs like 'Two Angels' and 'Sioux City' are plain, unhurried, and steeped in the flat Minnesota landscape the band came from.</t>
  </si>
  <si>
    <t xml:space="preserve">The record that crystallized the Jayhawks' signature Olson-Louris harmony sound and directly led to their major-label deal, making it a foundational document of the Minneapolis wing of insurgent country.</t>
  </si>
  <si>
    <t xml:space="preserve">Two Angels; Sioux City; Ain't No End</t>
  </si>
  <si>
    <t xml:space="preserve">A1460</t>
  </si>
  <si>
    <t xml:space="preserve">Hollywood Town Hall</t>
  </si>
  <si>
    <t xml:space="preserve">Def American Recordings</t>
  </si>
  <si>
    <t xml:space="preserve">Telecaster twang; close harmonies; harmonized guitars; road songs; heartbreak; drawl</t>
  </si>
  <si>
    <t xml:space="preserve">The Jayhawks' major-label debut, produced by George Drakoulias at Pachyderm Studios, pairs Louris's fuzzed-up electric guitar with the band's now-fluent Olson-Louris harmonies on songs like 'Waiting for the Sun' and 'Two Angels'. It is a fuller, more confident record than 'Blue Earth', trading some of that record's bare-bones feel for widescreen production without losing the plainspoken songwriting. The single 'Waiting for the Sun' brought the band a national audience for the first time.</t>
  </si>
  <si>
    <t xml:space="preserve">Builds directly on 'Blue Earth', with Drakoulias's production giving the Olson-Louris songwriting partnership its widest canvas yet and setting a template other Bloodshot- and Minneapolis-adjacent bands would follow.</t>
  </si>
  <si>
    <t xml:space="preserve">Waiting for the Sun; Settled Down Like Rain; Take Me With You</t>
  </si>
  <si>
    <t xml:space="preserve">A1461</t>
  </si>
  <si>
    <t xml:space="preserve">Tomorrow the Green Grass</t>
  </si>
  <si>
    <t xml:space="preserve">American Recordings</t>
  </si>
  <si>
    <t xml:space="preserve">close harmonies; harmonized guitars; piano; heartbreak; breezy; drawl</t>
  </si>
  <si>
    <t xml:space="preserve">The last album to feature Mark Olson before he left the band, 'Tomorrow the Green Grass' pushes the Jayhawks' harmonies into warmer, more radio-friendly territory on 'Blue' and 'I'd Run Away', while still keeping the pedal-steel-flecked twang of earlier records. It is often cited as the peak of the classic Olson-Louris lineup, balancing sweetness against a persistent undertow of sadness. Olson's departure shortly after release effectively ended this era of the band.</t>
  </si>
  <si>
    <t xml:space="preserve">The full flowering of the Olson-Louris songwriting partnership built up across 'Blue Earth' and 'Hollywood Town Hall', released just before Olson's exit split the band's sound in two.</t>
  </si>
  <si>
    <t xml:space="preserve">Blue; I'd Run Away; Miss Williams' Guitar</t>
  </si>
  <si>
    <t xml:space="preserve">A1462</t>
  </si>
  <si>
    <t xml:space="preserve">Sound of Lies</t>
  </si>
  <si>
    <t xml:space="preserve">jangle; drawl; heartbreak; hushed; bleak; harmonized guitars</t>
  </si>
  <si>
    <t xml:space="preserve">The first Jayhawks record without Mark Olson finds Gary Louris carrying the songwriting alone, and the result is darker and more downcast than the band's earlier work, with the close harmonies replaced by Louris's lonelier lead voice. 'Trouble' and 'Sound of Lies' trade twang for a more textured, almost gothic gloom, reflecting Louris's divorce at the time. It divided longtime fans but is now regarded as a hidden high point of the band's catalog.</t>
  </si>
  <si>
    <t xml:space="preserve">A pivot record for the Jayhawks, made after Olson's departure pushed Louris toward a more introspective, less overtly country-rock sound that anticipates the band's 2000s work.</t>
  </si>
  <si>
    <t xml:space="preserve">Trouble; Sound of Lies; Big Star</t>
  </si>
  <si>
    <t xml:space="preserve">A1463</t>
  </si>
  <si>
    <t xml:space="preserve">Smile</t>
  </si>
  <si>
    <t xml:space="preserve">synths; drum machine; jangle; harmonized guitars; breezy; polished</t>
  </si>
  <si>
    <t xml:space="preserve">The Jayhawks' most polished record swaps pedal steel for synths and drum machines on tracks like 'Smile' and 'I'm Gonna Make You Love Me', chasing a glossy power-pop sound closer to Big Star than to their own alt-country roots. It is the furthest the band strayed from twang, produced with Bob Ezrin for maximum studio sheen. Longtime fans of the Olson-era band tend to see it as the outlier in the catalog rather than a destination.</t>
  </si>
  <si>
    <t xml:space="preserve">The end point of Gary Louris's post-Olson drift away from the band's country-rock foundations, made possible by the more experimental turn already underway on 'Sound of Lies'.</t>
  </si>
  <si>
    <t xml:space="preserve">Smile; I'm Gonna Make You Love Me; A Break in the Clouds</t>
  </si>
  <si>
    <t xml:space="preserve">A1464</t>
  </si>
  <si>
    <t xml:space="preserve">Rainy Day Music</t>
  </si>
  <si>
    <t xml:space="preserve">fingerpicked acoustic; close harmonies; harmonized guitars; jangle; breezy; drawl</t>
  </si>
  <si>
    <t xml:space="preserve">After the studio excess of 'Smile', the Jayhawks pulled back to acoustic guitars, close harmonies, and unfussy folk-rock arrangements on 'Rainy Day Music', widely heard as a return to form. 'Save It for a Rainy Day' and 'Tailspin' recall the warmth of 'Tomorrow the Green Grass' without Olson, with Louris and bassist Marc Perlman splitting songwriting duties. It remains the most acoustic, roots-leaning Jayhawks record of the 2000s.</t>
  </si>
  <si>
    <t xml:space="preserve">A deliberate course correction back toward the harmony-driven, guitar-based sound of the band's 1990s peak after the detour of 'Smile'.</t>
  </si>
  <si>
    <t xml:space="preserve">Save It for a Rainy Day; Tailspin; Angelyne</t>
  </si>
  <si>
    <t xml:space="preserve">A1465</t>
  </si>
  <si>
    <t xml:space="preserve">Old 97's</t>
  </si>
  <si>
    <t xml:space="preserve">Hitchhike to Rhome</t>
  </si>
  <si>
    <t xml:space="preserve">Idol Records</t>
  </si>
  <si>
    <t xml:space="preserve">Telecaster twang; drawl; road songs; rowdy; storytelling; short songs (under 2 minutes)</t>
  </si>
  <si>
    <t xml:space="preserve">The Old 97's debut is fast, scrappy, and barely produced, built on Ken Bethea's twangy lead lines and Rhett Miller's rapid-fire, half-shouted delivery on songs like 'Doreen' and 'Wichita Lineman'-style road tales. It reads as a Dallas bar band racing through a set list rather than a studio statement, closer to punk energy than the more polished records that followed. It established the band's blend of honky-tonk shuffle and pop-punk urgency before major labels came calling.</t>
  </si>
  <si>
    <t xml:space="preserve">A ground-floor document of the Texas wing of insurgent country, cut fast on a local indie label before Bloodshot and then Elektra picked the band up.</t>
  </si>
  <si>
    <t xml:space="preserve">Doreen; St. Ignatius; Never Mind the Phone Bill</t>
  </si>
  <si>
    <t xml:space="preserve">https://en.wikipedia.org/wiki/Old_97%27s</t>
  </si>
  <si>
    <t xml:space="preserve">A1466</t>
  </si>
  <si>
    <t xml:space="preserve">Wreck Your Life</t>
  </si>
  <si>
    <t xml:space="preserve">Telecaster twang; drawl; drinking songs; road songs; rowdy; storytelling</t>
  </si>
  <si>
    <t xml:space="preserve">Released on the then-new Bloodshot Records, 'Wreck Your Life' is a tighter, twangier record than the debut, with pedal steel and Murry Hammond's harmony vocals rounding out Rhett Miller's hard-drinking narratives. 'Doreen' was re-recorded and 'Victoria' and 'The Other Shoe' show a band finding its voice between punk urgency and honky-tonk craft. It is often cited as the record that put Bloodshot's Chicago insurgent-country roster on the national map alongside the Waco Brothers.</t>
  </si>
  <si>
    <t xml:space="preserve">Cements the Old 97's as the flagship Texas band of the Bloodshot Records insurgent-country roster, a scene otherwise centered on Chicago.</t>
  </si>
  <si>
    <t xml:space="preserve">Victoria; The Other Shoe; Doreen</t>
  </si>
  <si>
    <t xml:space="preserve">A1467</t>
  </si>
  <si>
    <t xml:space="preserve">Too Far to Care</t>
  </si>
  <si>
    <t xml:space="preserve">Telecaster twang; drawl; harmonized guitars; heartbreak; road songs; rowdy</t>
  </si>
  <si>
    <t xml:space="preserve">The Old 97's major-label debut is widely considered their high-water mark, sharpening the twang-punk of 'Wreck Your Life' into tightly written songs like 'Timebomb' and 'Barrier Reef' without losing the live-wire energy. Ken Bethea's guitar leads and Rhett Miller's rapid-fire storytelling give the record a restless, road-tested feel even in the studio. It became the reference point for the whole Texas branch of 1990s alt-country.</t>
  </si>
  <si>
    <t xml:space="preserve">The full realization of the sound Bloodshot-era Old 97's built on 'Wreck Your Life', made with major-label resources but none of the polish that would follow on 'Fight Songs'.</t>
  </si>
  <si>
    <t xml:space="preserve">Timebomb; Barrier Reef; Big Brown Eyes</t>
  </si>
  <si>
    <t xml:space="preserve">A1468</t>
  </si>
  <si>
    <t xml:space="preserve">Fight Songs</t>
  </si>
  <si>
    <t xml:space="preserve">Telecaster twang; harmonized guitars; heartbreak; breezy; storytelling; drawl</t>
  </si>
  <si>
    <t xml:space="preserve">'Fight Songs' softens some of 'Too Far to Care's rowdiness into more melodic, radio-conscious songwriting, with 'Murder (Or a Heart Attack)' and 'Nineteen' showing Rhett Miller's growing pop instincts. The band still keeps Bethea's twangy leads and Hammond's harmonies at the core, but the production is noticeably cleaner. It marks the start of the Old 97's drift toward the more mainstream alt-country of the 2000s.</t>
  </si>
  <si>
    <t xml:space="preserve">Extends the Too Far to Care lineup and sound into more polished territory, a step toward the pop-leaning 'Satellite Rides' that followed.</t>
  </si>
  <si>
    <t xml:space="preserve">Murder (Or a Heart Attack); Nineteen; Question</t>
  </si>
  <si>
    <t xml:space="preserve">A1469</t>
  </si>
  <si>
    <t xml:space="preserve">Satellite Rides</t>
  </si>
  <si>
    <t xml:space="preserve">jangle; harmonized guitars; breezy; heartbreak; anthemic; drawl</t>
  </si>
  <si>
    <t xml:space="preserve">The Old 97's lean fully into power pop on 'Satellite Rides', with 'Buick City Complex' and 'King of All the World' built on ringing guitar hooks more than pedal-steel twang. It is still recognizably the same band, but the country signifiers that marked 'Wreck Your Life' and 'Too Far to Care' are mostly gone. Critics and fans remain split on whether it is a natural evolution or a departure from the band's insurgent-country roots.</t>
  </si>
  <si>
    <t xml:space="preserve">The furthest extension of the pop turn already underway on 'Fight Songs', closing out the band's Elektra years and its clearest connection to 1990s insurgent country.</t>
  </si>
  <si>
    <t xml:space="preserve">King of All the World; Buick City Complex; Rollerskate Skinny</t>
  </si>
  <si>
    <t xml:space="preserve">A1470</t>
  </si>
  <si>
    <t xml:space="preserve">The Bottle Rockets</t>
  </si>
  <si>
    <t xml:space="preserve">East Side Digital</t>
  </si>
  <si>
    <t xml:space="preserve">Festus, MO</t>
  </si>
  <si>
    <t xml:space="preserve">Telecaster twang; drawl; storytelling; small-town; rowdy; drinking songs</t>
  </si>
  <si>
    <t xml:space="preserve">Fronted by Brian Henneman, who had guested on Uncle Tupelo's 'Still Feel Gone', this debut runs on loud Telecaster riffing and blunt, working-class storytelling about rural Missouri life. Songs like 'Trailer Mama' and 'Every Kind of Everything' favor plainspoken detail over romance, closer to Skynyrd-style Southern rock than to Uncle Tupelo's folk leanings. It set the template for a band that would become one of the era's most respected songwriting-first alt-country acts.</t>
  </si>
  <si>
    <t xml:space="preserve">Grew directly out of the Belleville/St. Louis scene around Uncle Tupelo, with Henneman's Telecaster work carrying the region's blue-collar storytelling tradition forward.</t>
  </si>
  <si>
    <t xml:space="preserve">Trailer Mama; Every Kind of Everything; Radar Gun</t>
  </si>
  <si>
    <t xml:space="preserve">https://en.wikipedia.org/wiki/The_Bottle_Rockets</t>
  </si>
  <si>
    <t xml:space="preserve">A1471</t>
  </si>
  <si>
    <t xml:space="preserve">The Brooklyn Side</t>
  </si>
  <si>
    <t xml:space="preserve">TAG Recordings</t>
  </si>
  <si>
    <t xml:space="preserve">Telecaster twang; long solos; drawl; storytelling; small-town; political</t>
  </si>
  <si>
    <t xml:space="preserve">The Bottle Rockets' widely praised second record sharpens the debut's Skynyrd-indebted guitar boogie into some of the era's most vivid working-class songwriting, especially 'Welfare Music' and '1000 Dollar Car'. Henneman's plainspoken narration treats trailer parks, factory towns, and cheap cars with a novelist's eye rather than condescension. It is frequently cited as one of the most fully realized records to come out of the No Depression scene.</t>
  </si>
  <si>
    <t xml:space="preserve">The clearest example of the Southern-storytelling-rock strand within insurgent country, later a direct influence on Drive-By Truckers and the V3 lane.</t>
  </si>
  <si>
    <t xml:space="preserve">Welfare Music; 1000 Dollar Car; Radar Gun</t>
  </si>
  <si>
    <t xml:space="preserve">A1472</t>
  </si>
  <si>
    <t xml:space="preserve">24 Hours a Day</t>
  </si>
  <si>
    <t xml:space="preserve">Telecaster twang; long solos; drawl; storytelling; small-town; drinking songs</t>
  </si>
  <si>
    <t xml:space="preserve">Cut for a major label with a bigger budget, '24 Hours a Day' keeps the Bottle Rockets' plainspoken storytelling intact on songs like 'Indianapolis' while adding a slightly more polished rock sheen. It didn't sell the way Atlantic hoped, and the band was dropped shortly after, but it remains a strong entry in the catalog for fans of the twin-guitar attack from 'The Brooklyn Side'. Henneman's eye for regional detail stays sharp throughout.</t>
  </si>
  <si>
    <t xml:space="preserve">The band's major-label high point, extending the Southern-rock storytelling of 'The Brooklyn Side' before a label shakeup pushed them back to independent releases.</t>
  </si>
  <si>
    <t xml:space="preserve">Indianapolis; Radar Gun; Perfect Far Away</t>
  </si>
  <si>
    <t xml:space="preserve">A1473</t>
  </si>
  <si>
    <t xml:space="preserve">Freakwater</t>
  </si>
  <si>
    <t xml:space="preserve">Feels Like the Third Time</t>
  </si>
  <si>
    <t xml:space="preserve">fiddle; close harmonies; drawl; bleak; Southern gothic; spiritual or gospel</t>
  </si>
  <si>
    <t xml:space="preserve">Catherine Irwin and Janet Bean's close, off-kilter harmonies sit at the center of this stark, mostly acoustic record, drawing directly on Louvin Brothers-style close harmony and old-time gospel forms. The arrangements stay spare, letting the two voices' natural dissonance carry songs about death, drink, and small-town Kentucky. It established Freakwater as the starkest, most traditionalist act to come out of the Chicago-adjacent insurgent-country network.</t>
  </si>
  <si>
    <t xml:space="preserve">Rooted directly in Louvin Brothers and Carter Family close-harmony singing, brought into the 1990s insurgent-country scene through Bean's ties to Chicago's Eleventh Dream Day.</t>
  </si>
  <si>
    <t xml:space="preserve">My Old Drunk Friend; Georgia Moon; Louisville Lip</t>
  </si>
  <si>
    <t xml:space="preserve">https://en.wikipedia.org/wiki/Freakwater</t>
  </si>
  <si>
    <t xml:space="preserve">A1474</t>
  </si>
  <si>
    <t xml:space="preserve">Old Paint</t>
  </si>
  <si>
    <t xml:space="preserve">fiddle; close harmonies; drawl; bleak; Southern gothic; hushed</t>
  </si>
  <si>
    <t xml:space="preserve">Freakwater's third record refines the stark sound of its predecessor with a slightly fuller band behind Irwin and Bean's harmonies, still favoring plainness over polish. Songs draw on traditional forms and murder-ballad bleakness, treating old-time and gospel song structures as a living vocabulary rather than pastiche. It deepened the band's reputation as the most uncompromising traditionalist act in the Chicago insurgent-country orbit.</t>
  </si>
  <si>
    <t xml:space="preserve">A continuation of the close-harmony, old-time-rooted sound established on 'Feels Like the Third Time', tightening the band's songwriting without changing its stripped-down approach.</t>
  </si>
  <si>
    <t xml:space="preserve">Washed in the Blood; Little Sad Song; Jailer</t>
  </si>
  <si>
    <t xml:space="preserve">A1475</t>
  </si>
  <si>
    <t xml:space="preserve">Springtime</t>
  </si>
  <si>
    <t xml:space="preserve">fiddle; banjo; close harmonies; drawl; Southern gothic; bleak</t>
  </si>
  <si>
    <t xml:space="preserve">'Springtime' adds slightly more instrumental color, with banjo and fiddle filling out Irwin and Bean's harmonies on death-haunted songs like 'Lorraine' and 'What the People Want'. The band's core approach stays unchanged: plain arrangements built to foreground two clashing, weathered voices. It is often ranked among the band's strongest records for the consistency of its songwriting.</t>
  </si>
  <si>
    <t xml:space="preserve">Continues the old-time gospel and murder-ballad vocabulary Freakwater had worked in since its debut, keeping the band apart stylistically from the louder Bloodshot roster.</t>
  </si>
  <si>
    <t xml:space="preserve">Lorraine; What the People Want; Louisville Lip</t>
  </si>
  <si>
    <t xml:space="preserve">A1476</t>
  </si>
  <si>
    <t xml:space="preserve">End Time</t>
  </si>
  <si>
    <t xml:space="preserve">fiddle; close harmonies; drawl; spiritual or gospel; bleak; Southern gothic</t>
  </si>
  <si>
    <t xml:space="preserve">The last Freakwater record of the decade closes the 1990s run with more of the band's stark, gospel-inflected close harmony, this time leaning harder into apocalyptic and religious imagery in its title and songs. Irwin and Bean's voices remain the whole point, framed by spare guitar, banjo, and fiddle rather than any studio sheen. It is a fitting bookend to a decade spent working almost entirely outside the louder, punkier side of insurgent country.</t>
  </si>
  <si>
    <t xml:space="preserve">Closes out Freakwater's core 1990s run in the same stripped-down, old-time vocabulary established on 'Feels Like the Third Time', maintaining the band's distance from the Bloodshot cowpunk sound around it.</t>
  </si>
  <si>
    <t xml:space="preserve">Cloak of Frogs; New Star; For Marion</t>
  </si>
  <si>
    <t xml:space="preserve">A1477</t>
  </si>
  <si>
    <t xml:space="preserve">Waco Brothers</t>
  </si>
  <si>
    <t xml:space="preserve">To the Last Dead Cowboy</t>
  </si>
  <si>
    <t xml:space="preserve">Telecaster twang; shouted; political; rowdy; drinking songs; storytelling</t>
  </si>
  <si>
    <t xml:space="preserve">Jon Langford's post-Mekons band debuts loud and blunt, pairing three guitars and a rhythm section built for punk tempos with barroom country structures on songs like 'Plenty Tuff Union Made'. Langford's shouted, half-spoken vocals and openly leftist politics set the Waco Brothers apart from the more romantic side of alt-country. It became one of the founding records of Bloodshot Records' self-styled 'insurgent country' roster.</t>
  </si>
  <si>
    <t xml:space="preserve">Brings Langford's Mekons-honed punk politics directly into Chicago's country scene, helping define Bloodshot Records' insurgent-country identity from its earliest releases.</t>
  </si>
  <si>
    <t xml:space="preserve">Plenty Tuff Union Made; Do What I Say; Take Me to the Fires</t>
  </si>
  <si>
    <t xml:space="preserve">https://en.wikipedia.org/wiki/The_Waco_Brothers</t>
  </si>
  <si>
    <t xml:space="preserve">A1478</t>
  </si>
  <si>
    <t xml:space="preserve">Cowboy in Flames</t>
  </si>
  <si>
    <t xml:space="preserve">Telecaster twang; shouted; political; rowdy; harmonized guitars; drinking songs</t>
  </si>
  <si>
    <t xml:space="preserve">The Waco Brothers' second album keeps the three-guitar attack and Langford's barked vocals, tightening the songwriting on tracks like 'Death of Country Music' into some of the band's most quoted statements of purpose. It is a louder, funnier record than most of the Bloodshot roster, closer to pub-rock energy than to Nashville polish. The title track's mock-eulogy for mainstream country became something of an unofficial anthem for the whole insurgent-country movement.</t>
  </si>
  <si>
    <t xml:space="preserve">Sharpens the punk-meets-honky-tonk approach of 'To the Last Dead Cowboy' into the Waco Brothers' clearest artistic statement, cementing their role as Bloodshot's house band.</t>
  </si>
  <si>
    <t xml:space="preserve">Death of Country Music; Harm's Way; Nothing at All</t>
  </si>
  <si>
    <t xml:space="preserve">A1479</t>
  </si>
  <si>
    <t xml:space="preserve">Do You Think About Me?</t>
  </si>
  <si>
    <t xml:space="preserve">Telecaster twang; shouted; rowdy; drinking songs; storytelling; harmonized guitars</t>
  </si>
  <si>
    <t xml:space="preserve">Released the same year as 'Cowboy in Flames', this record keeps the Waco Brothers' formula of three chugging guitars and communal, shouted choruses, favoring live-in-the-room energy over studio polish. It leans slightly more into barroom sing-along territory than its more pointed companion record, with the band clearly enjoying its own noise. It reinforced the Waco Brothers' reputation as Bloodshot's most reliably rowdy live draw translated to tape.</t>
  </si>
  <si>
    <t xml:space="preserve">A companion piece to 'Cowboy in Flames' from the same prolific year, continuing the band's punk-honky-tonk hybrid at the center of Chicago's insurgent-country scene.</t>
  </si>
  <si>
    <t xml:space="preserve">Do You Think About Me; Bad Times Better; Never Gonna Change</t>
  </si>
  <si>
    <t xml:space="preserve">A1480</t>
  </si>
  <si>
    <t xml:space="preserve">Wacoworld</t>
  </si>
  <si>
    <t xml:space="preserve">Telecaster twang; shouted; political; rowdy; storytelling; drinking songs</t>
  </si>
  <si>
    <t xml:space="preserve">'Wacoworld' closes out the Waco Brothers' 1990s run with the same three-guitar roar and Langford's political sloganeering, aimed this time at the turn-of-millennium mood. Tracks keep the band's pub-rock tempos and singalong structure while sharpening some of the era's most pointed lyrics about class and media. It stands as the last fully 1990s-sounding Waco Brothers record before the band's 2000s work drifted slightly more polished.</t>
  </si>
  <si>
    <t xml:space="preserve">The final entry in the Waco Brothers' original run of Bloodshot records, maintaining the punk-country hybrid Langford brought from the Mekons into Chicago's scene.</t>
  </si>
  <si>
    <t xml:space="preserve">Wreck Your Health; Revolution Blues; Fox River</t>
  </si>
  <si>
    <t xml:space="preserve">A1481</t>
  </si>
  <si>
    <t xml:space="preserve">Robbie Fulks</t>
  </si>
  <si>
    <t xml:space="preserve">Country Love Songs</t>
  </si>
  <si>
    <t xml:space="preserve">pedal steel; fiddle; drawl; funny-sad; drinking songs; storytelling</t>
  </si>
  <si>
    <t xml:space="preserve">Robbie Fulks's debut plays it straighter than most Bloodshot records, leaning on classic honky-tonk shuffle rhythms and pedal steel while his lyrics undercut the genre's sincerity with sharp, funny-sad wit. Songs like 'Cigarette State' and 'Every Kind of Music but Country' show Fulks equally in love with and needling traditional Nashville songwriting. It announced him as Bloodshot's most technically accomplished traditionalist even as he mocked the industry's expectations.</t>
  </si>
  <si>
    <t xml:space="preserve">Draws on classic honky-tonk songcraft (Hank Williams, Buck Owens) filtered through the deadpan wit of Prine and Tom T. Hall, a direct line into the funny-sad trunk of the atlas.</t>
  </si>
  <si>
    <t xml:space="preserve">Every Kind of Music but Country; Cigarette State; Cold Statesville Ground</t>
  </si>
  <si>
    <t xml:space="preserve">https://en.wikipedia.org/wiki/Robbie_Fulks</t>
  </si>
  <si>
    <t xml:space="preserve">A1482</t>
  </si>
  <si>
    <t xml:space="preserve">South Mouth</t>
  </si>
  <si>
    <t xml:space="preserve">pedal steel; banjo; drawl; funny-sad; storytelling; rowdy</t>
  </si>
  <si>
    <t xml:space="preserve">Fulks's second album speeds up the honky-tonk of 'Country Love Songs' with faster tempos and sharper jokes, most infamously on 'Fuck This Town', his profane kiss-off to the Nashville music industry that had rejected him. Elsewhere, 'Roots' and 'Cocaine and Ashes' show off his fast, precise bluegrass-adjacent picking alongside genuinely tender songwriting. It cemented Fulks's reputation as the Bloodshot roster's sharpest wit and best musician.</t>
  </si>
  <si>
    <t xml:space="preserve">Continues the honky-tonk-with-a-smirk approach of 'Country Love Songs', pushing Fulks's traditionalist chops and satirical edge further into Bloodshot's insurgent-country identity.</t>
  </si>
  <si>
    <t xml:space="preserve">Fuck This Town; Roots; Cocaine and Ashes</t>
  </si>
  <si>
    <t xml:space="preserve">A1483</t>
  </si>
  <si>
    <t xml:space="preserve">Souled American</t>
  </si>
  <si>
    <t xml:space="preserve">Fe</t>
  </si>
  <si>
    <t xml:space="preserve">pedal steel; drawl; hushed; glacial; bleak; storytelling</t>
  </si>
  <si>
    <t xml:space="preserve">Souled American's debut moves at a crawl, with Chris Grigoroff and Joe Adducci's vocals draped over dub-slow bass lines and sparse pedal steel, predating the No Depression boom by two years. It reads less like a rock record than a country song played back at half speed, a strange, hypnotic sound that had almost no precedent in 1988. Critics have since credited the band as an unheralded root of alt-country's stranger, slower fringe.</t>
  </si>
  <si>
    <t xml:space="preserve">One of the earliest records to bring underground rock's patience and minimalism to country songwriting, a quiet precursor to the whole Chicago insurgent-country scene that followed.</t>
  </si>
  <si>
    <t xml:space="preserve">Native Air; Soul; Notes Campfire</t>
  </si>
  <si>
    <t xml:space="preserve">https://en.wikipedia.org/wiki/Souled_American</t>
  </si>
  <si>
    <t xml:space="preserve">A1484</t>
  </si>
  <si>
    <t xml:space="preserve">Flubber</t>
  </si>
  <si>
    <t xml:space="preserve">pedal steel; drawl; hushed; glacial; bleak; lo-fi</t>
  </si>
  <si>
    <t xml:space="preserve">The second Souled American record slows down even further than 'Fe', with songs stretching out into long, dub-influenced grooves under Grigoroff's flat vocal delivery. The band's refusal to speed up or clean up its sound baffled Rough Trade's American arm, which folded not long after. It remains a cult favorite for listeners drawn to the outer, most patient edge of alt-country.</t>
  </si>
  <si>
    <t xml:space="preserve">Deepens the glacial, dub-inflected approach of 'Fe', pushing the Chicago insurgent-country scene's slowest, most minimal wing to its logical extreme.</t>
  </si>
  <si>
    <t xml:space="preserve">Six Feet of Snow; Family Dog; Heaven</t>
  </si>
  <si>
    <t xml:space="preserve">A1485</t>
  </si>
  <si>
    <t xml:space="preserve">Around the Horn</t>
  </si>
  <si>
    <t xml:space="preserve">The last of Souled American's three Rough Trade records released within eighteen months, 'Around the Horn' keeps the band's signature slow-motion pedal steel and dub-bass sound, released the same year as Uncle Tupelo's debut but sounding like it came from a different planet. Rough Trade's American division folded shortly after, cutting off the band's major distribution. It is the endpoint of the group's original, most fully-formed lineup era.</t>
  </si>
  <si>
    <t xml:space="preserve">Closes out the trilogy of Rough Trade albums that made Souled American a strange, largely unheralded parallel to the Uncle Tupelo-led insurgent-country boom breaking at the same moment.</t>
  </si>
  <si>
    <t xml:space="preserve">Xmas Tree; Sun Dog; Been There</t>
  </si>
  <si>
    <t xml:space="preserve">A1486</t>
  </si>
  <si>
    <t xml:space="preserve">Sonny</t>
  </si>
  <si>
    <t xml:space="preserve">pedal steel; drawl; glacial; bleak; storytelling; hushed</t>
  </si>
  <si>
    <t xml:space="preserve">An album of classic American country covers, 'Sonny' finds Souled American applying their trademark half-speed treatment to older songs rather than originals, only released in Europe after Rough Trade's US arm had already folded. The band's approach turns familiar country structures into something eerie and unfamiliar through sheer tempo alone. It is a strange, illuminating detour for listeners who know the band mainly through its original material.</t>
  </si>
  <si>
    <t xml:space="preserve">Applies Souled American's glacial reworking of country song forms directly to the tradition itself, making explicit the roots the band's originals only gestured toward.</t>
  </si>
  <si>
    <t xml:space="preserve">Hobo; Notes Campfire; Shadow of Your Doubt</t>
  </si>
  <si>
    <t xml:space="preserve">A1487</t>
  </si>
  <si>
    <t xml:space="preserve">Frozen</t>
  </si>
  <si>
    <t xml:space="preserve">Moll Tonträger</t>
  </si>
  <si>
    <t xml:space="preserve">pedal steel; drawl; glacial; hushed; bleak; spiritual or gospel</t>
  </si>
  <si>
    <t xml:space="preserve">After Rough Trade's collapse, Souled American resurfaced on the small German label Moll Tonträger with 'Frozen', pushing their tempos even slower and their arrangements even sparser than before. The record leans into a hushed, almost devotional stillness, a far cry from the buzzsaw energy of most insurgent-country bands active at the same moment. It found the band a small but devoted European audience even as American attention moved elsewhere.</t>
  </si>
  <si>
    <t xml:space="preserve">Continues Souled American's singular, glacially slow approach to country song form on a new small label after the collapse of their original American distribution.</t>
  </si>
  <si>
    <t xml:space="preserve">Kayo; Wow Wow; Jealous</t>
  </si>
  <si>
    <t xml:space="preserve">A1488</t>
  </si>
  <si>
    <t xml:space="preserve">Notes Campfire</t>
  </si>
  <si>
    <t xml:space="preserve">pedal steel; drawl; glacial; hushed; bleak; lullaby</t>
  </si>
  <si>
    <t xml:space="preserve">The last Souled American record of the band's original run pushes its slow-motion aesthetic to its furthest point, arrangements reduced almost to silence around Grigoroff and Adducci's murmured vocals. It closes out an eight-year run in which the band never once sped up to meet the louder, punkier insurgent-country scene growing up around it. The group went largely quiet for years afterward, cementing its cult, out-of-time reputation.</t>
  </si>
  <si>
    <t xml:space="preserve">The final statement of the glacial, minimalist approach Souled American maintained across every record since 'Fe', standing apart from the rest of the Chicago insurgent-country scene by refusing its energy.</t>
  </si>
  <si>
    <t xml:space="preserve">Deep Blue Sea; Six Feet of Snow; Notes Campfire</t>
  </si>
  <si>
    <t xml:space="preserve">A1489</t>
  </si>
  <si>
    <t xml:space="preserve">16 Horsepower</t>
  </si>
  <si>
    <t xml:space="preserve">Sackcloth 'n' Ashes</t>
  </si>
  <si>
    <t xml:space="preserve">Denver</t>
  </si>
  <si>
    <t xml:space="preserve">banjo; slide guitar; baritone; Southern gothic; spiritual or gospel; bleak</t>
  </si>
  <si>
    <t xml:space="preserve">David Eugene Edwards's Chemnitzer concertina and hellfire baritone drive this debut, which fuses Appalachian gospel and old-time instrumentation to a brooding, post-punk intensity indebted to the Gun Club and Nick Cave. Songs like 'Black Soul Choir' treat Depression-era religious dread as a living, menacing force rather than nostalgia. It is widely credited as the founding record of the gothic-country subgenre within 1990s insurgent country.</t>
  </si>
  <si>
    <t xml:space="preserve">Fuses old-time Appalachian religious music with the post-punk intensity of the Gun Club and Nick Cave, founding the gothic-country wing that fed forward into Wovenhand and the broader Denver scene.</t>
  </si>
  <si>
    <t xml:space="preserve">Black Soul Choir; American Wheeze; Haw</t>
  </si>
  <si>
    <t xml:space="preserve">https://en.wikipedia.org/wiki/16_Horsepower</t>
  </si>
  <si>
    <t xml:space="preserve">A1490</t>
  </si>
  <si>
    <t xml:space="preserve">Low Estate</t>
  </si>
  <si>
    <t xml:space="preserve">banjo; slide guitar; baritone; Southern gothic; shouted; bleak</t>
  </si>
  <si>
    <t xml:space="preserve">16 Horsepower's second record is heavier and more aggressive than the debut, with Edwards's preaching-cadence vocals pushed further into fire-and-brimstone territory over churning, distorted string-band arrangements. 'Haw' and 'Coal Black Horse' show the band tightening its gothic-country identity rather than softening it for a wider audience. It confirmed the band as the clearest link between old-time American religious music and post-punk intensity.</t>
  </si>
  <si>
    <t xml:space="preserve">Deepens the gothic-country template of 'Sackcloth 'n' Ashes', keeping 16 Horsepower's sound apart from the more straightforward twang of the rest of the insurgent-country scene.</t>
  </si>
  <si>
    <t xml:space="preserve">Coal Black Horse; Brimstone Rock; Low Estate</t>
  </si>
  <si>
    <t xml:space="preserve">A1491</t>
  </si>
  <si>
    <t xml:space="preserve">Secret South</t>
  </si>
  <si>
    <t xml:space="preserve">Razor &amp; Tie</t>
  </si>
  <si>
    <t xml:space="preserve">banjo; slide guitar; baritone; Southern gothic; hushed; spiritual or gospel</t>
  </si>
  <si>
    <t xml:space="preserve">The band's third record trades some of 'Low Estate's aggression for a more melodic, folk-inflected approach, with Edwards's songwriting turning more traditional even as the gothic imagery stays intact. It was recorded as A&amp;M's roster was being absorbed elsewhere, ultimately finding release through Razor &amp; Tie. It is often considered the moment 16 Horsepower's original rock energy began giving way to the more purely folk-based sound of the band's final years.</t>
  </si>
  <si>
    <t xml:space="preserve">A transitional record between the gothic-country intensity of the band's A&amp;M years and the folk-leaning sound of 'Folklore', staying close enough to the core sound to remain part of the insurgent-country story.</t>
  </si>
  <si>
    <t xml:space="preserve">Clogger; Splinters; Cinder Alley</t>
  </si>
  <si>
    <t xml:space="preserve">A1492</t>
  </si>
  <si>
    <t xml:space="preserve">The Handsome Family</t>
  </si>
  <si>
    <t xml:space="preserve">Odessa</t>
  </si>
  <si>
    <t xml:space="preserve">Carrot Top Records</t>
  </si>
  <si>
    <t xml:space="preserve">drum machine; baritone; Southern gothic; bleak; deadpan; storytelling</t>
  </si>
  <si>
    <t xml:space="preserve">Brett and Rennie Sparks's debut pairs a cheap drum machine with Brett's deep, deadpan baritone on murder ballads and small-town tragedies, closer in spirit to a folk tale collection than a rock record. Rennie's lyrics treat death, madness, and rural Americana with dry, matter-of-fact humor rather than melodrama. It laid the groundwork for the duo's signature blend of gothic storytelling and homemade production.</t>
  </si>
  <si>
    <t xml:space="preserve">A key early document of the gothic-country wing of insurgent country, built on Southern gothic storytelling closer to folklore than to Nashville songcraft.</t>
  </si>
  <si>
    <t xml:space="preserve">Amelia Earhart vs. the Dancing Bear; Weightless Again; Winnebago Skeletons</t>
  </si>
  <si>
    <t xml:space="preserve">https://en.wikipedia.org/wiki/The_Handsome_Family</t>
  </si>
  <si>
    <t xml:space="preserve">A1493</t>
  </si>
  <si>
    <t xml:space="preserve">Milk and Scissors</t>
  </si>
  <si>
    <t xml:space="preserve">drum machine; baritone; Southern gothic; bleak; deadpan; funny-sad</t>
  </si>
  <si>
    <t xml:space="preserve">The Handsome Family's second record refines the deadpan gothic-folk of 'Odessa' with slightly fuller arrangements while keeping Brett's flat baritone and the couple's dark, funny-sad lyrics at the center. Songs about drowned lovers and small-town oddities sit comfortably next to bits of genuinely bleak humor. It further set the duo apart from both the rowdier Bloodshot bands and the more straightforward alt-country acts of the period.</t>
  </si>
  <si>
    <t xml:space="preserve">Continues the Sparks' gothic-storytelling songwriting from 'Odessa', building the reputation that would carry the band into the 2000s Chicago scene.</t>
  </si>
  <si>
    <t xml:space="preserve">My Ghost; The Sad Milkman; Ain't No Bethlehem</t>
  </si>
  <si>
    <t xml:space="preserve">A1494</t>
  </si>
  <si>
    <t xml:space="preserve">Through the Trees</t>
  </si>
  <si>
    <t xml:space="preserve">drum machine; baritone; Southern gothic; bleak; deadpan; spiritual or gospel</t>
  </si>
  <si>
    <t xml:space="preserve">Widely considered the Handsome Family's masterpiece, 'Through the Trees' pairs its darkest songwriting yet with the band's most fully realized homemade arrangements, drum machine and all. 'Far From Any Road' would later become the duo's best-known song after its use as a television theme decades later, but the whole record holds together as a unified vision of rural American gothic. It remains the entry point most critics point to for the band's catalog.</t>
  </si>
  <si>
    <t xml:space="preserve">The fullest realization of the gothic-country storytelling the Sparks had built across 'Odessa' and 'Milk and Scissors', a high-water mark for the genre's darker wing.</t>
  </si>
  <si>
    <t xml:space="preserve">Far From Any Road; My Sister's Tiny Hands; Down in the Ground</t>
  </si>
  <si>
    <t xml:space="preserve">A1495</t>
  </si>
  <si>
    <t xml:space="preserve">In the Air</t>
  </si>
  <si>
    <t xml:space="preserve">baritone; Southern gothic; bleak; deadpan; hushed; spiritual or gospel</t>
  </si>
  <si>
    <t xml:space="preserve">'In the Air' softens the drum machine of earlier records in favor of a hushed, more acoustic-leaning production, letting Rennie's increasingly strange, dreamlike lyrics take center stage over Brett's steady baritone. Songs drift between the domestic and the cosmic, treating both with the same deadpan calm. It stays close enough to the gothic-folk template of 'Through the Trees' to belong to the same run of records.</t>
  </si>
  <si>
    <t xml:space="preserve">A quieter continuation of the gothic-country storytelling established across the Handsome Family's 1990s records, made just as the calendar turned into the 2000s.</t>
  </si>
  <si>
    <t xml:space="preserve">Up Falling Rock Hill; The Sun Never Sets on Me; Grandmother Waits for You</t>
  </si>
  <si>
    <t xml:space="preserve">A1496</t>
  </si>
  <si>
    <t xml:space="preserve">Twilight</t>
  </si>
  <si>
    <t xml:space="preserve">baritone; Southern gothic; bleak; deadpan; hushed; cosmic</t>
  </si>
  <si>
    <t xml:space="preserve">'Twilight' keeps building on the hushed, acoustic-leaning sound of 'In the Air', with Rennie's lyrics drifting further into surreal, almost science-fiction territory alongside the band's familiar rural gothic imagery. Brett's arrangements stay spare and unhurried, content to let the songwriting carry the weight. It is generally ranked among the strongest records of the band's original Chicago-based run before their eventual move to New Mexico.</t>
  </si>
  <si>
    <t xml:space="preserve">The last of the Handsome Family's Chicago-era run to stay firmly within the gothic-country sound of the 1990s records that made their name.</t>
  </si>
  <si>
    <t xml:space="preserve">The White Dust; Gravity; Passenger Pigeons</t>
  </si>
  <si>
    <t xml:space="preserve">A1497</t>
  </si>
  <si>
    <t xml:space="preserve">Southern Culture on the Skids</t>
  </si>
  <si>
    <t xml:space="preserve">Too Much Pork for Just One Fork</t>
  </si>
  <si>
    <t xml:space="preserve">Moist Records</t>
  </si>
  <si>
    <t xml:space="preserve">Chapel Hill</t>
  </si>
  <si>
    <t xml:space="preserve">slide guitar; rowdy; pop-culture references; storytelling; Southern gothic; funny-sad</t>
  </si>
  <si>
    <t xml:space="preserve">Southern Culture on the Skids' breakthrough pairs surf-guitar twang with trailer-park kitsch, turning Southern stereotypes into gleeful, self-aware theater on songs like 'Voodoo Cadillac'. Rick Miller's reverb-drenched guitar and the band's campy stage persona set them apart from the more earnest side of insurgent country entirely. It built the band's reputation as the scene's most purely entertaining live act.</t>
  </si>
  <si>
    <t xml:space="preserve">Draws on rockabilly, surf instrumentals, and B-movie Southern kitsch rather than the folk seriousness of Uncle Tupelo, representing the rowdier, funnier fringe of the Carolinas scene.</t>
  </si>
  <si>
    <t xml:space="preserve">Voodoo Cadillac; Fried Chicken and Gasoline; Banana Puddin'</t>
  </si>
  <si>
    <t xml:space="preserve">https://en.wikipedia.org/wiki/Southern_Culture_on_the_Skids</t>
  </si>
  <si>
    <t xml:space="preserve">A1498</t>
  </si>
  <si>
    <t xml:space="preserve">Dirt Track Date</t>
  </si>
  <si>
    <t xml:space="preserve">slide guitar; rowdy; pop-culture references; storytelling; breezy; funny-sad</t>
  </si>
  <si>
    <t xml:space="preserve">SCOTS's major-label breakout keeps the surf-twang and trailer-park humor of earlier records while sharpening the hooks on 'Camel Walk' and 'Soul City', bringing the band's live-show theatrics onto radio for the first time. It stayed determinedly campy and Southern even with a bigger budget behind it, refusing to sand down the band's identity for mainstream appeal. It remains the record most listeners mean when they think of the band.</t>
  </si>
  <si>
    <t xml:space="preserve">The commercial high point of the surf-rockabilly, pop-culture-obsessed strand of Southern insurgent rock that 'Too Much Pork for Just One Fork' established.</t>
  </si>
  <si>
    <t xml:space="preserve">Camel Walk; Soul City; 8 Piece Box</t>
  </si>
  <si>
    <t xml:space="preserve">A1499</t>
  </si>
  <si>
    <t xml:space="preserve">The Gourds</t>
  </si>
  <si>
    <t xml:space="preserve">Dem's Good Beeble</t>
  </si>
  <si>
    <t xml:space="preserve">mandolin; banjo; fiddle; rowdy; funny-sad; drawl</t>
  </si>
  <si>
    <t xml:space="preserve">The Gourds' debut throws bluegrass picking, Cajun accordion touches, and loose, rowdy arrangements together with Kevin Russell's ragged drawl, sounding like a backporch jam that happened to get recorded. Songs veer between goofy and genuinely moving without much warning, a hallmark of the band's whole catalog. It established the Gourds as Austin's answer to the more polished insurgent-country bands elsewhere.</t>
  </si>
  <si>
    <t xml:space="preserve">Part of the Austin/Texas wing of 1990s insurgent country, mixing bluegrass and zydeco textures into the genre's usual Telecaster-and-pedal-steel vocabulary.</t>
  </si>
  <si>
    <t xml:space="preserve">Left Nut; Bloodyshirt Roustabout; El Paso</t>
  </si>
  <si>
    <t xml:space="preserve">https://en.wikipedia.org/wiki/The_Gourds</t>
  </si>
  <si>
    <t xml:space="preserve">A1500</t>
  </si>
  <si>
    <t xml:space="preserve">Stadium Blitzer</t>
  </si>
  <si>
    <t xml:space="preserve">mandolin; banjo; fiddle; rowdy; storytelling; small-town</t>
  </si>
  <si>
    <t xml:space="preserve">The Gourds' second record keeps the loose, string-band-meets-bar-band energy of the debut while sharpening the songwriting, with Jimmy Smith and Russell splitting lead vocal duties across a wider stylistic range. It is a shaggier, less commercially minded record than most of the era's major-label alt-country, closer to a jam session with real songs attached. The band's reputation as a phenomenal live act was already outpacing its studio sales by this point.</t>
  </si>
  <si>
    <t xml:space="preserve">Continues the loose, multi-genre string-band approach of 'Dem's Good Beeble', keeping the Gourds distinct from both the punkier Bloodshot bands and the more polished Texas scene around them.</t>
  </si>
  <si>
    <t xml:space="preserve">Gin and Juice; Get Nekkid; Jesus Christ with Signs Following</t>
  </si>
  <si>
    <t xml:space="preserve">A1501</t>
  </si>
  <si>
    <t xml:space="preserve">Ghosts of Hallelujah</t>
  </si>
  <si>
    <t xml:space="preserve">mandolin; banjo; fiddle; storytelling; funny-sad; spiritual or gospel</t>
  </si>
  <si>
    <t xml:space="preserve">The last Gourds record of the decade closes out their Watermelon Records run with the same loose blend of bluegrass, zydeco, and bar-band rock, plus a slightly more reflective streak than the party-ready 'Stadium Blitzer'. The band's genre-agnostic instrumentation, mandolin and accordion sitting comfortably next to distorted guitar, stayed a constant through lineup and label changes. It set up the more widely heard records the band would make on Sugar Hill in the 2000s.</t>
  </si>
  <si>
    <t xml:space="preserve">Rounds out the Gourds' 1990s Watermelon Records trilogy, the label-defining Austin string-band strand of insurgent country distinct from Chicago's punkier scene.</t>
  </si>
  <si>
    <t xml:space="preserve">Hearts of Gold; Ghosts of Hallelujah; Burn the Honky Tonk Down</t>
  </si>
  <si>
    <t xml:space="preserve">A1502</t>
  </si>
  <si>
    <t xml:space="preserve">Dog Days</t>
  </si>
  <si>
    <t xml:space="preserve">Roadrunner Records</t>
  </si>
  <si>
    <t xml:space="preserve">Oxford, MS</t>
  </si>
  <si>
    <t xml:space="preserve">Telecaster twang; drawl; harmonized guitars; small-town; storytelling; road songs</t>
  </si>
  <si>
    <t xml:space="preserve">Cary Hudson and Laurie Stirratt's Oxford, Mississippi band mixes Skynyrd-style twin-guitar boogie with the plainspoken storytelling of the wider insurgent-country movement, best captured on the band's best-known song, 'Blue Canoe'. Hudson's slide guitar and Stirratt's steady bass keep the arrangements loose and road-tested, closer to a bar band than a studio project. It gave the Mississippi Delta scene a genuine entry in the national alt-country conversation.</t>
  </si>
  <si>
    <t xml:space="preserve">Brings the Southern-rock guitar tradition directly into 1990s insurgent country from its Mississippi home turf, a regional cousin to the Bottle Rockets' Missouri storytelling.</t>
  </si>
  <si>
    <t xml:space="preserve">Blue Canoe; Soul Sister; Jimmy Carter</t>
  </si>
  <si>
    <t xml:space="preserve">https://en.wikipedia.org/wiki/Blue_Mountain_(band)</t>
  </si>
  <si>
    <t xml:space="preserve">A1503</t>
  </si>
  <si>
    <t xml:space="preserve">The Silos</t>
  </si>
  <si>
    <t xml:space="preserve">Cuba</t>
  </si>
  <si>
    <t xml:space="preserve">Record Collect</t>
  </si>
  <si>
    <t xml:space="preserve">Telecaster twang; drawl; harmonized guitars; road songs; storytelling; heartbreak</t>
  </si>
  <si>
    <t xml:space="preserve">Walter Salas-Humara and Bob Rupe's Silos made 'Cuba' just as the alt-country label was being coined, mixing plainspoken country-rock songwriting with the tougher edges of the New York downtown scene the band came out of. 'Tennessee Fire' and 'She's Cold' pair Salas-Humara's flat vocal delivery with tightly interlocked guitar parts. It predates the No Depression name but is often cited alongside Jason and the Scorchers and the dB's as an early marker of the sound.</t>
  </si>
  <si>
    <t xml:space="preserve">An early New York contribution to the emerging alt-country sound, made before the term existed and before Uncle Tupelo's 'No Depression' gave the movement its name.</t>
  </si>
  <si>
    <t xml:space="preserve">Tennessee Fire; She's Cold; Every Alibi</t>
  </si>
  <si>
    <t xml:space="preserve">https://en.wikipedia.org/wiki/The_Silos</t>
  </si>
  <si>
    <t xml:space="preserve">A1504</t>
  </si>
  <si>
    <t xml:space="preserve">Known informally as 'the one with the bird on the cover', the Silos' major-label album reached its highest chart position while keeping the band's tight, twangy guitar interplay and Salas-Humara's plainspoken songwriting intact. It came out the same year as Uncle Tupelo's debut, part of a wider, loosely connected wave of bands working the same country-rock-meets-indie territory before any of them had a shared name for it. RCA's major-label push didn't translate into lasting commercial success, and the band returned to independent labels afterward.</t>
  </si>
  <si>
    <t xml:space="preserve">One of several late-1980s/early-1990s bands (alongside the Silos' own 'Cuba' and acts like the Blood Oranges) working out the insurgent-country sound in parallel with Uncle Tupelo, before the No Depression name existed.</t>
  </si>
  <si>
    <t xml:space="preserve">Picture of Helen; Commodore Peter; I'm Gone</t>
  </si>
  <si>
    <t xml:space="preserve">A1505</t>
  </si>
  <si>
    <t xml:space="preserve">Richard Buckner</t>
  </si>
  <si>
    <t xml:space="preserve">Bloomed</t>
  </si>
  <si>
    <t xml:space="preserve">Dejadisc</t>
  </si>
  <si>
    <t xml:space="preserve">pedal steel; fingerpicked acoustic; drawl; hushed; heartbreak; storytelling</t>
  </si>
  <si>
    <t xml:space="preserve">Recorded in Lubbock and produced by Lloyd Maines, Richard Buckner's debut is a lyrically dense, plainly played record built around his weary, unadorned voice and Maines's pedal steel. It arrived while Buckner was still fronting an unsuccessful band called the Doubters, and its songs of quiet devastation like 'Lil Wallet Picture' caught critics' attention almost immediately. It set the template for the literary, unhurried songwriting Buckner would pursue for the next three decades.</t>
  </si>
  <si>
    <t xml:space="preserve">Emerges from the same Texas roots-music circles as Lloyd Maines's other work, joining the wider insurgent-country movement as its most purely literary songwriter.</t>
  </si>
  <si>
    <t xml:space="preserve">Lil Wallet Picture; Blue and Wonder; Rider Down</t>
  </si>
  <si>
    <t xml:space="preserve">https://en.wikipedia.org/wiki/Bloomed
https://en.wikipedia.org/wiki/Richard_Buckner_(musician)</t>
  </si>
  <si>
    <t xml:space="preserve">A1506</t>
  </si>
  <si>
    <t xml:space="preserve">Devotion + Doubt</t>
  </si>
  <si>
    <t xml:space="preserve">pedal steel; hushed; storytelling; heartbreak; long songs (7+ minutes); bleak</t>
  </si>
  <si>
    <t xml:space="preserve">Buckner's major-label debut for MCA is a more adventurous, almost avant-garde record than 'Bloomed', with backing from members of Giant Sand and guitarist Marc Ribot pulling the arrangements toward noisier, more atmospheric territory. J.D. Foster's production leaves plenty of empty space around Buckner's hushed, half-mumbled vocals on songs like 'A Goodbye Rye'. It won wide critical praise but, in Buckner's own telling, didn't sell well enough to keep MCA interested.</t>
  </si>
  <si>
    <t xml:space="preserve">Pushes Buckner's insurgent-country songwriting toward the more experimental, indie-adjacent sound that connects to the 2000s alt-country songwriters of V6.</t>
  </si>
  <si>
    <t xml:space="preserve">A Goodbye Rye; Fater; On Travelling</t>
  </si>
  <si>
    <t xml:space="preserve">https://en.wikipedia.org/wiki/Richard_Buckner_(musician)</t>
  </si>
  <si>
    <t xml:space="preserve">A1507</t>
  </si>
  <si>
    <t xml:space="preserve">Since</t>
  </si>
  <si>
    <t xml:space="preserve">Buckner's second and final MCA record leans even further into detailed, atmospheric production, with contributions from Tortoise's John McEntire and David Grubbs pulling the arrangements toward post-rock textures around his weathered voice. 'Ariel Ramirez' later found a second life in a Volkswagen ad and the horror film 'The Strangers', but the whole record holds together as some of Buckner's most emotionally direct writing. MCA dropped him shortly after, a fate Buckner wryly noted in later interviews.</t>
  </si>
  <si>
    <t xml:space="preserve">The furthest extension of the noisier, indie-inflected direction 'Devotion + Doubt' set out, closing Buckner's major-label period before he moved to smaller indie labels.</t>
  </si>
  <si>
    <t xml:space="preserve">Ariel Ramirez; Once; On Traveling (reprise)</t>
  </si>
  <si>
    <t xml:space="preserve">A1508</t>
  </si>
  <si>
    <t xml:space="preserve">Golden Smog</t>
  </si>
  <si>
    <t xml:space="preserve">Down by the Old Mainstream</t>
  </si>
  <si>
    <t xml:space="preserve">jangle; harmonized guitars; close harmonies; breezy; road songs; storytelling</t>
  </si>
  <si>
    <t xml:space="preserve">A Minneapolis supergroup drawing members from the Jayhawks, Soul Asylum, and Wilco, Golden Smog's first proper album turns what began as a goofy side project into genuinely strong jangle-pop-inflected alt-country. Gary Louris, Dan Murphy, and Jeff Tweedy trade lead vocals across songs that lean lighter and funnier than any of their main bands. It is best understood as a document of how tightly knit the Minneapolis and Chicago insurgent-country scenes had become by the mid-1990s.</t>
  </si>
  <si>
    <t xml:space="preserve">A direct crossroads of the era's key bands, with members of the Jayhawks, Soul Asylum, and Wilco proving how interconnected the Minneapolis and Chicago insurgent-country scenes were.</t>
  </si>
  <si>
    <t xml:space="preserve">Please Tell My Brother; V; Radio King</t>
  </si>
  <si>
    <t xml:space="preserve">https://en.wikipedia.org/wiki/Golden_Smog</t>
  </si>
  <si>
    <t xml:space="preserve">A1509</t>
  </si>
  <si>
    <t xml:space="preserve">Weird Tales</t>
  </si>
  <si>
    <t xml:space="preserve">pedal steel; harmonized guitars; drawl; road songs; breezy; close harmonies</t>
  </si>
  <si>
    <t xml:space="preserve">Golden Smog's second album leans further into straightforward alt-country than the poppier debut, with pedal steel and a more consistent band feel across songs written by Louris, Murphy, and Kraig Johnson. 'Until You Came Along' and 'Keys' show a genuine songwriting chemistry rather than a novelty side-project vibe. It stands as the fullest realization of the band's potential before members' main projects pulled focus away.</t>
  </si>
  <si>
    <t xml:space="preserve">Builds on the loose, collaborative chemistry of 'Down by the Old Mainstream', further cementing the ties between the Jayhawks, Wilco, and Soul Asylum camps.</t>
  </si>
  <si>
    <t xml:space="preserve">Until You Came Along; Keys; Please Tell My Brother</t>
  </si>
  <si>
    <t xml:space="preserve">A1510</t>
  </si>
  <si>
    <t xml:space="preserve">The Sadies</t>
  </si>
  <si>
    <t xml:space="preserve">Precious Moments</t>
  </si>
  <si>
    <t xml:space="preserve">Toronto, ON</t>
  </si>
  <si>
    <t xml:space="preserve">pedal steel; long solos; harmonized guitars; cosmic; road songs; storytelling</t>
  </si>
  <si>
    <t xml:space="preserve">The Sadies' debut wraps Toronto's roots-rock scene in reverb-heavy, spaghetti-western twang, with Dallas and Travis Good's dual guitars stretching into extended instrumental passages closer to the Ventures than to Nashville. It found a natural home on Bloodshot Records, the label's Chicago insurgent-country roster embracing the band's more cosmic, cinematic take on the sound. It set the band up as go-to backing musicians for a run of collaborations with Neko Case, Jon Langford, and others.</t>
  </si>
  <si>
    <t xml:space="preserve">Extends Bloodshot's Chicago insurgent-country roster north into Canada, bringing a spaghetti-western, instrumentally driven strand into the genre's mostly vocal-centered catalog.</t>
  </si>
  <si>
    <t xml:space="preserve">Puedes Hacerte; Ridgeline; Massachusetts Millionaire</t>
  </si>
  <si>
    <t xml:space="preserve">https://thesadies.bandcamp.com/album/tremendous-efforts
https://www.discogs.com/release/1995209-The-Sadies-Precious-Moments</t>
  </si>
  <si>
    <t xml:space="preserve">A1511</t>
  </si>
  <si>
    <t xml:space="preserve">Tremendous Efforts</t>
  </si>
  <si>
    <t xml:space="preserve">Recorded with Steve Albini, 'Tremendous Efforts' sharpens the Sadies' surf-twang instrumental attack while adding more vocal songs than the debut, still steeped in the reverb-drenched, widescreen guitar interplay of Dallas and Travis Good. It kept the band's reputation growing as both a headlining act and Bloodshot's most in-demand backing band. The record's title has since become a bit of an inside joke about the band's underrated status.</t>
  </si>
  <si>
    <t xml:space="preserve">Continues the cosmic, instrumentally driven strand of Bloodshot's roster that 'Precious Moments' established, recorded with the same raw, live-to-tape ethos Albini brought to Bloodshot labelmates.</t>
  </si>
  <si>
    <t xml:space="preserve">Story of Song; Loved on Look; Contract in Blood</t>
  </si>
  <si>
    <t xml:space="preserve">https://thesadies.bandcamp.com/album/tremendous-efforts
https://www.discogs.com/release/2516288-The-Sadies-Tremendous-Efforts</t>
  </si>
  <si>
    <t xml:space="preserve">A1512</t>
  </si>
  <si>
    <t xml:space="preserve">Chuck Johnson</t>
  </si>
  <si>
    <t xml:space="preserve">Blood Moon Boulder</t>
  </si>
  <si>
    <t xml:space="preserve">Scissor Tail Editions</t>
  </si>
  <si>
    <t xml:space="preserve">Oakland, CA</t>
  </si>
  <si>
    <t xml:space="preserve">fingerpicked acoustic; slide guitar; long songs (7+ minutes); cosmic</t>
  </si>
  <si>
    <t xml:space="preserve">Six long pieces that push steel-string American Primitive playing toward drone: slide lines bend like raga figures on 'Corvid Tactics', and side two adds violin and electronic haze under the guitar on 'The Deer and the Snake'. The electrified closer hints at the pedal-steel ambient records he made next. For listeners who like William Tyler or Jack Rose but want the pieces to drift further out.</t>
  </si>
  <si>
    <t xml:space="preserve">Sits in the Fahey and Basho line as carried on by the 2010s Scissor Tail and VDSQ circle; its drones point toward the ambient-country crossover of Chuck Johnson's own later pedal-steel work.</t>
  </si>
  <si>
    <t xml:space="preserve">Corvid Tactics; Silver Teeth in the Sun; The Deer and the Snake</t>
  </si>
  <si>
    <t xml:space="preserve">https://www.chuckjohnson.net/dusted-reviews-blood-moon-boulder/</t>
  </si>
  <si>
    <t xml:space="preserve">A1513</t>
  </si>
  <si>
    <t xml:space="preserve">MJ Lenderman</t>
  </si>
  <si>
    <t xml:space="preserve">Dear Life Records</t>
  </si>
  <si>
    <t xml:space="preserve">C1 Indie twang / yallternative</t>
  </si>
  <si>
    <t xml:space="preserve">Asheville</t>
  </si>
  <si>
    <t xml:space="preserve">lo-fi; deadpan; fingerpicked acoustic; drawl; small-town</t>
  </si>
  <si>
    <t xml:space="preserve">Lenderman's home-recorded debut: hissy four-track guitar songs, half-mumbled vocals and jokes buried in genuine heartbreak. It is rougher and slower than his later work but already has the deadpan, small-town eye for detail that defines his writing.</t>
  </si>
  <si>
    <t xml:space="preserve">Grew out of Asheville's DIY bedroom-recording scene before Lenderman joined Wednesday full-time; a direct line to the funnier, sadder songwriting of Boat Songs and Manning Fireworks.</t>
  </si>
  <si>
    <t xml:space="preserve">Come Over; Ghost Town; Southern Birds</t>
  </si>
  <si>
    <t xml:space="preserve">https://en.wikipedia.org/wiki/MJ_Lenderman
https://mjlenderman.bandcamp.com/music</t>
  </si>
  <si>
    <t xml:space="preserve">A1514</t>
  </si>
  <si>
    <t xml:space="preserve">Ghost of Your Guitar Solo</t>
  </si>
  <si>
    <t xml:space="preserve">lo-fi; deadpan; funny-sad; drawl; pop-culture references</t>
  </si>
  <si>
    <t xml:space="preserve">A scrappy, tossed-off-sounding set of slacker-rock songs that bridges his earliest bedroom tapes and the more assured Boat Songs, full of one-liners about basketball, bad decisions and long-gone relationships delivered in his flat, dry voice.</t>
  </si>
  <si>
    <t xml:space="preserve">Second Dear Life Records release, recorded as Lenderman's own songwriting was starting to draw notice alongside his role in Wednesday.</t>
  </si>
  <si>
    <t xml:space="preserve">Hangover Game; You Have Bought Yourself a Boat</t>
  </si>
  <si>
    <t xml:space="preserve">https://en.wikipedia.org/wiki/MJ_Lenderman</t>
  </si>
  <si>
    <t xml:space="preserve">A1515</t>
  </si>
  <si>
    <t xml:space="preserve">Boat Songs</t>
  </si>
  <si>
    <t xml:space="preserve">Crazy Horse fuzz; deadpan; funny-sad; pop-culture references; drawl</t>
  </si>
  <si>
    <t xml:space="preserve">The album that put Lenderman on the map: loping, overdriven guitar rock with a country tilt, sung in a bone-dry deadpan about Dan Marino, Michael Jordan's baseball career and other small American humiliations. Funny and sneakily devastating within the same verse.</t>
  </si>
  <si>
    <t xml:space="preserve">Builds directly on Neil Young &amp; Crazy Horse's guitar tone and the deadpan-funny-sad lineage of Drag City songwriters; opened the door to Manning Fireworks and his growing profile in Wednesday.</t>
  </si>
  <si>
    <t xml:space="preserve">TLC Cage Match; Hangover Game; You Have Bought Yourself a Boat</t>
  </si>
  <si>
    <t xml:space="preserve">https://en.wikipedia.org/wiki/MJ_Lenderman
https://www.noexpectations.fyi/p/the-60-best-albums-of-2022-according</t>
  </si>
  <si>
    <t xml:space="preserve">A1516</t>
  </si>
  <si>
    <t xml:space="preserve">Manning Fireworks</t>
  </si>
  <si>
    <t xml:space="preserve">Crazy Horse fuzz; pedal steel; deadpan; funny-sad; long solos</t>
  </si>
  <si>
    <t xml:space="preserve">Lenderman's major-indie breakthrough: warmer production, pedal steel and long, unhurried guitar solos wrapped around some of his sharpest, saddest jokes yet, about golf, Guitar Center parking lots and men who can't quite say what they mean.</t>
  </si>
  <si>
    <t xml:space="preserve">A culmination of the Neil Young guitar lineage and the funny-sad Drag City tradition, released the same year he became one of Waxahatchee's key collaborators on Tigers Blood.</t>
  </si>
  <si>
    <t xml:space="preserve">She's Leaving You; Wristwatch; Rudolph</t>
  </si>
  <si>
    <t xml:space="preserve">https://www.noexpectations.fyi/p/the-60-best-albums-of-2024</t>
  </si>
  <si>
    <t xml:space="preserve">https://en.wikipedia.org/wiki/MJ_Lenderman
https://www.noexpectations.fyi/p/the-60-best-albums-of-2024</t>
  </si>
  <si>
    <t xml:space="preserve">A1517</t>
  </si>
  <si>
    <t xml:space="preserve">And the Wind (Live and Loose!)</t>
  </si>
  <si>
    <t xml:space="preserve">Crazy Horse fuzz; long solos; live in the room; drawl; rowdy</t>
  </si>
  <si>
    <t xml:space="preserve">A loose, rowdy live document of the Boat Songs-era band (billed as MJ Lenderman &amp; the Wind), stretching the studio songs out with extra guitar interplay and crowd noise intact.</t>
  </si>
  <si>
    <t xml:space="preserve">Captures the touring band that would carry over into the Manning Fireworks era, showing how the songs mutate on stage.</t>
  </si>
  <si>
    <t xml:space="preserve">TLC Cage Match; Under Control</t>
  </si>
  <si>
    <t xml:space="preserve">https://mjlenderman.bandcamp.com/music
https://en.wikipedia.org/wiki/MJ_Lenderman</t>
  </si>
  <si>
    <t xml:space="preserve">A1518</t>
  </si>
  <si>
    <t xml:space="preserve">Lucky</t>
  </si>
  <si>
    <t xml:space="preserve">lo-fi; fingerpicked acoustic; drawl; hushed; small-town</t>
  </si>
  <si>
    <t xml:space="preserve">A tiny three-song bedroom EP with Karly Hartzman guesting on drums and vocals, quieter and rougher than anything he'd release later but already carrying his plainspoken, half-joking phrasing.</t>
  </si>
  <si>
    <t xml:space="preserve">An early document of the Lenderman-Hartzman creative partnership that would soon become Wednesday's core songwriting axis.</t>
  </si>
  <si>
    <t xml:space="preserve">No Mercy; SUV</t>
  </si>
  <si>
    <t xml:space="preserve">https://mjlenderman.bandcamp.com/album/lucky</t>
  </si>
  <si>
    <t xml:space="preserve">A1519</t>
  </si>
  <si>
    <t xml:space="preserve">Knockin'</t>
  </si>
  <si>
    <t xml:space="preserve">lo-fi; deadpan; funny-sad; drawl; short songs (under 2 minutes)</t>
  </si>
  <si>
    <t xml:space="preserve">A five-song stopgap EP (Dear Life catalog DLRDG 002) between his first two albums, loose and quick, with the same wry, downbeat humor as his full-lengths in miniature.</t>
  </si>
  <si>
    <t xml:space="preserve">Fits between Ghost of Your Guitar Solo and Boat Songs as Lenderman's songwriting sharpened toward the deadpan style that broke through in 2022.</t>
  </si>
  <si>
    <t xml:space="preserve">Knockin'; Happiness</t>
  </si>
  <si>
    <t xml:space="preserve">https://mjlenderman.bandcamp.com/album/knockin
https://en.wikipedia.org/wiki/MJ_Lenderman</t>
  </si>
  <si>
    <t xml:space="preserve">A1520</t>
  </si>
  <si>
    <t xml:space="preserve">Snocaps</t>
  </si>
  <si>
    <t xml:space="preserve">close harmonies; jangle; duets; breezy; harmonized guitars</t>
  </si>
  <si>
    <t xml:space="preserve">A surprise-released full-band project pairing Katie and Allison Crutchfield (Waxahatchee, P.S. Eliot) with MJ Lenderman and Brad Cook, the sisters' first record together since their teenage punk band. Warm, harmony-driven indie rock rather than a solo Lenderman vehicle.</t>
  </si>
  <si>
    <t xml:space="preserve">Connects Lenderman's Asheville circle directly to Waxahatchee's; a one-off group record rather than a continuing band.</t>
  </si>
  <si>
    <t xml:space="preserve">https://www.anti.com/news/snocaps-new-group-from-allison-katie-crutchfield-feat-mj-lenderman-brad-coo/</t>
  </si>
  <si>
    <t xml:space="preserve">A1521</t>
  </si>
  <si>
    <t xml:space="preserve">Wednesday</t>
  </si>
  <si>
    <t xml:space="preserve">yep definitely</t>
  </si>
  <si>
    <t xml:space="preserve">C4 Countrygaze and loud twang</t>
  </si>
  <si>
    <t xml:space="preserve">lo-fi; noise wall; hushed; drawl; bleak</t>
  </si>
  <si>
    <t xml:space="preserve">Wednesday's self-released debut, cut as a duo of Karly Hartzman and Daniel Gorham before the band expanded to a five-piece: hazy, unpolished indie rock that already leans on Hartzman's diaristic, Southern-gothic lyrics.</t>
  </si>
  <si>
    <t xml:space="preserve">The starting point of Hartzman's solo-project-turned-band, years before the shoegaze/country fusion of Twin Plagues and Rat Saw God.</t>
  </si>
  <si>
    <t xml:space="preserve">https://en.wikipedia.org/wiki/Wednesday_(American_band)</t>
  </si>
  <si>
    <t xml:space="preserve">A1522</t>
  </si>
  <si>
    <t xml:space="preserve">How Do You Let Love Into the Heart That Isn't Split Wide Open</t>
  </si>
  <si>
    <t xml:space="preserve">Sub-Fi</t>
  </si>
  <si>
    <t xml:space="preserve">lo-fi; hushed; drawl; bleak; fingerpicked acoustic</t>
  </si>
  <si>
    <t xml:space="preserve">An early, quietly-released Wednesday EP from just after the band's formation, rawer and more hushed than anything on their later Dead Oceans records.</t>
  </si>
  <si>
    <t xml:space="preserve">Part of the pre-Lenderman early catalog that shows the band's sound before its shoegaze/noise elements arrived.</t>
  </si>
  <si>
    <t xml:space="preserve">A1523</t>
  </si>
  <si>
    <t xml:space="preserve">Manic Static</t>
  </si>
  <si>
    <t xml:space="preserve">lo-fi; noise wall; drawl; hushed; bleak</t>
  </si>
  <si>
    <t xml:space="preserve">A self-titled EP released as the band was solidifying into a full five-piece, still cheaply recorded but pointing toward the heavier guitar textures of the albums to come.</t>
  </si>
  <si>
    <t xml:space="preserve">Bridges yep definitely and the fuller-band sound of I Was Trying to Describe You to Someone.</t>
  </si>
  <si>
    <t xml:space="preserve">A1524</t>
  </si>
  <si>
    <t xml:space="preserve">I Was Trying to Describe You to Someone</t>
  </si>
  <si>
    <t xml:space="preserve">noise wall; pedal steel; drawl; Southern gothic; feedback</t>
  </si>
  <si>
    <t xml:space="preserve">Wednesday's first record as a proper five-piece and first for Orindal: shoegaze-thick guitars and pedal steel wrapped around Hartzman's vivid, small-town storytelling. Quieter than Rat Saw God but with the same eye for uncomfortable detail.</t>
  </si>
  <si>
    <t xml:space="preserve">First album to show the full band's mix of noise rock and alt-country, setting up Twin Plagues.</t>
  </si>
  <si>
    <t xml:space="preserve">Turkey Vulture; Handsome Man</t>
  </si>
  <si>
    <t xml:space="preserve">A1525</t>
  </si>
  <si>
    <t xml:space="preserve">Guttering</t>
  </si>
  <si>
    <t xml:space="preserve">Super Enema</t>
  </si>
  <si>
    <t xml:space="preserve">lo-fi; drawl; hushed; bleak; fingerpicked acoustic</t>
  </si>
  <si>
    <t xml:space="preserve">A short, sparsely-produced EP released as MJ Lenderman fully joined the band, credited jointly on Bandcamp as 'MJ Lenderman &amp; Wednesday' and later folded into the group's official discography.</t>
  </si>
  <si>
    <t xml:space="preserve">Marks the point where Lenderman became a full songwriting presence in Wednesday rather than just a touring member.</t>
  </si>
  <si>
    <t xml:space="preserve">https://www.noexpectations.fyi/p/wednesday-potpot-lawn-goose-new-albums</t>
  </si>
  <si>
    <t xml:space="preserve">https://en.wikipedia.org/wiki/Wednesday_(American_band)
https://mjlenderman.bandcamp.com/album/guttering</t>
  </si>
  <si>
    <t xml:space="preserve">A1526</t>
  </si>
  <si>
    <t xml:space="preserve">Twin Plagues</t>
  </si>
  <si>
    <t xml:space="preserve">noise wall; pedal steel; feedback; drawl; Southern gothic</t>
  </si>
  <si>
    <t xml:space="preserve">The album where Wednesday's mix of shoegaze fuzz and country twang really locked in, with Lenderman as a full contributing member for the first time. Loud, blown-out guitars sit under Hartzman's plainspoken lyrics about small-town Southern life.</t>
  </si>
  <si>
    <t xml:space="preserve">A key document of countrygaze: Velvet Underground-descended noise textures grafted onto Southern storytelling in the Skynyrd-to-Drive-By-Truckers lineage.</t>
  </si>
  <si>
    <t xml:space="preserve">Cliff; Handsome Man</t>
  </si>
  <si>
    <t xml:space="preserve">https://en.wikipedia.org/wiki/Wednesday_(American_band)
https://www.noexpectations.fyi/p/wednesday-potpot-lawn-goose-new-albums</t>
  </si>
  <si>
    <t xml:space="preserve">A1527</t>
  </si>
  <si>
    <t xml:space="preserve">Mowing the Leaves Instead of Piling 'em Up</t>
  </si>
  <si>
    <t xml:space="preserve">noise wall; drawl; feedback; live in the room; jangle</t>
  </si>
  <si>
    <t xml:space="preserve">A full-band covers record pulling from country, indie and classic-rock sources, filtered through Wednesday's blown-out, pedal-steel-laced sound. It's a covers set rather than original songs, released just before the band left Orindal for Dead Oceans.</t>
  </si>
  <si>
    <t xml:space="preserve">Shows the covers/tribute strand of the countrygaze scene and the band's own influences in plain sight.</t>
  </si>
  <si>
    <t xml:space="preserve">A1528</t>
  </si>
  <si>
    <t xml:space="preserve">Rat Saw God</t>
  </si>
  <si>
    <t xml:space="preserve">noise wall; pedal steel; Southern gothic; storytelling; feedback</t>
  </si>
  <si>
    <t xml:space="preserve">Wednesday's breakthrough: a widescreen mix of Dinosaur Jr.-style guitar theatrics and vivid, novelistic Southern storytelling, from car crashes to church parking lots. 'Bull Believer' is the album's noisiest, most cathartic centerpiece.</t>
  </si>
  <si>
    <t xml:space="preserve">The clearest current example of the Skynyrd-to-Drive-By-Truckers storytelling line fused with Sonic Youth/Dinosaur Jr.-style guitar noise; widely cited as a defining Core record.</t>
  </si>
  <si>
    <t xml:space="preserve">Bull Believer; Chosen to Deserve; Turkey Vulture</t>
  </si>
  <si>
    <t xml:space="preserve">https://www.noexpectations.fyi/p/the-30-best-albums-of-2023-so-far-midyear-list</t>
  </si>
  <si>
    <t xml:space="preserve">https://en.wikipedia.org/wiki/Wednesday_(American_band)
https://www.noexpectations.fyi/p/the-30-best-albums-of-2023-so-far-midyear-list</t>
  </si>
  <si>
    <t xml:space="preserve">A1529</t>
  </si>
  <si>
    <t xml:space="preserve">Wednesday on Audiotree Live</t>
  </si>
  <si>
    <t xml:space="preserve">Audiotree</t>
  </si>
  <si>
    <t xml:space="preserve">noise wall; live in the room; feedback; drawl; pedal steel</t>
  </si>
  <si>
    <t xml:space="preserve">A radio-session live album cut around the Twin Plagues era, rougher and noisier in the room than the studio versions, capturing the band's live intensity before they broke through more widely.</t>
  </si>
  <si>
    <t xml:space="preserve">A snapshot of the band mid-transition from lo-fi project to full-throated noise-country outfit.</t>
  </si>
  <si>
    <t xml:space="preserve">Cliff</t>
  </si>
  <si>
    <t xml:space="preserve">A1530</t>
  </si>
  <si>
    <t xml:space="preserve">Bleeds</t>
  </si>
  <si>
    <t xml:space="preserve">noise wall; pedal steel; Southern gothic; feedback; anthemic</t>
  </si>
  <si>
    <t xml:space="preserve">Wednesday's sixth album pushes further into explosive, shoegaze/grunge territory while keeping classic country song structures underneath, made as Lenderman stepped back from touring to focus on his solo career.</t>
  </si>
  <si>
    <t xml:space="preserve">Continues the countrygaze lineage the band helped define with Twin Plagues and Rat Saw God, now with a bigger, more anthemic sound.</t>
  </si>
  <si>
    <t xml:space="preserve">Elderberry Wine; Pick Up That Knife</t>
  </si>
  <si>
    <t xml:space="preserve">https://en.wikipedia.org/wiki/Wednesday_(American_band)
https://www.noexpectations.fyi/p/the-100-best-albums-of-2025</t>
  </si>
  <si>
    <t xml:space="preserve">A1531</t>
  </si>
  <si>
    <t xml:space="preserve">Diva Sweetly</t>
  </si>
  <si>
    <t xml:space="preserve">In The Living Room</t>
  </si>
  <si>
    <t xml:space="preserve">Seal Mountain Records</t>
  </si>
  <si>
    <t xml:space="preserve">C4</t>
  </si>
  <si>
    <t xml:space="preserve">shouted; short songs (under 2 minutes); funny-sad; small-town; drawl</t>
  </si>
  <si>
    <t xml:space="preserve">A pop-punk/emo-pop record Karly Hartzman made before Wednesday took over as her main outlet, trading the noise-country of her later band for late-'90s-indebted, track-stuffed alt-rock energy.</t>
  </si>
  <si>
    <t xml:space="preserve">Predates Wednesday and shows Hartzman's songwriting roots in scrappier punk and emo before she developed the storytelling style of Rat Saw God.</t>
  </si>
  <si>
    <t xml:space="preserve">https://en.wikipedia.org/wiki/Karly_Hartzman
https://pitchfork.com/reviews/albums/diva-sweetly-in-the-living-room/</t>
  </si>
  <si>
    <t xml:space="preserve">A1532</t>
  </si>
  <si>
    <t xml:space="preserve">villagerrr</t>
  </si>
  <si>
    <t xml:space="preserve">Come Down</t>
  </si>
  <si>
    <t xml:space="preserve">C5 Twangy indie folk</t>
  </si>
  <si>
    <t xml:space="preserve">Columbus</t>
  </si>
  <si>
    <t xml:space="preserve">lo-fi; hushed; small-town; fingerpicked acoustic; drawl</t>
  </si>
  <si>
    <t xml:space="preserve">Mark Allen Scott's earliest villagerrr full-length, a home-recorded set of quiet, unpolished songs made alone before he found an audience beyond his immediate circle.</t>
  </si>
  <si>
    <t xml:space="preserve">The starting point of villagerrr's prolific 2021-2022 run of quiet Bandcamp uploads that eventually led to Like Leaves.</t>
  </si>
  <si>
    <t xml:space="preserve">stickss; river</t>
  </si>
  <si>
    <t xml:space="preserve">https://villagerrr.bandcamp.com/album/come-down</t>
  </si>
  <si>
    <t xml:space="preserve">A1533</t>
  </si>
  <si>
    <t xml:space="preserve">Something or Somewhere Else</t>
  </si>
  <si>
    <t xml:space="preserve">A short five-song EP from villagerrr's prolific 2022, quiet and homemade, tucked between the OHIOAN and brain pain albums.</t>
  </si>
  <si>
    <t xml:space="preserve">One of three quick, quietly-uploaded 2022 releases that built villagerrr's early catalog before wider attention arrived.</t>
  </si>
  <si>
    <t xml:space="preserve">Smoke; Anna</t>
  </si>
  <si>
    <t xml:space="preserve">https://villagerrr.bandcamp.com/album/something-or-somewhere-else</t>
  </si>
  <si>
    <t xml:space="preserve">A1534</t>
  </si>
  <si>
    <t xml:space="preserve">OHIOAN</t>
  </si>
  <si>
    <t xml:space="preserve">small-town; Midwestern; drawl; fingerpicked acoustic; lo-fi</t>
  </si>
  <si>
    <t xml:space="preserve">An eight-song set explicitly about Ohio, home-recorded and plainspoken, with song titles like 'Big Buck Hunter' and 'Car Show' grounding it in specific Midwestern small-town life.</t>
  </si>
  <si>
    <t xml:space="preserve">Part of villagerrr's prolific 2022 run; its regional specificity anticipates the Midwestern focus of Tear Your Heart Out and Carousel.</t>
  </si>
  <si>
    <t xml:space="preserve">OHIOAN; Field Day</t>
  </si>
  <si>
    <t xml:space="preserve">https://villagerrr.bandcamp.com/album/ohioan</t>
  </si>
  <si>
    <t xml:space="preserve">A1535</t>
  </si>
  <si>
    <t xml:space="preserve">brain pain</t>
  </si>
  <si>
    <t xml:space="preserve">A twelve-song set written, recorded, mixed and mastered entirely by Scott at home, quiet and diaristic in the same vein as OHIOAN and Come Down.</t>
  </si>
  <si>
    <t xml:space="preserve">The last of villagerrr's three 2022 self-released albums before Like Leaves began attracting outside notice.</t>
  </si>
  <si>
    <t xml:space="preserve">brain pain; Amarillo</t>
  </si>
  <si>
    <t xml:space="preserve">https://villagerrr.bandcamp.com/album/brain-pain</t>
  </si>
  <si>
    <t xml:space="preserve">A1536</t>
  </si>
  <si>
    <t xml:space="preserve">Like Leaves</t>
  </si>
  <si>
    <t xml:space="preserve">small-town; fingerpicked acoustic; drawl; hushed; breezy</t>
  </si>
  <si>
    <t xml:space="preserve">The villagerrr record that started reaching listeners beyond Scott's immediate circle: tasteful, subdued indie rock recorded in a small bedroom, with 'Alone' and 'barn burnerrr' among its standouts.</t>
  </si>
  <si>
    <t xml:space="preserve">Discovered in part through Greg Freeman's orbit; the album that set up villagerrr's slow climb toward the Darling Recordings deal for Tear Your Heart Out.</t>
  </si>
  <si>
    <t xml:space="preserve">Alone; Like Leaves; Honky Tonk Romance</t>
  </si>
  <si>
    <t xml:space="preserve">https://www.noexpectations.fyi/p/spotify-vertical-feed-algorithm-ai-dj-koth</t>
  </si>
  <si>
    <t xml:space="preserve">https://villagerrr.bandcamp.com/album/like-leaves
https://www.noexpectations.fyi/p/spotify-vertical-feed-algorithm-ai-dj-koth</t>
  </si>
  <si>
    <t xml:space="preserve">A1537</t>
  </si>
  <si>
    <t xml:space="preserve">Tear Your Heart Out</t>
  </si>
  <si>
    <t xml:space="preserve">Darling Recordings</t>
  </si>
  <si>
    <t xml:space="preserve">small-town; Midwestern; close harmonies; fingerpicked acoustic; breezy</t>
  </si>
  <si>
    <t xml:space="preserve">villagerrr's label debut and fourth album, opening with Merce Lemon harmonies on 'Neverrr Everrr' and moving through home-recorded, understated-twang songs about hurting and forgiving the people close to you.</t>
  </si>
  <si>
    <t xml:space="preserve">Brought Scott's homemade Ohio songwriting to a wider audience via Darling Recordings, connecting him to peers like Merce Lemon, Greg Freeman and Lily Seabird.</t>
  </si>
  <si>
    <t xml:space="preserve">Neverrr Everrr; Tear Your Heart Out; Barn Burnerrr</t>
  </si>
  <si>
    <t xml:space="preserve">https://www.noexpectations.fyi/p/the-30-best-albums-of-2024-so-far</t>
  </si>
  <si>
    <t xml:space="preserve">https://villagerrr.bandcamp.com/album/tear-your-heart-out-deluxe-edition
https://www.noexpectations.fyi/p/the-30-best-albums-of-2024-so-far</t>
  </si>
  <si>
    <t xml:space="preserve">A1538</t>
  </si>
  <si>
    <t xml:space="preserve">Carousel</t>
  </si>
  <si>
    <t xml:space="preserve">Midwestern; close harmonies; banjo; cosmic; breezy</t>
  </si>
  <si>
    <t xml:space="preserve">villagerrr's fifth and most collaborative album, built slowly over two years with contributions from Merce Lemon, feeble little horse's Lydia Slocum, and members of Rug and Teethe. Moves between slowcore, shoegaze and folk within a still distinctly Midwestern frame.</t>
  </si>
  <si>
    <t xml:space="preserve">Extends the friend-network collaborative approach Scott began on Tear Your Heart Out into a fuller, more arranged sound.</t>
  </si>
  <si>
    <t xml:space="preserve">Virginia; Locket; Roadstar</t>
  </si>
  <si>
    <t xml:space="preserve">https://www.noexpectations.fyi/p/the-40-best-albums-of-2026-so-far</t>
  </si>
  <si>
    <t xml:space="preserve">https://villagerrr.bandcamp.com/album/carousel
https://www.noexpectations.fyi/p/the-40-best-albums-of-2026-so-far</t>
  </si>
  <si>
    <t xml:space="preserve">A1539</t>
  </si>
  <si>
    <t xml:space="preserve">Big Thief</t>
  </si>
  <si>
    <t xml:space="preserve">Masterpiece</t>
  </si>
  <si>
    <t xml:space="preserve">fingerpicked acoustic; cracked or yelping; storytelling; hushed; heartbreak</t>
  </si>
  <si>
    <t xml:space="preserve">Big Thief's debut: raw, guitar-driven indie folk built around Adrianne Lenker's cracked, intimate voice and vivid, sometimes violent storytelling about family and coming of age.</t>
  </si>
  <si>
    <t xml:space="preserve">Introduces the modern folk-songwriting line running from Gillian Welch and Elliott Smith toward the 2020s Big Thief/Lenker axis.</t>
  </si>
  <si>
    <t xml:space="preserve">Masterpiece; Real Love</t>
  </si>
  <si>
    <t xml:space="preserve">https://en.wikipedia.org/wiki/Big_Thief</t>
  </si>
  <si>
    <t xml:space="preserve">A1540</t>
  </si>
  <si>
    <t xml:space="preserve">Capacity</t>
  </si>
  <si>
    <t xml:space="preserve">fingerpicked acoustic; hushed; storytelling; heartbreak; cracked or yelping</t>
  </si>
  <si>
    <t xml:space="preserve">A quieter, more interior record than Masterpiece, digging into childhood trauma and family history with the same close-mic intimacy that became the band's signature.</t>
  </si>
  <si>
    <t xml:space="preserve">Deepens the confessional folk songwriting that would open out into the more exploratory U.F.O.F. and Two Hands.</t>
  </si>
  <si>
    <t xml:space="preserve">Mythological Beauty; Shark Smile</t>
  </si>
  <si>
    <t xml:space="preserve">A1541</t>
  </si>
  <si>
    <t xml:space="preserve">U.F.O.F.</t>
  </si>
  <si>
    <t xml:space="preserve">hushed; fingerpicked acoustic; cosmic; glacial; lullaby</t>
  </si>
  <si>
    <t xml:space="preserve">The dreamier, more abstract half of Big Thief's 2019 double-album year: hushed, almost whispered songs that drift rather than build, closer to folk-inflected ambient music than rock.</t>
  </si>
  <si>
    <t xml:space="preserve">Shows the band pulling folk songwriting toward atmosphere and space, a contrast to the rockier Two Hands released the same year.</t>
  </si>
  <si>
    <t xml:space="preserve">UFOF; Cattails</t>
  </si>
  <si>
    <t xml:space="preserve">A1542</t>
  </si>
  <si>
    <t xml:space="preserve">Two Hands</t>
  </si>
  <si>
    <t xml:space="preserve">fingerpicked acoustic; live in the room; storytelling; heartbreak; drawl</t>
  </si>
  <si>
    <t xml:space="preserve">Recorded live to tape in Texas as U.F.O.F.'s rawer twin, trading that album's haze for full-band folk-rock urgency and blunt, plainspoken lyrics about love and the state of the world.</t>
  </si>
  <si>
    <t xml:space="preserve">The heavier, more grounded counterpart to U.F.O.F., closer to the band's live sound.</t>
  </si>
  <si>
    <t xml:space="preserve">Not; Forgotten Eyes</t>
  </si>
  <si>
    <t xml:space="preserve">A1543</t>
  </si>
  <si>
    <t xml:space="preserve">Dragon New Warm Mountain I Believe in You</t>
  </si>
  <si>
    <t xml:space="preserve">fingerpicked acoustic; banjo; storytelling; breezy; cosmic</t>
  </si>
  <si>
    <t xml:space="preserve">A sprawling 20-track double album that moves freely between folk, country and loose full-band jamming, feeling like a document of four musicians completely locked into each other.</t>
  </si>
  <si>
    <t xml:space="preserve">The most expansive statement yet of Big Thief's folk-songwriting lineage, drawing a direct line back to Gillian Welch-style storytelling while pushing outward.</t>
  </si>
  <si>
    <t xml:space="preserve">Change; Little Things; Certainty</t>
  </si>
  <si>
    <t xml:space="preserve">https://en.wikipedia.org/wiki/Big_Thief
https://www.noexpectations.fyi/p/the-60-best-albums-of-2022-according</t>
  </si>
  <si>
    <t xml:space="preserve">A1544</t>
  </si>
  <si>
    <t xml:space="preserve">Double Infinity</t>
  </si>
  <si>
    <t xml:space="preserve">synths; cosmic; breezy; hushed; spiritual or gospel</t>
  </si>
  <si>
    <t xml:space="preserve">Big Thief's breeziest, most cosmic record to date, folding in ambient textures and a more open, humanistic lyrical outlook than the density of Dragon New Warm Mountain.</t>
  </si>
  <si>
    <t xml:space="preserve">Continues the band's folk lineage while opening further toward atmosphere, following Lenker's solo work on Bright Future.</t>
  </si>
  <si>
    <t xml:space="preserve">Los Angeles; Grandmother</t>
  </si>
  <si>
    <t xml:space="preserve">https://www.noexpectations.fyi/p/best-new-albums-september-2025-big-thief-mae-powell-abel</t>
  </si>
  <si>
    <t xml:space="preserve">https://en.wikipedia.org/wiki/Big_Thief
https://www.noexpectations.fyi/p/best-new-albums-september-2025-big-thief-mae-powell-abel</t>
  </si>
  <si>
    <t xml:space="preserve">A1545</t>
  </si>
  <si>
    <t xml:space="preserve">Adrianne Lenker</t>
  </si>
  <si>
    <t xml:space="preserve">Stages of the Sun</t>
  </si>
  <si>
    <t xml:space="preserve">LucidTunes</t>
  </si>
  <si>
    <t xml:space="preserve">fingerpicked acoustic; hushed; heartbreak; lullaby; cracked or yelping</t>
  </si>
  <si>
    <t xml:space="preserve">A teenage solo record made years before Big Thief formed, simple acoustic songs that already show Lenker's fingerpicking and plainspoken emotional directness in embryonic form.</t>
  </si>
  <si>
    <t xml:space="preserve">An early, little-heard document of Lenker's development as a songwriter well before Hours Were the Birds or Big Thief.</t>
  </si>
  <si>
    <t xml:space="preserve">https://en.wikipedia.org/wiki/Adrianne_Lenker</t>
  </si>
  <si>
    <t xml:space="preserve">A1546</t>
  </si>
  <si>
    <t xml:space="preserve">Hours Were the Birds</t>
  </si>
  <si>
    <t xml:space="preserve">fingerpicked acoustic; hushed; heartbreak; cracked or yelping; storytelling</t>
  </si>
  <si>
    <t xml:space="preserve">Lenker's first mature solo album, recorded around the same time Big Thief was forming, spare and intimate in the same vein as her band's early records.</t>
  </si>
  <si>
    <t xml:space="preserve">A parallel solo thread running alongside early Big Thief, later reissued by Saddle Creek once the band's profile grew.</t>
  </si>
  <si>
    <t xml:space="preserve">Cradle; Plane</t>
  </si>
  <si>
    <t xml:space="preserve">A1547</t>
  </si>
  <si>
    <t xml:space="preserve">abysskiss</t>
  </si>
  <si>
    <t xml:space="preserve">fingerpicked acoustic; hushed; lullaby; heartbreak; spiritual or gospel</t>
  </si>
  <si>
    <t xml:space="preserve">A hushed, largely solo-acoustic record, sparer than any Big Thief album, with Lenker's voice and guitar given room to breathe on songs about grief, healing and impermanence.</t>
  </si>
  <si>
    <t xml:space="preserve">Establishes Lenker's solo catalog as a genuinely separate, quieter project from Big Thief rather than a side effort.</t>
  </si>
  <si>
    <t xml:space="preserve">symbol; cradle</t>
  </si>
  <si>
    <t xml:space="preserve">A1548</t>
  </si>
  <si>
    <t xml:space="preserve">songs</t>
  </si>
  <si>
    <t xml:space="preserve">fingerpicked acoustic; hushed; lullaby; heartbreak; bleak</t>
  </si>
  <si>
    <t xml:space="preserve">Recorded alone in a cabin during a breakup and the start of the pandemic, an extremely intimate set of largely unadorned acoustic songs, among her most stripped-down work.</t>
  </si>
  <si>
    <t xml:space="preserve">Deepens the solo-cabin-recording strand of folk songwriting, released alongside its instrumental companion piece the same day.</t>
  </si>
  <si>
    <t xml:space="preserve">anything; half return</t>
  </si>
  <si>
    <t xml:space="preserve">A1549</t>
  </si>
  <si>
    <t xml:space="preserve">instrumentals</t>
  </si>
  <si>
    <t xml:space="preserve">fingerpicked acoustic; hushed; glacial; lullaby; cosmic</t>
  </si>
  <si>
    <t xml:space="preserve">A companion set of wordless guitar pieces recorded during the same cabin sessions as songs, ambient and meditative rather than song-based.</t>
  </si>
  <si>
    <t xml:space="preserve">A rare instrumental branch of the folk-songwriting lineage, released as a direct pair with songs.</t>
  </si>
  <si>
    <t xml:space="preserve">music for indigo</t>
  </si>
  <si>
    <t xml:space="preserve">A1550</t>
  </si>
  <si>
    <t xml:space="preserve">i won't let go of your hand</t>
  </si>
  <si>
    <t xml:space="preserve">fingerpicked acoustic; hushed; political; spiritual or gospel; heartbreak</t>
  </si>
  <si>
    <t xml:space="preserve">A short, quickly-released solo EP recorded around the same period as Bright Future, more overtly political in places, released independently rather than through 4AD.</t>
  </si>
  <si>
    <t xml:space="preserve">A quieter, more urgent companion to Bright Future, showing Lenker's continued solo output outside the Big Thief album cycle.</t>
  </si>
  <si>
    <t xml:space="preserve">i won't let go of your hand; feel it all</t>
  </si>
  <si>
    <t xml:space="preserve">https://en.wikipedia.org/wiki/I_Won%27t_Let_Go_of_Your_Hand</t>
  </si>
  <si>
    <t xml:space="preserve">A1551</t>
  </si>
  <si>
    <t xml:space="preserve">Bright Future</t>
  </si>
  <si>
    <t xml:space="preserve">fingerpicked acoustic; hushed; close harmonies; fiddle; spiritual or gospel</t>
  </si>
  <si>
    <t xml:space="preserve">A warm, unhurried solo record built around live-take performances with a small group of friends, earning Lenker a Grammy nomination for Best Folk Album and widely treated as some of her most timeless songwriting yet.</t>
  </si>
  <si>
    <t xml:space="preserve">The high point of Lenker's parallel solo folk catalog, extending the Gillian Welch-to-Big Thief folk-songwriting line she helps carry forward today.</t>
  </si>
  <si>
    <t xml:space="preserve">Vampire Empire; Sadness as a Gift; Real House</t>
  </si>
  <si>
    <t xml:space="preserve">https://www.noexpectations.fyi/p/new-music-sam-evian-villagerrr-rosali-sun-seeker</t>
  </si>
  <si>
    <t xml:space="preserve">https://en.wikipedia.org/wiki/Adrianne_Lenker
https://www.noexpectations.fyi/p/new-music-sam-evian-villagerrr-rosali-sun-seeker</t>
  </si>
  <si>
    <t xml:space="preserve">A1552</t>
  </si>
  <si>
    <t xml:space="preserve">Adrianne Lenker &amp; Buck Meek</t>
  </si>
  <si>
    <t xml:space="preserve">a-sides</t>
  </si>
  <si>
    <t xml:space="preserve">fingerpicked acoustic; duets; close harmonies; hushed; heartbreak</t>
  </si>
  <si>
    <t xml:space="preserve">A short duo release of stripped-back, harmony-driven folk songs recorded before Big Thief formed, showing the songwriting chemistry between Lenker and Meek that carried into the band.</t>
  </si>
  <si>
    <t xml:space="preserve">An early document of the Lenker-Meek creative partnership that predates Big Thief and continues through Meek's own solo work.</t>
  </si>
  <si>
    <t xml:space="preserve">A1553</t>
  </si>
  <si>
    <t xml:space="preserve">b-sides</t>
  </si>
  <si>
    <t xml:space="preserve">The companion release to a-sides, more of the same spare, harmony-focused acoustic duets from the Lenker/Meek partnership just before Big Thief's formation.</t>
  </si>
  <si>
    <t xml:space="preserve">Completes the a-sides/b-sides pair documenting Lenker and Meek's pre-Big Thief songwriting collaboration.</t>
  </si>
  <si>
    <t xml:space="preserve">A1554</t>
  </si>
  <si>
    <t xml:space="preserve">Buck Meek</t>
  </si>
  <si>
    <t xml:space="preserve">Keeled Scales</t>
  </si>
  <si>
    <t xml:space="preserve">C3 New alt-country and honky-tonk bands</t>
  </si>
  <si>
    <t xml:space="preserve">Telecaster twang; drawl; fingerpicked acoustic; storytelling; breezy</t>
  </si>
  <si>
    <t xml:space="preserve">Meek's solo debut, looser and more overtly country than Big Thief, built on plain, warm Telecaster twang and easygoing melodies.</t>
  </si>
  <si>
    <t xml:space="preserve">Establishes Meek's separate honky-tonk-adjacent solo identity outside Big Thief, rooted in his Texas upbringing.</t>
  </si>
  <si>
    <t xml:space="preserve">Ruby; Buck's Dream</t>
  </si>
  <si>
    <t xml:space="preserve">https://en.wikipedia.org/wiki/Buck_Meek</t>
  </si>
  <si>
    <t xml:space="preserve">A1555</t>
  </si>
  <si>
    <t xml:space="preserve">Two Saviors</t>
  </si>
  <si>
    <t xml:space="preserve">Telecaster twang; drawl; storytelling; harmonized guitars; breezy</t>
  </si>
  <si>
    <t xml:space="preserve">A warmer, more full-band record than his debut, with ramshackle, patient country-rock songs and groove-locked guitar interplay.</t>
  </si>
  <si>
    <t xml:space="preserve">Deepens Meek's alt-country songwriting voice ahead of his move to 4AD for Haunted Mountain.</t>
  </si>
  <si>
    <t xml:space="preserve">Two Saviors; Second Sight</t>
  </si>
  <si>
    <t xml:space="preserve">https://www.noexpectations.fyi/p/new-albums-jeff-rosenstock-diners-buck-meek</t>
  </si>
  <si>
    <t xml:space="preserve">A1556</t>
  </si>
  <si>
    <t xml:space="preserve">Haunted Mountain</t>
  </si>
  <si>
    <t xml:space="preserve">Meek's 4AD debut, patient, ramshackle folk-rock songs built on groove-locked guitar work, sung in his easy, unhurried drawl.</t>
  </si>
  <si>
    <t xml:space="preserve">Meek's first release for Big Thief's own label, bringing his alt-country solo work to a wider audience.</t>
  </si>
  <si>
    <t xml:space="preserve">Haunted Mountain; Cyclades</t>
  </si>
  <si>
    <t xml:space="preserve">https://en.wikipedia.org/wiki/Buck_Meek
https://www.noexpectations.fyi/p/new-albums-jeff-rosenstock-diners-buck-meek</t>
  </si>
  <si>
    <t xml:space="preserve">A1557</t>
  </si>
  <si>
    <t xml:space="preserve">The Mirror</t>
  </si>
  <si>
    <t xml:space="preserve">Telecaster twang; synths; drawl; storytelling; breezy</t>
  </si>
  <si>
    <t xml:space="preserve">Meek's fourth solo album and second for 4AD, folding light electronics and programmed drums into his usual wiry guitar lines as he digs into questions of love and self-reflection.</t>
  </si>
  <si>
    <t xml:space="preserve">Continues Meek's alt-country solo catalog while pushing its production further from straight honky-tonk than his earlier records.</t>
  </si>
  <si>
    <t xml:space="preserve">Ring of Fire</t>
  </si>
  <si>
    <t xml:space="preserve">https://en.wikipedia.org/wiki/Buck_Meek
https://diymag.com/review/album/buck-meek-the-mirror</t>
  </si>
  <si>
    <t xml:space="preserve">A1558</t>
  </si>
  <si>
    <t xml:space="preserve">Greg Freeman</t>
  </si>
  <si>
    <t xml:space="preserve">I Looked Out</t>
  </si>
  <si>
    <t xml:space="preserve">Burlington, VT</t>
  </si>
  <si>
    <t xml:space="preserve">Burlington</t>
  </si>
  <si>
    <t xml:space="preserve">pedal steel; Telecaster twang; long solos; storytelling; drawl</t>
  </si>
  <si>
    <t xml:space="preserve">Freeman's quietly-released debut, thunderous overdriven guitars and plaintive pedal steel under vivid, semi-biblical images of shipwrecks and doomed drifters. Word-of-mouth turned it into a cult favorite well after its original release.</t>
  </si>
  <si>
    <t xml:space="preserve">A defining record of the Burlington, Vermont scene around Freeman, Lily Seabird and Dari Bay; later repressed to vinyl via Canvasback/Transgressive.</t>
  </si>
  <si>
    <t xml:space="preserve">Horns; Long Distance Driver; Colorado</t>
  </si>
  <si>
    <t xml:space="preserve">https://www.noexpectations.fyi/p/meta-verification-free-range-greg-freeman</t>
  </si>
  <si>
    <t xml:space="preserve">https://gregfreeman.bandcamp.com/album/i-looked-out
https://www.noexpectations.fyi/p/meta-verification-free-range-greg-freeman</t>
  </si>
  <si>
    <t xml:space="preserve">A1559</t>
  </si>
  <si>
    <t xml:space="preserve">Burnover</t>
  </si>
  <si>
    <t xml:space="preserve">Transgressive</t>
  </si>
  <si>
    <t xml:space="preserve">pedal steel; Telecaster twang; storytelling; anthemic; drawl</t>
  </si>
  <si>
    <t xml:space="preserve">Freeman's proper label follow-up, melding energetic indie rock with an ambling twang and Americana touches into an explosive, purposeful ten-track set, with echoes of Elvis Costello in the songwriting.</t>
  </si>
  <si>
    <t xml:space="preserve">Builds on the cult success of I Looked Out and Freeman's central place in the Burlington scene alongside Lily Seabird and Villagerrr.</t>
  </si>
  <si>
    <t xml:space="preserve">Point and Shoot; Curtain; Gone (Can Mean A Lot of Things)</t>
  </si>
  <si>
    <t xml:space="preserve">https://gregfreeman.bandcamp.com/album/burnover
https://www.noexpectations.fyi/p/the-100-best-albums-of-2025</t>
  </si>
  <si>
    <t xml:space="preserve">A1560</t>
  </si>
  <si>
    <t xml:space="preserve">All Set the Bone</t>
  </si>
  <si>
    <t xml:space="preserve">pedal steel; long solos; storytelling; political; anthemic</t>
  </si>
  <si>
    <t xml:space="preserve">Freeman's third full-length, produced by John Congleton in Los Angeles rather than at home in Vermont, pushing his indie-twang songwriting toward heavier, more fractured arrangements with traces of Fugazi and Big Star alongside the usual pedal steel.</t>
  </si>
  <si>
    <t xml:space="preserve">A more ambitious, geographically displaced follow-up to Burnover, reflecting Freeman's move from Vermont odd jobs to full-time touring musician.</t>
  </si>
  <si>
    <t xml:space="preserve">Cahokia; Indu; Hail Mary</t>
  </si>
  <si>
    <t xml:space="preserve">https://www.noexpectations.fyi/p/tommy-goodroad-swapmeet-kevin-copeland</t>
  </si>
  <si>
    <t xml:space="preserve">https://gregfreeman.bandcamp.com/album/all-set-the-bone
https://www.noexpectations.fyi/p/tommy-goodroad-swapmeet-kevin-copeland</t>
  </si>
  <si>
    <t xml:space="preserve">A1561</t>
  </si>
  <si>
    <t xml:space="preserve">Ratboys</t>
  </si>
  <si>
    <t xml:space="preserve">AOID</t>
  </si>
  <si>
    <t xml:space="preserve">Topshelf Records</t>
  </si>
  <si>
    <t xml:space="preserve">Telecaster twang; deadpan; drawl; small-town; jangle</t>
  </si>
  <si>
    <t xml:space="preserve">Ratboys' debut LP, cut soon after Julia Steiner and Dave Sagan relocated from Indiana to Chicago: unhurried, twang-flecked indie rock built around Steiner's plainspoken voice and long, patient song structures. A quieter, more folk-adjacent record than the band's later output, closer to their alt-country roots.</t>
  </si>
  <si>
    <t xml:space="preserve">Grew out of Steiner and Sagan's college-band beginnings at Notre Dame; set the twangy-indie template the band expanded on GN and Printer's Devil.</t>
  </si>
  <si>
    <t xml:space="preserve">Not Equal; Flat Foot</t>
  </si>
  <si>
    <t xml:space="preserve">https://www.noexpectations.fyi/p/ratboys-mandy-indiana-ulrika-spacek-bad-bunny</t>
  </si>
  <si>
    <t xml:space="preserve">https://en.wikipedia.org/wiki/Ratboys</t>
  </si>
  <si>
    <t xml:space="preserve">A1562</t>
  </si>
  <si>
    <t xml:space="preserve">GN</t>
  </si>
  <si>
    <t xml:space="preserve">Telecaster twang; drawl; jangle; small-town; storytelling</t>
  </si>
  <si>
    <t xml:space="preserve">Second Ratboys LP, named Rolling Stone's under-the-radar pick of 2017: warm, unhurried indie rock with country phrasing and Steiner's conversational storytelling. Quieter and more spacious than the band's later, harder-rocking records.</t>
  </si>
  <si>
    <t xml:space="preserve">Bridges the band's early alt-country leanings with the bigger, distorted guitar sound they'd bring on Printer's Devil.</t>
  </si>
  <si>
    <t xml:space="preserve">GM; Peter the Wild Boy</t>
  </si>
  <si>
    <t xml:space="preserve">A1563</t>
  </si>
  <si>
    <t xml:space="preserve">Printer's Devil</t>
  </si>
  <si>
    <t xml:space="preserve">Telecaster twang; drawl; anthemic; storytelling; jangle</t>
  </si>
  <si>
    <t xml:space="preserve">Ratboys' loudest, most confident record to that point: bigger choruses and full-band muscle layered over the same plainspoken, twang-inflected songwriting. Widely reviewed as the band's breakthrough.</t>
  </si>
  <si>
    <t xml:space="preserve">Marks the move from their earlier folk-adjacent sound toward the anthemic guitar rock of The Window and Singin' to an Empty Chair.</t>
  </si>
  <si>
    <t xml:space="preserve">Printer's Devil; Look to</t>
  </si>
  <si>
    <t xml:space="preserve">A1564</t>
  </si>
  <si>
    <t xml:space="preserve">Happy Birthday, Ratboy</t>
  </si>
  <si>
    <t xml:space="preserve">jangle; drawl; anthemic; small-town; storytelling</t>
  </si>
  <si>
    <t xml:space="preserve">A tenth-anniversary record built from older songs and new ones, capturing the full band (with the 'Go Outside' single) at their most direct and hooky. Sits between the loose twang of GN and the polish of The Window.</t>
  </si>
  <si>
    <t xml:space="preserve">A victory-lap record marking Ratboys' first decade before their Chris Walla-produced pivot.</t>
  </si>
  <si>
    <t xml:space="preserve">Go Outside</t>
  </si>
  <si>
    <t xml:space="preserve">A1565</t>
  </si>
  <si>
    <t xml:space="preserve">The Window</t>
  </si>
  <si>
    <t xml:space="preserve">Telecaster twang; drawl; storytelling; anthemic; harmonized guitars</t>
  </si>
  <si>
    <t xml:space="preserve">Chris Walla-produced fifth LP blending alt-rock, country twang and a little emo, widely called the culmination of Ratboys' patient songwriting. Highlights include the elegiac 'Black Earth, WI' and the wired 'Morning Zoo'.</t>
  </si>
  <si>
    <t xml:space="preserve">Josh Terry calls it the culmination of 15 years of Ratboys' inviting songwriting; sits alongside Wednesday and MJ Lenderman in the current wave of twangy Midwest/Southern indie rock.</t>
  </si>
  <si>
    <t xml:space="preserve">Black Earth, WI; Morning Zoo; The Window</t>
  </si>
  <si>
    <t xml:space="preserve">https://www.noexpectations.fyi/p/julia-steiner-ratboys-the-window-interview</t>
  </si>
  <si>
    <t xml:space="preserve">https://en.wikipedia.org/wiki/Ratboys
https://www.noexpectations.fyi/p/best-new-tracks-july-2023</t>
  </si>
  <si>
    <t xml:space="preserve">A1566</t>
  </si>
  <si>
    <t xml:space="preserve">Singin' to an Empty Chair</t>
  </si>
  <si>
    <t xml:space="preserve">Telecaster twang; anthemic; drawl; harmonized guitars; storytelling</t>
  </si>
  <si>
    <t xml:space="preserve">Ratboys' sixth LP: massive-sounding, anthemic indie rock with lilting twang and frantic shredding, released February 2026 on New West. Terry called it a model of how indie rock should sound.</t>
  </si>
  <si>
    <t xml:space="preserve">Continues the arc from AOID's quiet twang through The Window's alt-rock/country/emo blend.</t>
  </si>
  <si>
    <t xml:space="preserve">Empty Chair</t>
  </si>
  <si>
    <t xml:space="preserve">https://en.wikipedia.org/wiki/Ratboys
https://www.noexpectations.fyi/p/the-40-best-albums-of-2026-so-far</t>
  </si>
  <si>
    <t xml:space="preserve">A1567</t>
  </si>
  <si>
    <t xml:space="preserve">Florry</t>
  </si>
  <si>
    <t xml:space="preserve">Big Fall</t>
  </si>
  <si>
    <t xml:space="preserve">12XU</t>
  </si>
  <si>
    <t xml:space="preserve">Philadelphia DIY</t>
  </si>
  <si>
    <t xml:space="preserve">pedal steel; drawl; Crazy Horse fuzz; small-town; funny-sad</t>
  </si>
  <si>
    <t xml:space="preserve">Florry's turn toward Gram Parsons-style Cosmic American Music: pedal steel, honky-tonk piano and Neil Young-indebted guitar wrapped around Francie Medosch's newly hopeful songwriting after a run of darker material.</t>
  </si>
  <si>
    <t xml:space="preserve">Draws directly on Parsons' Cosmic American Music and Neil Young; set up the caustic barroom twang of The Holey Bible.</t>
  </si>
  <si>
    <t xml:space="preserve">You Don't Know; Big Fall; Older Girlfriend</t>
  </si>
  <si>
    <t xml:space="preserve">https://florry.bandcamp.com/album/big-fall</t>
  </si>
  <si>
    <t xml:space="preserve">A1568</t>
  </si>
  <si>
    <t xml:space="preserve">Sweet Guitar Solos</t>
  </si>
  <si>
    <t xml:space="preserve">Telecaster twang; drawl; rowdy; drinking songs; lo-fi</t>
  </si>
  <si>
    <t xml:space="preserve">A four-song, ramshackle punk-country EP built for beers in a small booze-stained room, as Josh Terry described it; a loose bridge between Big Fall and the fuller-band Holey Bible.</t>
  </si>
  <si>
    <t xml:space="preserve">Part of the same Dear Life Records-era run of scrappy, caustic Philly country as The Holey Bible.</t>
  </si>
  <si>
    <t xml:space="preserve">Cowgirl in a Ditch; Lisa's Birthday; Big Fall</t>
  </si>
  <si>
    <t xml:space="preserve">https://www.noexpectations.fyi/p/internet-horror-tom-verlaine-david-berman</t>
  </si>
  <si>
    <t xml:space="preserve">https://florry.bandcamp.com/album/sweet-guitar-solos</t>
  </si>
  <si>
    <t xml:space="preserve">A1569</t>
  </si>
  <si>
    <t xml:space="preserve">The Holey Bible</t>
  </si>
  <si>
    <t xml:space="preserve">pedal steel; fiddle; drawl; rowdy; small-town</t>
  </si>
  <si>
    <t xml:space="preserve">Florry's Dear Life Records debut proper: raucous, barroom-ready country-rock with a half-broken pedal steel, fiddle and a full band behind Francie Medosch's caustic, warble-voiced songwriting. Terry called it ice-cold-beer music between the Replacements and Drive-By Truckers.</t>
  </si>
  <si>
    <t xml:space="preserve">Cemented Florry's place in the Dear Life/Sophomore Lounge-adjacent indie-twang scene alongside Greg Freeman and Lily Seabird.</t>
  </si>
  <si>
    <t xml:space="preserve">Drunk and High; Big Fall; Cowgirl in a Ditch</t>
  </si>
  <si>
    <t xml:space="preserve">https://www.noexpectations.fyi/p/the-60-best-albums-of-2023</t>
  </si>
  <si>
    <t xml:space="preserve">https://florry.bandcamp.com/album/the-holey-bible-2
https://www.noexpectations.fyi/p/new-music-sam-evian-villagerrr-rosali-sun-seeker</t>
  </si>
  <si>
    <t xml:space="preserve">A1570</t>
  </si>
  <si>
    <t xml:space="preserve">Sounds Like...</t>
  </si>
  <si>
    <t xml:space="preserve">Burlington, VT (via Philadelphia)</t>
  </si>
  <si>
    <t xml:space="preserve">pedal steel; fiddle; drawl; rowdy; storytelling</t>
  </si>
  <si>
    <t xml:space="preserve">Florry's sophomore full-band album, cut with Colin Miller at Drop of Sun: rambunctious barroom twang with Dylan/Rolling Thunder energy alongside quieter, more understated songs. Recorded after Medosch's move from Philly to Burlington.</t>
  </si>
  <si>
    <t xml:space="preserve">Produced by Colin Miller, the Asheville figure behind records by MJ Lenderman, Wednesday and Merce Lemon, tying Florry into that Asheville-Burlington indie-twang network.</t>
  </si>
  <si>
    <t xml:space="preserve">Hey Baby; Truck Flipped Over '19; Big Something</t>
  </si>
  <si>
    <t xml:space="preserve">https://florry.bandcamp.com/album/sounds-like
https://www.noexpectations.fyi/p/the-40-best-albums-of-2025-so-far</t>
  </si>
  <si>
    <t xml:space="preserve">A1571</t>
  </si>
  <si>
    <t xml:space="preserve">Brown Horse</t>
  </si>
  <si>
    <t xml:space="preserve">Reservoir</t>
  </si>
  <si>
    <t xml:space="preserve">Loose Music</t>
  </si>
  <si>
    <t xml:space="preserve">Norwich, UK</t>
  </si>
  <si>
    <t xml:space="preserve">pedal steel; slide guitar; drawl; small-town; storytelling</t>
  </si>
  <si>
    <t xml:space="preserve">Debut LP from Norwich's Brown Horse: stark, road-worn alt-country recorded live over four days, praised by Uncut and Mojo. Establishes the band's twangy, weary songwriting before the fuller sound of All the Right Weaknesses.</t>
  </si>
  <si>
    <t xml:space="preserve">A UK band working directly in the American alt-country/Crazy Horse tradition, later drawing comparisons to Wednesday and Greg Freeman.</t>
  </si>
  <si>
    <t xml:space="preserve">Stealing Horses; Reservoir; Shoot Back</t>
  </si>
  <si>
    <t xml:space="preserve">https://brownhorse.bandcamp.com/album/reservoir</t>
  </si>
  <si>
    <t xml:space="preserve">A1572</t>
  </si>
  <si>
    <t xml:space="preserve">All The Right Weaknesses</t>
  </si>
  <si>
    <t xml:space="preserve">pedal steel; slide guitar; drawl; Crazy Horse fuzz; storytelling</t>
  </si>
  <si>
    <t xml:space="preserve">Brown Horse's second LP, tracked live in a week at Sickroom Studios: soaring guitars, blissful pedal steel and earnest vocals melding slacker-rock, folk and alt-country. Terry placed it near Greg Freeman, Wednesday and Neil Young.</t>
  </si>
  <si>
    <t xml:space="preserve">Cites Lucinda Williams, Jason Molina, the Breeders and Silver Jews as touchstones; part of the UK's small but active indie-twang scene.</t>
  </si>
  <si>
    <t xml:space="preserve">Verna Bloom; Wisteria Vine; Dog Rose</t>
  </si>
  <si>
    <t xml:space="preserve">https://brownhorse.bandcamp.com/album/all-the-right-weaknesses
https://www.noexpectations.fyi/p/the-40-best-albums-of-2025-so-far</t>
  </si>
  <si>
    <t xml:space="preserve">A1573</t>
  </si>
  <si>
    <t xml:space="preserve">Total Dive</t>
  </si>
  <si>
    <t xml:space="preserve">Fluff and Gravy Records</t>
  </si>
  <si>
    <t xml:space="preserve">pedal steel; Crazy Horse fuzz; drawl; storytelling; anthemic</t>
  </si>
  <si>
    <t xml:space="preserve">Brown Horse's third LP: brooding, twangy guitar rock with fuzzy riffs, pedal steel and country-rock arrangements, released April 2026 on Fluff and Gravy.</t>
  </si>
  <si>
    <t xml:space="preserve">Continues the band's Norfolk-recorded alt-country arc from Reservoir and All the Right Weaknesses.</t>
  </si>
  <si>
    <t xml:space="preserve">Sorrow Reigns; Twisters; Heart Of The Country</t>
  </si>
  <si>
    <t xml:space="preserve">https://brownhorse.bandcamp.com/album/total-dive</t>
  </si>
  <si>
    <t xml:space="preserve">A1574</t>
  </si>
  <si>
    <t xml:space="preserve">Thomas Dollbaum</t>
  </si>
  <si>
    <t xml:space="preserve">Wellswood</t>
  </si>
  <si>
    <t xml:space="preserve">Telecaster twang; drawl; baritone; storytelling; Southern gothic</t>
  </si>
  <si>
    <t xml:space="preserve">Tampa-born, New Orleans-based Dollbaum's debut LP: pandemic-recorded, dark rural storytelling in a rangy baritone, compared to Richard Buckner and Arthur Russell for its lyricism drawn from Harry Crews and Denis Johnson-style Southern gothic detail.</t>
  </si>
  <si>
    <t xml:space="preserve">Establishes Dollbaum in the same alt-country storytelling lineage as Townes Van Zandt and Jason Molina, later cited explicitly on Birds of Paradise.</t>
  </si>
  <si>
    <t xml:space="preserve">Florida; God's Country; Gold Teeth</t>
  </si>
  <si>
    <t xml:space="preserve">https://thomasdollbaum.bandcamp.com/album/wellswood</t>
  </si>
  <si>
    <t xml:space="preserve">A1575</t>
  </si>
  <si>
    <t xml:space="preserve">Drive All Night</t>
  </si>
  <si>
    <t xml:space="preserve">drawl; baritone; storytelling; small-town; hushed</t>
  </si>
  <si>
    <t xml:space="preserve">Six-song EP reflecting on a friend's death via drives through Florida backroads; hushed, tragic story-songs tracked with Clay Jones, a brief bridge between Wellswood and Birds of Paradise.</t>
  </si>
  <si>
    <t xml:space="preserve">Continues Dollbaum's alt-country storytelling into the Dear Life Records fold alongside Florry and Greg Freeman.</t>
  </si>
  <si>
    <t xml:space="preserve">Drive All Night; Angus Valley; Lives of Saints</t>
  </si>
  <si>
    <t xml:space="preserve">https://thomasdollbaum.bandcamp.com/album/drive-all-night</t>
  </si>
  <si>
    <t xml:space="preserve">A1576</t>
  </si>
  <si>
    <t xml:space="preserve">Birds of Paradise</t>
  </si>
  <si>
    <t xml:space="preserve">drawl; baritone; storytelling; Southern gothic; close harmonies</t>
  </si>
  <si>
    <t xml:space="preserve">Dollbaum's second LP: roaring Americana shading into tender folk, sung in a rangy, raspy baritone with strong harmonies; a goodbye letter to lost loved ones set in Florida's pine flatwoods.</t>
  </si>
  <si>
    <t xml:space="preserve">Explicitly follows Townes Van Zandt and Jason Molina while stepping out of their shadow, per the album's own liner note.</t>
  </si>
  <si>
    <t xml:space="preserve">Visitation; Rabbits; Coyote</t>
  </si>
  <si>
    <t xml:space="preserve">https://thomasdollbaum.bandcamp.com/album/birds-of-paradise</t>
  </si>
  <si>
    <t xml:space="preserve">A1577</t>
  </si>
  <si>
    <t xml:space="preserve">Spencer Radcliffe</t>
  </si>
  <si>
    <t xml:space="preserve">Keeper</t>
  </si>
  <si>
    <t xml:space="preserve">Ohio (formerly Chicago)</t>
  </si>
  <si>
    <t xml:space="preserve">lo-fi; deadpan; bleak; hushed; small-town</t>
  </si>
  <si>
    <t xml:space="preserve">Early self-released Spencer Radcliffe LP: sparse, home-recorded songs that anticipate the twangier, more rock-oriented turn of his later solo work.</t>
  </si>
  <si>
    <t xml:space="preserve">An early entry in Radcliffe's long solo catalogue that eventually feeds into the twangier Ohio Vision.</t>
  </si>
  <si>
    <t xml:space="preserve">Child's Pose; Tina; Marlena</t>
  </si>
  <si>
    <t xml:space="preserve">https://spencerradcliffe.bandcamp.com/album/keeper</t>
  </si>
  <si>
    <t xml:space="preserve">A1578</t>
  </si>
  <si>
    <t xml:space="preserve">Looking In</t>
  </si>
  <si>
    <t xml:space="preserve">Run For Cover Records</t>
  </si>
  <si>
    <t xml:space="preserve">lo-fi; deadpan; hushed; bleak; small-town</t>
  </si>
  <si>
    <t xml:space="preserve">Radcliffe's debut full-length proper, recorded alone in a converted Chicago lighthouse studio: patchwork indie pop and lo-fi textures held together by his flat, equivocal voice.</t>
  </si>
  <si>
    <t xml:space="preserve">Follows the Brown Horse split tape on Orchid Tapes; part of the same Run for Cover/Topshelf-adjacent 2010s indie underground as Ratboys.</t>
  </si>
  <si>
    <t xml:space="preserve">Mia; Yankee; Looking In</t>
  </si>
  <si>
    <t xml:space="preserve">https://spencerradcliffe.bandcamp.com/album/looking-in</t>
  </si>
  <si>
    <t xml:space="preserve">A1579</t>
  </si>
  <si>
    <t xml:space="preserve">Ohio Vision</t>
  </si>
  <si>
    <t xml:space="preserve">Telecaster twang; drawl; deadpan; small-town; long solos</t>
  </si>
  <si>
    <t xml:space="preserve">Radcliffe's first fully solo record in a decade: fuzzy, hypnotic rock and 'hayseed jammers' chronicling six years of returning home to Ohio, mixed by Bradford Krieger. Twangy Midwest indie rock, propulsive and relaxed by turns.</t>
  </si>
  <si>
    <t xml:space="preserve">Follows two full-band records as Spencer Radcliffe &amp; Everyone Else; feeds directly into the current wave of Midwest indie-twang alongside Ratboys and i26connector.</t>
  </si>
  <si>
    <t xml:space="preserve">Shield and Sword; Daily Driver; Portage Rising</t>
  </si>
  <si>
    <t xml:space="preserve">https://spencerradcliffe.bandcamp.com/album/ohio-vision
https://www.noexpectations.fyi/p/spencer-radcliffe-sword-ii-stella-donnelly-saintseneca-review</t>
  </si>
  <si>
    <t xml:space="preserve">A1580</t>
  </si>
  <si>
    <t xml:space="preserve">i26connector</t>
  </si>
  <si>
    <t xml:space="preserve">C9</t>
  </si>
  <si>
    <t xml:space="preserve">pedal steel; drawl; small-town; storytelling; anthemic</t>
  </si>
  <si>
    <t xml:space="preserve">Asheville project's seven-song debut, self-tagged 'Emo Southern Rock': wailing pedal steel and booming riffs under conversational lyrics swinging from barroom talk to apocalyptic brooding.</t>
  </si>
  <si>
    <t xml:space="preserve">Part of the Asheville scene around MJ Lenderman and Wednesday (fans of both on Bandcamp), blending twangy Southern rock with an emo-adjacent intensity.</t>
  </si>
  <si>
    <t xml:space="preserve">I-26 Connector; Bethel; World Champion</t>
  </si>
  <si>
    <t xml:space="preserve">https://www.noexpectations.fyi/p/i26connector-ellie-o-neill-red-pk-amaya-pena</t>
  </si>
  <si>
    <t xml:space="preserve">https://i26connector.bandcamp.com/album/i26connector
https://www.noexpectations.fyi/p/the-40-best-albums-of-2026-so-far</t>
  </si>
  <si>
    <t xml:space="preserve">A1581</t>
  </si>
  <si>
    <t xml:space="preserve">Oldstar</t>
  </si>
  <si>
    <t xml:space="preserve">Of the Highway</t>
  </si>
  <si>
    <t xml:space="preserve">Panama City Beach, FL</t>
  </si>
  <si>
    <t xml:space="preserve">Telecaster twang; fiddle; drawl; small-town; road songs</t>
  </si>
  <si>
    <t xml:space="preserve">21-year-old Zane Mclaughlin's studio debut as Oldstar: raucous, meaty overdriven country rock with fiddle and outlaw phrasing, likened by Terry to Lenderman, Steve Earle, Drive-By Truckers and Being There-era Wilco. A concept record about highway wandering, bar to bar.</t>
  </si>
  <si>
    <t xml:space="preserve">Draws on outlaw country and Wilco's Being There as touchstones; part of the same wave of young Southern indie-twang songwriters as Thomas Dollbaum and i26connector.</t>
  </si>
  <si>
    <t xml:space="preserve">Lowland; California; Honkeytonk</t>
  </si>
  <si>
    <t xml:space="preserve">https://oldst4r.bandcamp.com/album/of-the-highway
https://www.noexpectations.fyi/p/the-40-best-albums-of-2025-so-far</t>
  </si>
  <si>
    <t xml:space="preserve">A1582</t>
  </si>
  <si>
    <t xml:space="preserve">Dari Bay</t>
  </si>
  <si>
    <t xml:space="preserve">Longest Day Of The Year</t>
  </si>
  <si>
    <t xml:space="preserve">jangle; drawl; lo-fi; hushed; small-town</t>
  </si>
  <si>
    <t xml:space="preserve">Zachary James's efficient, hooky home-recording project: 90s alt-rock and Pavement/Big Star-style jangle folded into twangy, deceptively simple songs; Terry's most-played album of 2023, later reissued by Double Double Whammy.</t>
  </si>
  <si>
    <t xml:space="preserve">Part of the same Burlington scene as Greg Freeman and Florry, drawing on Judee Sill, Alex Chilton and Elliott Smith-style idiosyncratic songwriting.</t>
  </si>
  <si>
    <t xml:space="preserve">Wait For You; Shy Of A Nurse; Walk On Down</t>
  </si>
  <si>
    <t xml:space="preserve">https://daribay.bandcamp.com/album/longest-day-of-the-year
https://www.noexpectations.fyi/p/the-30-best-albums-of-2023-so-far-midyear-list</t>
  </si>
  <si>
    <t xml:space="preserve">A1583</t>
  </si>
  <si>
    <t xml:space="preserve">Chico States</t>
  </si>
  <si>
    <t xml:space="preserve">I Saw A Galloping Horse Cover No Ground</t>
  </si>
  <si>
    <t xml:space="preserve">Anything Bagel</t>
  </si>
  <si>
    <t xml:space="preserve">Maine</t>
  </si>
  <si>
    <t xml:space="preserve">pedal steel; drawl; storytelling; small-town; harmonica</t>
  </si>
  <si>
    <t xml:space="preserve">Joseph Barresi's third Chico States LP, self-tagged 'ANTI-AMERICANA': dusky, encyclopedic Americana with pedal steel and scrappy harmonies, mixing personal minutiae with train-line and travel history.</t>
  </si>
  <si>
    <t xml:space="preserve">Works in the same 'cosmic Americana' vein Terry links to Lomax-style folk documentation, adjacent to the Northeast's alt-country underground.</t>
  </si>
  <si>
    <t xml:space="preserve">Out On The Porch Swing; Silver Dagger; Me and Kit Carruthers</t>
  </si>
  <si>
    <t xml:space="preserve">https://chicostates.bandcamp.com/album/i-saw-a-galloping-horse-cover-no-ground
https://www.noexpectations.fyi/p/joyer-cistern-flock-of-dimes-chico-states-album-reviews</t>
  </si>
  <si>
    <t xml:space="preserve">A1584</t>
  </si>
  <si>
    <t xml:space="preserve">Convinced Friend</t>
  </si>
  <si>
    <t xml:space="preserve">Nowhere Songs</t>
  </si>
  <si>
    <t xml:space="preserve">pedal steel; drawl; storytelling; small-town; close harmonies</t>
  </si>
  <si>
    <t xml:space="preserve">A.S. Wilson's second Convinced Friend LP, tracked live in a day with Bradford Krieger: eight compact, forceful tracks fusing serene twang with apocalyptic indie rock, reflecting on his native Houma, Louisiana as its coastline erodes.</t>
  </si>
  <si>
    <t xml:space="preserve">Produced by Bradford Krieger (Horse Jumper of Love, Friendship), tying Convinced Friend into the Northeast slowcore/twang production network.</t>
  </si>
  <si>
    <t xml:space="preserve">Big Score; On Fire; Robitussin</t>
  </si>
  <si>
    <t xml:space="preserve">https://www.noexpectations.fyi/p/convinced-friend-dos-santos-graham-hunt</t>
  </si>
  <si>
    <t xml:space="preserve">https://convincedfriend.bandcamp.com/album/nowhere-songs</t>
  </si>
  <si>
    <t xml:space="preserve">A1585</t>
  </si>
  <si>
    <t xml:space="preserve">Abel</t>
  </si>
  <si>
    <t xml:space="preserve">How to Get Away with Nothing</t>
  </si>
  <si>
    <t xml:space="preserve">Candlepin Records</t>
  </si>
  <si>
    <t xml:space="preserve">jangle; deadpan; drawl; lo-fi; funny-sad</t>
  </si>
  <si>
    <t xml:space="preserve">Columbus songwriter Abel's self-lacerating, ramshackle country-jangle LP, co-released by Julia's War, Candlepin and Pleasure Tapes; loud guitar music for quiet people, per Terry.</t>
  </si>
  <si>
    <t xml:space="preserve">Part of the small-label DIY twang network (Julia's War, Candlepin) alongside Ohio- and Midwest-based indie-country peers like Spencer Radcliffe.</t>
  </si>
  <si>
    <t xml:space="preserve">Grass; Loathe; Scarecrow</t>
  </si>
  <si>
    <t xml:space="preserve">https://abelcolumbus.bandcamp.com/album/how-to-get-away-with-nothing
https://www.noexpectations.fyi/p/best-new-albums-september-2025-big-thief-mae-powell-abel</t>
  </si>
  <si>
    <t xml:space="preserve">A1586</t>
  </si>
  <si>
    <t xml:space="preserve">Twisted Teens</t>
  </si>
  <si>
    <t xml:space="preserve">Florida Water Blues</t>
  </si>
  <si>
    <t xml:space="preserve">drawl; rowdy; small-town; storytelling; road songs</t>
  </si>
  <si>
    <t xml:space="preserve">New Orleans band's 13-song LP steeped in Gulf Coast heat and road-worn twang; loose, rowdy cowpunk energy carried across tracks like the title cut and 'Swamp'.</t>
  </si>
  <si>
    <t xml:space="preserve">Part of the current New Orleans indie-twang scene alongside Thomas Dollbaum, touring with Kurt Vile.</t>
  </si>
  <si>
    <t xml:space="preserve">Florida Water Blues; Swamp; Javelina</t>
  </si>
  <si>
    <t xml:space="preserve">https://twistedteens.bandcamp.com/album/florida-water-blues</t>
  </si>
  <si>
    <t xml:space="preserve">A1587</t>
  </si>
  <si>
    <t xml:space="preserve">Ovven</t>
  </si>
  <si>
    <t xml:space="preserve">Gnawing at the Cord</t>
  </si>
  <si>
    <t xml:space="preserve">Crazy Horse fuzz; pedal steel; drawl; small-town; funny-sad</t>
  </si>
  <si>
    <t xml:space="preserve">Owen Burton's debut as Ovven, a fuzz-guitar alt-country tour-de-force produced by Alex Farrar (MJ Lenderman, Wednesday, Indigo De Souza), praised by SiriusXM Outlaw Country as an instant classic.</t>
  </si>
  <si>
    <t xml:space="preserve">Shares a producer with Wednesday and MJ Lenderman, plugging Ovven directly into the Drop of Sun/Alex Farrar wing of the Asheville-adjacent indie-twang network.</t>
  </si>
  <si>
    <t xml:space="preserve">Abbreviated; Dishes; Crows</t>
  </si>
  <si>
    <t xml:space="preserve">https://ovven.bandcamp.com/album/gnawing-at-the-cord</t>
  </si>
  <si>
    <t xml:space="preserve">A1588</t>
  </si>
  <si>
    <t xml:space="preserve">Merce Lemon</t>
  </si>
  <si>
    <t xml:space="preserve">Watch Me Drive Them Dogs Wild</t>
  </si>
  <si>
    <t xml:space="preserve">Pittsburgh, PA</t>
  </si>
  <si>
    <t xml:space="preserve">Pittsburgh</t>
  </si>
  <si>
    <t xml:space="preserve">pedal steel; feedback; drawl; storytelling; small-town</t>
  </si>
  <si>
    <t xml:space="preserve">Pittsburgh songwriter's breakout LP: warbling steel and outlaw-tinged guitars swelling into feedback-heavy catharsis, produced by Colin Miller and Alex Farrar at Drop of Sun; songs of loss, land and family community.</t>
  </si>
  <si>
    <t xml:space="preserve">Ties Merce Lemon into the Asheville production network (Colin Miller, Alex Farrar, Xandy Chelmis of Wednesday on pedal steel) shared with Florry and Wednesday.</t>
  </si>
  <si>
    <t xml:space="preserve">Backyard Lover; Rain; Crow</t>
  </si>
  <si>
    <t xml:space="preserve">https://mercelemon.bandcamp.com/album/watch-me-drive-them-dogs-wild
https://www.noexpectations.fyi/p/new-indie-rock-albums-sept-oct-merce-lemon-lutalo</t>
  </si>
  <si>
    <t xml:space="preserve">A1589</t>
  </si>
  <si>
    <t xml:space="preserve">Wild Pink</t>
  </si>
  <si>
    <t xml:space="preserve">Still Coming Down</t>
  </si>
  <si>
    <t xml:space="preserve">Fire Talk</t>
  </si>
  <si>
    <t xml:space="preserve">Brooklyn/Queens, NY</t>
  </si>
  <si>
    <t xml:space="preserve">pedal steel; drawl; anthemic; storytelling; small-town</t>
  </si>
  <si>
    <t xml:space="preserve">Wild Pink's sixth LP, the band's most twang-coded record: driving, intense indie rock with Xandy Chelmis of Wednesday on pedal steel, framing searing, funny, wrenching lyrics about contemporary malaise.</t>
  </si>
  <si>
    <t xml:space="preserve">Marks Wild Pink's turn toward the Core indie-twang sound via Chelmis's pedal steel; ruled into C1 as a specific stylistic pivot rather than the band's whole catalogue.</t>
  </si>
  <si>
    <t xml:space="preserve">Box Store; Round Of Applause At The End Of The World; Still Coming Down</t>
  </si>
  <si>
    <t xml:space="preserve">https://www.noexpectations.fyi/p/wild-pink-squirrel-flower-paul-spring-brennan-wedl</t>
  </si>
  <si>
    <t xml:space="preserve">https://wildpink.bandcamp.com/album/still-coming-down
https://en.wikipedia.org/wiki/Wild_Pink</t>
  </si>
  <si>
    <t xml:space="preserve">A1590</t>
  </si>
  <si>
    <t xml:space="preserve">Good Looks</t>
  </si>
  <si>
    <t xml:space="preserve">Bummer Year</t>
  </si>
  <si>
    <t xml:space="preserve">Telecaster twang; long solos; drawl; small-town; political</t>
  </si>
  <si>
    <t xml:space="preserve">Austin quartet's debut: blue-collar, plainspoken indie rock with Replacements swagger and War on Drugs-style desert-rock riffs from guitarist Jake Ames, writing about home and growing up around conservatives.</t>
  </si>
  <si>
    <t xml:space="preserve">Bandleader Tyler Jordan met Jake Ames at Kerrville Folk Festival song swaps (where they also crossed paths with Buck Meek and Adrianne Lenker); Keeled Scales labelmates of Katy Kirby.</t>
  </si>
  <si>
    <t xml:space="preserve">Almost Automatic; Bummer Year; Walker Lake</t>
  </si>
  <si>
    <t xml:space="preserve">https://goodlooksband.bandcamp.com/album/bummer-year
https://www.noexpectations.fyi/p/margaux-good-looks-bloomsday-new-music</t>
  </si>
  <si>
    <t xml:space="preserve">A1591</t>
  </si>
  <si>
    <t xml:space="preserve">Lived Here For A While</t>
  </si>
  <si>
    <t xml:space="preserve">Telecaster twang; anthemic; drawl; storytelling; long solos</t>
  </si>
  <si>
    <t xml:space="preserve">Good Looks' second LP, written after guitarist Jake Ames survived a serious traffic accident: conversational, big-hearted indie rock with big riffs, framed by the band as a document of resilience.</t>
  </si>
  <si>
    <t xml:space="preserve">Continues the band's blue-collar Austin storytelling from Bummer Year into a bigger, more electric sound.</t>
  </si>
  <si>
    <t xml:space="preserve">If It's Gone; Can You See Me Tonight?; Day of Judgment</t>
  </si>
  <si>
    <t xml:space="preserve">https://goodlooksband.bandcamp.com/album/lived-here-for-a-while
https://www.noexpectations.fyi/p/the-30-best-albums-of-2024-so-far</t>
  </si>
  <si>
    <t xml:space="preserve">A1592</t>
  </si>
  <si>
    <t xml:space="preserve">Why Bonnie</t>
  </si>
  <si>
    <t xml:space="preserve">Wish on the Bone</t>
  </si>
  <si>
    <t xml:space="preserve">Austin, TX (via Houston)</t>
  </si>
  <si>
    <t xml:space="preserve">pedal steel; fiddle; drawl; anthemic; close harmonies</t>
  </si>
  <si>
    <t xml:space="preserve">Blair Howerton's second Why Bonnie LP: twangy, expansive rock that widens the country-coded debut 90 in November into more cinematic, ambitious soundscapes, with fiddle and harmonies still anchoring the quieter moments.</t>
  </si>
  <si>
    <t xml:space="preserve">Follows 90 in November's Waxahatchee/Wednesday-adjacent country sound before opening out toward Broken Social Scene/HAIM-style pop-rock.</t>
  </si>
  <si>
    <t xml:space="preserve">Wish On The Bone; Dotted Line; Headlight Sun</t>
  </si>
  <si>
    <t xml:space="preserve">https://www.noexpectations.fyi/p/new-lps-why-bonnie-bug-club-lia-kohl-sima</t>
  </si>
  <si>
    <t xml:space="preserve">https://whybonnie.bandcamp.com/album/wish-on-the-bone</t>
  </si>
  <si>
    <t xml:space="preserve">A1593</t>
  </si>
  <si>
    <t xml:space="preserve">David Nance &amp; Mowed Sound</t>
  </si>
  <si>
    <t xml:space="preserve">Third Man Records</t>
  </si>
  <si>
    <t xml:space="preserve">Crazy Horse fuzz; long solos; drawl; rowdy; feedback</t>
  </si>
  <si>
    <t xml:space="preserve">Nance's Third Man Records debut with his full band Mowed Sound: interlocking, jammed-out guitar rock in a direct Crazy Horse lineage, called some of his best work yet.</t>
  </si>
  <si>
    <t xml:space="preserve">A Midwest continuation of the Crazy Horse guitar-jam trunk line that also runs through Wednesday and MJ Lenderman.</t>
  </si>
  <si>
    <t xml:space="preserve">Mock the Hours; Tumbleweed; Side Eyed Sam</t>
  </si>
  <si>
    <t xml:space="preserve">https://www.noexpectations.fyi/p/the-most-anticipated-albums-of-2024</t>
  </si>
  <si>
    <t xml:space="preserve">https://davidnance.bandcamp.com/album/david-nance-mowed-sound
https://www.noexpectations.fyi/p/the-most-anticipated-albums-of-2024</t>
  </si>
  <si>
    <t xml:space="preserve">A1594</t>
  </si>
  <si>
    <t xml:space="preserve">Dialup Ghost</t>
  </si>
  <si>
    <t xml:space="preserve">May You Live Forever in Cowboy Heaven</t>
  </si>
  <si>
    <t xml:space="preserve">fiddle; drawl; rowdy; small-town; funny-sad</t>
  </si>
  <si>
    <t xml:space="preserve">Nashville band's ramshackle, woozy-twang record with fiddle and Built to Spill/Elephant 6-style energy; lyrics name-check Big Thief, Neil Young, the Replacements and Silver Jews.</t>
  </si>
  <si>
    <t xml:space="preserve">Explicitly draws on Neil Young and Silver Jews, situating Dialup Ghost within the same trunk lines as the rest of the Core.</t>
  </si>
  <si>
    <t xml:space="preserve">Rhinestones; Shovel Song; Forever in Heaven</t>
  </si>
  <si>
    <t xml:space="preserve">https://www.noexpectations.fyi/p/4-great-albums-from-2024</t>
  </si>
  <si>
    <t xml:space="preserve">https://dialupghost.bandcamp.com/album/may-you-live-forever-in-cowboy-heaven</t>
  </si>
  <si>
    <t xml:space="preserve">A1595</t>
  </si>
  <si>
    <t xml:space="preserve">Kevin Copeland</t>
  </si>
  <si>
    <t xml:space="preserve">Only Love Songs</t>
  </si>
  <si>
    <t xml:space="preserve">Telecaster twang; drawl; fingerpicked acoustic; funny-sad; storytelling</t>
  </si>
  <si>
    <t xml:space="preserve">Vermont producer Kevin Copeland's solo debut, stepping out from his band The Big Net: punchy, twangy pop-rock and winsome folk, with 'That's All Over Now' an outright country barnstormer and 'MONEY' the closest an indie band has come to genuine blues this decade.</t>
  </si>
  <si>
    <t xml:space="preserve">Copeland has produced Hannah Frances, Allegra Krieger and Lily Seabird, tying him into the same Vermont/Northeast indie-folk-to-twang network as Greg Freeman and Florry.</t>
  </si>
  <si>
    <t xml:space="preserve">That's All Over Now; Trains and Angels; MONEY</t>
  </si>
  <si>
    <t xml:space="preserve">https://kevincopeland.bandcamp.com/album/only-love-songs</t>
  </si>
  <si>
    <t xml:space="preserve">A1596</t>
  </si>
  <si>
    <t xml:space="preserve">Ryan Davis &amp; the Roadhouse Band</t>
  </si>
  <si>
    <t xml:space="preserve">New Threats from the Soul</t>
  </si>
  <si>
    <t xml:space="preserve">Sophomore Lounge</t>
  </si>
  <si>
    <t xml:space="preserve">Louisville / Sophomore Lounge</t>
  </si>
  <si>
    <t xml:space="preserve">deadpan; funny-sad; storytelling; pedal steel; baritone</t>
  </si>
  <si>
    <t xml:space="preserve">A sprawling seven-song double LP of conversational barfly rock, Davis half-sings dense, punning verses over a loose Roadhouse Band arrangement that folds pedal steel and violin into synths and programmed beats. It is dark, funny and grand at once, with guest harmonies from Will Oldham, Catherine Irwin and Lou Turner deepening its Drag City-indebted, David Berman-adjacent lineage. For listeners who want the modern high-water mark of wordy, tragicomic songwriting.</t>
  </si>
  <si>
    <t xml:space="preserve">Davis fronted the earlier Louisville band State Champion before going solo with the Roadhouse Band; the record extends the Silver Jews/David Berman line of deadpan storytelling into the 2020s.</t>
  </si>
  <si>
    <t xml:space="preserve">New Threats from the Soul; Monte Carlo / No Limits; Better If You Make Me</t>
  </si>
  <si>
    <t xml:space="preserve">https://www.noexpectations.fyi/p/no-expectations-116-be-here-now</t>
  </si>
  <si>
    <t xml:space="preserve">https://sophomorelounge.bandcamp.com/album/ryan-davis-the-roadhouse-band-new-threats-from-the-soul
https://www.noexpectations.fyi/p/no-expectations-116-be-here-now</t>
  </si>
  <si>
    <t xml:space="preserve">A1597</t>
  </si>
  <si>
    <t xml:space="preserve">Dancing on the Edge</t>
  </si>
  <si>
    <t xml:space="preserve">deadpan; storytelling; pedal steel; drawl; cosmic</t>
  </si>
  <si>
    <t xml:space="preserve">Davis's first billed Roadhouse Band record, a 2-LP set of seven expansive, mostly 6-plus-minute songs that mix folk-traditioned wordplay with synth textures, organ swells and pedal steel. Joan Shelley and Freakwater's Catherine Irwin guest, and the mood is melancholic and gentle rather than rowdy. A good entry point for the barfly-poet strain of the scene before New Threats from the Soul refined it further.</t>
  </si>
  <si>
    <t xml:space="preserve">Follows Davis's work fronting State Champion and Tropical Trash; draws explicitly on Souled American, David Berman and Neil Young comparisons per the label's own description.</t>
  </si>
  <si>
    <t xml:space="preserve">Flashes of Orange; Junk Drawer Heart; Free From the Guillotine</t>
  </si>
  <si>
    <t xml:space="preserve">https://www.noexpectations.fyi/p/hana-stretton-neptunes-core-bullseye-mallory-hawk</t>
  </si>
  <si>
    <t xml:space="preserve">https://sophomorelounge.bandcamp.com/album/ryan-davis-the-roadhouse-band-dancing-on-the-edge
https://www.noexpectations.fyi/p/hana-stretton-neptunes-core-bullseye-mallory-hawk</t>
  </si>
  <si>
    <t xml:space="preserve">A1598</t>
  </si>
  <si>
    <t xml:space="preserve">State Champion</t>
  </si>
  <si>
    <t xml:space="preserve">Send Flowers</t>
  </si>
  <si>
    <t xml:space="preserve">deadpan; drawl; storytelling; funny-sad; pedal steel</t>
  </si>
  <si>
    <t xml:space="preserve">Ryan Davis's main band before his solo Roadhouse records, State Champion play what the label calls 'Beard Rock': loose, twangy full-band arrangements built to carry Davis's dense, surrealist wordplay. Send Flowers is their most fully-realized record, praised in a quoted 2018 note by David Berman himself as the work of 'the best lyricist who's not a rapper going.' A key missing link between Silver Jews and the current Louisville deadpan-songwriter scene.</t>
  </si>
  <si>
    <t xml:space="preserve">Direct predecessor to Ryan Davis &amp; the Roadhouse Band; David Berman publicly admired Davis's writing here, tying State Champion into the Drag City deadpan lineage.</t>
  </si>
  <si>
    <t xml:space="preserve">My Over, My Under; Death Preferences; Lifetime Sentence</t>
  </si>
  <si>
    <t xml:space="preserve">https://sophomorelounge.bandcamp.com/album/state-champion-send-flowers</t>
  </si>
  <si>
    <t xml:space="preserve">A1599</t>
  </si>
  <si>
    <t xml:space="preserve">Fantasy Error</t>
  </si>
  <si>
    <t xml:space="preserve">deadpan; drawl; storytelling; fiddle; banjo</t>
  </si>
  <si>
    <t xml:space="preserve">A punked-up country record steeped in Louisville's weird, unassuming rock scene, with fiddle and banjo scrapping against fuzzy guitars behind Ryan Davis's character sketches of postmasters, coroners and drinkers. Catherine Irwin of Freakwater guests on several tracks. Reviewers compared it to Souled American and Palace Brothers, and to a 'Drag City-damaged Chris Knight.'</t>
  </si>
  <si>
    <t xml:space="preserve">Early-period State Champion, before Davis's Roadhouse Band solo turn; draws directly on the same Drag City/Palace lineage that runs to Silver Jews and Purple Mountains.</t>
  </si>
  <si>
    <t xml:space="preserve">Fantasy Error; Sunbathing I; There Is a Highlight Reel</t>
  </si>
  <si>
    <t xml:space="preserve">https://sophomorelounge.bandcamp.com/album/state-champion-fantasy-error</t>
  </si>
  <si>
    <t xml:space="preserve">A1600</t>
  </si>
  <si>
    <t xml:space="preserve">Dougie Poole</t>
  </si>
  <si>
    <t xml:space="preserve">The Rainbow Wheel of Death</t>
  </si>
  <si>
    <t xml:space="preserve">Wharf Cat Records</t>
  </si>
  <si>
    <t xml:space="preserve">drum machine; synths; baritone; funny-sad; deadpan</t>
  </si>
  <si>
    <t xml:space="preserve">Poole's third solo LP pairs his golden, deadpan baritone with a live band plus old-school synthesizers, widening his 'patron saint of millennial malaise' persona into songs about mortality and time rather than just dead-end jobs. Highlights include the digital-age lament 'Must Be In Here Somewhere' and the eerie title track named for the Mac beachball icon.</t>
  </si>
  <si>
    <t xml:space="preserve">Poole's country songwriting descends from Haggard/Nelson/Kristofferson filtered through Brooklyn's DIY scene; the drum-machine-plus-pedal-steel sound directly echoes Silver Jews and points toward younger bedroom-country songwriters.</t>
  </si>
  <si>
    <t xml:space="preserve">The Rainbow Wheel of Death; High School Gym; Must Be In Here Somewhere</t>
  </si>
  <si>
    <t xml:space="preserve">https://dougiepoole.bandcamp.com/album/the-rainbow-wheel-of-death
https://www.noexpectations.fyi/p/the-30-best-albums-of-2023-so-far-midyear-list</t>
  </si>
  <si>
    <t xml:space="preserve">A1601</t>
  </si>
  <si>
    <t xml:space="preserve">The Freelancer's Blues</t>
  </si>
  <si>
    <t xml:space="preserve">pedal steel; baritone; drawl; funny-sad; small-town</t>
  </si>
  <si>
    <t xml:space="preserve">Poole's second LP graduates from bedroom drum-machine country to a full honky-tonk band with wailing pedal steel, updating classic countrypolitan storytelling for a young, broke, romantically alienated urban narrator. Produced by Jonathan Schenke, it is the record that built his reputation as a country-adjacent voice for post-genre indie listeners.</t>
  </si>
  <si>
    <t xml:space="preserve">Follows his debut Wideass Highway; extends the lineage of Haggard/Nelson/Kristofferson-style storytelling country into an ironic, digital-age idiom shared with Dylan-Berman style songwriters.</t>
  </si>
  <si>
    <t xml:space="preserve">The Freelancer's Blues; Vaping on the Job; Los Angeles</t>
  </si>
  <si>
    <t xml:space="preserve">https://dougiepoole.bandcamp.com/album/the-freelancers-blues</t>
  </si>
  <si>
    <t xml:space="preserve">A1602</t>
  </si>
  <si>
    <t xml:space="preserve">Wideass Highway</t>
  </si>
  <si>
    <t xml:space="preserve">drum machine; synths; baritone; deadpan; small-town</t>
  </si>
  <si>
    <t xml:space="preserve">Poole's self-released debut, a bedroom-recorded set built from drum machines and synthesizers under twangy vocal melodies, already showing the wry, deadpan lyric style he'd sharpen on later records. Rougher and more lo-fi than what followed, it is a deep cut for fans who want the beginning of the story.</t>
  </si>
  <si>
    <t xml:space="preserve">The starting point for Poole's country-by-way-of-DIY-indie sound that would develop through The Freelancer's Blues and The Rainbow Wheel of Death.</t>
  </si>
  <si>
    <t xml:space="preserve">Don't You Think I'm Funny Anymore?; Less Young but as Dumb; Port Authority Hymn</t>
  </si>
  <si>
    <t xml:space="preserve">https://dougiepoole.bandcamp.com/album/wideass-highway</t>
  </si>
  <si>
    <t xml:space="preserve">A1603</t>
  </si>
  <si>
    <t xml:space="preserve">Colin Miller</t>
  </si>
  <si>
    <t xml:space="preserve">Losin'</t>
  </si>
  <si>
    <t xml:space="preserve">Mtn Laurel Recording Co.</t>
  </si>
  <si>
    <t xml:space="preserve">Haw Creek / Lenderman circle</t>
  </si>
  <si>
    <t xml:space="preserve">fingerpicked acoustic; deadpan; storytelling; small-town; funny-sad</t>
  </si>
  <si>
    <t xml:space="preserve">A bittersweet, sharpened set of folk-rock songs from the engineer behind MJ Lenderman and Wednesday's records, full of shared-memory and loss storytelling drawn from his Asheville circle. Miller's plainspoken, half-sung delivery and homespun production put the focus on the writing over any studio polish.</t>
  </si>
  <si>
    <t xml:space="preserve">Miller engineered MJ Lenderman's and Wednesday's breakthrough albums before this, his second LP; part of the Haw Creek/Asheville scene that also produced Lenderman and Wednesday.</t>
  </si>
  <si>
    <t xml:space="preserve">Birdhouse; Porchlight; Thunder Road</t>
  </si>
  <si>
    <t xml:space="preserve">https://colinmiller.bandcamp.com/album/losin
https://en.wikipedia.org/wiki/Colin_Miller_(musician)</t>
  </si>
  <si>
    <t xml:space="preserve">A1604</t>
  </si>
  <si>
    <t xml:space="preserve">Haw Creek</t>
  </si>
  <si>
    <t xml:space="preserve">Ruination Records</t>
  </si>
  <si>
    <t xml:space="preserve">fingerpicked acoustic; lo-fi; small-town; Southern gothic; hushed</t>
  </si>
  <si>
    <t xml:space="preserve">Miller's debut full-length, recorded solo in the house he grew up in outside Asheville using inherited instruments (a great-grandmother's pump organ, a grandfather's dulcimer). It sets hushed, homespun songwriting against tape-hiss production and found-sound experiments, closing with a honky-tonk nod to David Berman's lyric style on 'Nosebleeds.'</t>
  </si>
  <si>
    <t xml:space="preserve">Predates Losin'; Miller went on to engineer MJ Lenderman's self-titled album and Boat Songs and Wednesday's I Was Trying to Describe You to Someone using gear featured on this record.</t>
  </si>
  <si>
    <t xml:space="preserve">Sweetheartmetalbaby; Nosebleeds; Fallin</t>
  </si>
  <si>
    <t xml:space="preserve">https://colinmiller.bandcamp.com/album/haw-creek</t>
  </si>
  <si>
    <t xml:space="preserve">A1605</t>
  </si>
  <si>
    <t xml:space="preserve">Daughn Gibson</t>
  </si>
  <si>
    <t xml:space="preserve">Carnation</t>
  </si>
  <si>
    <t xml:space="preserve">Carlisle, PA</t>
  </si>
  <si>
    <t xml:space="preserve">baritone; drum machine; storytelling; bleak; drawl</t>
  </si>
  <si>
    <t xml:space="preserve">The former Pearls and Brass drummer's third album drapes his cavernous, deadpan baritone over sampled loops and drum machines rather than a bar-band, but the storytelling core -- plainspoken, dark, small-town character studies -- fits the same funny-sad lineage as his songwriting peers. Co-produced with Randall Dunn, it is his most fully-realized vocal performance.</t>
  </si>
  <si>
    <t xml:space="preserve">Follows All Hell (2012) and Me Moan (2013), both pre-2014 and outside this lane's window; Carnation extends his baritone-narrator style into a more electronic production.</t>
  </si>
  <si>
    <t xml:space="preserve">Daddy I Cut My Hair; Shatter You Through; Bled to Death</t>
  </si>
  <si>
    <t xml:space="preserve">https://en.wikipedia.org/wiki/Daughn_Gibson
https://www.subpop.com/releases/daughn_gibson/carnation</t>
  </si>
  <si>
    <t xml:space="preserve">A1606</t>
  </si>
  <si>
    <t xml:space="preserve">Lake Mary not mysterious</t>
  </si>
  <si>
    <t xml:space="preserve">baritone; storytelling; bleak; Southern gothic; drawl</t>
  </si>
  <si>
    <t xml:space="preserve">Gibson's fourth full-length, a slow-building record of Florida noir vignettes that trades his earlier sample-collage approach for a more spacious, bar-at-closing-time mood. It arrives after a decade-plus gap from full-length work and reviewers place it in a lineage of Southern gothic storytelling.</t>
  </si>
  <si>
    <t xml:space="preserve">Fourth Daughn Gibson LP, following a long gap after Carnation (2015) and a self-released 2022 EP; continues his deadpan-narrator persona in a stripped-down mode.</t>
  </si>
  <si>
    <t xml:space="preserve">So Good, I Was; Cocoa Beach; Last Night at Sugar's Bar</t>
  </si>
  <si>
    <t xml:space="preserve">https://daughngibson.bandcamp.com/album/lake-mary-not-mysterious-2</t>
  </si>
  <si>
    <t xml:space="preserve">A1607</t>
  </si>
  <si>
    <t xml:space="preserve">Brad Goodall</t>
  </si>
  <si>
    <t xml:space="preserve">Made In America</t>
  </si>
  <si>
    <t xml:space="preserve">Huntington, WV</t>
  </si>
  <si>
    <t xml:space="preserve">piano; storytelling; funny-sad; small-town; drawl</t>
  </si>
  <si>
    <t xml:space="preserve">The ex-Ona keyboardist's debut swaps that band's Band-style rock for piano-man virtuosity and Zevon-ish snark, self-produced in his living room over two-plus years. It is funny without playing as a comedy record, closer to plainspoken confession set to rolling piano.</t>
  </si>
  <si>
    <t xml:space="preserve">Follows Goodall's time in Ona; extends the Randy Newman/Warren Zevon lineage of wry piano storytelling into the West Virginia indie-Americana scene.</t>
  </si>
  <si>
    <t xml:space="preserve">Made In America; The Ballad of Johnny Vegas; Changed Man</t>
  </si>
  <si>
    <t xml:space="preserve">https://www.noexpectations.fyi/p/mildred-brad-goodall-youbet-bruce-springsteen-pearla</t>
  </si>
  <si>
    <t xml:space="preserve">https://bradgoodall.bandcamp.com/album/made-in-america
https://www.noexpectations.fyi/p/mildred-brad-goodall-youbet-bruce-springsteen-pearla</t>
  </si>
  <si>
    <t xml:space="preserve">A1608</t>
  </si>
  <si>
    <t xml:space="preserve">Hometown</t>
  </si>
  <si>
    <t xml:space="preserve">piano; storytelling; funny-sad; small-town; hushed</t>
  </si>
  <si>
    <t xml:space="preserve">A piano-driven, introspective record about returning to his West Virginia hometown, with the sophisticated melodic sense of Made In America turned toward homesickness rather than jokes. It rounds out Goodall's small catalog of plainspoken, piano-led songwriting.</t>
  </si>
  <si>
    <t xml:space="preserve">Third full-length after Made In America and a Levon Helm Studios live set; continues his piano-based, Zevon/Newman-indebted storytelling.</t>
  </si>
  <si>
    <t xml:space="preserve">Hometown; River Water; Where I Come From</t>
  </si>
  <si>
    <t xml:space="preserve">https://bradgoodall.bandcamp.com/album/hometown
https://www.noexpectations.fyi/p/the-40-best-albums-of-2026-so-far</t>
  </si>
  <si>
    <t xml:space="preserve">A1609</t>
  </si>
  <si>
    <t xml:space="preserve">Live At Levon Helm Studios</t>
  </si>
  <si>
    <t xml:space="preserve">piano; live in the room; storytelling; funny-sad; drawl</t>
  </si>
  <si>
    <t xml:space="preserve">A six-song live set cut at Levon Helm Studios, revisiting Made In America highlights in a stripped, in-the-room performance. Cited among semi-recent standout live albums for its warmth and directness.</t>
  </si>
  <si>
    <t xml:space="preserve">Live companion to Made In America, recorded shortly after that LP's release.</t>
  </si>
  <si>
    <t xml:space="preserve">Made In America; Changed Man; Hometown</t>
  </si>
  <si>
    <t xml:space="preserve">https://bradgoodall.bandcamp.com/album/live-at-levon-helm-studios
https://www.noexpectations.fyi/p/in-defense-of-live-albums</t>
  </si>
  <si>
    <t xml:space="preserve">A1610</t>
  </si>
  <si>
    <t xml:space="preserve">Izaak Opatz</t>
  </si>
  <si>
    <t xml:space="preserve">Extra Medium</t>
  </si>
  <si>
    <t xml:space="preserve">Mama Bird Recording Co.</t>
  </si>
  <si>
    <t xml:space="preserve">Missoula, MT</t>
  </si>
  <si>
    <t xml:space="preserve">drawl; storytelling; funny-sad; small-town; hushed</t>
  </si>
  <si>
    <t xml:space="preserve">Opatz's self-described 'dirtwave' is really smart, unfussy, mildly twangy folk built around dry, plainspoken wit about small-town Montana life. Comparisons to Bahamas and Andy Shauf point to how gentle the record is, but the lyrics carry the same funny-sad economy as his barroom-storyteller peers.</t>
  </si>
  <si>
    <t xml:space="preserve">Missoula, Montana songwriter whose work sits at the folk/country-adjacent end of the deadpan-storyteller lineage.</t>
  </si>
  <si>
    <t xml:space="preserve">Passenger Seat; Married with Kids; Chinook Wind</t>
  </si>
  <si>
    <t xml:space="preserve">https://izaakopatz.bandcamp.com/album/extra-medium
https://www.noexpectations.fyi/p/the-60-best-albums-of-2022-according</t>
  </si>
  <si>
    <t xml:space="preserve">A1611</t>
  </si>
  <si>
    <t xml:space="preserve">Josh Halper</t>
  </si>
  <si>
    <t xml:space="preserve">Schlemiel</t>
  </si>
  <si>
    <t xml:space="preserve">fingerpicked acoustic; piano; storytelling; funny-sad; heartbreak</t>
  </si>
  <si>
    <t xml:space="preserve">A keys-heavy, conversational sophomore album about relationships, mixing fingerpicked folk, indie rock and pop confessionals. The Yiddish-inflected title (echoed by the track 'Schlimazel') signals the same rueful, self-deprecating humor that runs through his songwriting.</t>
  </si>
  <si>
    <t xml:space="preserve">Follows Halper's 2020 debut Alrightnik; a Nashville songwriter working the same wry, wordy vein as his singer-songwriter peers.</t>
  </si>
  <si>
    <t xml:space="preserve">Schlemiel; For Chavah; Late Summer Days</t>
  </si>
  <si>
    <t xml:space="preserve">https://joshhalper.bandcamp.com/album/schlemiel
https://www.noexpectations.fyi/p/best-new-albums-september-2025-big-thief-mae-powell-abel</t>
  </si>
  <si>
    <t xml:space="preserve">A1612</t>
  </si>
  <si>
    <t xml:space="preserve">Alrightnik</t>
  </si>
  <si>
    <t xml:space="preserve">fingerpicked acoustic; storytelling; funny-sad; heartbreak</t>
  </si>
  <si>
    <t xml:space="preserve">Halper's debut, built from the live sets he'd been playing around Nashville, mixes wry self-reflection, intricate fingerpicked instrumentals and a Randy Newman cover. Its title, Yiddish slang for a crass nouveau-riche success story, sets up the self-deprecating tone he'd carry into Schlemiel.</t>
  </si>
  <si>
    <t xml:space="preserve">Debut predecessor to Schlemiel; draws on Elliott Smith and fingerstyle players like Leo Kottke and William Tyler.</t>
  </si>
  <si>
    <t xml:space="preserve">Whale In A Field; Who Knows; Honest Feeling</t>
  </si>
  <si>
    <t xml:space="preserve">https://joshhalper.bandcamp.com/album/alrightnik</t>
  </si>
  <si>
    <t xml:space="preserve">A1613</t>
  </si>
  <si>
    <t xml:space="preserve">Styrofoam Winos</t>
  </si>
  <si>
    <t xml:space="preserve">Real Time</t>
  </si>
  <si>
    <t xml:space="preserve">Nashville / Sophomore Lounge</t>
  </si>
  <si>
    <t xml:space="preserve">harmonized guitars; storytelling; breezy; funny-sad; drawl</t>
  </si>
  <si>
    <t xml:space="preserve">Three Nashville solo songwriters (Lou Turner, Trevor Nikrant, Joe Kenkel) trading instruments and lead vocals, cut live to tape by Andrija Tokic. Terry calls it an easygoing 'patio album,' its shaggy-dog charm invoking the same Nashville Springwater/Lambchop scene that produced David Berman and Bill Callahan's circle. Feelies-ish jangle and Little Feat-style tempo shifts run through Turner, Nikrant and Kenkel's group songwriting.</t>
  </si>
  <si>
    <t xml:space="preserve">Members are also touring musicians for Ryan Davis &amp; the Roadhouse Band and MJ Lenderman; the band's bio explicitly cites the Berman/Cloud-era Nashville dive-bar scene as an ancestor.</t>
  </si>
  <si>
    <t xml:space="preserve">Angel Flies Over; Magic Mind; Don't Mind Me</t>
  </si>
  <si>
    <t xml:space="preserve">https://www.noexpectations.fyi/p/new-indie-rock-albums-sept-oct-merce-lemon-lutalo</t>
  </si>
  <si>
    <t xml:space="preserve">https://styrofoamwinos.bandcamp.com/album/real-time
https://www.noexpectations.fyi/p/new-indie-rock-albums-sept-oct-merce-lemon-lutalo</t>
  </si>
  <si>
    <t xml:space="preserve">A1614</t>
  </si>
  <si>
    <t xml:space="preserve">Any River</t>
  </si>
  <si>
    <t xml:space="preserve">harmonized guitars; storytelling; breezy; funny-sad; cosmic</t>
  </si>
  <si>
    <t xml:space="preserve">The trio's follow-up to Real Time, their first record made outside Nashville (tracked in Louisville with Roadhouse/Equipment Pointed Ankh's Jim Marlowe), leaning further into playful genre-hopping -- lounge, B-52's pulse, Glen Campbell dust -- while keeping the same trading-instruments, trading-verses songwriting method.</t>
  </si>
  <si>
    <t xml:space="preserve">Continues the group's ties to Ryan Davis &amp; the Roadhouse Band (shared producer, touring members) and MJ Lenderman and the Wind.</t>
  </si>
  <si>
    <t xml:space="preserve">Pearls; BBQ; New Friend</t>
  </si>
  <si>
    <t xml:space="preserve">https://www.noexpectations.fyi/p/shabason-krgovich-styrofoam-winos-haylie-davis</t>
  </si>
  <si>
    <t xml:space="preserve">https://styrofoamwinos.bandcamp.com/album/any-river
https://www.noexpectations.fyi/p/shabason-krgovich-styrofoam-winos-haylie-davis</t>
  </si>
  <si>
    <t xml:space="preserve">A1615</t>
  </si>
  <si>
    <t xml:space="preserve">Paper Castles</t>
  </si>
  <si>
    <t xml:space="preserve">I'm Sad as Hell and I'm Not Going to Fake It Anymore</t>
  </si>
  <si>
    <t xml:space="preserve">Sipsman</t>
  </si>
  <si>
    <t xml:space="preserve">jangle; funny-sad; storytelling; anthemic; heartbreak</t>
  </si>
  <si>
    <t xml:space="preserve">The Burlington band's fourth LP pairs janky, livewire guitars and winking humor with surprisingly massive choruses, drawing comparisons to Amen Dunes and a Lou Reed doing country. The title alone sets the funny-sad tone that carries through songs about content-creation anxiety and modern malaise.</t>
  </si>
  <si>
    <t xml:space="preserve">Part of the Burlington, VT indie scene alongside Greg Freeman and Lily Seabird; extends jokey, confessional indie-folk songwriting into anthemic rock territory.</t>
  </si>
  <si>
    <t xml:space="preserve">Content Creator; Name Changer; Hey Bobby</t>
  </si>
  <si>
    <t xml:space="preserve">https://www.noexpectations.fyi/p/the-40-best-albums-of-2025-so-far</t>
  </si>
  <si>
    <t xml:space="preserve">https://papercastles.bandcamp.com/album/im-sad-as-hell-and-im-not-going-to-fake-it-anymore
https://www.noexpectations.fyi/p/the-40-best-albums-of-2025-so-far</t>
  </si>
  <si>
    <t xml:space="preserve">A1616</t>
  </si>
  <si>
    <t xml:space="preserve">Symbol Soup</t>
  </si>
  <si>
    <t xml:space="preserve">Stepping on the Same Rakes</t>
  </si>
  <si>
    <t xml:space="preserve">fingerpicked acoustic; storytelling; breezy; funny-sad; hushed</t>
  </si>
  <si>
    <t xml:space="preserve">London songwriter Michael Rea's charming, conversational folk-rock record moves at an ambling, unhurried pace, its plainspoken verses and breezy melodies squarely in the wordy funny-sad tradition despite its UK setting.</t>
  </si>
  <si>
    <t xml:space="preserve">A non-US example of the Prine/Berman deadpan-storyteller mode, showing the style's reach beyond its American scenes.</t>
  </si>
  <si>
    <t xml:space="preserve">Peaks; Rakes; Wading</t>
  </si>
  <si>
    <t xml:space="preserve">https://www.noexpectations.fyi/p/natalie-jane-hill-dagmar-zuniga-symbol-soup-doll-spirit-vessel</t>
  </si>
  <si>
    <t xml:space="preserve">https://symbolsoup.bandcamp.com/album/stepping-on-the-same-rakes
https://www.noexpectations.fyi/p/natalie-jane-hill-dagmar-zuniga-symbol-soup-doll-spirit-vessel</t>
  </si>
  <si>
    <t xml:space="preserve">A1617</t>
  </si>
  <si>
    <t xml:space="preserve">Pony Bradshaw</t>
  </si>
  <si>
    <t xml:space="preserve">North Georgia Rounder</t>
  </si>
  <si>
    <t xml:space="preserve">Black Mountain // Soundly Music</t>
  </si>
  <si>
    <t xml:space="preserve">North Georgia</t>
  </si>
  <si>
    <t xml:space="preserve">fingerpicked acoustic; storytelling; small-town; drawl; road songs</t>
  </si>
  <si>
    <t xml:space="preserve">Bradshaw's character-driven songwriting captures life split between the north Georgia mountains and the touring road, recorded in five live days at Fellowship Hall Sound. Reviewers place him alongside Jason Isbell for narrative-driven, plainspoken Southern songwriting shot through with dry humor.</t>
  </si>
  <si>
    <t xml:space="preserve">Follows his 2021 LP Calico Jim, cut at the same Little Rock studio; part of a loose north-Georgia Appalachian storytelling trilogy completed by Thus Spoke the Fool.</t>
  </si>
  <si>
    <t xml:space="preserve">Foxfire Wine; North Georgia Rounder; Go Down, Appalachia</t>
  </si>
  <si>
    <t xml:space="preserve">https://theponybradshaw.bandcamp.com/album/north-georgia-rounder
https://www.noexpectations.fyi/p/the-60-best-albums-of-2023</t>
  </si>
  <si>
    <t xml:space="preserve">A1618</t>
  </si>
  <si>
    <t xml:space="preserve">Thus Spoke the Fool</t>
  </si>
  <si>
    <t xml:space="preserve">Black Mountain Music / Soundly Music</t>
  </si>
  <si>
    <t xml:space="preserve">fingerpicked acoustic; storytelling; small-town; drawl; spiritual or gospel</t>
  </si>
  <si>
    <t xml:space="preserve">The third in Bradshaw's north-Georgia trilogy, humanizing Cherokee history and working-class locals through character-driven historical songwriting. It closes out the storytelling arc begun on Calico Jim and continued on North Georgia Rounder.</t>
  </si>
  <si>
    <t xml:space="preserve">Completes the Appalachian trilogy started with Calico Jim (2021) and North Georgia Rounder (2023).</t>
  </si>
  <si>
    <t xml:space="preserve">Ginseng Daddy; The Long Man; Housebroke</t>
  </si>
  <si>
    <t xml:space="preserve">https://open.spotify.com/album/4K8fgkZb2es57x2enGQa9n
https://music.apple.com/us/album/thus-spoke-the-fool/1749371421</t>
  </si>
  <si>
    <t xml:space="preserve">A1619</t>
  </si>
  <si>
    <t xml:space="preserve">Mildred</t>
  </si>
  <si>
    <t xml:space="preserve">Fenceline</t>
  </si>
  <si>
    <t xml:space="preserve">Memorials of Distinction / Dog Day Records</t>
  </si>
  <si>
    <t xml:space="preserve">close harmonies; storytelling; breezy; funny-sad; duets</t>
  </si>
  <si>
    <t xml:space="preserve">The Oakland quartet's breezy, affecting debut LP built from four singers and songwriters trading lead vocals, ranging from laconic to full-throated. Conversational lyrics and a living-room-session intimacy carry the funny-sad, plainspoken storytelling that puts them in the same lineage as their labelmates.</t>
  </si>
  <si>
    <t xml:space="preserve">Debut full-length following the mild EP; part of the Memorials of Distinction/Dog Day Records roster alongside Brad Goodall.</t>
  </si>
  <si>
    <t xml:space="preserve">Fenceline; UPS Brown; Fleet Week</t>
  </si>
  <si>
    <t xml:space="preserve">https://mildredband.bandcamp.com/album/fenceline
https://www.noexpectations.fyi/p/mildred-brad-goodall-youbet-bruce-springsteen-pearla</t>
  </si>
  <si>
    <t xml:space="preserve">A1620</t>
  </si>
  <si>
    <t xml:space="preserve">mild</t>
  </si>
  <si>
    <t xml:space="preserve">close harmonies; lo-fi; storytelling; hushed; breezy</t>
  </si>
  <si>
    <t xml:space="preserve">Mildred's four-song debut EP, recorded over a couple of weekends in a shared living room with janky microphones, introduces the four-singer, four-songwriter format they'd expand on Fenceline.</t>
  </si>
  <si>
    <t xml:space="preserve">Precedes Fenceline; the band's origin document as former roommates turned bandmates.</t>
  </si>
  <si>
    <t xml:space="preserve">Twinkle Lights; Laila; Green Car</t>
  </si>
  <si>
    <t xml:space="preserve">https://mildredband.bandcamp.com/album/mild-2</t>
  </si>
  <si>
    <t xml:space="preserve">A1621</t>
  </si>
  <si>
    <t xml:space="preserve">Jonny Fritz</t>
  </si>
  <si>
    <t xml:space="preserve">Sweet Creep</t>
  </si>
  <si>
    <t xml:space="preserve">synths; drum machine; drawl; funny-sad; storytelling</t>
  </si>
  <si>
    <t xml:space="preserve">Produced by Jim James, Fritz's fourth album folds synths and drum samples into his unconventional, wisecracking country songwriting, moving past the straighter honky-tonk of Dad Country toward a more hopeful, idiosyncratic sound. Titles like 'Chihuahua Rescue' and 'Stone Cold Daddy-O' signal the deadpan comic streak underneath.</t>
  </si>
  <si>
    <t xml:space="preserve">Follows Dad Country (2013); as Jonny Corndawg-turned-Fritz's later work, it sits at the more experimental, funny-sad end of the outlaw-adjacent Nashville scene.</t>
  </si>
  <si>
    <t xml:space="preserve">Are You Thirsty; Stadium Inn; Chihuahua Rescue</t>
  </si>
  <si>
    <t xml:space="preserve">https://atorecords.com/releases/jonny-fritz-sweet-creep/
https://open.spotify.com/artist/0dfNZ0xBHU3UipMv5gn9Se</t>
  </si>
  <si>
    <t xml:space="preserve">A1622</t>
  </si>
  <si>
    <t xml:space="preserve">Debbie Downers</t>
  </si>
  <si>
    <t xml:space="preserve">drawl; storytelling; funny-sad; small-town; anthemic</t>
  </si>
  <si>
    <t xml:space="preserve">Fritz's return after a long, voluntary break from touring, recorded in Nashville with Music City sidemen as the first of a planned four-linked-album project. He turns blue-collar everyday life -- Walgreens shifts, divorced-dad playground anxieties, MAGA relatives -- into wry, anthemic country songs.</t>
  </si>
  <si>
    <t xml:space="preserve">Follows Sweet Creep (2016) after a near-decade recording gap; continues his idiosyncratic, joke-laced country songwriting.</t>
  </si>
  <si>
    <t xml:space="preserve">Debbie Downers; The Boss; Hot Chicken Condos</t>
  </si>
  <si>
    <t xml:space="preserve">https://jonnyfritz.bandcamp.com/album/debbie-downers</t>
  </si>
  <si>
    <t xml:space="preserve">A1623</t>
  </si>
  <si>
    <t xml:space="preserve">Eliza Niemi</t>
  </si>
  <si>
    <t xml:space="preserve">Progress Bakery</t>
  </si>
  <si>
    <t xml:space="preserve">strings; storytelling; funny-sad; lo-fi; hushed</t>
  </si>
  <si>
    <t xml:space="preserve">A cellist-songwriter's wry, meticulously detailed record, pairing relaxed, lush chamber-pop arrangements (cello interludes throughout) with DIY-punk detours and dryly funny lyrics. Closer to bedroom chamber-folk than a bar band, but its joke-then-gut-punch songwriting places it near the deadpan storyteller lineage.</t>
  </si>
  <si>
    <t xml:space="preserve">A borderline Core inclusion: less bar-band than her C2 peers, but shares the funny-sad lyrical mode with Prine/Berman-style songwriters.</t>
  </si>
  <si>
    <t xml:space="preserve">Novelist Sad Face; Dusty; Melodies Like Mark</t>
  </si>
  <si>
    <t xml:space="preserve">https://www.noexpectations.fyi/p/reviews-pry-blasucci-lifeguard-daughter-swords-niemi</t>
  </si>
  <si>
    <t xml:space="preserve">https://elizaniemi.bandcamp.com/album/progress-bakery
https://www.noexpectations.fyi/p/reviews-pry-blasucci-lifeguard-daughter-swords-niemi</t>
  </si>
  <si>
    <t xml:space="preserve">A1624</t>
  </si>
  <si>
    <t xml:space="preserve">Waxahatchee</t>
  </si>
  <si>
    <t xml:space="preserve">Saint Cloud</t>
  </si>
  <si>
    <t xml:space="preserve">Merge</t>
  </si>
  <si>
    <t xml:space="preserve">pedal steel; drawl; storytelling; small-town; heartbreak</t>
  </si>
  <si>
    <t xml:space="preserve">Katie Crutchfield's fifth Waxahatchee album traded her indie-rock guitars for a warmer, twangier palette of pedal steel and loping tempos, written in the wake of getting sober. The plainspoken lyrics about family, memory and the South landed it a Best Americana Album Grammy nomination and a Libera Award for Best Country Record. It is the record most often cited as the moment 'indie twang' became a recognizable Bandcamp-to-country pipeline.</t>
  </si>
  <si>
    <t xml:space="preserve">Grows out of Crutchfield's earlier lo-fi indie-rock work into full country songwriting, directly inspiring the Plains project with Jess Williamson and a wave of indie musicians (MJ Lenderman among them) leaning into twang.</t>
  </si>
  <si>
    <t xml:space="preserve">Fire; Lilacs; Can't Do Much</t>
  </si>
  <si>
    <t xml:space="preserve">https://en.wikipedia.org/wiki/Waxahatchee
https://www.noexpectations.fyi/p/new-music-sam-evian-villagerrr-rosali-sun-seeker</t>
  </si>
  <si>
    <t xml:space="preserve">A1625</t>
  </si>
  <si>
    <t xml:space="preserve">Tigers Blood</t>
  </si>
  <si>
    <t xml:space="preserve">pedal steel; drawl; storytelling; heartbreak; anthemic</t>
  </si>
  <si>
    <t xml:space="preserve">Waxahatchee's sixth album deepens the country turn of Saint Cloud with a full touring band feel, harmonies from MJ Lenderman, and some of Crutchfield's most direct, hook-driven songwriting. Critics called it the decade's most fitting songwriter pivot, and it earned a Grammy nomination for Best Americana Album. It is a good entry point for the wider Bandcamp-to-country scene the record helped popularize.</t>
  </si>
  <si>
    <t xml:space="preserve">A continuation of the country-facing sound Crutchfield established on Saint Cloud, cementing the connection between the Waxahatchee/Plains circle and the Asheville MJ Lenderman scene.</t>
  </si>
  <si>
    <t xml:space="preserve">Right Back to It; Bored; Much Ado About Nothing</t>
  </si>
  <si>
    <t xml:space="preserve">https://en.wikipedia.org/wiki/Waxahatchee
https://www.noexpectations.fyi/p/the-most-anticipated-albums-of-2024</t>
  </si>
  <si>
    <t xml:space="preserve">A1626</t>
  </si>
  <si>
    <t xml:space="preserve">Plains</t>
  </si>
  <si>
    <t xml:space="preserve">I Walked with You a Ways</t>
  </si>
  <si>
    <t xml:space="preserve">Austin, TX / Kansas City, MO</t>
  </si>
  <si>
    <t xml:space="preserve">pedal steel; close harmonies; duets; drawl; storytelling</t>
  </si>
  <si>
    <t xml:space="preserve">A one-off duo album pairing Katie Crutchfield (Waxahatchee) with fellow songwriter Jess Williamson, built around plush '90s-country vocal harmonies and pedal steel over breakup-and-friendship songs. It plays like a loving homage to Lucinda Williams and Trisha Yearwood-style country radio filtered through two indie songwriters. A key document of the indie scene's mid-2020s country turn.</t>
  </si>
  <si>
    <t xml:space="preserve">A direct collaborative offshoot of Waxahatchee's country pivot, pairing Crutchfield with Jess Williamson's own move from folk toward country songwriting.</t>
  </si>
  <si>
    <t xml:space="preserve">Problem With It; Abilene; Hurricane</t>
  </si>
  <si>
    <t xml:space="preserve">https://en.wikipedia.org/wiki/Waxahatchee</t>
  </si>
  <si>
    <t xml:space="preserve">A1627</t>
  </si>
  <si>
    <t xml:space="preserve">Fust</t>
  </si>
  <si>
    <t xml:space="preserve">Evil Joy</t>
  </si>
  <si>
    <t xml:space="preserve">drawl; storytelling; small-town; lo-fi; heartbreak</t>
  </si>
  <si>
    <t xml:space="preserve">Aaron Dowdy's self-released full-length debut as Fust is a lo-fi, plainspoken alt-country record built from years of home-recorded songs, its narrators drifting through small Southern towns and bad decisions. It set the template the band expanded on with a full lineup on Genevieve and Big Ugly. A quieter, more private-sounding entry point into the band's catalog.</t>
  </si>
  <si>
    <t xml:space="preserve">Fust's founding document, growing out of Dowdy's earlier self-released EPs into the fuller alt-country sound the band pursued once signed to Dear Life Records.</t>
  </si>
  <si>
    <t xml:space="preserve">The Last Days; Where the Good Ones Go; Evil Joy</t>
  </si>
  <si>
    <t xml:space="preserve">https://fust.bandcamp.com/album/evil-joy
https://en.wikipedia.org/wiki/Fust_(band)</t>
  </si>
  <si>
    <t xml:space="preserve">A1628</t>
  </si>
  <si>
    <t xml:space="preserve">Genevieve</t>
  </si>
  <si>
    <t xml:space="preserve">drawl; storytelling; small-town; funny-sad; Southern gothic</t>
  </si>
  <si>
    <t xml:space="preserve">Fust's Dear Life Records debut fills out Aaron Dowdy's plainspoken songwriting with a full band, landing on Pitchfork's list of albums you should be listening to. The songs mix wry, character-driven storytelling with a loose, unhurried alt-country backing. It is the record that put the Durham band on the national indie-country radar.</t>
  </si>
  <si>
    <t xml:space="preserve">Expands Evil Joy's lo-fi songwriting into a fuller band sound after signing to Dear Life Records, setting up the more widely reviewed Big Ugly.</t>
  </si>
  <si>
    <t xml:space="preserve">Violent Jubilee; Trouble</t>
  </si>
  <si>
    <t xml:space="preserve">https://en.wikipedia.org/wiki/Fust_(band)</t>
  </si>
  <si>
    <t xml:space="preserve">A1629</t>
  </si>
  <si>
    <t xml:space="preserve">Big Ugly</t>
  </si>
  <si>
    <t xml:space="preserve">drawl; storytelling; small-town; Southern gothic; funny-sad</t>
  </si>
  <si>
    <t xml:space="preserve">Fust's third album is a detail-rich, character-driven record about visiting a grandmother's childhood Appalachian neighborhood, cut with help from Alex Farrar and members of Sluice. It landed on year-end lists from Time, Paste and NPR and got the band a CBS Saturday Morning performance slot. The most widely acclaimed entry in the band's catalog to date.</t>
  </si>
  <si>
    <t xml:space="preserve">Continues Fust's Dear Life Records run, cementing the North Carolina country-textured songwriting line that runs alongside Wednesday and MJ Lenderman's Asheville-adjacent scene.</t>
  </si>
  <si>
    <t xml:space="preserve">Spangled; Mountain Language; Sister</t>
  </si>
  <si>
    <t xml:space="preserve">https://www.noexpectations.fyi/p/fust-silver-synthetic-tobacco-city-will-stratton</t>
  </si>
  <si>
    <t xml:space="preserve">https://fust.band/big-ugly
https://en.wikipedia.org/wiki/Fust_(band)</t>
  </si>
  <si>
    <t xml:space="preserve">A1630</t>
  </si>
  <si>
    <t xml:space="preserve">Tobacco City</t>
  </si>
  <si>
    <t xml:space="preserve">Tobacco City, USA</t>
  </si>
  <si>
    <t xml:space="preserve">pedal steel; drawl; duets; hushed; drinking songs</t>
  </si>
  <si>
    <t xml:space="preserve">The Chicago band's debut mixes cosmic country and psychedelic choogle with straight honky-tonk, split between co-lead singers Chris Coleslaw and Lexi Goddard, and drew praise from NPR and Rolling Stone. Pedal steel and reverb-soaked guitars sit under barroom, heartbreak-and-hangover songwriting. A stellar, unpolished debut that established the band's neon-lit small-hours sound.</t>
  </si>
  <si>
    <t xml:space="preserve">Draws on classic honky-tonk duet singing and cosmic country in the Gram Parsons/Emmylou Harris mold, feeding directly into the band's more widely reviewed follow-up Horses.</t>
  </si>
  <si>
    <t xml:space="preserve">Blue Raspberry; Never On My Mind; Half in the Bag</t>
  </si>
  <si>
    <t xml:space="preserve">https://www.noexpectations.fyi/p/best-new-tracks-july-2023</t>
  </si>
  <si>
    <t xml:space="preserve">https://tobaccocity.bandcamp.com/album/tobacco-city-usa</t>
  </si>
  <si>
    <t xml:space="preserve">A1631</t>
  </si>
  <si>
    <t xml:space="preserve">Horses</t>
  </si>
  <si>
    <t xml:space="preserve">pedal steel; drawl; duets; small-town; breezy</t>
  </si>
  <si>
    <t xml:space="preserve">Tobacco City's second album widens their neon-lit country sound with more players (violin, hammered dulcimer, extra keys) while keeping the boozy small-town nostalgia of their debut. It channels '70s country touchstones like Gram Parsons while singing about smoking behind the grocery store and gas-station romance. A confident, more fully arranged follow-up to Tobacco City, USA.</t>
  </si>
  <si>
    <t xml:space="preserve">A direct sequel to Tobacco City, USA, expanding the same Chicago cosmic-country lineup with more collaborators from the city's alt-country scene.</t>
  </si>
  <si>
    <t xml:space="preserve">Autumn; Mr Wine; Bougainvillea</t>
  </si>
  <si>
    <t xml:space="preserve">https://tobaccocity.bandcamp.com/album/horses
https://www.noexpectations.fyi/p/fust-silver-synthetic-tobacco-city-will-stratton</t>
  </si>
  <si>
    <t xml:space="preserve">A1632</t>
  </si>
  <si>
    <t xml:space="preserve">National Photo Committee</t>
  </si>
  <si>
    <t xml:space="preserve">Red Hot Photo Committee</t>
  </si>
  <si>
    <t xml:space="preserve">Ever/Never Records</t>
  </si>
  <si>
    <t xml:space="preserve">pedal steel; rowdy; drawl; storytelling; anthemic</t>
  </si>
  <si>
    <t xml:space="preserve">Chicago's National Photo Committee plays raucous, country-tinged bar rock, with spidery pedal steel lines cutting through gravelly, shouted vocals. Its songs favor an unresisting, rowdy energy over polish, closer to a loud honky-tonk stage than a studio. A record built to be heard live.</t>
  </si>
  <si>
    <t xml:space="preserve">Part of the same Chicago DIY-country circle as Tobacco City and Red PK, connecting the city's cowpunk-adjacent bar-rock scene to the wider Bandcamp alt-country revival.</t>
  </si>
  <si>
    <t xml:space="preserve">Foam The Field; Before The Feeling's Gone; Adelaide</t>
  </si>
  <si>
    <t xml:space="preserve">https://www.noexpectations.fyi/p/my-new-band-believe-spoils-national-photo-committee</t>
  </si>
  <si>
    <t xml:space="preserve">https://evernever-records.bandcamp.com/album/red-hot-photo-committee
https://www.noexpectations.fyi/p/my-new-band-believe-spoils-national-photo-committee</t>
  </si>
  <si>
    <t xml:space="preserve">A1633</t>
  </si>
  <si>
    <t xml:space="preserve">Red PK</t>
  </si>
  <si>
    <t xml:space="preserve">Horse Like Me</t>
  </si>
  <si>
    <t xml:space="preserve">pedal steel; banjo; drawl; storytelling; lo-fi</t>
  </si>
  <si>
    <t xml:space="preserve">Chicago songwriter Andy 'Red' PK (also the pedal steel player in Tobacco City) makes hushed, banjo-and-pedal-steel folk-country under his own name, backed by players from the city's DIY scene. The songs are intimate and unshowy, closer to a bedroom recording than a full-band statement. Part of the same small Chicago country circle as Tobacco City and National Photo Committee.</t>
  </si>
  <si>
    <t xml:space="preserve">Grows directly out of the Chicago alt-country scene centered on Tobacco City, where PK also plays pedal steel.</t>
  </si>
  <si>
    <t xml:space="preserve">Get Down; Brother; Horse Like Me</t>
  </si>
  <si>
    <t xml:space="preserve">https://redpk.bandcamp.com/album/horse-like-me</t>
  </si>
  <si>
    <t xml:space="preserve">A1634</t>
  </si>
  <si>
    <t xml:space="preserve">Grace Rogers</t>
  </si>
  <si>
    <t xml:space="preserve">Mad Dogs</t>
  </si>
  <si>
    <t xml:space="preserve">drawl; storytelling; small-town; jangle; funny-sad</t>
  </si>
  <si>
    <t xml:space="preserve">Kentucky songwriter Grace Rogers' debut LP puts conversational, character-based storytelling over jangly electric guitar and a friendly, unpolished full-band sound, cut at Louisville's End of an Ear studio. Her lyrics draw on family stories from her home region (a rabid-dog outbreak, a fiddling great-grandfather) with a poet's eye for detail. A warm, inviting entry point into the Louisville indie-country scene around Sophomore Lounge.</t>
  </si>
  <si>
    <t xml:space="preserve">Comes out of the same Louisville scene as Ryan Davis &amp; the Roadhouse Band and Sophomore Lounge's country-adjacent roster, rooted in Rogers' own old-time and string-band family background.</t>
  </si>
  <si>
    <t xml:space="preserve">Tranquility; Mad Dogs; Downstream</t>
  </si>
  <si>
    <t xml:space="preserve">https://www.noexpectations.fyi/p/friendship-dan-wriggins-caveman-wakes-up-interview</t>
  </si>
  <si>
    <t xml:space="preserve">https://sophomorelounge.bandcamp.com/album/grace-rogers-mad-dogs
https://www.noexpectations.fyi/p/friendship-dan-wriggins-caveman-wakes-up-interview</t>
  </si>
  <si>
    <t xml:space="preserve">A1635</t>
  </si>
  <si>
    <t xml:space="preserve">Ken Pomeroy</t>
  </si>
  <si>
    <t xml:space="preserve">Cruel Joke</t>
  </si>
  <si>
    <t xml:space="preserve">fingerpicked acoustic; storytelling; drawl; close harmonies; small-town</t>
  </si>
  <si>
    <t xml:space="preserve">Tulsa songwriter Ken Pomeroy's breakout album is a stripped-back, autobiographical collection of contemporary folk-country, drawing on her Cherokee heritage and coming-of-age stories with sophisticated vocal harmonies. It won her attention from John Moreland and Reservation Dogs' Sterlin Harjo before a string of high-profile 2025/2026 tour dates. A brutally honest, unshowy record built around voice and guitar.</t>
  </si>
  <si>
    <t xml:space="preserve">Sits alongside the Oklahoma/Texas red-dirt songwriter tradition, sharing an audience with the Sturgill Simpson/outlaw-adjacent wing of the new country scene.</t>
  </si>
  <si>
    <t xml:space="preserve">Wrango; Flannel Cowboy; Cicadas</t>
  </si>
  <si>
    <t xml:space="preserve">https://kenpomeroy.bandcamp.com/album/cruel-joke
https://www.noexpectations.fyi/p/the-100-best-albums-of-2025</t>
  </si>
  <si>
    <t xml:space="preserve">A1636</t>
  </si>
  <si>
    <t xml:space="preserve">Bella White</t>
  </si>
  <si>
    <t xml:space="preserve">Among Other Things</t>
  </si>
  <si>
    <t xml:space="preserve">Calgary, Alberta</t>
  </si>
  <si>
    <t xml:space="preserve">fiddle; fingerpicked acoustic; drawl; storytelling; heartbreak</t>
  </si>
  <si>
    <t xml:space="preserve">Calgary-born, bluegrass-trained singer Bella White's sophomore album pairs jaw-dropping opening lines about moving on with mesmerizing, Appalachian-rooted picking, produced by Jonathan Wilson. It widens her sound with country, indie and classic-rock textures without losing the traditional bluegrass core. A striking, introspective record from one of the scene's most technically accomplished young singers.</t>
  </si>
  <si>
    <t xml:space="preserve">Extends the Appalachian bluegrass tradition through a Canadian songwriter's lens, part of the same young-traditionalist wave as Bella White's Rounder Records labelmates.</t>
  </si>
  <si>
    <t xml:space="preserve">Rhododendron; The Way I Oughta Go; Just Like Leaving</t>
  </si>
  <si>
    <t xml:space="preserve">https://en.wikipedia.org/wiki/Bella_White
https://www.noexpectations.fyi/p/no-expectations-045-ice-fishing</t>
  </si>
  <si>
    <t xml:space="preserve">A1637</t>
  </si>
  <si>
    <t xml:space="preserve">Emily Nenni</t>
  </si>
  <si>
    <t xml:space="preserve">Movin' Shoes</t>
  </si>
  <si>
    <t xml:space="preserve">pedal steel; horns; drawl; heartbreak; drinking songs</t>
  </si>
  <si>
    <t xml:space="preserve">Nenni's third album widens her honky-tonk base with Memphis and Muscle Shoals soul horns and organ, again produced by John James Tourville, while keeping her focus on the dancefloor as a place of escape and self-acceptance. The songwriting turns more explicitly toward self-forgiveness and imperfection. A fuller, more soul-inflected step from her earlier records.</t>
  </si>
  <si>
    <t xml:space="preserve">Extends Nenni's honky-tonk catalog toward Southern soul, echoing the same rock-and-soul crossover Margo Price and Jaime Wyatt have pursued on their later albums.</t>
  </si>
  <si>
    <t xml:space="preserve">Movin' Shoes; Honky Tonkin'; Home With My Dog</t>
  </si>
  <si>
    <t xml:space="preserve">https://emilynenni.bandcamp.com/album/movin-shoes</t>
  </si>
  <si>
    <t xml:space="preserve">A1638</t>
  </si>
  <si>
    <t xml:space="preserve">JP Harris</t>
  </si>
  <si>
    <t xml:space="preserve">JP Harris Is a Trash Fire</t>
  </si>
  <si>
    <t xml:space="preserve">drawl; funny-sad; storytelling; deadpan; drinking songs</t>
  </si>
  <si>
    <t xml:space="preserve">Nashville honky-tonker and clawhammer banjoist JP Harris' Bloodshot Records debut under his own name is self-aware, satirical country songwriting, gutting and funny often in the same verse. It marks a shift from his earlier old-time and bluegrass side projects toward a more pointed, personal honky-tonk voice. Praised for lyrics that are as decent as they are cutting.</t>
  </si>
  <si>
    <t xml:space="preserve">Follows Harris's years fronting JP Harris and the Tough Choices and his old-time Dreadful Wind and Rain project, landing him on Bloodshot's classic insurgent-country roster.</t>
  </si>
  <si>
    <t xml:space="preserve">Old Fox; East Alabama; Dark Thoughts</t>
  </si>
  <si>
    <t xml:space="preserve">https://jpharris.bandcamp.com/album/jp-harris-is-a-trash-fire
https://www.noexpectations.fyi/p/best-country-albums-of-2024</t>
  </si>
  <si>
    <t xml:space="preserve">A1639</t>
  </si>
  <si>
    <t xml:space="preserve">S.G. Goodman</t>
  </si>
  <si>
    <t xml:space="preserve">Old Time Feeling</t>
  </si>
  <si>
    <t xml:space="preserve">Verve Forecast Records</t>
  </si>
  <si>
    <t xml:space="preserve">Hickman, KY</t>
  </si>
  <si>
    <t xml:space="preserve">drawl; storytelling; small-town; Southern gothic; spiritual or gospel</t>
  </si>
  <si>
    <t xml:space="preserve">Kentucky songwriter S.G. Goodman's debut is a rocking, rootsy country-folk record steeped in her rural western-Kentucky upbringing, connected with My Morning Jacket's Jim James, who produced it. Tyler Childers later covered its song 'Space and Time.' A stark, plainspoken start to Goodman's catalog.</t>
  </si>
  <si>
    <t xml:space="preserve">Sits alongside Tyler Childers and Ian Noe in the western-Kentucky storyteller wing of the new country scene, sharing Childers' own admiration and later cover of her material.</t>
  </si>
  <si>
    <t xml:space="preserve">Space and Time; Old Time Feeling</t>
  </si>
  <si>
    <t xml:space="preserve">https://en.wikipedia.org/wiki/S.G._Goodman</t>
  </si>
  <si>
    <t xml:space="preserve">A1640</t>
  </si>
  <si>
    <t xml:space="preserve">Teeth Marks</t>
  </si>
  <si>
    <t xml:space="preserve">drawl; storytelling; bleak; small-town; Southern gothic</t>
  </si>
  <si>
    <t xml:space="preserve">Goodman's second album sharpens her rural-Kentucky storytelling into a bleaker, more electric record about depression and rural isolation, earning her the Americana Music Association's Emerging Artist of the Year award. The arrangements lean harder into fuzzy guitar than her debut without losing its plainspoken drawl. A more confident, harder-hitting follow-up.</t>
  </si>
  <si>
    <t xml:space="preserve">Extends Old Time Feeling's western-Kentucky storytelling into darker territory, part of the same post-Childers Kentucky scene as Ian Noe.</t>
  </si>
  <si>
    <t xml:space="preserve">Space and Time; All My Love Is Coming Back to Me</t>
  </si>
  <si>
    <t xml:space="preserve">A1641</t>
  </si>
  <si>
    <t xml:space="preserve">Planting by the Signs</t>
  </si>
  <si>
    <t xml:space="preserve">Slough Water Records</t>
  </si>
  <si>
    <t xml:space="preserve">drawl; storytelling; spiritual or gospel; small-town; Southern gothic</t>
  </si>
  <si>
    <t xml:space="preserve">Goodman's third album, released on her own Slough Water Records with Thirty Tigers, turns toward the folk-magic and planting traditions of her rural Kentucky community for its imagery. It keeps the plainspoken, rootsy sound of her earlier records while widening its spiritual and agricultural language. A settled, personal record from one of the scene's most distinctive Kentucky voices.</t>
  </si>
  <si>
    <t xml:space="preserve">Continues Goodman's western-Kentucky storytelling lineage on her own label imprint, tying her catalog directly to the region's folk traditions.</t>
  </si>
  <si>
    <t xml:space="preserve">A1642</t>
  </si>
  <si>
    <t xml:space="preserve">Joshua Hedley</t>
  </si>
  <si>
    <t xml:space="preserve">All Hat</t>
  </si>
  <si>
    <t xml:space="preserve">pedal steel; fiddle; Telecaster twang; baritone; drawl</t>
  </si>
  <si>
    <t xml:space="preserve">Hedley's third album keeps building on his throwback Nashville-Sound sound with New West, continuing the honky-tonk revivalism of Neon Blue. It is the most recent entry in a catalog built entirely around classic-country authenticity rather than novelty. A steady, dependable extension of his sound.</t>
  </si>
  <si>
    <t xml:space="preserve">Extends Hedley's classic-country throwback catalog for a third record on New West Records.</t>
  </si>
  <si>
    <t xml:space="preserve">https://en.wikipedia.org/wiki/Joshua_Hedley</t>
  </si>
  <si>
    <t xml:space="preserve">A1643</t>
  </si>
  <si>
    <t xml:space="preserve">Vincent Neil Emerson</t>
  </si>
  <si>
    <t xml:space="preserve">Blue Stars</t>
  </si>
  <si>
    <t xml:space="preserve">La Honda Records / RCA Records</t>
  </si>
  <si>
    <t xml:space="preserve">East Texas</t>
  </si>
  <si>
    <t xml:space="preserve">pedal steel; drawl; storytelling; road songs; harmonica</t>
  </si>
  <si>
    <t xml:space="preserve">Emerson's fourth album continues his La Honda/RCA run, extending the fuller country-rock sound of The Golden Crystal Kingdom. It keeps his East Texas storytelling focus while showing a still-expanding sonic palette. The most recent entry in his fast-growing catalog.</t>
  </si>
  <si>
    <t xml:space="preserve">Continues Emerson's La Honda/RCA-era country-rock sound, extending the same Texas songwriter lineage as his earlier records.</t>
  </si>
  <si>
    <t xml:space="preserve">https://en.wikipedia.org/wiki/Vincent_Neil_Emerson</t>
  </si>
  <si>
    <t xml:space="preserve">A1644</t>
  </si>
  <si>
    <t xml:space="preserve">Case Oats</t>
  </si>
  <si>
    <t xml:space="preserve">Last Missouri Exit</t>
  </si>
  <si>
    <t xml:space="preserve">pedal steel; fiddle; storytelling; drawl; small-town</t>
  </si>
  <si>
    <t xml:space="preserve">Case Oats' debut album, led by singer Casey Gomez Walker and featuring Spencer Tweedy on drums, is a remarkably assured set of character studies drawn from Walker's creative-writing background, backed by pedal steel and fiddle. It moves easily between confessional-poem weight and conversational ease. A confident debut from a young Chicago band with deep Wilco-adjacent connections.</t>
  </si>
  <si>
    <t xml:space="preserve">Grows out of Chicago's indie-country circle around Spencer Tweedy and Merge Records, connecting to the wider Waxahatchee/MJ Lenderman scene the label also releases.</t>
  </si>
  <si>
    <t xml:space="preserve">Bitter Root Lake; Buick Door; Seventeen</t>
  </si>
  <si>
    <t xml:space="preserve">https://caseoats.bandcamp.com/album/last-missouri-exit
https://www.noexpectations.fyi/p/the-100-best-albums-of-2025</t>
  </si>
  <si>
    <t xml:space="preserve">A1645</t>
  </si>
  <si>
    <t xml:space="preserve">Tommy Goodroad</t>
  </si>
  <si>
    <t xml:space="preserve">Goddammit</t>
  </si>
  <si>
    <t xml:space="preserve">pedal steel; fiddle; rowdy; drawl; road songs</t>
  </si>
  <si>
    <t xml:space="preserve">Chicago-by-way-of-Minnesota songwriter Tommy Goodroad's debut studio album mixes Midwestern folksy roots music with rollicking classic honky-tonk, co-produced by Amos Pitsch (Tenement, Hotline TNT). Backed by his touring band the Highway Birds, it leans on fiddle and pedal steel over a rowdy country-rock backbone. A confident full-band debut after years of live shows.</t>
  </si>
  <si>
    <t xml:space="preserve">Part of the same Chicago DIY-country network as Case Oats and Tobacco City, blending Midwestern roots music with classic honky-tonk and outlaw touches.</t>
  </si>
  <si>
    <t xml:space="preserve">Goddammit; Supermoto; Wisconsin</t>
  </si>
  <si>
    <t xml:space="preserve">https://tommygoodroad.bandcamp.com/album/goddammit
https://www.noexpectations.fyi/p/tommy-goodroad-swapmeet-kevin-copeland</t>
  </si>
  <si>
    <t xml:space="preserve">A1646</t>
  </si>
  <si>
    <t xml:space="preserve">Kiely Connell</t>
  </si>
  <si>
    <t xml:space="preserve">Calumet Queen</t>
  </si>
  <si>
    <t xml:space="preserve">drawl; storytelling; small-town; deadpan; hushed</t>
  </si>
  <si>
    <t xml:space="preserve">Nashville-based, Indiana-raised Kiely Connell's debut record is sparse, unburdened alt-country songwriting named for the Calumet River near her hometown of Hammond, Indiana. The arrangements stay spare and intimate, built to foreground her plainspoken, unsettled lyrics. A quietly confident debut steeped in Midwestern small-town detail.</t>
  </si>
  <si>
    <t xml:space="preserve">A Midwestern-to-Nashville songwriter story typical of the current alt-country scene, sharing an audience and touring circuit with Tommy Goodroad and other Chicago-area acts.</t>
  </si>
  <si>
    <t xml:space="preserve">Calumet Queen; Nobody's Business But Mine</t>
  </si>
  <si>
    <t xml:space="preserve">https://kielyconnell.bandcamp.com/album/calumet-queen</t>
  </si>
  <si>
    <t xml:space="preserve">A1647</t>
  </si>
  <si>
    <t xml:space="preserve">Blue County Pistol</t>
  </si>
  <si>
    <t xml:space="preserve">Under Cold Country</t>
  </si>
  <si>
    <t xml:space="preserve">Unknown</t>
  </si>
  <si>
    <t xml:space="preserve">banjo; drawl; road songs; funny-sad; storytelling</t>
  </si>
  <si>
    <t xml:space="preserve">Blue County Pistol's five-song EP is a rollicking, banjo-heavy alt-country release, warm and instantly familiar in its melodies. It plays like a tight, focused introduction rather than a sprawling statement. A small but well-loved entry in the Bandcamp alt-country underground.</t>
  </si>
  <si>
    <t xml:space="preserve">Part of the wider Bandcamp-driven alt-country underground, sharing the banjo-and-drawl approach of countless small self-released country EPs of the early 2020s.</t>
  </si>
  <si>
    <t xml:space="preserve">Like You Always Do; Honey, I Know</t>
  </si>
  <si>
    <t xml:space="preserve">https://www.noexpectations.fyi/p/best-new-tracks-music-q3-2023</t>
  </si>
  <si>
    <t xml:space="preserve">https://bluecountypistol.bandcamp.com/album/under-cold-country
https://www.noexpectations.fyi/p/best-new-tracks-music-q3-2023</t>
  </si>
  <si>
    <t xml:space="preserve">A1648</t>
  </si>
  <si>
    <t xml:space="preserve">Brennan Wedl</t>
  </si>
  <si>
    <t xml:space="preserve">pedal steel; drawl; anthemic; road songs; heartbreak</t>
  </si>
  <si>
    <t xml:space="preserve">Nashville songwriter Brennan Wedl's self-titled debut full-length, co-produced by Katie Crutchfield and Brad Cook with backing from Waxahatchee/Snocaps players Colin Croom and Matt McCaughan, blends arena-scaled country-rock hooks with swaggering, confessional lyrics. It moves between honky-tonk pastiche ('Fake Cowboy') and glammy indie-rock without losing its country backbone. A confident debut announcing a direct link to the Waxahatchee circle.</t>
  </si>
  <si>
    <t xml:space="preserve">A direct extension of the Waxahatchee/Katie Crutchfield production circle (also behind Snocaps and MJ Lenderman), bringing Wedl into the same Anti- Records country-adjacent roster.</t>
  </si>
  <si>
    <t xml:space="preserve">Fake Cowboy (album version); Two Dollar Pistol (album version); Scorpio (album version)</t>
  </si>
  <si>
    <t xml:space="preserve">https://brennanwedl.bandcamp.com/album/brennan-wedl
https://www.noexpectations.fyi/p/wild-pink-squirrel-flower-paul-spring-brennan-wedl</t>
  </si>
  <si>
    <t xml:space="preserve">A1649</t>
  </si>
  <si>
    <t xml:space="preserve">Dutch Interior</t>
  </si>
  <si>
    <t xml:space="preserve">Kindergarten</t>
  </si>
  <si>
    <t xml:space="preserve">noise wall; lo-fi; feedback; drawl; Crazy Horse fuzz</t>
  </si>
  <si>
    <t xml:space="preserve">A week-long, impromptu debut of loose demos that set Dutch Interior's template: scuzzy tape hiss, wandering slide-ish guitar leads, and a slack, almost countrified drawl buried under distortion. Rougher and stranger than the records that followed, it plays like a sketchbook for the noisy-Americana sound they'd refine on Moneyball.</t>
  </si>
  <si>
    <t xml:space="preserve">Grew out of the LA DIY scene alongside bands trading Crazy Horse fuzz for twang; feeds directly into Blinded by Fame and Moneyball.</t>
  </si>
  <si>
    <t xml:space="preserve">Double Gloucester; Jesus in Black Jeans; Three Trips to the Store, One Drunk Yukon</t>
  </si>
  <si>
    <t xml:space="preserve">https://dutchinterior.bandcamp.com/album/kindergarten
https://www.albumoftheyear.org/artist/265249-dutch-interior/</t>
  </si>
  <si>
    <t xml:space="preserve">A1650</t>
  </si>
  <si>
    <t xml:space="preserve">Blinded by Fame</t>
  </si>
  <si>
    <t xml:space="preserve">noise wall; lo-fi; feedback; drawl; storytelling</t>
  </si>
  <si>
    <t xml:space="preserve">Recorded to a Tascam TSR8 tape machine in an uninsulated garage, this ten-song set is thicker and more purposeful than the debut, pairing a ratty, bubblegum drum feel with whiny, screaming lead guitar and a cathartic, a-rhythmic sense of collapse. Wikipedia's genre write-up calls it a blend of country, folk and grunge, which is the whole Dutch Interior pitch in a sentence.</t>
  </si>
  <si>
    <t xml:space="preserve">Bridges Dutch Interior's tape-hiss beginnings and their Fat Possum signing, extending the Wednesday-style countrygaze template with a heavier '90s alt-rock skew.</t>
  </si>
  <si>
    <t xml:space="preserve">Be Intense; In Dodge; My Eyes Hurt Really Bad</t>
  </si>
  <si>
    <t xml:space="preserve">https://dutchinterior.bandcamp.com/album/blinded-by-fame
https://en.wikipedia.org/wiki/Moneyball_(album)</t>
  </si>
  <si>
    <t xml:space="preserve">A1651</t>
  </si>
  <si>
    <t xml:space="preserve">Moneyball</t>
  </si>
  <si>
    <t xml:space="preserve">noise wall; Crazy Horse fuzz; drawl; storytelling; small-town</t>
  </si>
  <si>
    <t xml:space="preserve">Dutch Interior's Fat Possum debut, recorded over six months in their Long Beach studio, pushes the noisy-twang formula into a more cohesive, full-band record without losing the ragged edges. Terry describes it as golden-hour twang swinging between sunny and haunting, self-styled as "Freak Americana," and it is the clearest statement yet of the band's noise-wall-over-country-changes sound.</t>
  </si>
  <si>
    <t xml:space="preserve">Third album for a band who came up recording to tape in garages; sits alongside Wednesday and Shallowater as a signpost record for the 2020s countrygaze scene.</t>
  </si>
  <si>
    <t xml:space="preserve">Canada; Sandcastle Molds; Wood Knot</t>
  </si>
  <si>
    <t xml:space="preserve">https://dutchinterior.bandcamp.com/album/moneyball
https://en.wikipedia.org/wiki/Moneyball_(album)</t>
  </si>
  <si>
    <t xml:space="preserve">A1652</t>
  </si>
  <si>
    <t xml:space="preserve">Shallowater</t>
  </si>
  <si>
    <t xml:space="preserve">There Is A Well</t>
  </si>
  <si>
    <t xml:space="preserve">Rite Field Records</t>
  </si>
  <si>
    <t xml:space="preserve">Houston, TX (West Texas roots)</t>
  </si>
  <si>
    <t xml:space="preserve">noise wall; Telecaster twang; drawl; small-town; feedback</t>
  </si>
  <si>
    <t xml:space="preserve">Shallowater call themselves "raw West Texas dirtgaze," and this eight-song debut earns the tag: dusty, string-bent guitar figures get swallowed by walls of overdriven noise, with a drawled, half-buried vocal riding on top. It is a rougher, more indebted-to-shoegaze record than the band's later work, closer to noise rock with a country skeleton than to polished Americana.</t>
  </si>
  <si>
    <t xml:space="preserve">Debut full-length that establishes the dirtgaze sound Shallowater expand on with God's Gonna Give You A Million Dollars; part of the small post-Wednesday wave of Texas and Southern bands mixing noise-rock scale with country phrasing.</t>
  </si>
  <si>
    <t xml:space="preserve">Birdshot; Laredo; There Is A Well</t>
  </si>
  <si>
    <t xml:space="preserve">https://shallowater.bandcamp.com/album/there-is-a-well</t>
  </si>
  <si>
    <t xml:space="preserve">A1653</t>
  </si>
  <si>
    <t xml:space="preserve">God's Gonna Give You A Million Dollars</t>
  </si>
  <si>
    <t xml:space="preserve">Sans Soleil Records</t>
  </si>
  <si>
    <t xml:space="preserve">noise wall; Telecaster twang; drawl; long songs (7+ minutes); bleak</t>
  </si>
  <si>
    <t xml:space="preserve">Six tracks over 41 minutes, several stretching past seven or eight minutes, swinging between ear-splitting guitar walls and glacial, delicate melodies. As Terry put it, the record swings between ear-splitting riffs and glacial, delicate melodies, and it is the fullest realization yet of the band's "dirtgaze" idea: country-song bones dressed in noise-rock scale.</t>
  </si>
  <si>
    <t xml:space="preserve">Second Shallowater LP, expanding the noise/twang balance of There Is A Well into longer, more patient song structures; part of the same wave as Dutch Interior and Wednesday.</t>
  </si>
  <si>
    <t xml:space="preserve">Sadie; (Untitled) Cowboy; Ativan</t>
  </si>
  <si>
    <t xml:space="preserve">https://shallowater.bandcamp.com/album/gods-gonna-give-you-a-million-dollars
https://www.discogs.com/master/3972245-Shallowater-Gods-Gonna-Give-You-A-Million-Dollars</t>
  </si>
  <si>
    <t xml:space="preserve">A1654</t>
  </si>
  <si>
    <t xml:space="preserve">Grave Saddles</t>
  </si>
  <si>
    <t xml:space="preserve">2022 Tour Tape</t>
  </si>
  <si>
    <t xml:space="preserve">Hemet, CA</t>
  </si>
  <si>
    <t xml:space="preserve">Inland Empire</t>
  </si>
  <si>
    <t xml:space="preserve">noise wall; Telecaster twang; drawl; road songs; lo-fi</t>
  </si>
  <si>
    <t xml:space="preserve">A three-song, road-trip-ready tape that put this Inland Empire band on the map inside the countrygaze micro-scene, sitting them alongside Wednesday and Hotline TNT in coverage of the sound's new wave. Two originals and a hazy cover of the Mountain Goats' "Minnesota" show a band splitting the difference between fuzz-caked shoegaze riffs and a plainspoken country vocal delivery.</t>
  </si>
  <si>
    <t xml:space="preserve">Self-described "twang punk from the deep IE"; the tape that got Grave Saddles tagged into the same country-gaze Bandcamp scene as Wednesday, feeding directly into There You Ain't.</t>
  </si>
  <si>
    <t xml:space="preserve">Pell Mell; Myopia; Minnesota</t>
  </si>
  <si>
    <t xml:space="preserve">https://gravesaddles.bandcamp.com/album/there-you-aint
https://swimintothesound.com/blog/2022/11/16/the-countrygaze-manifesto</t>
  </si>
  <si>
    <t xml:space="preserve">A1655</t>
  </si>
  <si>
    <t xml:space="preserve">There You Ain't</t>
  </si>
  <si>
    <t xml:space="preserve">Really Rad Records</t>
  </si>
  <si>
    <t xml:space="preserve">noise wall; Telecaster twang; drawl; funny-sad; small-town</t>
  </si>
  <si>
    <t xml:space="preserve">A three-track follow-up EP built around small, specific images (a bag of fruit, a neighbor's cat, a golf dream about Willie Nelson) delivered through thick, honeyed distortion. The band's own bio cites Dinosaur Jr. and the Replacements next to Emmylou Harris and Townes Van Zandt, and that split is audible: noise-rock scale guitars over an unmistakably country vocal cadence.</t>
  </si>
  <si>
    <t xml:space="preserve">Second EP for the band, self-tagged "country-gaze" on Bandcamp alongside Wednesday's discography; extends the sound introduced on 2022 Tour Tape.</t>
  </si>
  <si>
    <t xml:space="preserve">Edible Arrangements; Pony Up; Willie Nelson Golfing Dream #3</t>
  </si>
  <si>
    <t xml:space="preserve">https://gravesaddles.bandcamp.com/album/there-you-aint</t>
  </si>
  <si>
    <t xml:space="preserve">A1656</t>
  </si>
  <si>
    <t xml:space="preserve">Big Vic</t>
  </si>
  <si>
    <t xml:space="preserve">Girl, Buried</t>
  </si>
  <si>
    <t xml:space="preserve">Acrobat Unstable Records</t>
  </si>
  <si>
    <t xml:space="preserve">noise wall; drawl; heartbreak; lo-fi; small-town</t>
  </si>
  <si>
    <t xml:space="preserve">A nine-song record singer Victoria Rinaldi has said only fits the countrygaze label retroactively, since it was largely recorded before Twin Plagues came out. "Kerrytown" is the clearest crossover point, its Americana tinge (drawn from Wilco and Silver Jews, by Rinaldi's own account) sitting inside a record otherwise built from fuzzed-out, noisy indie rock.</t>
  </si>
  <si>
    <t xml:space="preserve">Predates the term "countrygaze" but was retroactively folded into the scene by writers and by the band's own Bandcamp tags; shares DNA with Wednesday-adjacent noise/twang bands without being directly influenced by them.</t>
  </si>
  <si>
    <t xml:space="preserve">Kerrytown; Broken Car; Gun Girl</t>
  </si>
  <si>
    <t xml:space="preserve">https://acrobatunstable.bandcamp.com/album/girl-buried
https://swimintothesound.com/blog/2022/11/16/the-countrygaze-manifesto</t>
  </si>
  <si>
    <t xml:space="preserve">A1657</t>
  </si>
  <si>
    <t xml:space="preserve">Pinegrove</t>
  </si>
  <si>
    <t xml:space="preserve">Meridian</t>
  </si>
  <si>
    <t xml:space="preserve">C9 Emo-twang crossovers</t>
  </si>
  <si>
    <t xml:space="preserve">Montclair, NJ</t>
  </si>
  <si>
    <t xml:space="preserve">banjo; pedal steel; storytelling; small-town; deadpan</t>
  </si>
  <si>
    <t xml:space="preserve">Pinegrove's self-released debut lays out the template before the band had fully found it: Evan Stephens Hall's literary, run-on lyricism over loose, country-tinged indie rock with banjo and pedal steel threaded through. Rougher and less confident than what followed, it is mostly for the committed who want to trace the band's arc from house-show DIY act to genre touchstone.</t>
  </si>
  <si>
    <t xml:space="preserve">Grew out of DIY house shows in New Jersey; the seed that Cardinal would refine into the alt-country/emo hybrid other Core bands built on.</t>
  </si>
  <si>
    <t xml:space="preserve">Waveform; Meridian; New Friends</t>
  </si>
  <si>
    <t xml:space="preserve">https://en.wikipedia.org/wiki/Pinegrove_(band)</t>
  </si>
  <si>
    <t xml:space="preserve">A1658</t>
  </si>
  <si>
    <t xml:space="preserve">Cardinal</t>
  </si>
  <si>
    <t xml:space="preserve">Run for Cover</t>
  </si>
  <si>
    <t xml:space="preserve">pedal steel; banjo; storytelling; anthemic; small-town</t>
  </si>
  <si>
    <t xml:space="preserve">Pinegrove's breakthrough: eight songs of confessional, run-on-sentence lyricism set to alt-country-inflected indie rock, with banjo and pedal steel softening emo's sincerity into something closer to a bar-band singalong. Evan Stephens Hall's talk-singing delivery and the band's tight, chiming interplay made this the record that defined the emo-twang crossover for a generation of Bandcamp listeners.</t>
  </si>
  <si>
    <t xml:space="preserve">Followed the self-released Meridian and the Everything So Far anthology; its blend of Crazy Horse-lite guitar and confessional emo phrasing is the direct model for Cusp, Slaughter Beach Dog, and other Core bands.</t>
  </si>
  <si>
    <t xml:space="preserve">Old Friends; Cadmium; Size of the Moon</t>
  </si>
  <si>
    <t xml:space="preserve">A1659</t>
  </si>
  <si>
    <t xml:space="preserve">Skylight</t>
  </si>
  <si>
    <t xml:space="preserve">pedal steel; banjo; storytelling; hushed; small-town</t>
  </si>
  <si>
    <t xml:space="preserve">Recorded before the allegations that led to the band's year-long hiatus and released independently once the group returned, Skylight is quieter and more inward than Cardinal, trading some of its predecessor's forward motion for slower, more reflective songs still built on the same alt-country-emo frame. It reads as a transitional record between the band's DIY years and their later, more polished Rough Trade albums.</t>
  </si>
  <si>
    <t xml:space="preserve">Bridges Cardinal and the Rough Trade era; released independently in 2018 after the band's hiatus.</t>
  </si>
  <si>
    <t xml:space="preserve">Rings; Angelina; Frog and Toad</t>
  </si>
  <si>
    <t xml:space="preserve">A1660</t>
  </si>
  <si>
    <t xml:space="preserve">Marigold</t>
  </si>
  <si>
    <t xml:space="preserve">pedal steel; banjo; storytelling; anthemic; breezy</t>
  </si>
  <si>
    <t xml:space="preserve">Pinegrove's Rough Trade debut is warmer and more settled than the band's earlier records, its alt-country and emo elements now fully integrated into a smooth, mid-tempo sound built for singing along in a crowd. It is less jagged than Cardinal but keeps the same core: banjo and pedal steel under Hall's rambling, diaristic lines.</t>
  </si>
  <si>
    <t xml:space="preserve">First album on Rough Trade, following the band's independent years; represents the emo-twang crossover moving toward a more polished, festival-ready sound.</t>
  </si>
  <si>
    <t xml:space="preserve">Dotted Line; Moment; Endless</t>
  </si>
  <si>
    <t xml:space="preserve">A1661</t>
  </si>
  <si>
    <t xml:space="preserve">11:11</t>
  </si>
  <si>
    <t xml:space="preserve">pedal steel; banjo; storytelling; political; anthemic</t>
  </si>
  <si>
    <t xml:space="preserve">A more overtly political and climate-anxious record than its predecessors, 11:11 keeps Pinegrove's alt-country-emo blend intact while widening the lyrical lens from personal confession to collective dread. The band's interlocking guitars and pedal steel still carry the emotional weight, but the songs lean more anthemic than introspective.</t>
  </si>
  <si>
    <t xml:space="preserve">Second Rough Trade album; continues the band's move from DIY confessional songwriting toward larger, more communal themes.</t>
  </si>
  <si>
    <t xml:space="preserve">Alaska; Iodine; Respirate</t>
  </si>
  <si>
    <t xml:space="preserve">A1662</t>
  </si>
  <si>
    <t xml:space="preserve">Friko</t>
  </si>
  <si>
    <t xml:space="preserve">Where We've Been, Where We Go From Here</t>
  </si>
  <si>
    <t xml:space="preserve">anthemic; shouted; storytelling; long solos; cracked or yelping</t>
  </si>
  <si>
    <t xml:space="preserve">Friko's debut LP is huge, cathartic, theatrical indie rock built on Niko Kapetan's powerhouse vocals, which build from hushed verses to hair-raising, screamed peaks. Terry called it one of the year's essential anticipated records, and it delivers on that promise with orchestral swells and emo-scale dynamics layered over anthemic guitar rock.</t>
  </si>
  <si>
    <t xml:space="preserve">Emerged from Chicago's DIY scene; folds Midwest emo's emotional extremity into anthemic indie rock, drawing comparisons to Broken Social Scene and Neutral Milk Hotel as much as to twangier Core peers.</t>
  </si>
  <si>
    <t xml:space="preserve">Crashing Through; Chemical; Cardinal</t>
  </si>
  <si>
    <t xml:space="preserve">https://www.noexpectations.fyi/p/always-listen-to-your-friends-recommendations</t>
  </si>
  <si>
    <t xml:space="preserve">https://en.wikipedia.org/wiki/Friko</t>
  </si>
  <si>
    <t xml:space="preserve">A1663</t>
  </si>
  <si>
    <t xml:space="preserve">Something Worth Waiting For</t>
  </si>
  <si>
    <t xml:space="preserve">anthemic; shouted; long songs (7+ minutes); storytelling; cracked or yelping</t>
  </si>
  <si>
    <t xml:space="preserve">Friko's second ATO album finds frontman Niko Kapetan citing Philip Glass's polyrhythms and Bill Callahan's spoken delivery as touchstones, pushing the band's frantic, explosive sound toward longer, more compositionally ambitious pieces without losing the crescendos that made their debut a breakout. It is a frantic, cathartic record for anyone who wants indie rock that swings for the rafters.</t>
  </si>
  <si>
    <t xml:space="preserve">Follows Where We've Been, Where We Go From Here; the band's continued expansion of Chicago DIY emo-rock into more orchestral, art-rock territory.</t>
  </si>
  <si>
    <t xml:space="preserve">Crimson to Chrome; Get Numb to It!</t>
  </si>
  <si>
    <t xml:space="preserve">A1664</t>
  </si>
  <si>
    <t xml:space="preserve">You Can Do It All</t>
  </si>
  <si>
    <t xml:space="preserve">Chicago, IL (via Rochester, NY)</t>
  </si>
  <si>
    <t xml:space="preserve">noise wall; harmonized guitars; jangle; heartbreak; cracked or yelping</t>
  </si>
  <si>
    <t xml:space="preserve">Cusp's full-length debut arrived after the band relocated from Rochester to Chicago, working with engineer Scoops Dardaris to fuse twinkling, twangy indie-rock guitar with grungy, alt-gaze fuzz. Ten dynamic tracks move between haunting quiet passages and unsettled, noisy choruses, grappling lyrically with powerlessness and the limits of ambition.</t>
  </si>
  <si>
    <t xml:space="preserve">Grew out of Cusp's earlier Spill EP and singles; part of the same Chicago/Rochester emo-twang axis as Friko, drawing comparisons to Warehouse, Mothers, and Ovlov.</t>
  </si>
  <si>
    <t xml:space="preserve">The Hum; What Does It Mean?; It's Not My Job</t>
  </si>
  <si>
    <t xml:space="preserve">https://cusptunes.bandcamp.com/album/you-can-do-it-all</t>
  </si>
  <si>
    <t xml:space="preserve">A1665</t>
  </si>
  <si>
    <t xml:space="preserve">What I Want Doesn't Want Me Back</t>
  </si>
  <si>
    <t xml:space="preserve">Exploding In Sound Records</t>
  </si>
  <si>
    <t xml:space="preserve">pedal steel; synths; anthemic; noise wall; heartbreak</t>
  </si>
  <si>
    <t xml:space="preserve">Cusp's Exploding In Sound debut pairs anthemic, '90s-styled rock with pedal steel (guested by Andy Red PK) and squiggly synths, wrapping anxious lyrics in the band's grungiest, most confident arrangements yet. Terry singled it out as one of the best albums of the year for the way it holds emo's emotional rawness inside a full, twangy band sound.</t>
  </si>
  <si>
    <t xml:space="preserve">Follows You Can Do It All; the band's move to Exploding In Sound situates them alongside other Chicago and Northeast emo-twang crossover acts.</t>
  </si>
  <si>
    <t xml:space="preserve">Healthy Living; The Upper Hand; Extracurricular Hell</t>
  </si>
  <si>
    <t xml:space="preserve">https://cusptunes.bandcamp.com/album/what-i-want-doesnt-want-me-back</t>
  </si>
  <si>
    <t xml:space="preserve">A1666</t>
  </si>
  <si>
    <t xml:space="preserve">Sinai Vessel</t>
  </si>
  <si>
    <t xml:space="preserve">Ground Aswim</t>
  </si>
  <si>
    <t xml:space="preserve">slide guitar; hushed; storytelling; long songs (7+ minutes); bleak</t>
  </si>
  <si>
    <t xml:space="preserve">Caleb Cordes's Sinai Vessel moved from twinkly emo toward a heavier, more patient indie-rock sound on Ground Aswim, recorded live in Texas with overdubs added in Tennessee. Slide guitar (courtesy of Bennett Littlejohn) glides through eleven confessional songs about guilt, grief, and the exhaustion of trying to be good, several stretching past five or six minutes.</t>
  </si>
  <si>
    <t xml:space="preserve">Follows the earlier emo-scaled Brokenlegged and I Quit the Choir; recorded in Asheville's orbit alongside Wednesday and MJ Lenderman's scene.</t>
  </si>
  <si>
    <t xml:space="preserve">Fragile; George; Tunneling</t>
  </si>
  <si>
    <t xml:space="preserve">https://sinaivessel.bandcamp.com/album/ground-aswim</t>
  </si>
  <si>
    <t xml:space="preserve">A1667</t>
  </si>
  <si>
    <t xml:space="preserve">I SING</t>
  </si>
  <si>
    <t xml:space="preserve">pedal steel; storytelling; hushed; small-town; heartbreak</t>
  </si>
  <si>
    <t xml:space="preserve">Terry heard I SING as a move from Caleb Cordes's earlier emo toward resonant heartland indie rock about the toll of making music for a living, and the pedal steel that colors closer "Laughing" makes that shift audible. Thirteen plainspoken songs move between road-worn resignation and moments of quiet hope, closer to Slaughter Beach, Dog's storytelling mode than to Sinai Vessel's twinkly beginnings.</t>
  </si>
  <si>
    <t xml:space="preserve">Third full-length; the clearest example yet of Sinai Vessel's drift from emo toward Americana-inflected indie rock.</t>
  </si>
  <si>
    <t xml:space="preserve">I Sing; Laughing; Country Mile</t>
  </si>
  <si>
    <t xml:space="preserve">https://www.noexpectations.fyi/p/new-lps-robber-robber-sinai-vessel-ben-seretan</t>
  </si>
  <si>
    <t xml:space="preserve">https://sinaivessel.bandcamp.com/album/i-sing</t>
  </si>
  <si>
    <t xml:space="preserve">A1668</t>
  </si>
  <si>
    <t xml:space="preserve">Home Is Where</t>
  </si>
  <si>
    <t xml:space="preserve">i became birds</t>
  </si>
  <si>
    <t xml:space="preserve">Father/Daughter Records</t>
  </si>
  <si>
    <t xml:space="preserve">Palm Coast, FL</t>
  </si>
  <si>
    <t xml:space="preserve">harmonica; shouted; hushed; short songs (under 2 minutes); Southern gothic</t>
  </si>
  <si>
    <t xml:space="preserve">Home Is Where's breakout debut crams whirlwind hardcore aggression and warm, harmonica-flecked folk melancholy into six songs and seventeen minutes. Bea MacDonald's voice ranges from an intimate, Dylan-esque croon to a full-throated scream, often within the same song, splitting the difference between gothic post-punk and twangy Americana.</t>
  </si>
  <si>
    <t xml:space="preserve">Co-released by Father/Daughter and Knifepunch Records; set the template for the band's fusion of American Football-style emo with country and folk instrumentation that the whaler expanded on.</t>
  </si>
  <si>
    <t xml:space="preserve">Long Distance Conjoined Twins; The Scientific Classification of Stingrays; The Old Country</t>
  </si>
  <si>
    <t xml:space="preserve">https://homeiswhere.bandcamp.com/album/i-became-birds</t>
  </si>
  <si>
    <t xml:space="preserve">A1669</t>
  </si>
  <si>
    <t xml:space="preserve">the whaler</t>
  </si>
  <si>
    <t xml:space="preserve">Wax Bodega</t>
  </si>
  <si>
    <t xml:space="preserve">pedal steel; harmonica; anthemic; Southern gothic; bleak</t>
  </si>
  <si>
    <t xml:space="preserve">A concept record about getting used to the world getting worse, the whaler adds pedal steel, trumpet, and banjo to Home Is Where's anxious, apocalyptic emo, produced by Jack Shirley (Deafheaven, Joyce Manor). Terry, who wrote the band's bio, called it ambitious and exhilarating, and its ten interconnected songs take as many cues from Bob Dylan as from American Football.</t>
  </si>
  <si>
    <t xml:space="preserve">Second LP, following the breakout i became birds; often cited alongside Cusp and Twine as proof the emo-twang crossover extends beyond the Wednesday/MJ Lenderman axis.</t>
  </si>
  <si>
    <t xml:space="preserve">skin meadow; daytona 500; floral organs</t>
  </si>
  <si>
    <t xml:space="preserve">https://homeiswhere.bandcamp.com/album/the-whaler-2</t>
  </si>
  <si>
    <t xml:space="preserve">A1670</t>
  </si>
  <si>
    <t xml:space="preserve">Twine</t>
  </si>
  <si>
    <t xml:space="preserve">New Old Horse</t>
  </si>
  <si>
    <t xml:space="preserve">Adelaide, Australia</t>
  </si>
  <si>
    <t xml:space="preserve">strings; feedback; storytelling; heartbreak; noise wall</t>
  </si>
  <si>
    <t xml:space="preserve">This Adelaide (via Melbourne) band tags its own music as countrygaze and noise country on Bandcamp, and New Old Horse earns both: heartland twang and Dirty Three-style violin sit inside a post-hardcore band's dynamics, with feedback swelling behind heart-on-sleeve, grief-stricken lyrics. Terry placed it in the Songs: Ohia and Frames lineage, and the closing seven-minute closer is the clearest distillation of that pull between noise and twang.</t>
  </si>
  <si>
    <t xml:space="preserve">Traces a direct line from Unwound and Fugazi's post-hardcore dynamics to the twangier, string-laced emo of the 2020s Core scene.</t>
  </si>
  <si>
    <t xml:space="preserve">Sleeping Dogs; Same Old Problems; High Tide Loose Change</t>
  </si>
  <si>
    <t xml:space="preserve">https://twineadl.bandcamp.com/album/new-old-horse</t>
  </si>
  <si>
    <t xml:space="preserve">A1671</t>
  </si>
  <si>
    <t xml:space="preserve">Deer In The Headlights</t>
  </si>
  <si>
    <t xml:space="preserve">feedback; storytelling; heartbreak; noise wall; cracked or yelping</t>
  </si>
  <si>
    <t xml:space="preserve">A tighter, three-song follow-up to New Old Horse, Deer In The Headlights keeps the band's post-hardcore-meets-heartland-twang balance intact across shorter, more direct songs about restlessness and dead-end relationships. It is a stopgap EP rather than a statement, but it confirms the sound was no fluke.</t>
  </si>
  <si>
    <t xml:space="preserve">Second release since New Old Horse broke the band internationally; continues the Fugazi-to-countrygaze line the earlier LP set out.</t>
  </si>
  <si>
    <t xml:space="preserve">Deer In The Headlights; Faith Of Crisis; Out The Same Way</t>
  </si>
  <si>
    <t xml:space="preserve">https://twineadl.bandcamp.com/album/deer-in-the-headlights</t>
  </si>
  <si>
    <t xml:space="preserve">A1672</t>
  </si>
  <si>
    <t xml:space="preserve">Slaughter Beach, Dog</t>
  </si>
  <si>
    <t xml:space="preserve">Welcome</t>
  </si>
  <si>
    <t xml:space="preserve">Lame-O Records</t>
  </si>
  <si>
    <t xml:space="preserve">storytelling; small-town; hushed; drawl; road songs</t>
  </si>
  <si>
    <t xml:space="preserve">Jake Ewald's first record outside Modern Baseball trades that band's pop-punk urgency for loose, talky Americana, its narrators drifting through small towns and diners in a warm, unhurried drawl. It is a quieter, more countrified debut than anything in Ewald's emo background, setting up the storytelling mode Slaughter Beach, Dog would keep refining.</t>
  </si>
  <si>
    <t xml:space="preserve">Jake Ewald's post-Modern Baseball project, moving from pop-punk toward the alt-country and heartland-rock songwriting of Slaughter Beach, Dog's later records.</t>
  </si>
  <si>
    <t xml:space="preserve">Warminster; Building the Ark; Tugboat Captain</t>
  </si>
  <si>
    <t xml:space="preserve">https://en.wikipedia.org/wiki/Slaughter_Beach,_Dog</t>
  </si>
  <si>
    <t xml:space="preserve">A1673</t>
  </si>
  <si>
    <t xml:space="preserve">Birdie</t>
  </si>
  <si>
    <t xml:space="preserve">storytelling; small-town; close harmonies; road songs; breezy</t>
  </si>
  <si>
    <t xml:space="preserve">Slaughter Beach, Dog's second LP fleshes out the full-band sound only sketched on Welcome, with warmer arrangements and closer harmonies behind Jake Ewald's short-story-style narratives of small-town Pennsylvania life. It leans further into alt-country structure while keeping the plainspoken, novelistic detail that separates it from Ewald's emo past.</t>
  </si>
  <si>
    <t xml:space="preserve">Follows Welcome; continues the band's move from Modern Baseball-adjacent emo toward a full alt-country and heartland-rock sound.</t>
  </si>
  <si>
    <t xml:space="preserve">Bad Beer; Fish Fry; Nonsense</t>
  </si>
  <si>
    <t xml:space="preserve">A1674</t>
  </si>
  <si>
    <t xml:space="preserve">Safe and Also No Fear</t>
  </si>
  <si>
    <t xml:space="preserve">storytelling; close harmonies; hushed; small-town; heartbreak</t>
  </si>
  <si>
    <t xml:space="preserve">A more polished, expansive record than its predecessors, Safe and Also No Fear widens Slaughter Beach, Dog's palette with strings and richer arrangements behind Jake Ewald's character-driven songwriting. It keeps the band's core alt-country-emo hybrid intact while pushing toward a more widescreen, adult-contemporary version of the sound.</t>
  </si>
  <si>
    <t xml:space="preserve">Third LP; deepens the alt-country storytelling of Welcome and Birdie with more ambitious production.</t>
  </si>
  <si>
    <t xml:space="preserve">One Down; Petersburg, VA; Herman Bad Dream</t>
  </si>
  <si>
    <t xml:space="preserve">A1675</t>
  </si>
  <si>
    <t xml:space="preserve">At the Moonbase</t>
  </si>
  <si>
    <t xml:space="preserve">lo-fi; storytelling; hushed; drum machine; small-town</t>
  </si>
  <si>
    <t xml:space="preserve">Recorded largely alone during the pandemic, At the Moonbase strips Slaughter Beach, Dog back to a hushed, homemade version of itself, drum machines and lo-fi textures standing in for the full band. It is a lower-stakes, more intimate record than its predecessors, still built on Jake Ewald's storytelling but rendered in bedroom-recording miniature.</t>
  </si>
  <si>
    <t xml:space="preserve">A pandemic-era detour from the band's fuller-band records, recorded mostly solo by Jake Ewald.</t>
  </si>
  <si>
    <t xml:space="preserve">Do You Understand; Engine; Feel Anything</t>
  </si>
  <si>
    <t xml:space="preserve">A1676</t>
  </si>
  <si>
    <t xml:space="preserve">Crying, Laughing, Waving, Smiling</t>
  </si>
  <si>
    <t xml:space="preserve">storytelling; close harmonies; hushed; heartbreak; road songs</t>
  </si>
  <si>
    <t xml:space="preserve">Slaughter Beach, Dog's fifth LP is warm, intimate storytelling wrapped in muted, gentle Americana, with Erin Rae guesting on a record Terry called one of the year's best. "Float Away," an ode to the Delaware River, is the clearest statement of Jake Ewald's plainspoken, place-obsessed songwriting a decade into the project.</t>
  </si>
  <si>
    <t xml:space="preserve">Fifth full-length; the fullest, most settled version yet of the alt-country songwriting Ewald began developing after Modern Baseball.</t>
  </si>
  <si>
    <t xml:space="preserve">Float Away; Strange Weather; Building a Fence</t>
  </si>
  <si>
    <t xml:space="preserve">A1677</t>
  </si>
  <si>
    <t xml:space="preserve">Hop Along</t>
  </si>
  <si>
    <t xml:space="preserve">Get Disowned</t>
  </si>
  <si>
    <t xml:space="preserve">Hot Green Records</t>
  </si>
  <si>
    <t xml:space="preserve">cracked or yelping; storytelling; shouted; small-town; heartbreak</t>
  </si>
  <si>
    <t xml:space="preserve">Hop Along's second full-length introduced Frances Quinlan's cracked, yelping voice to a wider audience over ramshackle, folk-punk-adjacent indie rock. There is little literal twang here, but the loose, front-porch informality of the arrangements and the plainspoken storytelling put it on the emo/DIY side of the Core's borderline territory.</t>
  </si>
  <si>
    <t xml:space="preserve">Originally released on Hot Green Records (Big Scary Monsters in the UK) before a 2016 Saddle Creek reissue; formative for the emo-adjacent songwriting later Core bands like Cusp cite as an influence.</t>
  </si>
  <si>
    <t xml:space="preserve">Tibetan Pop Stars; Hospital(Shutter); Get Disowned</t>
  </si>
  <si>
    <t xml:space="preserve">https://en.wikipedia.org/wiki/Get_Disowned
https://pitchfork.com/reviews/albums/21510-get-disowned/</t>
  </si>
  <si>
    <t xml:space="preserve">A1678</t>
  </si>
  <si>
    <t xml:space="preserve">Painted Shut</t>
  </si>
  <si>
    <t xml:space="preserve">cracked or yelping; storytelling; harmonized guitars; anthemic; heartbreak</t>
  </si>
  <si>
    <t xml:space="preserve">Hop Along's Saddle Creek debut sharpens the loose folk-punk of Get Disowned into tighter, more melodic songwriting, Frances Quinlan's voice still the main instrument but now framed by fuller, more anthemic arrangements. Fans of the record have drawn a direct line to Wednesday's Rat Saw God, hearing Hop Along as a quieter, more folk-inflected antecedent.</t>
  </si>
  <si>
    <t xml:space="preserve">Second Saddle Creek-distributed album; often cited by younger Core bands (Cusp among them) as a formative influence on emotionally direct, character-driven indie rock.</t>
  </si>
  <si>
    <t xml:space="preserve">Waitress; Powerful Man; Horseshoe Crabs</t>
  </si>
  <si>
    <t xml:space="preserve">https://en.wikipedia.org/wiki/Hop_Along</t>
  </si>
  <si>
    <t xml:space="preserve">A1679</t>
  </si>
  <si>
    <t xml:space="preserve">Bark Your Head Off, Dog</t>
  </si>
  <si>
    <t xml:space="preserve">strings; cracked or yelping; storytelling; harmonized guitars; anthemic</t>
  </si>
  <si>
    <t xml:space="preserve">Hop Along's third Saddle Creek album adds string arrangements and more elaborate production to the band's yelping, emotionally raw songwriting, widening its scope without losing Frances Quinlan's idiosyncratic phrasing. It is the most polished Hop Along record, and the closest the band gets to the anthemic, full-band scale that defines the wider Core sound.</t>
  </si>
  <si>
    <t xml:space="preserve">Third full-length; extends the emo-to-indie-rock arc Hop Along shares with other Philadelphia-scene Core bands like Slaughter Beach, Dog.</t>
  </si>
  <si>
    <t xml:space="preserve">How Simple; Somewhere a Judge; Prior Things</t>
  </si>
  <si>
    <t xml:space="preserve">A1680</t>
  </si>
  <si>
    <t xml:space="preserve">proun</t>
  </si>
  <si>
    <t xml:space="preserve">Maybe Luck</t>
  </si>
  <si>
    <t xml:space="preserve">Good English Records</t>
  </si>
  <si>
    <t xml:space="preserve">pedal steel; synths; anthemic; storytelling; cracked or yelping</t>
  </si>
  <si>
    <t xml:space="preserve">This Austin trio led by songwriter and guitarist Jamie Weed makes its debut LP a collaborative, cathartic mix of '90s alternative dynamics, 2010s emo phrasing, and pedal-tinged bedroom folk. Terry described it as embracing pain fearlessly, running toward heartbreak rather than away from it, across jams that build from hushed verses to full-band peaks.</t>
  </si>
  <si>
    <t xml:space="preserve">New Austin band signed to Good English Records; part of the same emo-into-twang wave as Cusp and Twine, but with a more explicitly folk-pedal-steel palette.</t>
  </si>
  <si>
    <t xml:space="preserve">Miracles; Coloring Pages</t>
  </si>
  <si>
    <t xml:space="preserve">https://www.noexpectations.fyi/p/ultra-lights-proun-mary-in-the-junkyard-nixon-boyd</t>
  </si>
  <si>
    <t xml:space="preserve">https://www.turnandwork.com/music/maybe-luck/
https://radiotrails.com/2026/05/13/proun-coloring-pages/</t>
  </si>
  <si>
    <t xml:space="preserve">A1681</t>
  </si>
  <si>
    <t xml:space="preserve">Hazel City</t>
  </si>
  <si>
    <t xml:space="preserve">Old Friend</t>
  </si>
  <si>
    <t xml:space="preserve">Gary, Indiana</t>
  </si>
  <si>
    <t xml:space="preserve">fingerpicked acoustic; hushed; close harmonies; small-town; lo-fi</t>
  </si>
  <si>
    <t xml:space="preserve">Hazel City's quiet debut, nine plainspoken songs of home-recorded acoustic guitar and layered vocal harmonies. It plays like a diary of a Rust Belt hometown, unhurried and intimate rather than showy.</t>
  </si>
  <si>
    <t xml:space="preserve">A Gary, Indiana bedroom-folk project that grew out of the same Bandcamp DIY networks as Chicago's indie-folk scene, laying groundwork for the fuller-band goblynmarkytt.</t>
  </si>
  <si>
    <t xml:space="preserve">Rain; Sailor; Becca</t>
  </si>
  <si>
    <t xml:space="preserve">https://hazelcity.bandcamp.com/album/old-friend</t>
  </si>
  <si>
    <t xml:space="preserve">A1682</t>
  </si>
  <si>
    <t xml:space="preserve">goblynmarkytt</t>
  </si>
  <si>
    <t xml:space="preserve">fingerpicked acoustic; close harmonies; hushed; small-town; lullaby</t>
  </si>
  <si>
    <t xml:space="preserve">A nine-song set built around memorable, unfussy melodies and a rotating cast of guest vocalists, giving these hushed folk songs a communal, porch-session feel rather than a solo-singer-songwriter one.</t>
  </si>
  <si>
    <t xml:space="preserve">Continues the plainspoken small-town folk of Old Friend with a wider circle of collaborators, part of the 2020s wave of Bandcamp-first indie-folk acts Josh Terry has tracked at No Expectations.</t>
  </si>
  <si>
    <t xml:space="preserve">Bat; Fifteen; Snow II</t>
  </si>
  <si>
    <t xml:space="preserve">https://www.noexpectations.fyi/p/no-expectations-132-penny-in-the</t>
  </si>
  <si>
    <t xml:space="preserve">https://hazelcity.bandcamp.com/album/goblynmarkytt
https://www.noexpectations.fyi/p/no-expectations-132-penny-in-the</t>
  </si>
  <si>
    <t xml:space="preserve">A1683</t>
  </si>
  <si>
    <t xml:space="preserve">Jana Horn</t>
  </si>
  <si>
    <t xml:space="preserve">The Window Is The Dream</t>
  </si>
  <si>
    <t xml:space="preserve">Austin, Texas</t>
  </si>
  <si>
    <t xml:space="preserve">fingerpicked acoustic; hushed; storytelling; duets; breezy</t>
  </si>
  <si>
    <t xml:space="preserve">Recorded in a friend's upstate New York barn, this is spare, unhurried folk built from a repeating image of a bird hitting a window; Horn's guitarist trades quiet call-and-response lines with her plainspoken vocal across ten dreamlike songs.</t>
  </si>
  <si>
    <t xml:space="preserve">Grew out of Horn's Austin songwriting circle and a period studying poetry; No Quarter also houses Joan Shelley, placing Horn in the same lineage of hushed, literary indie folk.</t>
  </si>
  <si>
    <t xml:space="preserve">The Dream; Days Go By; Leaving Him</t>
  </si>
  <si>
    <t xml:space="preserve">https://janahorn.bandcamp.com/album/the-window-is-the-dream
https://www.noexpectations.fyi/p/the-30-best-albums-of-2023-so-far-midyear-list</t>
  </si>
  <si>
    <t xml:space="preserve">A1684</t>
  </si>
  <si>
    <t xml:space="preserve">fingerpicked acoustic; hushed; storytelling; breezy; lullaby</t>
  </si>
  <si>
    <t xml:space="preserve">Horn's self-titled follow-up is minimalist to the point of near-silence in places, sparse guitar figures under scalpel-precise, evocative lyric fragments; a dreamy, unhurried record that rewards close listening.</t>
  </si>
  <si>
    <t xml:space="preserve">A further distillation of the hushed, literary style she developed on The Window Is The Dream.</t>
  </si>
  <si>
    <t xml:space="preserve">Go on, move your body; Don't think; Love</t>
  </si>
  <si>
    <t xml:space="preserve">https://www.noexpectations.fyi/p/otto-benson-joe-glass-jana-horn-winged-wheel</t>
  </si>
  <si>
    <t xml:space="preserve">https://janahorn.bandcamp.com/album/jana-horn-2
https://www.noexpectations.fyi/p/otto-benson-joe-glass-jana-horn-winged-wheel</t>
  </si>
  <si>
    <t xml:space="preserve">A1685</t>
  </si>
  <si>
    <t xml:space="preserve">Dead Gowns</t>
  </si>
  <si>
    <t xml:space="preserve">It's Summer, I Love You, and I'm Surrounded by Snow</t>
  </si>
  <si>
    <t xml:space="preserve">Portland, Maine</t>
  </si>
  <si>
    <t xml:space="preserve">cracked or yelping; hushed; storytelling; fingerpicked acoustic; heartbreak</t>
  </si>
  <si>
    <t xml:space="preserve">Geneviève Beaudoin's twelve-song set swings her voice from a warble to a coo to a full scream over dark, romantic, disorienting folk arrangements; a breakup and self-reckoning record that never settles into one register for long.</t>
  </si>
  <si>
    <t xml:space="preserve">Part of the Portland, Maine DIY folk scene alongside Lily Seabird's circle; Terry compared the impact of Beaudoin's voice here to first hearing Angel Olsen's Burn Your Fire.</t>
  </si>
  <si>
    <t xml:space="preserve">Wet Dog; Brother; Bad Habit</t>
  </si>
  <si>
    <t xml:space="preserve">https://www.noexpectations.fyi/p/dead-gowns-horsegirl-frog-goose-winter-tour</t>
  </si>
  <si>
    <t xml:space="preserve">https://deadgowns.bandcamp.com/album/its-summer-i-love-you-and-im-surrounded-by-snow
https://www.noexpectations.fyi/p/dead-gowns-horsegirl-frog-goose-winter-tour</t>
  </si>
  <si>
    <t xml:space="preserve">A1686</t>
  </si>
  <si>
    <t xml:space="preserve">Hand Habits</t>
  </si>
  <si>
    <t xml:space="preserve">Fun House</t>
  </si>
  <si>
    <t xml:space="preserve">fingerpicked acoustic; hushed; close harmonies; storytelling; synths</t>
  </si>
  <si>
    <t xml:space="preserve">Meg Duffy's most ambitious Hand Habits record to date, produced by Sasami Ashworth; folk-rooted songwriting opened up into lusher, more adventurous arrangements after a pandemic-forced pause, with Perfume Genius guesting on one track.</t>
  </si>
  <si>
    <t xml:space="preserve">Duffy came up as an in-demand guitarist for Kevin Morby and War on Drugs before Hand Habits' own records; Fun House marks the point where the project moved from insular bedroom folk toward fuller studio arrangements.</t>
  </si>
  <si>
    <t xml:space="preserve">Aquamarine; Clean Air; More Than Love</t>
  </si>
  <si>
    <t xml:space="preserve">https://handhabits.bandcamp.com/album/fun-house
https://en.wikipedia.org/wiki/Hand_Habits</t>
  </si>
  <si>
    <t xml:space="preserve">A1687</t>
  </si>
  <si>
    <t xml:space="preserve">Blue Reminder</t>
  </si>
  <si>
    <t xml:space="preserve">fingerpicked acoustic; harmonized guitars; hushed; storytelling; breezy</t>
  </si>
  <si>
    <t xml:space="preserve">A love record shadowed by quiet anxiety, veering from insular early Hand Habits songwriting toward a fuzzier, 90s-indebted guitar-rock feel in the vein of Aimee Mann or Neko Case, with occasional horns and Wurlitzer.</t>
  </si>
  <si>
    <t xml:space="preserve">Follows Fun House's move outward from Duffy's solo bedroom style, made as Duffy also became a full-time member of Perfume Genius's touring band.</t>
  </si>
  <si>
    <t xml:space="preserve">Blue Reminder; Bluebird of Happiness; Nubble</t>
  </si>
  <si>
    <t xml:space="preserve">https://www.noexpectations.fyi/p/meg-duffy-hand-habits-interview-blue-reminder</t>
  </si>
  <si>
    <t xml:space="preserve">https://handhabits.bandcamp.com/album/blue-reminder
https://www.noexpectations.fyi/p/meg-duffy-hand-habits-interview-blue-reminder</t>
  </si>
  <si>
    <t xml:space="preserve">A1688</t>
  </si>
  <si>
    <t xml:space="preserve">Abbey Blackwell</t>
  </si>
  <si>
    <t xml:space="preserve">My Maze</t>
  </si>
  <si>
    <t xml:space="preserve">fingerpicked acoustic; hushed; storytelling; close harmonies; breezy</t>
  </si>
  <si>
    <t xml:space="preserve">A Seattle bassist-singer's rich, lush-voiced solo debut of organically arranged folk songs, quiet and confident in its plainspoken storytelling.</t>
  </si>
  <si>
    <t xml:space="preserve">Blackwell is primarily a bassist and guitarist in the Seattle scene; My Maze established her as a songwriter in her own right before Dream a Day.</t>
  </si>
  <si>
    <t xml:space="preserve">The Thief; My Maze; Fire</t>
  </si>
  <si>
    <t xml:space="preserve">https://abbeyblackwell.bandcamp.com/album/my-maze</t>
  </si>
  <si>
    <t xml:space="preserve">A1689</t>
  </si>
  <si>
    <t xml:space="preserve">Big Big Motion</t>
  </si>
  <si>
    <t xml:space="preserve">fingerpicked acoustic; hushed; storytelling; breezy; close harmonies</t>
  </si>
  <si>
    <t xml:space="preserve">Ten warm, unhurried songs continuing Blackwell's plainspoken songwriting, self-released between her debut and the more widely noticed Dream a Day.</t>
  </si>
  <si>
    <t xml:space="preserve">A bridge record between My Maze and Dream a Day, part of Blackwell's steady, independent Bandcamp release schedule.</t>
  </si>
  <si>
    <t xml:space="preserve">Wind Watching; Big Motion; River or a Road</t>
  </si>
  <si>
    <t xml:space="preserve">https://abbeyblackwell.bandcamp.com/album/big-big-motion</t>
  </si>
  <si>
    <t xml:space="preserve">A1690</t>
  </si>
  <si>
    <t xml:space="preserve">Dream a Day</t>
  </si>
  <si>
    <t xml:space="preserve">A rich, lush-voiced set of thirteen organically arranged folk songs, self-released only on Bandcamp; Blackwell's most fully realized record to date.</t>
  </si>
  <si>
    <t xml:space="preserve">The culmination of Blackwell's run of independent Seattle folk records, released as her profile grew beyond her session-musician reputation.</t>
  </si>
  <si>
    <t xml:space="preserve">Light in the Day; Salish Sea; Echo</t>
  </si>
  <si>
    <t xml:space="preserve">https://www.noexpectations.fyi/p/abbey-blackwell-robber-robber-hiding-places-john-andrews-yawns</t>
  </si>
  <si>
    <t xml:space="preserve">https://abbeyblackwell.bandcamp.com/album/dream-a-day
https://www.noexpectations.fyi/p/abbey-blackwell-robber-robber-hiding-places-john-andrews-yawns</t>
  </si>
  <si>
    <t xml:space="preserve">A1691</t>
  </si>
  <si>
    <t xml:space="preserve">Haley Heynderickx</t>
  </si>
  <si>
    <t xml:space="preserve">I Need to Start a Garden</t>
  </si>
  <si>
    <t xml:space="preserve">fingerpicked acoustic; storytelling; hushed; small-town; spiritual or gospel</t>
  </si>
  <si>
    <t xml:space="preserve">Heynderickx's debut is conversational, fingerpicked folk that finds grace in the mundane, from housework to horticulture, sung in a voice that can turn from a murmur to a full-throated cry within a verse.</t>
  </si>
  <si>
    <t xml:space="preserve">Emerged from Portland's DIY folk circuit; the record's patient, plainspoken observation set a template picked up by later Mama Bird and Fat Possum-adjacent songwriters like Lily Seabird.</t>
  </si>
  <si>
    <t xml:space="preserve">The Bug Collector; Oom Sha La La; Show You a Body</t>
  </si>
  <si>
    <t xml:space="preserve">https://en.wikipedia.org/wiki/Haley_Heynderickx
https://haleyheynderickx.bandcamp.com/music</t>
  </si>
  <si>
    <t xml:space="preserve">A1692</t>
  </si>
  <si>
    <t xml:space="preserve">Seed of a Seed</t>
  </si>
  <si>
    <t xml:space="preserve">Ten verdant, conversational songs continuing the plainspoken observation of her debut, finding quiet grace in ordinary domestic and natural detail across a patient, guitar-centered record.</t>
  </si>
  <si>
    <t xml:space="preserve">A six-years-later follow-up to I Need to Start a Garden, made after Heynderickx spent the interim touring and collaborating, including on the Max García Conover duo record.</t>
  </si>
  <si>
    <t xml:space="preserve">Gemstone; Foxglove; Sorry Fahey</t>
  </si>
  <si>
    <t xml:space="preserve">https://www.noexpectations.fyi/p/22-degree-halo-haley-heynderickx-lee-baggett</t>
  </si>
  <si>
    <t xml:space="preserve">https://en.wikipedia.org/wiki/Haley_Heynderickx
https://www.noexpectations.fyi/p/22-degree-halo-haley-heynderickx-lee-baggett</t>
  </si>
  <si>
    <t xml:space="preserve">A1693</t>
  </si>
  <si>
    <t xml:space="preserve">Haley Heynderickx &amp; Max García Conover</t>
  </si>
  <si>
    <t xml:space="preserve">What of Our Nature</t>
  </si>
  <si>
    <t xml:space="preserve">Portland, OR / New York</t>
  </si>
  <si>
    <t xml:space="preserve">fingerpicked acoustic; storytelling; spiritual or gospel; political; hushed</t>
  </si>
  <si>
    <t xml:space="preserve">A duo record rooted in Woody Guthrie and radical folk history, nuanced protest songs traded between two plainspoken, patient singer-guitarists.</t>
  </si>
  <si>
    <t xml:space="preserve">Connects Heynderickx's Portland folk lineage to Maine songwriter Max García Conover's own Woody Guthrie-indebted catalog.</t>
  </si>
  <si>
    <t xml:space="preserve">Among Horses III</t>
  </si>
  <si>
    <t xml:space="preserve">https://en.wikipedia.org/wiki/Haley_Heynderickx
https://www.noexpectations.fyi/p/the-100-best-albums-of-2025</t>
  </si>
  <si>
    <t xml:space="preserve">A1694</t>
  </si>
  <si>
    <t xml:space="preserve">Julia Jacklin</t>
  </si>
  <si>
    <t xml:space="preserve">Don't Let the Kids Win</t>
  </si>
  <si>
    <t xml:space="preserve">Transgressive / Liberation / Polyvinyl</t>
  </si>
  <si>
    <t xml:space="preserve">Melbourne, Australia</t>
  </si>
  <si>
    <t xml:space="preserve">storytelling; heartbreak; drawl; breezy; hushed</t>
  </si>
  <si>
    <t xml:space="preserve">Jacklin's debut pairs a plainspoken alto with spare, twang-tinged arrangements, coming-of-age songs about leaving small-town New South Wales that sit closer to country-folk than to polished pop.</t>
  </si>
  <si>
    <t xml:space="preserve">Grew from Melbourne's singer-songwriter scene; set up the more countryish overlap with Core sound that would surface fully on Pre Pleasure.</t>
  </si>
  <si>
    <t xml:space="preserve">Pool Party; Coming of Age; Same Airport, Different Man</t>
  </si>
  <si>
    <t xml:space="preserve">https://en.wikipedia.org/wiki/Julia_Jacklin</t>
  </si>
  <si>
    <t xml:space="preserve">A1695</t>
  </si>
  <si>
    <t xml:space="preserve">Crushing</t>
  </si>
  <si>
    <t xml:space="preserve">storytelling; heartbreak; hushed; breezy; drawl</t>
  </si>
  <si>
    <t xml:space="preserve">A breakup record about bodily autonomy and the end of a long relationship, delivered in Jacklin's plain, unadorned voice over spare full-band arrangements that lean acoustic more than electric.</t>
  </si>
  <si>
    <t xml:space="preserve">Widely cited alongside Maple Glider and Stella Donnelly as part of a wave of Australian songwriters mining plainspoken, folk-rooted heartbreak writing.</t>
  </si>
  <si>
    <t xml:space="preserve">Body; Head Alone; Pressure to Party</t>
  </si>
  <si>
    <t xml:space="preserve">A1696</t>
  </si>
  <si>
    <t xml:space="preserve">Pre Pleasure</t>
  </si>
  <si>
    <t xml:space="preserve">storytelling; hushed; breezy; Telecaster twang; heartbreak</t>
  </si>
  <si>
    <t xml:space="preserve">Jacklin's most overtly twang-inflected record, with clean electric guitar and horns wrapped around wry, closely observed songs about love, faith and self-image.</t>
  </si>
  <si>
    <t xml:space="preserve">The clearest overlap between Jacklin's pop-folk songwriting and Core's twangy indie-folk sound, cited by Terry alongside Maple Glider's I Get Into Trouble as a touchstone.</t>
  </si>
  <si>
    <t xml:space="preserve">Lydia Wears a Cross; Be Careful with Yourself; Ignore Tenderness</t>
  </si>
  <si>
    <t xml:space="preserve">A1697</t>
  </si>
  <si>
    <t xml:space="preserve">Folk Bitch Trio</t>
  </si>
  <si>
    <t xml:space="preserve">Now Would Be A Good Time</t>
  </si>
  <si>
    <t xml:space="preserve">close harmonies; storytelling; funny-sad; hushed; fingerpicked acoustic</t>
  </si>
  <si>
    <t xml:space="preserve">Three former high-school friends trade dazzling three-part harmonies over acoustic-led arrangements, wry and darkly funny songs about breakups, dissociation and modern early-twenties life.</t>
  </si>
  <si>
    <t xml:space="preserve">Signed to Jagjaguwar (Bon Iver, Angel Olsen, Sharon Van Etten), the trio toured with Julia Jacklin and sit close to her and Stella Donnelly in the current Australian indie-folk wave.</t>
  </si>
  <si>
    <t xml:space="preserve">Cathode Ray; The Actor; Hotel TV</t>
  </si>
  <si>
    <t xml:space="preserve">https://folkbitchtrio.bandcamp.com/album/now-would-be-a-good-time
https://www.noexpectations.fyi/p/no-expectations-116-be-here-now</t>
  </si>
  <si>
    <t xml:space="preserve">A1698</t>
  </si>
  <si>
    <t xml:space="preserve">Charlotte Cornfield</t>
  </si>
  <si>
    <t xml:space="preserve">Future Snowbird</t>
  </si>
  <si>
    <t xml:space="preserve">Consonant Records</t>
  </si>
  <si>
    <t xml:space="preserve">Canada</t>
  </si>
  <si>
    <t xml:space="preserve">storytelling; hushed; fingerpicked acoustic; drawl; breezy</t>
  </si>
  <si>
    <t xml:space="preserve">Cornfield's early full-band folk-rock record, plainspoken road-life songwriting delivered in her low, conversational alto.</t>
  </si>
  <si>
    <t xml:space="preserve">Part of Cornfield's Montreal/Toronto folk-rock catalog that eventually led to the more widely noticed Could Have Done Anything.</t>
  </si>
  <si>
    <t xml:space="preserve">https://en.wikipedia.org/wiki/Charlotte_Cornfield</t>
  </si>
  <si>
    <t xml:space="preserve">A1699</t>
  </si>
  <si>
    <t xml:space="preserve">The Shape of Your Name</t>
  </si>
  <si>
    <t xml:space="preserve">Next Door Records</t>
  </si>
  <si>
    <t xml:space="preserve">storytelling; hushed; fingerpicked acoustic; breezy; heartbreak</t>
  </si>
  <si>
    <t xml:space="preserve">A drummer-turned-singer-songwriter's plainspoken record of quiet, groove-aware folk-rock, continuing her steady, road-worn songwriting.</t>
  </si>
  <si>
    <t xml:space="preserve">Bridges Cornfield's earlier folk-rock records and the sharper, Tom Petty-esque songwriting of Could Have Done Anything.</t>
  </si>
  <si>
    <t xml:space="preserve">A1700</t>
  </si>
  <si>
    <t xml:space="preserve">Highs in the Minuses</t>
  </si>
  <si>
    <t xml:space="preserve">storytelling; hushed; fingerpicked acoustic; breezy; small-town</t>
  </si>
  <si>
    <t xml:space="preserve">A patient, plainspoken record made during the pandemic, continuing Cornfield's steady run of low-key, drummer's-ear folk-rock songwriting.</t>
  </si>
  <si>
    <t xml:space="preserve">Sits between The Shape of Your Name and the more widely reviewed Could Have Done Anything.</t>
  </si>
  <si>
    <t xml:space="preserve">A1701</t>
  </si>
  <si>
    <t xml:space="preserve">Could Have Done Anything</t>
  </si>
  <si>
    <t xml:space="preserve">Terry heard the lead single 'You and Me' as feeling 'like a Tom Petty song in the best way'; the LP is Cornfield's most confident and widely noticed record, warm folk-rock built for the road.</t>
  </si>
  <si>
    <t xml:space="preserve">The culmination of Cornfield's steady solo run after years as a touring drummer for other bands.</t>
  </si>
  <si>
    <t xml:space="preserve">You and Me</t>
  </si>
  <si>
    <t xml:space="preserve">https://www.noexpectations.fyi/p/best-new-music-q1-2023-morby-sakamoto</t>
  </si>
  <si>
    <t xml:space="preserve">https://en.wikipedia.org/wiki/Charlotte_Cornfield
https://www.noexpectations.fyi/p/best-new-music-q1-2023-morby-sakamoto</t>
  </si>
  <si>
    <t xml:space="preserve">A1702</t>
  </si>
  <si>
    <t xml:space="preserve">Billie Marten</t>
  </si>
  <si>
    <t xml:space="preserve">Writing of Blues and Yellows</t>
  </si>
  <si>
    <t xml:space="preserve">Ripon, North Yorkshire, UK</t>
  </si>
  <si>
    <t xml:space="preserve">hushed; fingerpicked acoustic; close harmonies; lullaby; breezy</t>
  </si>
  <si>
    <t xml:space="preserve">Marten's teenage debut, hushed and delicately fingerpicked, a precociously assured folk record built around her breathy, unadorned voice.</t>
  </si>
  <si>
    <t xml:space="preserve">Marten came up through YouTube covers and the UK singer-songwriter circuit before signing to RCA; this debut set the hushed template she has expanded over five albums.</t>
  </si>
  <si>
    <t xml:space="preserve">Bird; La Lune; Milk &amp; Honey</t>
  </si>
  <si>
    <t xml:space="preserve">https://en.wikipedia.org/wiki/Billie_Marten</t>
  </si>
  <si>
    <t xml:space="preserve">A1703</t>
  </si>
  <si>
    <t xml:space="preserve">Feeding Seahorses by Hand</t>
  </si>
  <si>
    <t xml:space="preserve">hushed; fingerpicked acoustic; close harmonies; breezy; lullaby</t>
  </si>
  <si>
    <t xml:space="preserve">A slightly fuller-band second album than the debut, still built around Marten's hushed, breathy delivery and fingerstyle guitar, with subtly more textured production and a touch more low-end warmth in the arrangements.</t>
  </si>
  <si>
    <t xml:space="preserve">Continues the debut's hushed folk approach before Marten's move to Fiction Records for Flora Fauna.</t>
  </si>
  <si>
    <t xml:space="preserve">Betsy; Cartography</t>
  </si>
  <si>
    <t xml:space="preserve">A1704</t>
  </si>
  <si>
    <t xml:space="preserve">Flora Fauna</t>
  </si>
  <si>
    <t xml:space="preserve">Fiction</t>
  </si>
  <si>
    <t xml:space="preserve">fingerpicked acoustic; close harmonies; breezy; hushed; anthemic</t>
  </si>
  <si>
    <t xml:space="preserve">A newly confident, full-band-driven record made after a period of writer's block, warmer and more rhythmically alive than her first two RCA albums.</t>
  </si>
  <si>
    <t xml:space="preserve">Marks Marten's move from RCA to Fiction and a fuller, more grounded folk-pop sound.</t>
  </si>
  <si>
    <t xml:space="preserve">Garden of Eden; Human Replacement; Creature of Mine</t>
  </si>
  <si>
    <t xml:space="preserve">A1705</t>
  </si>
  <si>
    <t xml:space="preserve">Drop Cherries</t>
  </si>
  <si>
    <t xml:space="preserve">fingerpicked acoustic; close harmonies; breezy; hushed; lullaby</t>
  </si>
  <si>
    <t xml:space="preserve">A warm, love-steeped record, softer and more contented in tone than Flora Fauna, still built on Marten's fingerstyle guitar and close vocal harmonies.</t>
  </si>
  <si>
    <t xml:space="preserve">Continues Marten's Fiction-era run toward fuller, twangier folk arrangements ahead of Dog Eared.</t>
  </si>
  <si>
    <t xml:space="preserve">Willow; God Above</t>
  </si>
  <si>
    <t xml:space="preserve">A1706</t>
  </si>
  <si>
    <t xml:space="preserve">Dog Eared</t>
  </si>
  <si>
    <t xml:space="preserve">Telecaster twang; close harmonies; fingerpicked acoustic; anthemic; breezy</t>
  </si>
  <si>
    <t xml:space="preserve">Marten's most commanding record, full-band indie folk with twangy melodies and earthy production, a marked step up in scale from her hushed early albums.</t>
  </si>
  <si>
    <t xml:space="preserve">The clearest example yet of Marten's folk songwriting picking up genuine twang texture, per Terry's review.</t>
  </si>
  <si>
    <t xml:space="preserve">https://www.noexpectations.fyi/p/phish-united-center-review-2025-new-music</t>
  </si>
  <si>
    <t xml:space="preserve">https://en.wikipedia.org/wiki/Billie_Marten
https://www.noexpectations.fyi/p/phish-united-center-review-2025-new-music</t>
  </si>
  <si>
    <t xml:space="preserve">A1707</t>
  </si>
  <si>
    <t xml:space="preserve">Allegra Krieger</t>
  </si>
  <si>
    <t xml:space="preserve">The Joys of Forgetting</t>
  </si>
  <si>
    <t xml:space="preserve">Northern Spy Records</t>
  </si>
  <si>
    <t xml:space="preserve">hushed; fingerpicked acoustic; storytelling; bleak; drawl</t>
  </si>
  <si>
    <t xml:space="preserve">Krieger's early Northern Spy record: undulating, plainspoken diaristic songwriting over spare acoustic arrangements, quieter and rawer than her later, more piercing work.</t>
  </si>
  <si>
    <t xml:space="preserve">The start of Krieger's run of prolific, mortality-fixated songwriting that continues through I Keep My Feet on the Fragile Plane and Art of the Unseen Infinity Machine.</t>
  </si>
  <si>
    <t xml:space="preserve">https://en.wikipedia.org/wiki/Allegra_Krieger</t>
  </si>
  <si>
    <t xml:space="preserve">A1708</t>
  </si>
  <si>
    <t xml:space="preserve">I Keep My Feet on the Fragile Plane</t>
  </si>
  <si>
    <t xml:space="preserve">Double Double Whammy</t>
  </si>
  <si>
    <t xml:space="preserve">hushed; fingerpicked acoustic; pedal steel; storytelling; bleak</t>
  </si>
  <si>
    <t xml:space="preserve">Quietly contemplative, introspective songwriting dressed with French horn, English horn and pedal steel, produced by Luke Temple; widely praised as a career high point.</t>
  </si>
  <si>
    <t xml:space="preserve">Krieger's writing here drew comparisons across Terry's coverage to the strongest songwriters of her generation, ahead of the following year's Art of the Unseen Infinity Machine.</t>
  </si>
  <si>
    <t xml:space="preserve">https://en.wikipedia.org/wiki/Allegra_Krieger
https://www.noexpectations.fyi/p/the-60-best-albums-of-2023</t>
  </si>
  <si>
    <t xml:space="preserve">A1709</t>
  </si>
  <si>
    <t xml:space="preserve">Jessica Pratt</t>
  </si>
  <si>
    <t xml:space="preserve">On Your Own Love Again</t>
  </si>
  <si>
    <t xml:space="preserve">hushed; fingerpicked acoustic; cracked or yelping; lo-fi; cosmic</t>
  </si>
  <si>
    <t xml:space="preserve">Pratt's second album, warbling, hazy fingerstyle folk sung in her distinctive high, cracked vibrato, associated with the freak-folk revival but closer in spirit to Vashti Bunyan than to any twang scene.</t>
  </si>
  <si>
    <t xml:space="preserve">Her only album for Drag City between the self-released debut and Mexican Summer's Quiet Signs.</t>
  </si>
  <si>
    <t xml:space="preserve">Back, Baby; Strange Melody</t>
  </si>
  <si>
    <t xml:space="preserve">https://en.wikipedia.org/wiki/Jessica_Pratt_(musician)
https://en.wikipedia.org/wiki/On_Your_Own_Love_Again</t>
  </si>
  <si>
    <t xml:space="preserve">A1710</t>
  </si>
  <si>
    <t xml:space="preserve">Quiet Signs</t>
  </si>
  <si>
    <t xml:space="preserve">Mexican Summer / City Slang</t>
  </si>
  <si>
    <t xml:space="preserve">hushed; fingerpicked acoustic; piano; cosmic; breezy</t>
  </si>
  <si>
    <t xml:space="preserve">A more finely produced, flute- and piano-inflected record, still built on Pratt's warbling voice and fingerstyle guitar but with a warmer, more meditative pace.</t>
  </si>
  <si>
    <t xml:space="preserve">Her Mexican Summer debut, expanding her sound just ahead of Here in the Pitch.</t>
  </si>
  <si>
    <t xml:space="preserve">Fare Thee Well; This Time Around</t>
  </si>
  <si>
    <t xml:space="preserve">https://en.wikipedia.org/wiki/Jessica_Pratt_(musician)</t>
  </si>
  <si>
    <t xml:space="preserve">A1711</t>
  </si>
  <si>
    <t xml:space="preserve">Here in the Pitch</t>
  </si>
  <si>
    <t xml:space="preserve">hushed; fingerpicked acoustic; cosmic; breezy; storytelling</t>
  </si>
  <si>
    <t xml:space="preserve">Chilling, stripped-back folk with impressionistic lyrics and simple, immersive arrangements that Terry compared to Richard Swift's production style.</t>
  </si>
  <si>
    <t xml:space="preserve">Pratt's fourth album, continuing her insular, warbling folk style within a slightly fuller sonic frame.</t>
  </si>
  <si>
    <t xml:space="preserve">Life Is; World on a String</t>
  </si>
  <si>
    <t xml:space="preserve">https://www.noexpectations.fyi/p/some-personal-news-ty-segall-jessica-pratt</t>
  </si>
  <si>
    <t xml:space="preserve">https://en.wikipedia.org/wiki/Jessica_Pratt_(musician)
https://www.noexpectations.fyi/p/some-personal-news-ty-segall-jessica-pratt</t>
  </si>
  <si>
    <t xml:space="preserve">A1712</t>
  </si>
  <si>
    <t xml:space="preserve">Katy Kirby</t>
  </si>
  <si>
    <t xml:space="preserve">Juniper</t>
  </si>
  <si>
    <t xml:space="preserve">Nashville, TN (via Austin)</t>
  </si>
  <si>
    <t xml:space="preserve">fingerpicked acoustic; hushed; close harmonies; storytelling; breezy</t>
  </si>
  <si>
    <t xml:space="preserve">Kirby's early, spare full-length, quiet and melodically direct guitar-pop-folk that hinted at the more searching songwriting of Cool Dry Place.</t>
  </si>
  <si>
    <t xml:space="preserve">Her first Keeled Scales release, made before she became a fixture of the Nashville/Austin indie-folk crossover.</t>
  </si>
  <si>
    <t xml:space="preserve">https://en.wikipedia.org/wiki/Katy_Kirby</t>
  </si>
  <si>
    <t xml:space="preserve">A1713</t>
  </si>
  <si>
    <t xml:space="preserve">Cool Dry Place</t>
  </si>
  <si>
    <t xml:space="preserve">fingerpicked acoustic; close harmonies; storytelling; hushed; breezy</t>
  </si>
  <si>
    <t xml:space="preserve">Terry named this his 2021 album of the year: sparkling, precisely arranged indie folk-pop with an unusually sharp ear for melody, anchored by singles like 'Cubic Zirconia'.</t>
  </si>
  <si>
    <t xml:space="preserve">Established Kirby as a defining voice of the 2020s indie-folk wave that runs from Nashville through Big Thief's circle.</t>
  </si>
  <si>
    <t xml:space="preserve">Cubic Zirconia; Peppermint; Traffic!</t>
  </si>
  <si>
    <t xml:space="preserve">https://en.wikipedia.org/wiki/Katy_Kirby
https://www.noexpectations.fyi/p/how-to-interview-your-favorite-band</t>
  </si>
  <si>
    <t xml:space="preserve">A1714</t>
  </si>
  <si>
    <t xml:space="preserve">Blue Raspberry</t>
  </si>
  <si>
    <t xml:space="preserve">fingerpicked acoustic; close harmonies; storytelling; hushed; heartbreak</t>
  </si>
  <si>
    <t xml:space="preserve">A more confident, searching second album about a first queer relationship, cut with Logan Chung and Alberto Sewald and featuring a Christian Lee Hutson co-write.</t>
  </si>
  <si>
    <t xml:space="preserve">Continues Kirby's move from Keeled Scales indie folk toward a bigger ANTI- platform.</t>
  </si>
  <si>
    <t xml:space="preserve">Blue Raspberry; Wanting Radiates the Glow</t>
  </si>
  <si>
    <t xml:space="preserve">https://en.wikipedia.org/wiki/Katy_Kirby
https://www.noexpectations.fyi/p/the-most-anticipated-albums-of-2024</t>
  </si>
  <si>
    <t xml:space="preserve">A1715</t>
  </si>
  <si>
    <t xml:space="preserve">Erin Rae</t>
  </si>
  <si>
    <t xml:space="preserve">Soon Enough</t>
  </si>
  <si>
    <t xml:space="preserve">fingerpicked acoustic; drawl; storytelling; hushed; close harmonies</t>
  </si>
  <si>
    <t xml:space="preserve">Released as Erin Rae and the Meanwhiles, a self-released early record of warm, plainspoken country-folk that predates her solo billing.</t>
  </si>
  <si>
    <t xml:space="preserve">An early document of Rae's Nashville scene before Putting On Airs brought her wider attention.</t>
  </si>
  <si>
    <t xml:space="preserve">Seventh Song</t>
  </si>
  <si>
    <t xml:space="preserve">https://www.noexpectations.fyi/p/squirrel-flower-tomorrows-fire-interview</t>
  </si>
  <si>
    <t xml:space="preserve">https://en.wikipedia.org/wiki/Erin_Rae
https://www.noexpectations.fyi/p/squirrel-flower-tomorrows-fire-interview</t>
  </si>
  <si>
    <t xml:space="preserve">A1716</t>
  </si>
  <si>
    <t xml:space="preserve">Putting On Airs</t>
  </si>
  <si>
    <t xml:space="preserve">Single Lock Records</t>
  </si>
  <si>
    <t xml:space="preserve">fingerpicked acoustic; drawl; storytelling; close harmonies; spiritual or gospel</t>
  </si>
  <si>
    <t xml:space="preserve">Rae's breakthrough solo debut, warm and searching country-folk that examines faith, sexuality and family with unusual gentleness and directness.</t>
  </si>
  <si>
    <t xml:space="preserve">Signed her to Single Lock Records and set the plainspoken, gospel-tinged style she carried into Lighten Up.</t>
  </si>
  <si>
    <t xml:space="preserve">Bad Mind; Grand Scheme</t>
  </si>
  <si>
    <t xml:space="preserve">A1717</t>
  </si>
  <si>
    <t xml:space="preserve">Joan Shelley</t>
  </si>
  <si>
    <t xml:space="preserve">Electric Ursa</t>
  </si>
  <si>
    <t xml:space="preserve">fingerpicked acoustic; hushed; close harmonies; storytelling; spiritual or gospel</t>
  </si>
  <si>
    <t xml:space="preserve">Shelley's No Quarter debut, patient and unadorned folk songwriting sung in a clear, plain alto over sparse fingerpicked guitar, with occasional light string and horn touches that never crowd the voice.</t>
  </si>
  <si>
    <t xml:space="preserve">Her first record for No Quarter, the label she'd stay with through Real Warmth, part of the Louisville folk scene alongside Nathan Salsburg.</t>
  </si>
  <si>
    <t xml:space="preserve">https://en.wikipedia.org/wiki/Joan_Shelley</t>
  </si>
  <si>
    <t xml:space="preserve">A1718</t>
  </si>
  <si>
    <t xml:space="preserve">Over and Even</t>
  </si>
  <si>
    <t xml:space="preserve">A quietly assured second No Quarter record, continuing Shelley's plainspoken, guitar-and-voice folk songwriting with a warmer, more settled tone than the debut and subtle full-band shading.</t>
  </si>
  <si>
    <t xml:space="preserve">Bridges Electric Ursa and her self-titled 2017 breakthrough.</t>
  </si>
  <si>
    <t xml:space="preserve">A1719</t>
  </si>
  <si>
    <t xml:space="preserve">Shelley's self-titled record, produced with Jeff Tweedy's involvement, widened her audience while keeping the same plain, guitar-and-voice core.</t>
  </si>
  <si>
    <t xml:space="preserve">Her most widely reviewed record before Like the River Loves the Sea, connecting her to the Wilco/Chicago folk-adjacent circle.</t>
  </si>
  <si>
    <t xml:space="preserve">We'd Be Home; Wild Indifference</t>
  </si>
  <si>
    <t xml:space="preserve">A1720</t>
  </si>
  <si>
    <t xml:space="preserve">Rivers &amp; Vessels</t>
  </si>
  <si>
    <t xml:space="preserve">fingerpicked acoustic; hushed; storytelling; close harmonies; spiritual or gospel</t>
  </si>
  <si>
    <t xml:space="preserve">A self-released, Bandcamp-only set between her label albums, in the same patient, plainspoken vein as her No Quarter records.</t>
  </si>
  <si>
    <t xml:space="preserve">A stopgap independent release showing Shelley's steady, unhurried songwriting pace.</t>
  </si>
  <si>
    <t xml:space="preserve">A1721</t>
  </si>
  <si>
    <t xml:space="preserve">Like the River Loves the Sea</t>
  </si>
  <si>
    <t xml:space="preserve">Recorded in Iceland, a warm and unhurried record continuing Shelley's plain, guitar-centered songwriting with subtly expanded arrangements.</t>
  </si>
  <si>
    <t xml:space="preserve">Follows her self-titled record, keeping her within the No Quarter roster alongside Jana Horn.</t>
  </si>
  <si>
    <t xml:space="preserve">A1722</t>
  </si>
  <si>
    <t xml:space="preserve">The Spur</t>
  </si>
  <si>
    <t xml:space="preserve">fingerpicked acoustic; hushed; close harmonies; storytelling; duets</t>
  </si>
  <si>
    <t xml:space="preserve">A domestic, duet-filled record made with her husband Nathan Salsburg, continuing Shelley's patient, plain-voiced songwriting.</t>
  </si>
  <si>
    <t xml:space="preserve">Extends the Louisville folk partnership with Salsburg that runs through her whole catalog.</t>
  </si>
  <si>
    <t xml:space="preserve">A1723</t>
  </si>
  <si>
    <t xml:space="preserve">Real Warmth</t>
  </si>
  <si>
    <t xml:space="preserve">Lush, lived-in pastoral folk with patient, transcendent songwriting, extending Shelley's decade-plus run of plain, unhurried records.</t>
  </si>
  <si>
    <t xml:space="preserve">Her latest No Quarter album, keeping her among the label's core roster alongside Jana Horn and Bonny Light Horseman.</t>
  </si>
  <si>
    <t xml:space="preserve">https://en.wikipedia.org/wiki/Joan_Shelley
https://www.noexpectations.fyi/p/wednesday-potpot-lawn-goose-new-albums</t>
  </si>
  <si>
    <t xml:space="preserve">A1724</t>
  </si>
  <si>
    <t xml:space="preserve">Free Range</t>
  </si>
  <si>
    <t xml:space="preserve">Practice</t>
  </si>
  <si>
    <t xml:space="preserve">fingerpicked acoustic; hushed; storytelling; small-town; breezy</t>
  </si>
  <si>
    <t xml:space="preserve">Sofia Jensen's debut as Free Range: ten tracks of open, subdued, engaging folk begun when she was 15, evoking Elliott Smith, Lomelda and Katy Kirby in its patient, intimate delivery.</t>
  </si>
  <si>
    <t xml:space="preserve">Part of the Chicago DIY folk scene alongside Hannah Frances and Jessica Risker; a quietly confident debut that led directly to Lost &amp; Found.</t>
  </si>
  <si>
    <t xml:space="preserve">Want To Know; On Occasion; Traveling Show</t>
  </si>
  <si>
    <t xml:space="preserve">https://freerange.bandcamp.com/album/practice
https://www.noexpectations.fyi/p/meta-verification-free-range-greg-freeman</t>
  </si>
  <si>
    <t xml:space="preserve">A1725</t>
  </si>
  <si>
    <t xml:space="preserve">fingerpicked acoustic; hushed; storytelling; breezy; small-town</t>
  </si>
  <si>
    <t xml:space="preserve">A subdued, plainspoken second album demanding close attention to Jensen's lyrics, sitting in an Elliott Smith / Adrianne Lenker lane per Terry's review.</t>
  </si>
  <si>
    <t xml:space="preserve">Continues the Chicago DIY folk lineage Jensen established on Practice, now with a fuller and more confident arrangement style.</t>
  </si>
  <si>
    <t xml:space="preserve">Lost &amp; Found; Big Star; Tilt</t>
  </si>
  <si>
    <t xml:space="preserve">https://www.noexpectations.fyi/p/new-lps-lucky-cloud-sharp-pins-macie-stewart-free-range</t>
  </si>
  <si>
    <t xml:space="preserve">https://freerange.bandcamp.com/album/lost-found
https://www.noexpectations.fyi/p/new-lps-lucky-cloud-sharp-pins-macie-stewart-free-range</t>
  </si>
  <si>
    <t xml:space="preserve">A1726</t>
  </si>
  <si>
    <t xml:space="preserve">Hannah Frances</t>
  </si>
  <si>
    <t xml:space="preserve">Keeper of the Shepherd</t>
  </si>
  <si>
    <t xml:space="preserve">Ruination Record Co.</t>
  </si>
  <si>
    <t xml:space="preserve">fingerpicked acoustic; storytelling; strings; horns; long songs (7+ minutes)</t>
  </si>
  <si>
    <t xml:space="preserve">Seven mystifying songs pairing the knottiest folk with propulsive energy and a powerful voice, excavating grief over Frances's father's death and years of religious trauma; awarded Best New Music by Pitchfork.</t>
  </si>
  <si>
    <t xml:space="preserve">Frances melds avant-folk, progressive rock and jazz; this record set up her collaboration with Daniel Rossen on Nested in Tangles.</t>
  </si>
  <si>
    <t xml:space="preserve">Bronwyn; Floodplain; Vacant Intimacies</t>
  </si>
  <si>
    <t xml:space="preserve">https://hannahfrances.bandcamp.com/album/keeper-of-the-shepherd
https://www.noexpectations.fyi/p/the-most-anticipated-albums-of-2024</t>
  </si>
  <si>
    <t xml:space="preserve">A1727</t>
  </si>
  <si>
    <t xml:space="preserve">Nested in Tangles</t>
  </si>
  <si>
    <t xml:space="preserve">A front-to-back listen of elegant, complex forest-folk arrangements spanning progressive rock, avant-folk and jazz, with Daniel Rossen producing and arranging two tracks.</t>
  </si>
  <si>
    <t xml:space="preserve">Frances's second full-length, continuing directly from Keeper of the Shepherd's exploration of familial trauma and healing.</t>
  </si>
  <si>
    <t xml:space="preserve">Nested in Tangles; Life's Work; The Space Between</t>
  </si>
  <si>
    <t xml:space="preserve">https://www.noexpectations.fyi/p/hannah-frances-prewn-snooper-review</t>
  </si>
  <si>
    <t xml:space="preserve">https://hannahfrances.bandcamp.com/album/nested-in-tangles
https://www.noexpectations.fyi/p/hannah-frances-prewn-snooper-review</t>
  </si>
  <si>
    <t xml:space="preserve">A1728</t>
  </si>
  <si>
    <t xml:space="preserve">Kassi Valazza</t>
  </si>
  <si>
    <t xml:space="preserve">Kassi Valazza Knows Nothing</t>
  </si>
  <si>
    <t xml:space="preserve">pedal steel; drawl; storytelling; hushed; cosmic</t>
  </si>
  <si>
    <t xml:space="preserve">Southwestern-raised, Portland-based songwriting with Karen Dalton-inspired vocals and psychedelic guitar, plainly indebted to Sandy Denny and country music but bent through indie songwriting.</t>
  </si>
  <si>
    <t xml:space="preserve">Established Valazza in the current wave of country-folk revivalists alongside Erin Rae and Le Ren, ahead of From Newman Street.</t>
  </si>
  <si>
    <t xml:space="preserve">Watching Planes Go By; Room In The City</t>
  </si>
  <si>
    <t xml:space="preserve">https://kassivalazza.bandcamp.com/album/kassi-valazza-knows-nothing
https://www.noexpectations.fyi/p/the-60-best-albums-of-2023</t>
  </si>
  <si>
    <t xml:space="preserve">A1729</t>
  </si>
  <si>
    <t xml:space="preserve">From Newman Street</t>
  </si>
  <si>
    <t xml:space="preserve">Folk and Americana with wailing pedal steel and introspective lyrics, in the Joni Mitchell / Karen Dalton / Sandy Denny line Terry has traced through Valazza's whole catalog.</t>
  </si>
  <si>
    <t xml:space="preserve">Continues Valazza's country-folk revival songwriting from Knows Nothing with a fuller pedal-steel-driven sound.</t>
  </si>
  <si>
    <t xml:space="preserve">Better Highways; Birds Fly; From Newman Street</t>
  </si>
  <si>
    <t xml:space="preserve">https://kassivalazza.bandcamp.com/album/from-newman-street
https://www.noexpectations.fyi/p/uwade-mei-semones-colin-miller-eli-winter</t>
  </si>
  <si>
    <t xml:space="preserve">A1730</t>
  </si>
  <si>
    <t xml:space="preserve">Will Stratton</t>
  </si>
  <si>
    <t xml:space="preserve">Rosewood Almanac</t>
  </si>
  <si>
    <t xml:space="preserve">Bella Union</t>
  </si>
  <si>
    <t xml:space="preserve">Upstate New York</t>
  </si>
  <si>
    <t xml:space="preserve">fingerpicked acoustic; hushed; strings; pedal steel; storytelling</t>
  </si>
  <si>
    <t xml:space="preserve">Stratton's sixth album is a hushed, meticulously fingerpicked set that pairs Nick Drake-indebted guitar work with chamber-folk strings. It's patient, literate songwriting built for close listening rather than singalongs.</t>
  </si>
  <si>
    <t xml:space="preserve">Grew from Stratton's decade-plus run as a solo-guitar folk songwriter on Tompkins Square and Bella Union, in the Nick Drake/John Fahey lineage that also runs through Gillian Welch's fingerstyle discipline.</t>
  </si>
  <si>
    <t xml:space="preserve">Junco; Mountain Lion</t>
  </si>
  <si>
    <t xml:space="preserve">https://en.wikipedia.org/wiki/Will_Stratton</t>
  </si>
  <si>
    <t xml:space="preserve">A1731</t>
  </si>
  <si>
    <t xml:space="preserve">The Changing Wilderness</t>
  </si>
  <si>
    <t xml:space="preserve">fingerpicked acoustic; strings; hushed; storytelling; spiritual or gospel</t>
  </si>
  <si>
    <t xml:space="preserve">A widescreen, string-laden folk record named one of the Guardian's best of 2021, pairing Stratton's classical-guitar technique with orchestral arrangements and songs about ecological grief and personal change.</t>
  </si>
  <si>
    <t xml:space="preserve">Continues Stratton's Bella Union run of chamber-folk records descended from Nick Drake and American Primitive guitar playing.</t>
  </si>
  <si>
    <t xml:space="preserve">A1732</t>
  </si>
  <si>
    <t xml:space="preserve">Points of Origin</t>
  </si>
  <si>
    <t xml:space="preserve">fingerpicked acoustic; strings; hushed; storytelling; banjo</t>
  </si>
  <si>
    <t xml:space="preserve">Stratton's eighth album, praised by Josh Terry as a comparison point for other dusky, tasteful 2025 folk records; continues his classical-guitar-trained, string-accented songwriting.</t>
  </si>
  <si>
    <t xml:space="preserve">Eighth solo album in a Bella Union/Tompkins Square lineage stretching back to his 2007 debut, indebted to Nick Drake and American Primitive fingerstyle guitar.</t>
  </si>
  <si>
    <t xml:space="preserve">https://en.wikipedia.org/wiki/Will_Stratton
https://www.noexpectations.fyi/p/fust-silver-synthetic-tobacco-city-will-stratton</t>
  </si>
  <si>
    <t xml:space="preserve">A1733</t>
  </si>
  <si>
    <t xml:space="preserve">The Weather Station</t>
  </si>
  <si>
    <t xml:space="preserve">Loyalty</t>
  </si>
  <si>
    <t xml:space="preserve">Paradise Bachelors (Paradise of Bachelors)</t>
  </si>
  <si>
    <t xml:space="preserve">Toronto, Canada</t>
  </si>
  <si>
    <t xml:space="preserve">fingerpicked acoustic; storytelling; hushed; jangle; piano</t>
  </si>
  <si>
    <t xml:space="preserve">Recorded at La Frette studios near Paris, Loyalty is warm, unhurried indie folk with Tamara Lindeman's plainspoken alto out front and light Americana touches (pedal steel, brushed drums).</t>
  </si>
  <si>
    <t xml:space="preserve">Tamara Lindeman's long-running Toronto folk project, moving from 2000s singer-songwriter records toward the more expansive, band-driven indie folk of its 2020s run.</t>
  </si>
  <si>
    <t xml:space="preserve">Way It Is, Way It Could Be; Floodplain</t>
  </si>
  <si>
    <t xml:space="preserve">https://en.wikipedia.org/wiki/The_Weather_Station</t>
  </si>
  <si>
    <t xml:space="preserve">A1734</t>
  </si>
  <si>
    <t xml:space="preserve">The self-titled fourth album is Lindeman's most purely indie-folk record, eleven wistful, full-band songs about love and self-doubt with jangling guitars and close, conversational vocals.</t>
  </si>
  <si>
    <t xml:space="preserve">Thirty; Kept It All to Myself</t>
  </si>
  <si>
    <t xml:space="preserve">A1735</t>
  </si>
  <si>
    <t xml:space="preserve">Ignorance</t>
  </si>
  <si>
    <t xml:space="preserve">A shortlisted Polaris Prize record that folds saxophone, flute and disco-adjacent rhythm into Lindeman's folk songwriting, using climate anxiety as its emotional undertow.</t>
  </si>
  <si>
    <t xml:space="preserve">Robber; Tried to Tell You</t>
  </si>
  <si>
    <t xml:space="preserve">A1736</t>
  </si>
  <si>
    <t xml:space="preserve">How Is It That I Should Look at the Stars</t>
  </si>
  <si>
    <t xml:space="preserve">Written alongside Ignorance but left spare and largely acoustic, this companion album is quieter and more intimate, letting Lindeman's voice and guitar carry most of the weight.</t>
  </si>
  <si>
    <t xml:space="preserve">Endless Time; To Talk About</t>
  </si>
  <si>
    <t xml:space="preserve">A1737</t>
  </si>
  <si>
    <t xml:space="preserve">Humanhood</t>
  </si>
  <si>
    <t xml:space="preserve">Longlisted for the 2025 Polaris Prize, Humanhood leans further into improvisation and a loose full-band feel while keeping Lindeman's core folk songwriting intact.</t>
  </si>
  <si>
    <t xml:space="preserve">Neon Signs; Body Moves</t>
  </si>
  <si>
    <t xml:space="preserve">https://en.wikipedia.org/wiki/The_Weather_Station
https://www.noexpectations.fyi/p/the-100-best-albums-of-2025</t>
  </si>
  <si>
    <t xml:space="preserve">A1738</t>
  </si>
  <si>
    <t xml:space="preserve">Tiny Ruins</t>
  </si>
  <si>
    <t xml:space="preserve">Olympic Girls</t>
  </si>
  <si>
    <t xml:space="preserve">Milk! Records</t>
  </si>
  <si>
    <t xml:space="preserve">Auckland, NZ</t>
  </si>
  <si>
    <t xml:space="preserve">fingerpicked acoustic; hushed; storytelling; jangle; close harmonies</t>
  </si>
  <si>
    <t xml:space="preserve">Hollie Fullbrook's full-band Tiny Ruins record widens the group's hushed, literate folk with warmer full-band arrangements and NZ chart success.</t>
  </si>
  <si>
    <t xml:space="preserve">Grew from Fullbrook's solo Tiny Ruins recordings into a full band that toured with Fleet Foxes and Beach House; part of the same Southern Hemisphere indie-folk lineage as Julia Jacklin and Courtney Barnett's circle.</t>
  </si>
  <si>
    <t xml:space="preserve">Olympic Girls; How Much</t>
  </si>
  <si>
    <t xml:space="preserve">https://en.wikipedia.org/wiki/Tiny_Ruins</t>
  </si>
  <si>
    <t xml:space="preserve">A1739</t>
  </si>
  <si>
    <t xml:space="preserve">Ceremony</t>
  </si>
  <si>
    <t xml:space="preserve">fingerpicked acoustic; hushed; storytelling; strings; pedal steel</t>
  </si>
  <si>
    <t xml:space="preserve">Tiny Ruins' fourth album, shortlisted for the Taite Music Prize like all their records; patient, pastoral folk-rock built around Fullbrook's plainspoken voice.</t>
  </si>
  <si>
    <t xml:space="preserve">Continues the Auckland band's decade-plus run of Flying Nun/Bella Union-adjacent indie folk.</t>
  </si>
  <si>
    <t xml:space="preserve">Dorothy Bay; Dogs Dreaming</t>
  </si>
  <si>
    <t xml:space="preserve">A1740</t>
  </si>
  <si>
    <t xml:space="preserve">Natalie Jane Hill</t>
  </si>
  <si>
    <t xml:space="preserve">Azalea</t>
  </si>
  <si>
    <t xml:space="preserve">Western NC (via Texas)</t>
  </si>
  <si>
    <t xml:space="preserve">fingerpicked acoustic; hushed; small-town; storytelling</t>
  </si>
  <si>
    <t xml:space="preserve">Hill's debut, recorded live at an Atlanta studio: intricate, self-taught fingerpicking under a plainspoken, nature-fixated songwriting voice indebted to Michael Hurley and Karen Dalton.</t>
  </si>
  <si>
    <t xml:space="preserve">Grew out of Hill's move to the Blue Ridge Mountains and immersion in the American Primitive fingerstyle scene, opening onto her fuller-band later records.</t>
  </si>
  <si>
    <t xml:space="preserve">Goldenrod; River Light</t>
  </si>
  <si>
    <t xml:space="preserve">https://nataliejanehill.bandcamp.com/album/azalea-2</t>
  </si>
  <si>
    <t xml:space="preserve">A1741</t>
  </si>
  <si>
    <t xml:space="preserve">Solely</t>
  </si>
  <si>
    <t xml:space="preserve">fingerpicked acoustic; hushed; storytelling; pedal steel</t>
  </si>
  <si>
    <t xml:space="preserve">A transitional second record, recorded to 8-track with producer Jason Chronis, that opens Hill's solo fingerstyle sound to a small circle of collaborators including Mat Davidson.</t>
  </si>
  <si>
    <t xml:space="preserve">Follows Azalea as Hill moved back to Austin, expanding her palette ahead of the full-band Hopeful Woman.</t>
  </si>
  <si>
    <t xml:space="preserve">Euphoria; Little Teeth</t>
  </si>
  <si>
    <t xml:space="preserve">https://nataliejanehill.bandcamp.com/album/solely</t>
  </si>
  <si>
    <t xml:space="preserve">A1742</t>
  </si>
  <si>
    <t xml:space="preserve">Hopeful Woman</t>
  </si>
  <si>
    <t xml:space="preserve">pedal steel; fiddle; fingerpicked acoustic; hushed; storytelling</t>
  </si>
  <si>
    <t xml:space="preserve">Recorded live in Texas and Western North Carolina with Mat Davidson's pedal steel and flute throughout, Hill's third LP is her most fleshed-out, twang-forward record yet.</t>
  </si>
  <si>
    <t xml:space="preserve">Josh Terry flagged it as an album-of-the-year contender for its full-band arrangements; continues Hill's fingerstyle-folk lineage into pedal-steel-laced country-folk.</t>
  </si>
  <si>
    <t xml:space="preserve">Never Left Me; Blue is the Color of My Sun</t>
  </si>
  <si>
    <t xml:space="preserve">https://nataliejanehill.bandcamp.com/album/hopeful-woman
https://www.noexpectations.fyi/p/no-expectations-132-penny-in-the</t>
  </si>
  <si>
    <t xml:space="preserve">A1743</t>
  </si>
  <si>
    <t xml:space="preserve">Uwade</t>
  </si>
  <si>
    <t xml:space="preserve">Florilegium</t>
  </si>
  <si>
    <t xml:space="preserve">North Carolina</t>
  </si>
  <si>
    <t xml:space="preserve">close harmonies; hushed; storytelling; piano</t>
  </si>
  <si>
    <t xml:space="preserve">Uwade Akhere's debut full-length after years singing on Fleet Foxes' Shore; a studied, choir-trained voice moves through folk, soul and singer-songwriter modes across nine songs about grief and heritage.</t>
  </si>
  <si>
    <t xml:space="preserve">Grew out of her feature on Fleet Foxes' Shore and years touring as their opener/backing vocalist; part of the same Fleet Foxes-adjacent folk network as Uwade's own Field Guide C5 peers.</t>
  </si>
  <si>
    <t xml:space="preserve">The Place In The Sky; Harmattan</t>
  </si>
  <si>
    <t xml:space="preserve">https://uwade.bandcamp.com/album/florilegium-2</t>
  </si>
  <si>
    <t xml:space="preserve">A1744</t>
  </si>
  <si>
    <t xml:space="preserve">Star Moles</t>
  </si>
  <si>
    <t xml:space="preserve">Highway to Hell</t>
  </si>
  <si>
    <t xml:space="preserve">Philadelphia (via New Hampshire)</t>
  </si>
  <si>
    <t xml:space="preserve">lo-fi; fingerpicked acoustic; funny-sad; drawl</t>
  </si>
  <si>
    <t xml:space="preserve">A prolific Bandcamp DIY songwriter's tenth-plus full-length, a ten-song set titled in wry homage to AC/DC; lo-fi home recording with a loose, sci-fi-inflected sense of humor.</t>
  </si>
  <si>
    <t xml:space="preserve">Part of the sprawling, self-released Bandcamp DIY-folk scene the field guide places alongside Sleeper's Bell and Hazel City in the Philadelphia/Chicago indie-folk underground.</t>
  </si>
  <si>
    <t xml:space="preserve">The End; Real Magic</t>
  </si>
  <si>
    <t xml:space="preserve">https://starmoles.bandcamp.com/album/highway-to-hell</t>
  </si>
  <si>
    <t xml:space="preserve">A1745</t>
  </si>
  <si>
    <t xml:space="preserve">Sleeper's Bell</t>
  </si>
  <si>
    <t xml:space="preserve">Clover</t>
  </si>
  <si>
    <t xml:space="preserve">fingerpicked acoustic; hushed; jangle; small-town</t>
  </si>
  <si>
    <t xml:space="preserve">A nine-song Chicago DIY-folk record, quiet guitar-and-voice arrangements with occasional full-band lift, released with a spring 2025 vinyl pressing.</t>
  </si>
  <si>
    <t xml:space="preserve">Part of Chicago's current Bandcamp indie-folk scene alongside Hazel City and Jessica Risker.</t>
  </si>
  <si>
    <t xml:space="preserve">Clover; Road Song</t>
  </si>
  <si>
    <t xml:space="preserve">https://sleepersbell.bandcamp.com/album/clover</t>
  </si>
  <si>
    <t xml:space="preserve">A1746</t>
  </si>
  <si>
    <t xml:space="preserve">Trinity Ace</t>
  </si>
  <si>
    <t xml:space="preserve">Learning to Be a Cowboy on the Horse That Broke My Arm</t>
  </si>
  <si>
    <t xml:space="preserve">Bay Area</t>
  </si>
  <si>
    <t xml:space="preserve">fingerpicked acoustic; drawl; storytelling; hushed</t>
  </si>
  <si>
    <t xml:space="preserve">A six-track Bay Area folk EP with a wry, self-deprecating title track sequence, sparse acoustic arrangements built around plainspoken storytelling.</t>
  </si>
  <si>
    <t xml:space="preserve">Bay Area indie-folk scene alongside Mae Powell and Abbey Blackwell.</t>
  </si>
  <si>
    <t xml:space="preserve">Pierce; Martyr</t>
  </si>
  <si>
    <t xml:space="preserve">https://trinityace.bandcamp.com/album/learning-to-be-a-cowboy-on-the-horse-that-broke-my-arm</t>
  </si>
  <si>
    <t xml:space="preserve">A1747</t>
  </si>
  <si>
    <t xml:space="preserve">Mae Powell</t>
  </si>
  <si>
    <t xml:space="preserve">Making Room for the Light</t>
  </si>
  <si>
    <t xml:space="preserve">Colemine Records</t>
  </si>
  <si>
    <t xml:space="preserve">close harmonies; piano; hushed; strings</t>
  </si>
  <si>
    <t xml:space="preserve">Powell's sophomore album, a jazz-inflected folk-rock record carried by her standout voice and a five-piece band of close friends; immaculate, warm instrumental textures throughout.</t>
  </si>
  <si>
    <t xml:space="preserve">Bay Area indie-folk/jazz-folk crossover scene; her voice draws comparisons to classic soul and folk singers alike.</t>
  </si>
  <si>
    <t xml:space="preserve">https://maepowell.bandcamp.com/music
https://www.noexpectations.fyi/p/best-new-albums-september-2025-big-thief-mae-powell-abel</t>
  </si>
  <si>
    <t xml:space="preserve">A1748</t>
  </si>
  <si>
    <t xml:space="preserve">Lily Seabird</t>
  </si>
  <si>
    <t xml:space="preserve">Alas</t>
  </si>
  <si>
    <t xml:space="preserve">cracked or yelping; hushed; fingerpicked acoustic; storytelling</t>
  </si>
  <si>
    <t xml:space="preserve">A heart-wrenching, dedicated-to-a-friend record where Lily Seabird's voice swings from a whisper to a shriek over muscular, clanging guitars; Josh Terry wrote its official bio.</t>
  </si>
  <si>
    <t xml:space="preserve">Part of the Burlington, VT scene (Fust, Charlie Hill, Dari Bay) bridging indie folk and full-band rock.</t>
  </si>
  <si>
    <t xml:space="preserve">Take it; Grace; The end of the beginning</t>
  </si>
  <si>
    <t xml:space="preserve">https://lilyseabird.bandcamp.com/album/alas
https://www.noexpectations.fyi/p/the-most-anticipated-albums-of-2024</t>
  </si>
  <si>
    <t xml:space="preserve">A1749</t>
  </si>
  <si>
    <t xml:space="preserve">Trash Mountain</t>
  </si>
  <si>
    <t xml:space="preserve">cracked or yelping; storytelling; fingerpicked acoustic; anthemic</t>
  </si>
  <si>
    <t xml:space="preserve">Big-hearted, warm indie rock and folk about finding home and belonging amid chaos, continuing Seabird's mix of hushed verses and full-throated choruses.</t>
  </si>
  <si>
    <t xml:space="preserve">Follow-up to Alas within the Burlington, VT indie-folk/rock scene.</t>
  </si>
  <si>
    <t xml:space="preserve">Trash Mountain (1pm); Albany</t>
  </si>
  <si>
    <t xml:space="preserve">https://www.noexpectations.fyi/p/will-johnson-lily-seabird-hataalii</t>
  </si>
  <si>
    <t xml:space="preserve">https://lilyseabird.bandcamp.com/album/trash-mountain
https://www.noexpectations.fyi/p/will-johnson-lily-seabird-hataalii</t>
  </si>
  <si>
    <t xml:space="preserve">A1750</t>
  </si>
  <si>
    <t xml:space="preserve">Lightspheres on Their Way</t>
  </si>
  <si>
    <t xml:space="preserve">cracked or yelping; long solos; hushed; storytelling</t>
  </si>
  <si>
    <t xml:space="preserve">Seabird's fourth LP balances explosive, searing electric guitar passages with quiet, dexterous lead-guitar moments and hushed verses, continuing her run of Lame-O Records albums about home and belonging.</t>
  </si>
  <si>
    <t xml:space="preserve">Fourth album from the Vermont songwriter, continuing the Lame-O Records Burlington-scene run.</t>
  </si>
  <si>
    <t xml:space="preserve">The Pulley; Bindlestiff</t>
  </si>
  <si>
    <t xml:space="preserve">https://www.noexpectations.fyi/p/lily-seabird-hollow-hand-angela-autumn-crying-laughing-jon-mckiel</t>
  </si>
  <si>
    <t xml:space="preserve">https://lilyseabird.bandcamp.com/album/lightspheres-on-their-way
https://www.noexpectations.fyi/p/lily-seabird-hollow-hand-angela-autumn-crying-laughing-jon-mckiel</t>
  </si>
  <si>
    <t xml:space="preserve">A1751</t>
  </si>
  <si>
    <t xml:space="preserve">Sunny War</t>
  </si>
  <si>
    <t xml:space="preserve">Anarchist Gospel</t>
  </si>
  <si>
    <t xml:space="preserve">fingerpicked acoustic; drawl; spiritual or gospel; pedal steel; deadpan</t>
  </si>
  <si>
    <t xml:space="preserve">Sunny War's breakout, produced by Andrija Tokic, blends folk-punk fingerpicking with gospel, blues and roots textures on 14 tracks about addiction and recovery; David Rawlings and Jim James guest.</t>
  </si>
  <si>
    <t xml:space="preserve">Grew from War's Venice Beach boardwalk busking roots into a full-band Americana sound; part of the same roots-punk lineage as Sadurn and Angel Olsen's early records, per Terry's own comparison.</t>
  </si>
  <si>
    <t xml:space="preserve">Swear to Gawd; His Love; Whole</t>
  </si>
  <si>
    <t xml:space="preserve">https://en.wikipedia.org/wiki/Anarchist_Gospel
https://www.noexpectations.fyi/p/the-60-best-albums-of-2023</t>
  </si>
  <si>
    <t xml:space="preserve">A1752</t>
  </si>
  <si>
    <t xml:space="preserve">Armageddon in a Summer Dress</t>
  </si>
  <si>
    <t xml:space="preserve">drawl; fingerpicked acoustic; slide guitar; spiritual or gospel; road songs</t>
  </si>
  <si>
    <t xml:space="preserve">A kinetic follow-up to Anarchist Gospel, moving from acoustic to electric guitar with guests Valerie June, Tre Burt and Steve Ignorant of Crass, exploring memory and haunted-house ghosts.</t>
  </si>
  <si>
    <t xml:space="preserve">Continues War's New West run of roots-punk/gospel-blues records.</t>
  </si>
  <si>
    <t xml:space="preserve">One Way Train; Ghosts</t>
  </si>
  <si>
    <t xml:space="preserve">https://sunnywar.bandcamp.com/album/armageddon-in-a-summer-dress
https://www.noexpectations.fyi/p/the-100-best-albums-of-2025</t>
  </si>
  <si>
    <t xml:space="preserve">A1753</t>
  </si>
  <si>
    <t xml:space="preserve">Stella Donnelly</t>
  </si>
  <si>
    <t xml:space="preserve">Beware of the Dogs</t>
  </si>
  <si>
    <t xml:space="preserve">funny-sad; deadpan; jangle; storytelling</t>
  </si>
  <si>
    <t xml:space="preserve">Donnelly's acclaimed debut pairs plainspoken, funny-sad lyrics (Robert Christgau called it 'a musical encyclopedia of assholes') with light, jangly indie-folk arrangements.</t>
  </si>
  <si>
    <t xml:space="preserve">Grew out of Donnelly's 2017 Thrush Metal EP and the Perth DIY scene; part of the same wry Australian singer-songwriter lineage as Julia Jacklin.</t>
  </si>
  <si>
    <t xml:space="preserve">Old Man; Season's Greetings</t>
  </si>
  <si>
    <t xml:space="preserve">https://en.wikipedia.org/wiki/Stella_Donnelly</t>
  </si>
  <si>
    <t xml:space="preserve">A1754</t>
  </si>
  <si>
    <t xml:space="preserve">Flood</t>
  </si>
  <si>
    <t xml:space="preserve">jangle; funny-sad; hushed; storytelling</t>
  </si>
  <si>
    <t xml:space="preserve">Donnelly's self-released second album, debuting at No. 29 on the ARIA charts, keeps the wit of her debut while opening into fuller, more atmospheric arrangements.</t>
  </si>
  <si>
    <t xml:space="preserve">Follow-up to Beware of the Dogs, self-released after leaving Secretly Canadian.</t>
  </si>
  <si>
    <t xml:space="preserve">Lungs; How Was Your Day?</t>
  </si>
  <si>
    <t xml:space="preserve">A1755</t>
  </si>
  <si>
    <t xml:space="preserve">Love and Fortune</t>
  </si>
  <si>
    <t xml:space="preserve">Dot Dash Recordings</t>
  </si>
  <si>
    <t xml:space="preserve">hushed; funny-sad; storytelling; jangle</t>
  </si>
  <si>
    <t xml:space="preserve">Donnelly's third and most introspective album pairs sparse, spacious production with conversational, incisive lyrics and timeless pop-folk melodies, a step back from Flood's fuller arrangements.</t>
  </si>
  <si>
    <t xml:space="preserve">Third album, released via Dot Dash Recordings/Remote Control after two self-directed records.</t>
  </si>
  <si>
    <t xml:space="preserve">Feel It Change; Year of Trouble</t>
  </si>
  <si>
    <t xml:space="preserve">https://www.noexpectations.fyi/p/spencer-radcliffe-sword-ii-stella-donnelly-saintseneca-review</t>
  </si>
  <si>
    <t xml:space="preserve">https://en.wikipedia.org/wiki/Stella_Donnelly
https://www.noexpectations.fyi/p/spencer-radcliffe-sword-ii-stella-donnelly-saintseneca-review</t>
  </si>
  <si>
    <t xml:space="preserve">A1756</t>
  </si>
  <si>
    <t xml:space="preserve">Saintseneca</t>
  </si>
  <si>
    <t xml:space="preserve">Dark Arc</t>
  </si>
  <si>
    <t xml:space="preserve">mandolin; banjo; storytelling; drawl</t>
  </si>
  <si>
    <t xml:space="preserve">Recorded with Mike Mogis in Omaha after signing to ANTI-, Dark Arc pairs the band's dulcimer-and-mandolin folk instrumentation with denser, more electric production.</t>
  </si>
  <si>
    <t xml:space="preserve">Zac Little's Columbus, OH string-band project, drawing on Appalachian instrumentation (balalaika, dulcimer, mandolin) filtered through indie folk-rock.</t>
  </si>
  <si>
    <t xml:space="preserve">Uppercutter; Only the Good Stuff</t>
  </si>
  <si>
    <t xml:space="preserve">https://en.wikipedia.org/wiki/Saintseneca</t>
  </si>
  <si>
    <t xml:space="preserve">A1757</t>
  </si>
  <si>
    <t xml:space="preserve">Such Things</t>
  </si>
  <si>
    <t xml:space="preserve">A pop-structured folk-rock record built on the band's trademark mix of banjo, dulcimer and balalaika alongside synths and electric guitars.</t>
  </si>
  <si>
    <t xml:space="preserve">Happy Alone; Blood Aura</t>
  </si>
  <si>
    <t xml:space="preserve">A1758</t>
  </si>
  <si>
    <t xml:space="preserve">Pillar of Na</t>
  </si>
  <si>
    <t xml:space="preserve">An unexpected, innovative folk-rock record per NPR, mixing Appalachian string-band instrumentation with contemporary electronic touches.</t>
  </si>
  <si>
    <t xml:space="preserve">Frostbiter; Ladder to the Sun</t>
  </si>
  <si>
    <t xml:space="preserve">A1759</t>
  </si>
  <si>
    <t xml:space="preserve">Highwalllow &amp; Supermoon Songs</t>
  </si>
  <si>
    <t xml:space="preserve">Saintseneca's first album in seven years, produced by Steve Ciolek, full of heady surrealist lyrics and rousing, off-kilter earworm hooks.</t>
  </si>
  <si>
    <t xml:space="preserve">Infinity Leaf Clover</t>
  </si>
  <si>
    <t xml:space="preserve">https://en.wikipedia.org/wiki/Saintseneca
https://www.noexpectations.fyi/p/the-100-best-albums-of-2025</t>
  </si>
  <si>
    <t xml:space="preserve">A1760</t>
  </si>
  <si>
    <t xml:space="preserve">Shannon Lay</t>
  </si>
  <si>
    <t xml:space="preserve">Living Water</t>
  </si>
  <si>
    <t xml:space="preserve">Mare Records</t>
  </si>
  <si>
    <t xml:space="preserve">fingerpicked acoustic; hushed; lullaby; storytelling</t>
  </si>
  <si>
    <t xml:space="preserve">Released on Kevin Morby's Mare imprint, Living Water is a spare, Nick Drake-and-Vashti-Bunyan-indebted folk record built on close-mic'd guitar and Lay's airy voice.</t>
  </si>
  <si>
    <t xml:space="preserve">Lay's second solo album, made between stints in the LA punk band Feels; part of the LA cosmic-folk revival around Ty Segall's circle.</t>
  </si>
  <si>
    <t xml:space="preserve">https://en.wikipedia.org/wiki/Shannon_Lay</t>
  </si>
  <si>
    <t xml:space="preserve">A1761</t>
  </si>
  <si>
    <t xml:space="preserve">August</t>
  </si>
  <si>
    <t xml:space="preserve">fingerpicked acoustic; hushed; strings; spiritual or gospel</t>
  </si>
  <si>
    <t xml:space="preserve">Lay's first album as a full-time musician and first for Sub Pop, co-produced with Ty Segall and dressed with a wider array of instrumentation than her earlier records.</t>
  </si>
  <si>
    <t xml:space="preserve">Marks Lay's move from Feels' punk records into a dedicated solo folk career.</t>
  </si>
  <si>
    <t xml:space="preserve">Death Up Close; November</t>
  </si>
  <si>
    <t xml:space="preserve">A1762</t>
  </si>
  <si>
    <t xml:space="preserve">Past the Veil</t>
  </si>
  <si>
    <t xml:space="preserve">All the Best</t>
  </si>
  <si>
    <t xml:space="preserve">pedal steel; piano; synths; fingerpicked acoustic</t>
  </si>
  <si>
    <t xml:space="preserve">Lay's fifth album, self-released on her own All the Best label, adds pedal steel, piano and synths to her folk core with a larger team of musicians than before.</t>
  </si>
  <si>
    <t xml:space="preserve">Follows Geist and Covers Vol. 1 as Lay's most expansive solo record to date.</t>
  </si>
  <si>
    <t xml:space="preserve">https://www.noexpectations.fyi/p/sam-louise-sullivan-heavenly-bodes-shannon-lay-media-puzzle</t>
  </si>
  <si>
    <t xml:space="preserve">https://en.wikipedia.org/wiki/Shannon_Lay
https://www.noexpectations.fyi/p/sam-louise-sullivan-heavenly-bodes-shannon-lay-media-puzzle</t>
  </si>
  <si>
    <t xml:space="preserve">A1763</t>
  </si>
  <si>
    <t xml:space="preserve">Rachel Baiman</t>
  </si>
  <si>
    <t xml:space="preserve">Shame</t>
  </si>
  <si>
    <t xml:space="preserve">Free Dirt Records</t>
  </si>
  <si>
    <t xml:space="preserve">fiddle; banjo; drawl; political</t>
  </si>
  <si>
    <t xml:space="preserve">Produced by Mandolin Orange's Andrew Marlin, Shame is iconoclastic bluegrass-rooted folk with pointed, feminist political songwriting anchored by Baiman's fiddle playing.</t>
  </si>
  <si>
    <t xml:space="preserve">Oak Park, IL-raised fiddler turned Nashville songwriter; part of the same politically engaged old-time/bluegrass-folk lineage as Kara Jackson and Rachel's Folk Fights Back organizing.</t>
  </si>
  <si>
    <t xml:space="preserve">https://en.wikipedia.org/wiki/Rachel_Baiman</t>
  </si>
  <si>
    <t xml:space="preserve">A1764</t>
  </si>
  <si>
    <t xml:space="preserve">Cycles</t>
  </si>
  <si>
    <t xml:space="preserve">Signature Sounds Recordings</t>
  </si>
  <si>
    <t xml:space="preserve">fiddle; storytelling; banjo; political</t>
  </si>
  <si>
    <t xml:space="preserve">An investigation of generational cycles and inherited pain, delivered through Baiman's old-time-inflected fiddle-and-banjo folk songwriting.</t>
  </si>
  <si>
    <t xml:space="preserve">Third solo record, moving from Free Dirt to Signature Sounds.</t>
  </si>
  <si>
    <t xml:space="preserve">A1765</t>
  </si>
  <si>
    <t xml:space="preserve">Common Nation of Sorrow</t>
  </si>
  <si>
    <t xml:space="preserve">fiddle; political; drawl; storytelling</t>
  </si>
  <si>
    <t xml:space="preserve">Timeless, justice-minded folk tunes featuring an Erin Rae guest spot and a John Hartford cover, rooted in Baiman's Oak Park upbringing and Nashville old-time scene.</t>
  </si>
  <si>
    <t xml:space="preserve">Continues Baiman's politically engaged Americana songwriting on Signature Sounds.</t>
  </si>
  <si>
    <t xml:space="preserve">https://en.wikipedia.org/wiki/Rachel_Baiman
https://www.noexpectations.fyi/p/the-30-best-albums-of-2023-so-far-midyear-list</t>
  </si>
  <si>
    <t xml:space="preserve">A1766</t>
  </si>
  <si>
    <t xml:space="preserve">Ohtis</t>
  </si>
  <si>
    <t xml:space="preserve">Curve of Earth</t>
  </si>
  <si>
    <t xml:space="preserve">Full Time Hobby</t>
  </si>
  <si>
    <t xml:space="preserve">Normal, IL</t>
  </si>
  <si>
    <t xml:space="preserve">drawl; storytelling; spiritual or gospel; pedal steel</t>
  </si>
  <si>
    <t xml:space="preserve">Fifteen years after forming, Sam Swinson's band released a debut of dark, twangy country-Americana about addiction, recovery and his upbringing in a religious cult; AllMusic called it 'twangy, sauntering indie rock'.</t>
  </si>
  <si>
    <t xml:space="preserve">Formed in high school in Normal, IL; the band's long hiatus and reunion through recovery gives the record a lived-in country-folk storytelling core close to Wednesday's and Ondara's rural-Midwest lineage.</t>
  </si>
  <si>
    <t xml:space="preserve">Black Blood; Rehab; Runnin</t>
  </si>
  <si>
    <t xml:space="preserve">https://en.wikipedia.org/wiki/Ohtis
https://ohtis.bandcamp.com/album/curve-of-earth</t>
  </si>
  <si>
    <t xml:space="preserve">A1767</t>
  </si>
  <si>
    <t xml:space="preserve">Tara Jane O'Neil</t>
  </si>
  <si>
    <t xml:space="preserve">The Cool Cloud of Okayness</t>
  </si>
  <si>
    <t xml:space="preserve">fingerpicked acoustic; hushed; drawl; lo-fi</t>
  </si>
  <si>
    <t xml:space="preserve">A knotty, dense, patient listen that veers between mesmerizing folk, psych drone and glitchy ambient textures from the former Rodan bassist turned solo songwriter.</t>
  </si>
  <si>
    <t xml:space="preserve">O'Neil's long solo run (Quarterstick, K Records, Kranky) traces from post-rock roots into hushed, experimental indie folk; now on the same Orindal roster as Wednesday.</t>
  </si>
  <si>
    <t xml:space="preserve">https://en.wikipedia.org/wiki/Tara_Jane_O%27Neil</t>
  </si>
  <si>
    <t xml:space="preserve">A1768</t>
  </si>
  <si>
    <t xml:space="preserve">Maple Glider</t>
  </si>
  <si>
    <t xml:space="preserve">To Enjoy Is the Only Thing</t>
  </si>
  <si>
    <t xml:space="preserve">Partisan Records</t>
  </si>
  <si>
    <t xml:space="preserve">hushed; fingerpicked acoustic; storytelling; close harmonies</t>
  </si>
  <si>
    <t xml:space="preserve">Tori Zietsch's debut as Maple Glider, produced by Tom Iansek, takes inspiration from vignettes of her life and travel in spare, intimate folk songs.</t>
  </si>
  <si>
    <t xml:space="preserve">Grew from Zietsch's earlier duo project Seavera into a solo folk career on Pieater/Partisan.</t>
  </si>
  <si>
    <t xml:space="preserve">Swimming; Good Thing</t>
  </si>
  <si>
    <t xml:space="preserve">https://en.wikipedia.org/wiki/Maple_Glider</t>
  </si>
  <si>
    <t xml:space="preserve">A1769</t>
  </si>
  <si>
    <t xml:space="preserve">I Get into Trouble</t>
  </si>
  <si>
    <t xml:space="preserve">hushed; storytelling; close harmonies; heartbreak</t>
  </si>
  <si>
    <t xml:space="preserve">Emotionally devastating songs about religion, bodily autonomy and trauma, in the same territory as Julia Jacklin's Pre Pleasure.</t>
  </si>
  <si>
    <t xml:space="preserve">Second album, continuing Maple Glider's confessional Australian indie-folk songwriting.</t>
  </si>
  <si>
    <t xml:space="preserve">Don't Kiss Me; Dinah</t>
  </si>
  <si>
    <t xml:space="preserve">https://en.wikipedia.org/wiki/Maple_Glider
https://www.noexpectations.fyi/p/best-new-albums-dusk-golden-apples-wilco</t>
  </si>
  <si>
    <t xml:space="preserve">A1770</t>
  </si>
  <si>
    <t xml:space="preserve">Luke Temple</t>
  </si>
  <si>
    <t xml:space="preserve">Certain Limitations</t>
  </si>
  <si>
    <t xml:space="preserve">hushed; fingerpicked acoustic; storytelling; piano</t>
  </si>
  <si>
    <t xml:space="preserve">Billed to Luke Temple and the Cascading Moms, this quiet, falsetto-led folk record continues Temple's Paul Simon/Nick Drake-indebted songwriting outside his Art Feynman and Here We Go Magic projects.</t>
  </si>
  <si>
    <t xml:space="preserve">Longtime Secretly Canadian/Western Vinyl songwriter (Here We Go Magic, Art Feynman) returning to plain solo-folk songwriting.</t>
  </si>
  <si>
    <t xml:space="preserve">https://www.noexpectations.fyi/p/new-albums-clairo-billy-strings-sturgill</t>
  </si>
  <si>
    <t xml:space="preserve">https://en.wikipedia.org/wiki/Luke_Temple
https://www.noexpectations.fyi/p/new-albums-clairo-billy-strings-sturgill</t>
  </si>
  <si>
    <t xml:space="preserve">A1771</t>
  </si>
  <si>
    <t xml:space="preserve">Lutalo</t>
  </si>
  <si>
    <t xml:space="preserve">The Academy</t>
  </si>
  <si>
    <t xml:space="preserve">Winspear</t>
  </si>
  <si>
    <t xml:space="preserve">fingerpicked acoustic; hushed; storytelling; drum machine</t>
  </si>
  <si>
    <t xml:space="preserve">Lutalo Jones' debut album, recorded at Sonic Ranch with Jake Aron, turns knotty indie rock and warm folk into a bigger, bolder coming-of-age record than their lo-fi Once Now, Then Again EP.</t>
  </si>
  <si>
    <t xml:space="preserve">Vermont multi-hyphenate whose folk-rooted songwriting grew out of the Burlington DIY scene alongside Lily Seabird.</t>
  </si>
  <si>
    <t xml:space="preserve">Summit Hill; Big Brother</t>
  </si>
  <si>
    <t xml:space="preserve">https://lutalo.bandcamp.com/album/the-academy
https://www.noexpectations.fyi/p/new-indie-rock-albums-sept-oct-merce-lemon-lutalo</t>
  </si>
  <si>
    <t xml:space="preserve">A1772</t>
  </si>
  <si>
    <t xml:space="preserve">Nixon Boyd</t>
  </si>
  <si>
    <t xml:space="preserve">Every Time We Turn A Corner</t>
  </si>
  <si>
    <t xml:space="preserve">Royal Mountain Records</t>
  </si>
  <si>
    <t xml:space="preserve">slide guitar; hushed; fingerpicked acoustic; storytelling</t>
  </si>
  <si>
    <t xml:space="preserve">Understated, catchy hushed-folk pop across eleven tracks, built on delicate rhythm-section grooves and George Harrison-style slide guitar layered over plainspoken verses.</t>
  </si>
  <si>
    <t xml:space="preserve">Signed to Royal Mountain Records; part of the current wave of hushed-folk-pop songwriters Terry covers alongside Ultra Lights and Proun.</t>
  </si>
  <si>
    <t xml:space="preserve">Every Time We Turn A Corner; Blindfolded</t>
  </si>
  <si>
    <t xml:space="preserve">https://nixonboyd.bandcamp.com/album/every-time-we-turn-a-corner
https://www.noexpectations.fyi/p/ultra-lights-proun-mary-in-the-junkyard-nixon-boyd</t>
  </si>
  <si>
    <t xml:space="preserve">A1773</t>
  </si>
  <si>
    <t xml:space="preserve">Pearla</t>
  </si>
  <si>
    <t xml:space="preserve">Song Room</t>
  </si>
  <si>
    <t xml:space="preserve">hushed; piano; storytelling; breezy</t>
  </si>
  <si>
    <t xml:space="preserve">Nicole Rodriguez's sophomore Pearla album turns from the mysteries of the external world to the interior and relational, sparse omnichord-and-acoustic arrangements framing intimate songs.</t>
  </si>
  <si>
    <t xml:space="preserve">Philadelphia songwriter whose debut was described by Pitchfork as 'a detective of uncertainty'; part of Philly's hushed indie-folk scene alongside Sadurn and Greg Mendez.</t>
  </si>
  <si>
    <t xml:space="preserve">Good Dog; Sky Is White</t>
  </si>
  <si>
    <t xml:space="preserve">https://pearlamusic.bandcamp.com/album/song-room
https://www.noexpectations.fyi/p/mildred-brad-goodall-youbet-bruce-springsteen-pearla</t>
  </si>
  <si>
    <t xml:space="preserve">A1774</t>
  </si>
  <si>
    <t xml:space="preserve">Renata Zeiguer</t>
  </si>
  <si>
    <t xml:space="preserve">Picnic in the Dark</t>
  </si>
  <si>
    <t xml:space="preserve">Northern Spy</t>
  </si>
  <si>
    <t xml:space="preserve">hushed; strings; synths; storytelling</t>
  </si>
  <si>
    <t xml:space="preserve">A dreamworld folk-pop record co-produced with Sam Evian, mixing hushed vocals, vintage guitar tones and bossa nova influence into arrangements Terry compared to a neon-lit western dive bar.</t>
  </si>
  <si>
    <t xml:space="preserve">Argentine-American Brooklyn songwriter whose second Northern Spy album folds bossa nova and folk into a spectral, Timber Timbre-adjacent sound.</t>
  </si>
  <si>
    <t xml:space="preserve">Sunset Boulevard; Mark the Date</t>
  </si>
  <si>
    <t xml:space="preserve">https://renatazeiguer.bandcamp.com/album/picnic-in-the-dark
https://www.noexpectations.fyi/p/the-60-best-albums-of-2022-according</t>
  </si>
  <si>
    <t xml:space="preserve">A1775</t>
  </si>
  <si>
    <t xml:space="preserve">Sadurn</t>
  </si>
  <si>
    <t xml:space="preserve">Radiator</t>
  </si>
  <si>
    <t xml:space="preserve">fingerpicked acoustic; close harmonies; hushed; storytelling</t>
  </si>
  <si>
    <t xml:space="preserve">Genevieve DeGroot's full-band debut, recorded in a Poconos cabin during the pandemic; spare, diary-like indie folk indebted to Jason Molina, Gillian Welch and Elliott Smith.</t>
  </si>
  <si>
    <t xml:space="preserve">Grew from DeGroot's lo-fi Philadelphia DIY EPs into a full four-piece band; part of the Philly indie-folk scene alongside Pearla and Greg Mendez.</t>
  </si>
  <si>
    <t xml:space="preserve">snake; golden arm; special power</t>
  </si>
  <si>
    <t xml:space="preserve">https://sadurn.bandcamp.com/album/radiator
https://www.noexpectations.fyi/p/the-60-best-albums-of-2022-according</t>
  </si>
  <si>
    <t xml:space="preserve">A1776</t>
  </si>
  <si>
    <t xml:space="preserve">Sam Moss</t>
  </si>
  <si>
    <t xml:space="preserve">Swimming</t>
  </si>
  <si>
    <t xml:space="preserve">Virginia (formerly New England)</t>
  </si>
  <si>
    <t xml:space="preserve">A raspy-voiced, earthy folk record featuring players from Califone, Megafaun, Mountain Goats and Mountain Man; Nathan Salsburg calls it Moss's best yet.</t>
  </si>
  <si>
    <t xml:space="preserve">New England-born, Virginia-based guitarist whose fingerstyle folk draws on the same Appalachian/American Primitive lineage as Jake Xerxes Fussell.</t>
  </si>
  <si>
    <t xml:space="preserve">Swimming; Moonbeams</t>
  </si>
  <si>
    <t xml:space="preserve">https://www.noexpectations.fyi/p/10-albums-zastava-awning-junk-drawer</t>
  </si>
  <si>
    <t xml:space="preserve">https://sammoss.bandcamp.com/album/swimming
https://www.noexpectations.fyi/p/10-albums-zastava-awning-junk-drawer</t>
  </si>
  <si>
    <t xml:space="preserve">A1777</t>
  </si>
  <si>
    <t xml:space="preserve">TOLEDO</t>
  </si>
  <si>
    <t xml:space="preserve">How It Ends</t>
  </si>
  <si>
    <t xml:space="preserve">Grand Jury Music</t>
  </si>
  <si>
    <t xml:space="preserve">close harmonies; jangle; hushed; storytelling</t>
  </si>
  <si>
    <t xml:space="preserve">Dan Álvarez de Toledo and Jordan Dunn-Pilz's debut LP, twelve songs of finish-each-other's-sentences vocal harmony digging into family history and young-adult self-reflection.</t>
  </si>
  <si>
    <t xml:space="preserve">Childhood-friends duo in the Elliott Smith/Golden Daze songwriting vein; Terry wrote the album's bio.</t>
  </si>
  <si>
    <t xml:space="preserve">Soda Can; How It Ends</t>
  </si>
  <si>
    <t xml:space="preserve">https://thebandtoledo.bandcamp.com/album/how-it-ends
https://www.noexpectations.fyi/p/the-60-best-albums-of-2022-according</t>
  </si>
  <si>
    <t xml:space="preserve">A1778</t>
  </si>
  <si>
    <t xml:space="preserve">Margaux</t>
  </si>
  <si>
    <t xml:space="preserve">Inside the Marble</t>
  </si>
  <si>
    <t xml:space="preserve">Massif Records</t>
  </si>
  <si>
    <t xml:space="preserve">hushed; storytelling; cosmic; breezy</t>
  </si>
  <si>
    <t xml:space="preserve">Unfussy yet ornate indie folk-rock ranging from stripped melancholy to lush grooves, from the songwriter who also plays bass in Katy Kirby's band.</t>
  </si>
  <si>
    <t xml:space="preserve">Part of the same Brooklyn indie-folk/rock circle as Katy Kirby and Lindsay Reamer.</t>
  </si>
  <si>
    <t xml:space="preserve">DNA; Ships</t>
  </si>
  <si>
    <t xml:space="preserve">https://www.noexpectations.fyi/p/margaux-good-looks-bloomsday-new-music</t>
  </si>
  <si>
    <t xml:space="preserve">https://margauxtosleep.bandcamp.com/album/inside-the-marble
https://www.noexpectations.fyi/p/margaux-good-looks-bloomsday-new-music</t>
  </si>
  <si>
    <t xml:space="preserve">A1779</t>
  </si>
  <si>
    <t xml:space="preserve">Marina Allen</t>
  </si>
  <si>
    <t xml:space="preserve">Centrifics</t>
  </si>
  <si>
    <t xml:space="preserve">Fire Records</t>
  </si>
  <si>
    <t xml:space="preserve">hushed; storytelling; strings; spiritual or gospel</t>
  </si>
  <si>
    <t xml:space="preserve">Allen's Chris Cohen-produced follow-up to Candlepower is timeless, classic-songwriting-lineage folk anchored by her mesmerizing, wide-ranging voice.</t>
  </si>
  <si>
    <t xml:space="preserve">Los Angeles songwriter whose delicate, literary folk songwriting places her alongside Weyes Blood and Cate Le Bon's circle.</t>
  </si>
  <si>
    <t xml:space="preserve">Celadon; Superreality</t>
  </si>
  <si>
    <t xml:space="preserve">https://www.noexpectations.fyi/p/no-expectations-043-bad-summer</t>
  </si>
  <si>
    <t xml:space="preserve">https://marinagallen.bandcamp.com/album/centrifics
https://www.noexpectations.fyi/p/no-expectations-043-bad-summer</t>
  </si>
  <si>
    <t xml:space="preserve">A1780</t>
  </si>
  <si>
    <t xml:space="preserve">Le Ren</t>
  </si>
  <si>
    <t xml:space="preserve">Leftovers</t>
  </si>
  <si>
    <t xml:space="preserve">Montreal, Canada</t>
  </si>
  <si>
    <t xml:space="preserve">Lauren Spear's debut as Le Ren, ten hushed, plainspoken folk songs including a Tenci feature, that Josh Terry (a personal friend of Spear's) calls a fantastic record.</t>
  </si>
  <si>
    <t xml:space="preserve">Montreal songwriter whose spare, direct folk songwriting fits the same lineage as Gillian Welch by way of Joni Mitchell.</t>
  </si>
  <si>
    <t xml:space="preserve">Dyan; Willow</t>
  </si>
  <si>
    <t xml:space="preserve">https://www.noexpectations.fyi/p/personal-essay-business-insider-internet-italy</t>
  </si>
  <si>
    <t xml:space="preserve">https://lerenmusic.bandcamp.com/album/leftovers
https://www.noexpectations.fyi/p/personal-essay-business-insider-internet-italy</t>
  </si>
  <si>
    <t xml:space="preserve">A1781</t>
  </si>
  <si>
    <t xml:space="preserve">Spencer Hoffman</t>
  </si>
  <si>
    <t xml:space="preserve">Cherry Picker</t>
  </si>
  <si>
    <t xml:space="preserve">Anxiety Blanket Records</t>
  </si>
  <si>
    <t xml:space="preserve">hushed; piano; breezy; storytelling</t>
  </si>
  <si>
    <t xml:space="preserve">Buoyant, bittersweet folk-rock built on acoustic guitars, piano and orchestral touches; Terry named 2024's Apple Core as its direct predecessor.</t>
  </si>
  <si>
    <t xml:space="preserve">Los Angeles songwriter drawing '70s-influenced comparisons per The Spill Magazine's review.</t>
  </si>
  <si>
    <t xml:space="preserve">https://www.noexpectations.fyi/p/resavoir-spencer-hoffman-vega-dialup-ghost</t>
  </si>
  <si>
    <t xml:space="preserve">https://spillmagazine.com/spill-album-review-spencer-hoffman-cherry-picker/
https://www.noexpectations.fyi/p/resavoir-spencer-hoffman-vega-dialup-ghost</t>
  </si>
  <si>
    <t xml:space="preserve">A1782</t>
  </si>
  <si>
    <t xml:space="preserve">Friendship</t>
  </si>
  <si>
    <t xml:space="preserve">Shock Out of Season</t>
  </si>
  <si>
    <t xml:space="preserve">pedal steel; deadpan; drawl; hushed; funny-sad</t>
  </si>
  <si>
    <t xml:space="preserve">Friendship's early album stretches Dan Wriggins' plainspoken, funny-sad songwriting over synthesizer, pedal steel and Rhodes piano, mixing live and programmed drums. It is patient, homemade-sounding Americana about work, loneliness and friendship, closer to a whisper than a shout.</t>
  </si>
  <si>
    <t xml:space="preserve">Grew out of Wriggins, Gill and Cormier's shared Philadelphia apartment; the twisted, ambient-pedal-steel take on Americana that defines Friendship's later, more widely heard Merge records starts here.</t>
  </si>
  <si>
    <t xml:space="preserve">If You See My Beloved; Sal; Fuzzy</t>
  </si>
  <si>
    <t xml:space="preserve">https://friendshipphl.bandcamp.com/album/shock-out-of-season-2</t>
  </si>
  <si>
    <t xml:space="preserve">A1783</t>
  </si>
  <si>
    <t xml:space="preserve">Dreamin'</t>
  </si>
  <si>
    <t xml:space="preserve">pedal steel; hushed; drawl; funny-sad; small-town</t>
  </si>
  <si>
    <t xml:space="preserve">Recorded to tape with The Low Anthem's Jeff Prystowsky, Dreamin' trades Friendship's earlier drum machines for a warmer, more organic sound built on acoustic guitars, soft drums and a haunting pedal steel. Dan Wriggins' lyrics sit in the gap between intimacy and loneliness, sung in a plainspoken near-murmur.</t>
  </si>
  <si>
    <t xml:space="preserve">A bridge between Friendship's rougher early records and the fuller Merge albums to come; shares its unhurried, country-inflected hush with labelmates like Lomelda and hemlock.</t>
  </si>
  <si>
    <t xml:space="preserve">Clairvoyant; Dusky; Not an Exit</t>
  </si>
  <si>
    <t xml:space="preserve">https://friendshipphl.bandcamp.com/album/dreamin</t>
  </si>
  <si>
    <t xml:space="preserve">A1784</t>
  </si>
  <si>
    <t xml:space="preserve">Love the Stranger</t>
  </si>
  <si>
    <t xml:space="preserve">pedal steel; drawl; funny-sad; hushed; storytelling</t>
  </si>
  <si>
    <t xml:space="preserve">Friendship's Merge Records debut is gentle, curious and patient, built around Dan Wriggins' plainspoken baritone and lyrics that reward close listening. It is quietly funny and often devastating, evoking a very particular strand of hushed, country-tinged indie rock.</t>
  </si>
  <si>
    <t xml:space="preserve">Documented by Josh Terry as an album he kept returning to well after its release; represents the point where Friendship's slow-burn Americana reached a wider indie audience via Merge.</t>
  </si>
  <si>
    <t xml:space="preserve">St. Bonaventure; Blue Canoe; Hank</t>
  </si>
  <si>
    <t xml:space="preserve">https://friendshipphl.bandcamp.com/album/love-the-stranger
https://www.noexpectations.fyi/p/the-60-best-albums-of-2022-according</t>
  </si>
  <si>
    <t xml:space="preserve">A1785</t>
  </si>
  <si>
    <t xml:space="preserve">Caveman Wakes Up</t>
  </si>
  <si>
    <t xml:space="preserve">pedal steel; drawl; funny-sad; hushed; deadpan</t>
  </si>
  <si>
    <t xml:space="preserve">Friendship's second Merge album widens their idea of country music further: shambolic guitars against flute pads, a Motown rhythm section under bleary poetry, and Dan Wriggins' ragged baritone cutting through eleven murky, wry songs. As Josh Terry noted, a song about Jerry Garcia and Betty Ford closes out with a drum solo.</t>
  </si>
  <si>
    <t xml:space="preserve">Continues the slow, twang-inflected songwriting Friendship has refined since 2015, now with more polish and range while staying rooted in the same understated, funny-sad register.</t>
  </si>
  <si>
    <t xml:space="preserve">Betty Ford; Tree of Heaven; Salvage Title</t>
  </si>
  <si>
    <t xml:space="preserve">https://friendshipphl.bandcamp.com/album/caveman-wakes-up
https://www.noexpectations.fyi/p/friendship-dan-wriggins-caveman-wakes-up-interview</t>
  </si>
  <si>
    <t xml:space="preserve">A1786</t>
  </si>
  <si>
    <t xml:space="preserve">Horse Jumper of Love</t>
  </si>
  <si>
    <t xml:space="preserve">Disposable America</t>
  </si>
  <si>
    <t xml:space="preserve">hushed; noise wall; long solos; bleak; drawl</t>
  </si>
  <si>
    <t xml:space="preserve">The Boston trio's self-titled debut sets Will Cashion's deadpan, half-sung vocals over slow, heavy, effects-laden guitar figures. It is a foundational document of the 2010s Boston slowcore-adjacent scene, closer to Duster's hazy drift than to any twang, but decisive for the band's later sound.</t>
  </si>
  <si>
    <t xml:space="preserve">Draws on Duster and Codeine-style slowcore fed through a more melodic, riff-driven Boston indie-rock lens; sets up the run of Run for Cover albums that followed.</t>
  </si>
  <si>
    <t xml:space="preserve">Ugly Brunette; DIRT; Spaceman</t>
  </si>
  <si>
    <t xml:space="preserve">https://en.wikipedia.org/wiki/Horse_Jumper_of_Love
https://horsejumperoflove.bandcamp.com/album/horse-jumper-of-love-10-year-anniversary-edition</t>
  </si>
  <si>
    <t xml:space="preserve">A1787</t>
  </si>
  <si>
    <t xml:space="preserve">So Divine</t>
  </si>
  <si>
    <t xml:space="preserve">Run for Cover Records</t>
  </si>
  <si>
    <t xml:space="preserve">hushed; noise wall; drawl; bleak; long solos</t>
  </si>
  <si>
    <t xml:space="preserve">So Divine widens Horse Jumper of Love's palette slightly while keeping their signature slow tempos and heavy-lidded, half-mumbled vocals. Guitars still swell into distorted crescendos, but the songwriting is more direct and melodic than the debut.</t>
  </si>
  <si>
    <t xml:space="preserve">First album for Run for Cover, the label that would house the band through its most acclaimed run; still indebted to Duster/Codeine slowcore.</t>
  </si>
  <si>
    <t xml:space="preserve">Airport; Volcano; Poison</t>
  </si>
  <si>
    <t xml:space="preserve">https://en.wikipedia.org/wiki/Horse_Jumper_of_Love
https://horsejumperoflove.bandcamp.com/album/so-divine</t>
  </si>
  <si>
    <t xml:space="preserve">A1788</t>
  </si>
  <si>
    <t xml:space="preserve">Natural Part</t>
  </si>
  <si>
    <t xml:space="preserve">hushed; drawl; bleak; noise wall; lo-fi</t>
  </si>
  <si>
    <t xml:space="preserve">Natural Part is a tighter, more focused set of songs than the band's earlier records, still built on Will Cashion's murmured deadpan and slow-burn guitar dynamics. It is a good entry point for the band's core sound of hushed verses breaking into fuzzed-out release.</t>
  </si>
  <si>
    <t xml:space="preserve">Continues the band's Run for Cover run; frequently cited alongside Duster and Bedhead as a reference point for 2020s slowcore revival bands.</t>
  </si>
  <si>
    <t xml:space="preserve">Snakeskin; Ding Dong Ditch; Chariots</t>
  </si>
  <si>
    <t xml:space="preserve">https://en.wikipedia.org/wiki/Horse_Jumper_of_Love
https://horsejumperoflove.bandcamp.com/album/natural-part</t>
  </si>
  <si>
    <t xml:space="preserve">A1789</t>
  </si>
  <si>
    <t xml:space="preserve">Heartbreak Rules</t>
  </si>
  <si>
    <t xml:space="preserve">hushed; drawl; bleak; noise wall; cracked or yelping</t>
  </si>
  <si>
    <t xml:space="preserve">Heartbreak Rules keeps Horse Jumper of Love's slow, weighty tempos while pushing the vocals closer to the front of the mix. It is a moody, unhurried record about heartbreak, delivered with the band's usual dry understatement.</t>
  </si>
  <si>
    <t xml:space="preserve">A steady continuation of the band's Run for Cover-era sound between Natural Part and Disaster Trick.</t>
  </si>
  <si>
    <t xml:space="preserve">A Tune Drifts Out the Window; Heartbreak Rules; Snake Eyes</t>
  </si>
  <si>
    <t xml:space="preserve">https://en.wikipedia.org/wiki/Horse_Jumper_of_Love
https://horsejumperoflove.bandcamp.com/album/heartbreak-rules</t>
  </si>
  <si>
    <t xml:space="preserve">A1790</t>
  </si>
  <si>
    <t xml:space="preserve">Disaster Trick</t>
  </si>
  <si>
    <t xml:space="preserve">hushed; drawl; bleak; noise wall; long solos</t>
  </si>
  <si>
    <t xml:space="preserve">Disaster Trick was a 2024 favorite Josh Terry left off his year-end list only because he had written the album's press bio; it is another slow, heavy-lidded set of Horse Jumper of Love songs, all murmured vocals and guitars that build toward distorted release.</t>
  </si>
  <si>
    <t xml:space="preserve">The band's most recent full-length, continuing their run for cover as one of the most visible modern slowcore-adjacent groups.</t>
  </si>
  <si>
    <t xml:space="preserve">Snow Angel; Wink; Word</t>
  </si>
  <si>
    <t xml:space="preserve">https://en.wikipedia.org/wiki/Horse_Jumper_of_Love
https://horsejumperoflove.bandcamp.com/album/disaster-trick
https://www.noexpectations.fyi/p/the-60-best-albums-of-2024</t>
  </si>
  <si>
    <t xml:space="preserve">A1791</t>
  </si>
  <si>
    <t xml:space="preserve">Sluice</t>
  </si>
  <si>
    <t xml:space="preserve">Radial Gate</t>
  </si>
  <si>
    <t xml:space="preserve">Durham/Triangle</t>
  </si>
  <si>
    <t xml:space="preserve">fiddle; fingerpicked acoustic; drawl; hushed; road songs</t>
  </si>
  <si>
    <t xml:space="preserve">Justin Morris's Sluice project turns floating in a North Carolina river into open-hearted, lyrically dense songwriting, loose and lived-in with pastoral, fingerpicked arrangements. It is quiet, plainspoken music about time, faith and place.</t>
  </si>
  <si>
    <t xml:space="preserve">Part of the Durham/Triangle DIY folk-rock circle that also produced Fust and Merge-adjacent bands; Sluice's hushed, country-tinged songwriting feeds directly into the Companion follow-up.</t>
  </si>
  <si>
    <t xml:space="preserve">Ostern; Centurion; Pretty Saro</t>
  </si>
  <si>
    <t xml:space="preserve">https://www.noexpectations.fyi/p/work-burnout-happiness-babylon-sluice</t>
  </si>
  <si>
    <t xml:space="preserve">https://sluice.bandcamp.com/album/radial-gate
https://www.noexpectations.fyi/p/work-burnout-happiness-babylon-sluice</t>
  </si>
  <si>
    <t xml:space="preserve">A1792</t>
  </si>
  <si>
    <t xml:space="preserve">Companion</t>
  </si>
  <si>
    <t xml:space="preserve">fiddle; fingerpicked acoustic; hushed; spiritual or gospel; road songs</t>
  </si>
  <si>
    <t xml:space="preserve">Companion is weirder and more interior than Radial Gate, recorded with a rotating cast of North Carolina musicians (Libby Rodenbough, Alli Rogers) playing fiddle, Wurlitzer and Echoplex around Justin Morris's plainspoken songs, with room noise and found sound left in the mix.</t>
  </si>
  <si>
    <t xml:space="preserve">A direct sequel to Radial Gate, deepening Sluice's hushed, conversational folk-rock and its ties to the Durham DIY scene.</t>
  </si>
  <si>
    <t xml:space="preserve">Beadie; The Ephemeral Stream; Zillow</t>
  </si>
  <si>
    <t xml:space="preserve">https://www.noexpectations.fyi/p/no-expectations-140-swimming</t>
  </si>
  <si>
    <t xml:space="preserve">https://sluice.bandcamp.com/album/companion
https://www.noexpectations.fyi/p/no-expectations-140-swimming</t>
  </si>
  <si>
    <t xml:space="preserve">A1793</t>
  </si>
  <si>
    <t xml:space="preserve">Otto Benson</t>
  </si>
  <si>
    <t xml:space="preserve">Peanut</t>
  </si>
  <si>
    <t xml:space="preserve">WNOADIARWB</t>
  </si>
  <si>
    <t xml:space="preserve">pedal steel; hushed; baritone; lullaby; drawl</t>
  </si>
  <si>
    <t xml:space="preserve">Otto Benson's first vocally-focused album is pretty but austere guitar folk, built around a bassy croon and shimmering pedal steel over a sparse palette. Josh Terry called it a quiet accompaniment for navigating the American landscape.</t>
  </si>
  <si>
    <t xml:space="preserve">Emerges from the WNOADIARWB collective's lo-fi/bedroom folk network; its hushed, pedal-steel-laced sound sits alongside Friendship and Lomelda's brand of country-tinged quiet.</t>
  </si>
  <si>
    <t xml:space="preserve">Mr. Peanut; Red and Neon; Drive Away</t>
  </si>
  <si>
    <t xml:space="preserve">https://wnoadiarwb.bandcamp.com/album/peanut
https://www.noexpectations.fyi/p/otto-benson-joe-glass-jana-horn-winged-wheel</t>
  </si>
  <si>
    <t xml:space="preserve">A1794</t>
  </si>
  <si>
    <t xml:space="preserve">Hataałii</t>
  </si>
  <si>
    <t xml:space="preserve">Singing Into Darkness</t>
  </si>
  <si>
    <t xml:space="preserve">Dangerbird Records</t>
  </si>
  <si>
    <t xml:space="preserve">Window Rock, AZ</t>
  </si>
  <si>
    <t xml:space="preserve">baritone; hushed; drawl; spiritual or gospel; small-town</t>
  </si>
  <si>
    <t xml:space="preserve">Hataałiinez Wheeler's debut LP as Hataałii is mysterious, hypnotic Arizona indie rock, his deep-voiced surf-country croon set against sparse, slow arrangements. Josh Terry compared his vocal presence to Jim Morrison and Lou Reed.</t>
  </si>
  <si>
    <t xml:space="preserve">First widely-heard record from the Window Rock, Arizona songwriter; establishes the slow, serene surf-country sound he expands on Waiting for a Sign and I'll Be Around.</t>
  </si>
  <si>
    <t xml:space="preserve">Midnight Soldier; For Liquor; Story Of Francisco</t>
  </si>
  <si>
    <t xml:space="preserve">https://hataalii.bandcamp.com/album/singing-into-darkness
https://www.noexpectations.fyi/p/the-60-best-albums-of-2023</t>
  </si>
  <si>
    <t xml:space="preserve">A1795</t>
  </si>
  <si>
    <t xml:space="preserve">Waiting for a Sign</t>
  </si>
  <si>
    <t xml:space="preserve">baritone; hushed; drawl; spiritual or gospel; bleak</t>
  </si>
  <si>
    <t xml:space="preserve">Waiting for a Sign is impressionistic and obliquely Nick Cave-like, Hataałii's warbling baritone floating over slow, eerie Americana. Josh Terry called it fit for the Twin Peaks Roadhouse.</t>
  </si>
  <si>
    <t xml:space="preserve">Second Dangerbird Records LP, continuing the hushed, ornate Americana Hataałii built on Singing Into Darkness.</t>
  </si>
  <si>
    <t xml:space="preserve">Alex Jones; Love is Over; Near The Sea</t>
  </si>
  <si>
    <t xml:space="preserve">https://www.noexpectations.fyi/p/seeing-goose-for-the-first-time-intro-jam</t>
  </si>
  <si>
    <t xml:space="preserve">https://hataalii.bandcamp.com/album/waiting-for-a-sign
https://www.noexpectations.fyi/p/seeing-goose-for-the-first-time-intro-jam</t>
  </si>
  <si>
    <t xml:space="preserve">A1796</t>
  </si>
  <si>
    <t xml:space="preserve">I'll Be Around</t>
  </si>
  <si>
    <t xml:space="preserve">Panther Mountain</t>
  </si>
  <si>
    <t xml:space="preserve">baritone; hushed; drawl; heartbreak; small-town</t>
  </si>
  <si>
    <t xml:space="preserve">I'll Be Around continues Hataałii's ornate, eerie Americana, a modern crooner's take on heartbreak set over slow, serene surf-country arrangements.</t>
  </si>
  <si>
    <t xml:space="preserve">Third full-length, moving from Dangerbird to the Panther Mountain imprint while keeping the same hushed, baritone-led sound.</t>
  </si>
  <si>
    <t xml:space="preserve">Surround Me; She Ain't Coming Back; Let It Roll</t>
  </si>
  <si>
    <t xml:space="preserve">https://hataalii.bandcamp.com/album/ill-be-around
https://www.noexpectations.fyi/p/will-johnson-lily-seabird-hataalii</t>
  </si>
  <si>
    <t xml:space="preserve">A1797</t>
  </si>
  <si>
    <t xml:space="preserve">hemlock</t>
  </si>
  <si>
    <t xml:space="preserve">Talk Soon</t>
  </si>
  <si>
    <t xml:space="preserve">hushed; lo-fi; lullaby; drawl; cracked or yelping</t>
  </si>
  <si>
    <t xml:space="preserve">Talk Soon is Carolina Chauffe's raw, introspective phone-fi bedroom folk record, stitched together with voicemails from loved ones. Josh Terry called it intimate and homey, a 17-track "interstate phone-fi bedroom folk saga."</t>
  </si>
  <si>
    <t xml:space="preserve">Early, fully self-recorded hemlock LP that establishes the hushed, song-a-day archive Chauffe later reworks into 444; closely tied to Lomelda's Hannah Read, a recurring collaborator.</t>
  </si>
  <si>
    <t xml:space="preserve">garbage truck; ana; talk soon</t>
  </si>
  <si>
    <t xml:space="preserve">https://hemlock.bandcamp.com/album/talk-soon
https://www.noexpectations.fyi/p/no-expectations-043-bad-summer</t>
  </si>
  <si>
    <t xml:space="preserve">A1798</t>
  </si>
  <si>
    <t xml:space="preserve">amen!</t>
  </si>
  <si>
    <t xml:space="preserve">Double Yolk Record House</t>
  </si>
  <si>
    <t xml:space="preserve">hushed; fingerpicked acoustic; drawl; spiritual or gospel; short songs (under 2 minutes)</t>
  </si>
  <si>
    <t xml:space="preserve">Recorded live as a trio at Lazybones Studio in Silsbee, TX (Lomelda's home base), amen! is a six-song mini-album that gives Carolina Chauffe's solo intimacy full-band urgency, including a Handsome Family cover.</t>
  </si>
  <si>
    <t xml:space="preserve">Bridges hemlock's earlier solo phone-fi work and the full-band 444; recorded in Lomelda's orbit, underlining the Texas/Chicago hushed-folk network this lane draws from.</t>
  </si>
  <si>
    <t xml:space="preserve">widest wing; good wind; prayer</t>
  </si>
  <si>
    <t xml:space="preserve">https://www.noexpectations.fyi/p/new-music-little-kid-hemlock-bnny-hour</t>
  </si>
  <si>
    <t xml:space="preserve">https://hemlock.bandcamp.com/album/amen
https://www.noexpectations.fyi/p/new-music-little-kid-hemlock-bnny-hour</t>
  </si>
  <si>
    <t xml:space="preserve">A1799</t>
  </si>
  <si>
    <t xml:space="preserve">444</t>
  </si>
  <si>
    <t xml:space="preserve">drawl; hushed; storytelling; small-town; funny-sad</t>
  </si>
  <si>
    <t xml:space="preserve">444 reimagines twelve of Carolina Chauffe's phone-recorded songs with a full Chicago band, crunchy and enthralling, split between intimate homespun folk and twangy indie rock. It was recorded in a two-day session the week Chauffe left Chicago for the road.</t>
  </si>
  <si>
    <t xml:space="preserve">hemlock's most fully-realized full-band record to date, built from years of solo song-a-day recordings; a direct peer to Lomelda and Little Mazarn's Texas/Midwest hushed-folk circle.</t>
  </si>
  <si>
    <t xml:space="preserve">Day One; Drive &amp; Drive; Lake Martin</t>
  </si>
  <si>
    <t xml:space="preserve">https://www.noexpectations.fyi/p/new-lps-sheepskin-hemlock-spun-out-nap-eyes</t>
  </si>
  <si>
    <t xml:space="preserve">https://hemlock.bandcamp.com/album/444
https://www.noexpectations.fyi/p/new-lps-sheepskin-hemlock-spun-out-nap-eyes</t>
  </si>
  <si>
    <t xml:space="preserve">A1800</t>
  </si>
  <si>
    <t xml:space="preserve">Fog Lake</t>
  </si>
  <si>
    <t xml:space="preserve">Midnight Society</t>
  </si>
  <si>
    <t xml:space="preserve">Glovertown, Newfoundland, Canada</t>
  </si>
  <si>
    <t xml:space="preserve">lo-fi; hushed; bleak; drawl; cracked or yelping</t>
  </si>
  <si>
    <t xml:space="preserve">A surprise release from Newfoundland's Aaron Powell, Midnight Society is quiet, grainy, homespun songwriting that Josh Terry called Fog Lake's most dynamic record, with rockers that recall You Forgot It in People-era Broken Social Scene amid the usual hush.</t>
  </si>
  <si>
    <t xml:space="preserve">Part of Powell's long-running, prolific solo bedroom-folk catalog; a lo-fi Canadian counterpart to the American hushed-twang scene this lane tracks.</t>
  </si>
  <si>
    <t xml:space="preserve">bandaid heart; play dead; getaway</t>
  </si>
  <si>
    <t xml:space="preserve">https://www.noexpectations.fyi/p/how-to-interview-bands-and-be-a-better-friend</t>
  </si>
  <si>
    <t xml:space="preserve">https://foglake.bandcamp.com/album/midnight-society-3
https://www.noexpectations.fyi/p/how-to-interview-bands-and-be-a-better-friend</t>
  </si>
  <si>
    <t xml:space="preserve">A1801</t>
  </si>
  <si>
    <t xml:space="preserve">Widowspeak</t>
  </si>
  <si>
    <t xml:space="preserve">Roses</t>
  </si>
  <si>
    <t xml:space="preserve">Captured Tracks</t>
  </si>
  <si>
    <t xml:space="preserve">pedal steel; drawl; hushed; breezy; cosmic</t>
  </si>
  <si>
    <t xml:space="preserve">Roses is airtight, soaring Widowspeak songwriting with woozy Americana flourishes; Josh Terry singled out its twangy signifiers rather than pure mood-setting, a shift toward the country side of the band's dream-pop sound.</t>
  </si>
  <si>
    <t xml:space="preserve">Part of Widowspeak's later run of quieter, more overtly country-tinged Captured Tracks albums (Plum, Expect the Best, The Jacket), a late-career move toward the C8 sound after starting as dream pop.</t>
  </si>
  <si>
    <t xml:space="preserve">The Hook; Roses; If You Change</t>
  </si>
  <si>
    <t xml:space="preserve">https://www.noexpectations.fyi/p/casual-technicians-tara-clerkin-trio-slippers-basic</t>
  </si>
  <si>
    <t xml:space="preserve">https://widowspeak.bandcamp.com/album/roses
https://www.noexpectations.fyi/p/casual-technicians-tara-clerkin-trio-slippers-basic</t>
  </si>
  <si>
    <t xml:space="preserve">A1802</t>
  </si>
  <si>
    <t xml:space="preserve">Little Mazarn</t>
  </si>
  <si>
    <t xml:space="preserve">Mustang Island</t>
  </si>
  <si>
    <t xml:space="preserve">fiddle; hushed; slide guitar; spiritual or gospel; bleak</t>
  </si>
  <si>
    <t xml:space="preserve">The third Little Mazarn album pairs Lindsey Verrill's heart-opening vocals and singing saw with bombastic drums and dissonant synths, recasting the Austin trio's primitive-folk origins into something more expansive. Grief over lost jobs and a parent's death runs through the record.</t>
  </si>
  <si>
    <t xml:space="preserve">Austin's Little Mazarn (featuring hemlock's Carolina Chauffe) sits at the crossroads of the same hushed, Texas-rooted folk network as Lomelda and hemlock, following past LPs Io and Texas River Song.</t>
  </si>
  <si>
    <t xml:space="preserve">Crystal Cave; Mustang Island; Murmuration</t>
  </si>
  <si>
    <t xml:space="preserve">https://littlemazarn.bandcamp.com/album/mustang-island
https://www.noexpectations.fyi/p/the-100-best-albums-of-2025</t>
  </si>
  <si>
    <t xml:space="preserve">A1803</t>
  </si>
  <si>
    <t xml:space="preserve">Hana Stretton</t>
  </si>
  <si>
    <t xml:space="preserve">tiarn</t>
  </si>
  <si>
    <t xml:space="preserve">Lima Limo</t>
  </si>
  <si>
    <t xml:space="preserve">hushed; fingerpicked acoustic; close harmonies; lullaby; bleak</t>
  </si>
  <si>
    <t xml:space="preserve">tiarn is delicate, immersive ghostly folk from Melbourne's Hana Stretton, built on spectral harmonies, field recordings and slow, fingerpicked arrangements. Josh Terry described it as folk-ambient at its most hushed.</t>
  </si>
  <si>
    <t xml:space="preserve">A quieter, more ambient-leaning entry in the modern hushed-folk scene this lane tracks, released internationally through Lima Limo (UK) and Inpartmaint (Japan).</t>
  </si>
  <si>
    <t xml:space="preserve">Salt; Night Swimming; Stove</t>
  </si>
  <si>
    <t xml:space="preserve">https://hanastretton.bandcamp.com/album/tiarn-2
https://www.noexpectations.fyi/p/hana-stretton-neptunes-core-bullseye-mallory-hawk</t>
  </si>
  <si>
    <t xml:space="preserve">A1804</t>
  </si>
  <si>
    <t xml:space="preserve">Maneka</t>
  </si>
  <si>
    <t xml:space="preserve">bathes and listens</t>
  </si>
  <si>
    <t xml:space="preserve">noise wall; feedback; hushed; deadpan; bleak</t>
  </si>
  <si>
    <t xml:space="preserve">Devin McKnight's third Maneka album sits at the combustible intersection of slowcore and shoegaze, alternating quiet, acoustic reflection with head-splitting noise. Engineer Alex Farrar's production keeps the extremes cohesive.</t>
  </si>
  <si>
    <t xml:space="preserve">McKnight (formerly of Speedy Ortiz and Grass Is Green) built Maneka as a showcase for genre-crossing songwriting; this album's slowcore passages place it squarely in this lane alongside Horse Jumper of Love and Joyer.</t>
  </si>
  <si>
    <t xml:space="preserve">shallowing; dimelo; pony</t>
  </si>
  <si>
    <t xml:space="preserve">https://maneka.bandcamp.com/album/bathes-and-listens
https://www.noexpectations.fyi/p/the-100-best-albums-of-2025</t>
  </si>
  <si>
    <t xml:space="preserve">A1805</t>
  </si>
  <si>
    <t xml:space="preserve">Shep Treasure</t>
  </si>
  <si>
    <t xml:space="preserve">Blanket</t>
  </si>
  <si>
    <t xml:space="preserve">Stray Authority</t>
  </si>
  <si>
    <t xml:space="preserve">Rochester, NY</t>
  </si>
  <si>
    <t xml:space="preserve">hushed; drawl; cosmic; bleak; fingerpicked acoustic</t>
  </si>
  <si>
    <t xml:space="preserve">Blanket is hazy, meditative Rochester folk rock that Josh Terry described as pairing gorgeousness with eeriness and wonkiness, its slow tempos and murky production sitting close to the lane's slowcore-adjacent end.</t>
  </si>
  <si>
    <t xml:space="preserve">Follows Shep Treasure's earlier EPs and remix records; vocalist Sabrina Nichols also lends backing vocals to Joyer, tying the two acts to the same East Coast DIY circle.</t>
  </si>
  <si>
    <t xml:space="preserve">Dove; Cold Air; Blanket</t>
  </si>
  <si>
    <t xml:space="preserve">https://sheptreasure.bandcamp.com/album/blanket
https://www.noexpectations.fyi/p/no-expectations-140-swimming</t>
  </si>
  <si>
    <t xml:space="preserve">A1806</t>
  </si>
  <si>
    <t xml:space="preserve">Joyer</t>
  </si>
  <si>
    <t xml:space="preserve">On the Other End of the Line...</t>
  </si>
  <si>
    <t xml:space="preserve">Julia's War Recordings</t>
  </si>
  <si>
    <t xml:space="preserve">Philadelphia, PA / Brooklyn, NY</t>
  </si>
  <si>
    <t xml:space="preserve">feedback; jangle; drawl; hushed; heartbreak</t>
  </si>
  <si>
    <t xml:space="preserve">Brothers Nick and Shane Sullivan dial back Joyer's shoegaze leanings for folkier touches on this LP, recorded with Slow Pulp's Henry Stoehr; pastoral twang runs through cuts like "Cure" and "Glare of the Beer Can" alongside spidery, more explosive rock songs.</t>
  </si>
  <si>
    <t xml:space="preserve">Toured with Horse Jumper of Love and villagerrr; this album's pull toward folk and twang, after a more purely shoegaze-pop prior record, places it at this lane's edge.</t>
  </si>
  <si>
    <t xml:space="preserve">Cure; Glare of the Beer Can; Tell Me</t>
  </si>
  <si>
    <t xml:space="preserve">https://www.noexpectations.fyi/p/joyer-cistern-flock-of-dimes-chico-states-album-reviews</t>
  </si>
  <si>
    <t xml:space="preserve">https://joyer.bandcamp.com/album/on-the-other-end-of-the-line
https://www.noexpectations.fyi/p/joyer-cistern-flock-of-dimes-chico-states-album-reviews</t>
  </si>
  <si>
    <t xml:space="preserve">A1807</t>
  </si>
  <si>
    <t xml:space="preserve">Clifford</t>
  </si>
  <si>
    <t xml:space="preserve">Golden Caravan</t>
  </si>
  <si>
    <t xml:space="preserve">noise wall; drawl; hushed; pedal steel; bleak</t>
  </si>
  <si>
    <t xml:space="preserve">Clifford's second full album swings between pummeling noise and jangle, with moody slowcore passages and a subtle twang running underneath, per Josh Terry's description of the Boston band.</t>
  </si>
  <si>
    <t xml:space="preserve">Part of the same Boston indie-rock underground that produced Horse Jumper of Love, mixing that scene's slowcore heaviness with a lighter, country-tinged jangle.</t>
  </si>
  <si>
    <t xml:space="preserve">Trackstarr; Golden Caravan; Dearest One</t>
  </si>
  <si>
    <t xml:space="preserve">https://www.noexpectations.fyi/p/best-new-albums-teethe-emily-hines-seth-beck-ada-lea</t>
  </si>
  <si>
    <t xml:space="preserve">https://cliffordtheband.bandcamp.com/album/golden-caravan
https://www.noexpectations.fyi/p/best-new-albums-teethe-emily-hines-seth-beck-ada-lea</t>
  </si>
  <si>
    <t xml:space="preserve">A1808</t>
  </si>
  <si>
    <t xml:space="preserve">Teethe</t>
  </si>
  <si>
    <t xml:space="preserve">Texas</t>
  </si>
  <si>
    <t xml:space="preserve">hushed; lo-fi; drawl; bleak; cracked or yelping</t>
  </si>
  <si>
    <t xml:space="preserve">Teethe's self-titled debut is a self-produced, self-mixed set of slow, hushed Texas indie rock, an early document of the slowcore group that would go on to work with labelmate/collaborator Boone Patrello (Dead Sullivan).</t>
  </si>
  <si>
    <t xml:space="preserve">Grows out of the same Texas DIY-slowcore network as Dead Sullivan; a rawer predecessor to the more polished Magic of the Sale.</t>
  </si>
  <si>
    <t xml:space="preserve">By Your Side; Dwell; Giant Man</t>
  </si>
  <si>
    <t xml:space="preserve">https://teethe.bandcamp.com/album/teethe</t>
  </si>
  <si>
    <t xml:space="preserve">A1809</t>
  </si>
  <si>
    <t xml:space="preserve">Magic of the Sale</t>
  </si>
  <si>
    <t xml:space="preserve">pedal steel; strings; hushed; bleak; drawl</t>
  </si>
  <si>
    <t xml:space="preserve">A level-up for the Texas slowcore group, Magic of the Sale is dark and enveloping, its nostalgic atmospherics filled out with strings and pedal steel, per Josh Terry's description.</t>
  </si>
  <si>
    <t xml:space="preserve">Teethe's sophomore LP, refining the slow, hushed sound of their self-titled debut with richer, more country-tinged arrangements.</t>
  </si>
  <si>
    <t xml:space="preserve">Tires &amp; Bookmarks; Magic Of The Sale; Holy Water</t>
  </si>
  <si>
    <t xml:space="preserve">https://teethe.bandcamp.com/album/magic-of-the-sale
https://www.noexpectations.fyi/p/best-new-albums-teethe-emily-hines-seth-beck-ada-lea</t>
  </si>
  <si>
    <t xml:space="preserve">A1810</t>
  </si>
  <si>
    <t xml:space="preserve">Bnny</t>
  </si>
  <si>
    <t xml:space="preserve">Everything</t>
  </si>
  <si>
    <t xml:space="preserve">Fire Talk Recordings</t>
  </si>
  <si>
    <t xml:space="preserve">hushed; deadpan; bleak; heartbreak; drawl</t>
  </si>
  <si>
    <t xml:space="preserve">Bnny's debut, written by Jess Viscius across the years after her partner's death, is inky, minimalist noir-pop delivered in a half-whispered voice, drawing on the Velvet Underground's two-chord simplicity for its lo-fi, grief-centered songs.</t>
  </si>
  <si>
    <t xml:space="preserve">The record that established Bnny's hushed, grief-soaked sound, setting up the fuller-band, more shoegaze-inflected One Million Love Songs.</t>
  </si>
  <si>
    <t xml:space="preserve">Sure; August; Not Even You</t>
  </si>
  <si>
    <t xml:space="preserve">https://www.noexpectations.fyi/p/rosali-interview-bite-down-taste-profile</t>
  </si>
  <si>
    <t xml:space="preserve">https://bnnyband.bandcamp.com/album/everything
https://www.noexpectations.fyi/p/rosali-interview-bite-down-taste-profile</t>
  </si>
  <si>
    <t xml:space="preserve">A1811</t>
  </si>
  <si>
    <t xml:space="preserve">One Million Love Songs</t>
  </si>
  <si>
    <t xml:space="preserve">Fire Talk Records</t>
  </si>
  <si>
    <t xml:space="preserve">hushed; noise wall; drawl; heartbreak; bleak</t>
  </si>
  <si>
    <t xml:space="preserve">Bnny's second album is a slowcore/shoegaze/garage record about life after grief, per Josh Terry's framing of its Bandcamp Album of the Day write-up; Jess Viscius's hushed vocals sit over heavier, more fleshed-out arrangements than the debut.</t>
  </si>
  <si>
    <t xml:space="preserve">Continues the grief-driven songwriting of Everything with a fuller, noisier Chicago band sound.</t>
  </si>
  <si>
    <t xml:space="preserve">Missing; Good Stuff; Sweet</t>
  </si>
  <si>
    <t xml:space="preserve">https://bnnyband.bandcamp.com/album/one-million-love-songs
https://www.noexpectations.fyi/p/rosali-interview-bite-down-taste-profile</t>
  </si>
  <si>
    <t xml:space="preserve">A1812</t>
  </si>
  <si>
    <t xml:space="preserve">vega</t>
  </si>
  <si>
    <t xml:space="preserve">trust me, i'm trying</t>
  </si>
  <si>
    <t xml:space="preserve">hushed; drawl; breezy; heartbreak; fingerpicked acoustic</t>
  </si>
  <si>
    <t xml:space="preserve">Molly Meehan's debut as vega is gentle, adventurous Burlington indie rock, recorded by Greg Freeman collaborator Cam Gilmour with Hannah Frances guesting. Josh Terry named it one of his favorite records of 2024.</t>
  </si>
  <si>
    <t xml:space="preserve">Part of the Burlington, Vermont DIY scene around Greg Freeman and Hannah Frances that feeds this lane's softer, folk-indebted end.</t>
  </si>
  <si>
    <t xml:space="preserve">light on; high and dry; reach</t>
  </si>
  <si>
    <t xml:space="preserve">https://www.noexpectations.fyi/p/music-will-prove-you-wrong</t>
  </si>
  <si>
    <t xml:space="preserve">https://vegavt.bandcamp.com/album/trust-me-im-trying
https://www.noexpectations.fyi/p/music-will-prove-you-wrong</t>
  </si>
  <si>
    <t xml:space="preserve">A1813</t>
  </si>
  <si>
    <t xml:space="preserve">beacon, how blue</t>
  </si>
  <si>
    <t xml:space="preserve">hushed; drawl; breezy; fingerpicked acoustic; heartbreak</t>
  </si>
  <si>
    <t xml:space="preserve">beacon, how blue pairs nine soft, openhearted, melancholic indie rock songs with woozy twang and waltz-like arrangements, per Josh Terry's description of vega's follow-up to trust me, i'm trying.</t>
  </si>
  <si>
    <t xml:space="preserve">Second vega LP, continuing Molly Meehan's plainspoken, gently twangy Burlington indie-folk songwriting.</t>
  </si>
  <si>
    <t xml:space="preserve">cow country; porch swing; how blue</t>
  </si>
  <si>
    <t xml:space="preserve">https://vegavt.bandcamp.com/album/beacon-how-blue
https://www.noexpectations.fyi/p/resavoir-spencer-hoffman-vega-dialup-ghost</t>
  </si>
  <si>
    <t xml:space="preserve">A1814</t>
  </si>
  <si>
    <t xml:space="preserve">Little Kid</t>
  </si>
  <si>
    <t xml:space="preserve">A Million Easy Payments</t>
  </si>
  <si>
    <t xml:space="preserve">hushed; drawl; bleak; heartbreak; piano</t>
  </si>
  <si>
    <t xml:space="preserve">Little Kid's Orindal Records debut sets Kenny Boothby's urgent, soft-spoken voice against intimate, relentlessly hummable slow-tempo songs with exploratory jazz touches, per Josh Terry's description.</t>
  </si>
  <si>
    <t xml:space="preserve">Toronto songwriter Kenny Boothby's project shares Orindal Records with Friendship and hemlock, part of that label's quiet, folk-leaning slowcore roster.</t>
  </si>
  <si>
    <t xml:space="preserve">Eggshell; Bad Energy; What Qualifies as Silence</t>
  </si>
  <si>
    <t xml:space="preserve">https://littlekid.bandcamp.com/album/a-million-easy-payments
https://orindal.limitedrun.com/products/749919-little-kid-a-million-easy-payments</t>
  </si>
  <si>
    <t xml:space="preserve">A1815</t>
  </si>
  <si>
    <t xml:space="preserve">Magnolia Electric Co.</t>
  </si>
  <si>
    <t xml:space="preserve">Trials &amp; Errors</t>
  </si>
  <si>
    <t xml:space="preserve">Crazy Horse fuzz; long solos; long songs (7+ minutes); live in the room; drawl</t>
  </si>
  <si>
    <t xml:space="preserve">Recorded in Brussels in April 2003 while the band still toured as Songs: Ohia, this live album was the first release under the Magnolia Electric Co. name. Stretched-out versions of songs like 'The Big Beast' lean hard into Crazy Horse-style guitar jams, with reviewers at the time noting the overt Neil Young worship. It is the document of the exact moment Molina's haunted folk band turned into a loud, loose country-rock outfit.</t>
  </si>
  <si>
    <t xml:space="preserve">Documents Jason Molina's pivot from the hushed Songs: Ohia sound toward Crazy Horse-scale guitar rock, a move that set the template for Magnolia Electric Co.'s studio albums.</t>
  </si>
  <si>
    <t xml:space="preserve">The Big Beast; North Star; Almost Was Good Enough</t>
  </si>
  <si>
    <t xml:space="preserve">https://en.wikipedia.org/wiki/Trials_%26_Errors</t>
  </si>
  <si>
    <t xml:space="preserve">A1816</t>
  </si>
  <si>
    <t xml:space="preserve">What Comes After the Blues</t>
  </si>
  <si>
    <t xml:space="preserve">pedal steel; Telecaster twang; deadpan; drawl; bleak; storytelling</t>
  </si>
  <si>
    <t xml:space="preserve">The first proper studio album under the Magnolia Electric Co. name, recorded with Steve Albini at Electrical Audio, pairs Molina's cracked baritone with a full touring band for the first time. Songs like 'Northstar Blues' and 'Give Something Else Away Every Day' move at a slow, heavy backbeat, closer to a bar-band Crazy Horse than the spare folk of earlier Songs: Ohia records. It reads as a bridge record, still carrying some of the older band's hush but built for a road-worn rock lineup.</t>
  </si>
  <si>
    <t xml:space="preserve">Extends Songs: Ohia's haunted folk into full-band country rock, cementing the Magnolia Electric Co. sound that Will Johnson's Centro-matic and South San Gabriel records run parallel to.</t>
  </si>
  <si>
    <t xml:space="preserve">Northstar Blues; The Dark Don't Hide It; Give Something Else Away Every Day</t>
  </si>
  <si>
    <t xml:space="preserve">https://en.wikipedia.org/wiki/What_Comes_After_the_Blues</t>
  </si>
  <si>
    <t xml:space="preserve">A1817</t>
  </si>
  <si>
    <t xml:space="preserve">Fading Trails</t>
  </si>
  <si>
    <t xml:space="preserve">pedal steel; drawl; bleak; short songs (under 2 minutes); storytelling</t>
  </si>
  <si>
    <t xml:space="preserve">Assembled from four separate sessions -- including one produced by Cracker's David Lowery in Richmond and one at Sun Studio in Memphis -- 'Fading Trails' is patchier and more fragmentary than its predecessor, mixing full-band rockers like 'Don't Fade on Me' with short, spare pieces like 'Montgomery'. All of its songs later resurfaced in fuller form on the 'Sojourner' box set. It captures Molina restlessly moving between studios and lineups in the years before Magnolia Electric Co. wound down.</t>
  </si>
  <si>
    <t xml:space="preserve">A transitional Magnolia Electric Co. record whose sessions were later collected whole on the 'Sojourner' box set, showing Molina's late-2000s method of recording in pieces across different studios and bands.</t>
  </si>
  <si>
    <t xml:space="preserve">Don't Fade on Me; The Old Horizon; Memphis Moon</t>
  </si>
  <si>
    <t xml:space="preserve">https://en.wikipedia.org/wiki/Fading_Trails</t>
  </si>
  <si>
    <t xml:space="preserve">A1818</t>
  </si>
  <si>
    <t xml:space="preserve">Sojourner</t>
  </si>
  <si>
    <t xml:space="preserve">pedal steel; drawl; storytelling; long songs (7+ minutes); bleak</t>
  </si>
  <si>
    <t xml:space="preserve">A limited wooden box set collecting three full albums (including the otherwise-unreleased 'Nashville Moon', produced by Steve Albini), a four-song EP, and a tour documentary, all drawn from the same 2005-2007 sessions that fed 'Fading Trails'. Because it gathers complete, otherwise-hard-to-find recordings rather than just repackaging an existing album, it functions as a genuine (if sprawling) entry in the discography rather than a reissue. It is for the committed listener who wants the full session-by-session picture of Magnolia Electric Co.'s mid-2000s work.</t>
  </si>
  <si>
    <t xml:space="preserve">Collects the same 2005-2007 Magnolia Electric Co. sessions that produced 'Fading Trails' in their entirety, including material otherwise unavailable, and stands as the fullest document of the band's road-band, Crazy Horse-indebted period.</t>
  </si>
  <si>
    <t xml:space="preserve">Lonesome Valley; Nashville Moon; No Moon on the Water</t>
  </si>
  <si>
    <t xml:space="preserve">https://en.wikipedia.org/wiki/Sojourner_(album)</t>
  </si>
  <si>
    <t xml:space="preserve">A1819</t>
  </si>
  <si>
    <t xml:space="preserve">Josephine</t>
  </si>
  <si>
    <t xml:space="preserve">pedal steel; drawl; storytelling; bleak; spiritual or gospel</t>
  </si>
  <si>
    <t xml:space="preserve">Recorded quickly with Steve Albini as a tribute to Magnolia Electric Co. bassist Evan Farrell, who died in 2009, 'Josephine' is the band's last studio album released in Molina's lifetime. It is quieter and more mournful than the road-band records around it, built on hushed strumming and Molina's weathered voice on songs like the title track and 'Whip-poor-will'. It works as a fitting, restrained close to the Magnolia Electric Co. catalog.</t>
  </si>
  <si>
    <t xml:space="preserve">Closes out Magnolia Electric Co.'s studio catalog as a memorial record for bassist Evan Farrell, recorded just before Molina's final years of illness and his one collaboration with Will Johnson.</t>
  </si>
  <si>
    <t xml:space="preserve">Josephine; Whip-poor-will; O! Grace</t>
  </si>
  <si>
    <t xml:space="preserve">https://en.wikipedia.org/wiki/Josephine_(album)</t>
  </si>
  <si>
    <t xml:space="preserve">A1820</t>
  </si>
  <si>
    <t xml:space="preserve">Jason Molina and Will Johnson</t>
  </si>
  <si>
    <t xml:space="preserve">Molina and Johnson</t>
  </si>
  <si>
    <t xml:space="preserve">Chicago, IL / Denton, TX</t>
  </si>
  <si>
    <t xml:space="preserve">hushed; drawl; close harmonies; fingerpicked acoustic; storytelling</t>
  </si>
  <si>
    <t xml:space="preserve">The only proper collaboration between Jason Molina and Will Johnson, recorded together in February 2008 and released the following year, trades the road-band roar of Magnolia Electric Co. for hushed, largely acoustic duets. Songs like 'All Gone, All Gone' and 'The Lily and the Brakeman' put the two songwriters' voices side by side rather than layered into a band mix, with Sarah Jaffe adding backing vocals on one track. It was Molina's last album released before his death in 2013, a quiet capstone to the whole Magnolia/Centro-matic orbit.</t>
  </si>
  <si>
    <t xml:space="preserve">Joins the two central songwriters of the Secretly Canadian/Magnolia orbit -- Jason Molina and Centro-matic's Will Johnson -- directly, making explicit the kinship between Songs: Ohia/Magnolia Electric Co. and the Denton scene.</t>
  </si>
  <si>
    <t xml:space="preserve">All Gone, All Gone; The Lily and the Brakeman; Twenty Cycles to the Ground</t>
  </si>
  <si>
    <t xml:space="preserve">https://en.wikipedia.org/wiki/Molina_and_Johnson</t>
  </si>
  <si>
    <t xml:space="preserve">A1821</t>
  </si>
  <si>
    <t xml:space="preserve">Amalgamated Sons of Rest</t>
  </si>
  <si>
    <t xml:space="preserve">Galaxia</t>
  </si>
  <si>
    <t xml:space="preserve">fingerpicked acoustic; hushed; drawl; storytelling; close harmonies</t>
  </si>
  <si>
    <t xml:space="preserve">A one-off project pairing Jason Molina with Will Oldham and Scotland's Alasdair Roberts, this seven-song EP is plain, unplugged folk balladry, closer to a front-porch song-swap than any of the three writers' main bands. Tracks like 'Maa Bonny Lad' and 'The Gypsy He-Witch' lean on traditional-sounding melodies and close, unpolished harmonies. It is a minor but telling document of how tightly the Molina and Will Oldham/Drag City circles overlapped.</t>
  </si>
  <si>
    <t xml:space="preserve">Directly links Jason Molina to Will Oldham's Drag City deadpan-folk lineage (V2) through a shared acoustic side-project with Alasdair Roberts.</t>
  </si>
  <si>
    <t xml:space="preserve">Maa Bonny Lad; The Gypsy He-Witch; The Last House</t>
  </si>
  <si>
    <t xml:space="preserve">https://en.wikipedia.org/wiki/Amalgamated_Sons_of_Rest</t>
  </si>
  <si>
    <t xml:space="preserve">A1822</t>
  </si>
  <si>
    <t xml:space="preserve">Monsters of Folk</t>
  </si>
  <si>
    <t xml:space="preserve">Shangri-La Music</t>
  </si>
  <si>
    <t xml:space="preserve">V1</t>
  </si>
  <si>
    <t xml:space="preserve">close harmonies; fingerpicked acoustic; close harmonies; synths; storytelling</t>
  </si>
  <si>
    <t xml:space="preserve">A studio supergroup pairing Will Johnson's labelmate-adjacent circle with Conor Oberst, Jim James, and M. Ward, 'Monsters of Folk' is a friendly, eclectic indie-folk record that charted in the Billboard Top 20, far more polished and pop-minded than anything in the Molina/Johnson catalog proper. Tracks range from full-band folk-rock ('Say Please') to hushed acoustic duets. It sits closer to 2000s roots-inflected indie than to the Crazy Horse-scale sound of the Magnolia circle.</t>
  </si>
  <si>
    <t xml:space="preserve">Connects Will Johnson to the wider 2000s roots-indie scene around Bright Eyes, My Morning Jacket, and M. Ward, a lighter and more commercial cousin of his work in Centro-matic and with Molina.</t>
  </si>
  <si>
    <t xml:space="preserve">Dear God (Sincerely M.O.F.); Say Please; Ahead of the Curve</t>
  </si>
  <si>
    <t xml:space="preserve">https://en.wikipedia.org/wiki/Monsters_of_Folk_(album)</t>
  </si>
  <si>
    <t xml:space="preserve">A1823</t>
  </si>
  <si>
    <t xml:space="preserve">Centro-matic</t>
  </si>
  <si>
    <t xml:space="preserve">Redo the Stacks</t>
  </si>
  <si>
    <t xml:space="preserve">Steve Records</t>
  </si>
  <si>
    <t xml:space="preserve">Crazy Horse fuzz; lo-fi; drawl; short songs (under 2 minutes); live in the room</t>
  </si>
  <si>
    <t xml:space="preserve">Will Johnson's debut full-length as Centro-matic, recorded and mixed in Denton by Matt Pence, is scrappy, fuzzed-out guitar rock cut fast and cheap, with all twelve songs written and largely performed by Johnson himself. It sounds like a home-recorded garage band with a country streak rather than a polished studio act, closer to lo-fi indie rock than to alt-country proper. It marks the start of the prolific, self-recorded Denton scene that Centro-matic and South San Gabriel would build out over the next two decades.</t>
  </si>
  <si>
    <t xml:space="preserve">Launches Will Johnson's Centro-matic and, with it, the Denton, Texas wing of the Molina/Magnolia orbit; Matt Pence's home-studio methods here carry through the whole Centro-matic/South San Gabriel catalog.</t>
  </si>
  <si>
    <t xml:space="preserve">Parade of Choosers; Terrified Anyway; Cannot Compete</t>
  </si>
  <si>
    <t xml:space="preserve">https://en.wikipedia.org/wiki/Redo_the_Stacks</t>
  </si>
  <si>
    <t xml:space="preserve">A1824</t>
  </si>
  <si>
    <t xml:space="preserve">Navigational</t>
  </si>
  <si>
    <t xml:space="preserve">Crazy Horse fuzz; drawl; long solos; storytelling; lo-fi</t>
  </si>
  <si>
    <t xml:space="preserve">Centro-matic's second album, recorded by Matt Pence at Jay Farrar's Illinois studio, thickens the fuzz-guitar rock of the debut with more developed arrangements while keeping Johnson's frayed, unpolished vocal delivery up front. Songs like 'Ruin This With Style' and 'This Vicious Crime' still sound cut live and fast, prioritizing feel over finish. It shows Centro-matic edging from lo-fi noise-rock toward the more country-inflected sound of their 2000s records.</t>
  </si>
  <si>
    <t xml:space="preserve">Continues Centro-matic's fast, fuzz-heavy development toward the fuller alt-country/Crazy Horse sound of 'Distance and Clime' and 'Love You Just the Same'.</t>
  </si>
  <si>
    <t xml:space="preserve">Ruin This With Style; This Vicious Crime; Never Mind the Sounds</t>
  </si>
  <si>
    <t xml:space="preserve">https://en.wikipedia.org/wiki/Navigational_(album)</t>
  </si>
  <si>
    <t xml:space="preserve">A1825</t>
  </si>
  <si>
    <t xml:space="preserve">All the Falsest Hearts Can Try</t>
  </si>
  <si>
    <t xml:space="preserve">Quality Park/Munich Records</t>
  </si>
  <si>
    <t xml:space="preserve">Crazy Horse fuzz; drawl; lo-fi; long solos; storytelling</t>
  </si>
  <si>
    <t xml:space="preserve">Released the same year as 'Navigational' on the Netherlands-based Munich label, this album keeps pace with Centro-matic's rapid-fire recording habits of the late 1990s, another set of scuffed-up, guitar-forward rock songs built around Will Johnson's plainspoken drawl. It has the feel of a working band's second-tier output relative to their more celebrated 2000s records, but the same fuzzed, Crazy Horse-tilted core is already in place. It underlines how prolifically Centro-matic worked in their first Denton decade.</t>
  </si>
  <si>
    <t xml:space="preserve">One of several parallel late-1990s Centro-matic releases that built up the fuzz-guitar, alt-country sound Denton, Texas bands would keep refining through the 2000s.</t>
  </si>
  <si>
    <t xml:space="preserve">Cool That You Showed Us How; The Blisters May Come; Call the Legion in Tonight</t>
  </si>
  <si>
    <t xml:space="preserve">https://en.wikipedia.org/wiki/All_the_Falsest_Hearts_Can_Try</t>
  </si>
  <si>
    <t xml:space="preserve">A1826</t>
  </si>
  <si>
    <t xml:space="preserve">Distance and Clime</t>
  </si>
  <si>
    <t xml:space="preserve">Idol/Munich</t>
  </si>
  <si>
    <t xml:space="preserve">Crazy Horse fuzz; drawl; long solos; storytelling; harmonized guitars</t>
  </si>
  <si>
    <t xml:space="preserve">Centro-matic's fourth full-length pushes the band's fuzzed-out guitar rock into longer, more patient arrangements, trading some of the earlier records' scrappiness for a fuller, more deliberate sound. Will Johnson's songwriting stays plainspoken and drawled, but the band -- now a steadier four-piece with Scott Danbom and Mark Hedman -- plays with more room to stretch out. It sits at the midpoint between Centro-matic's lo-fi 1990s records and the more assured 'Love You Just the Same'.</t>
  </si>
  <si>
    <t xml:space="preserve">Marks Centro-matic settling into its core lineup (Johnson, Pence, Danbom, Hedman), the same band that would carry through 'Love You Just the Same' and 'Fort Recovery'.</t>
  </si>
  <si>
    <t xml:space="preserve">Fountains Of Fire; Truth Flies Out; To Unleash The Horses Now</t>
  </si>
  <si>
    <t xml:space="preserve">https://en.wikipedia.org/wiki/Distance_and_Clime
https://en.wikipedia.org/wiki/Centro-Matic</t>
  </si>
  <si>
    <t xml:space="preserve">A1827</t>
  </si>
  <si>
    <t xml:space="preserve">Love You Just the Same</t>
  </si>
  <si>
    <t xml:space="preserve">Misra/Munich</t>
  </si>
  <si>
    <t xml:space="preserve">Crazy Horse fuzz; drawl; long solos; harmonized guitars; storytelling</t>
  </si>
  <si>
    <t xml:space="preserve">Widely considered one of Centro-matic's strongest records (it earned a rare 4-star AllMusic rating), 'Love You Just the Same' balances big, fuzzed-out guitar rockers like 'Mighty Midshipman' with quieter, more melodic turns. Will Johnson's voice is as ragged as ever, but the band's arrangements are tighter and more confident than on the 1990s records. It is a strong entry point for the Centro-matic side of the Molina/Magnolia orbit.</t>
  </si>
  <si>
    <t xml:space="preserve">Represents the fully-formed, Denton-scene version of Centro-matic's Crazy Horse-indebted country rock, the direct sibling sound to Magnolia Electric Co.'s work of the same period.</t>
  </si>
  <si>
    <t xml:space="preserve">Mighty Midshipman; Flashes and Cables; Supercar</t>
  </si>
  <si>
    <t xml:space="preserve">https://en.wikipedia.org/wiki/Love_You_Just_the_Same</t>
  </si>
  <si>
    <t xml:space="preserve">A1828</t>
  </si>
  <si>
    <t xml:space="preserve">Fort Recovery</t>
  </si>
  <si>
    <t xml:space="preserve">Misra/Cooking Vinyl/Houston Party</t>
  </si>
  <si>
    <t xml:space="preserve">Crazy Horse fuzz; drawl; long solos; anthemic; storytelling</t>
  </si>
  <si>
    <t xml:space="preserve">Centro-matic's most widely reviewed album pairs some of the band's biggest, most anthemic guitar rock ('Covered Up in Mines', 'Patience for the Ride') with the same weathered, plainspoken vocals Johnson had carried since the mid-1990s. It got a UK release through Cooking Vinyl, broadening the band's reach beyond the American alt-country underground. It represents the commercial and critical peak of Centro-matic's main-band output.</t>
  </si>
  <si>
    <t xml:space="preserve">The commercial high point of Centro-matic's Denton-scene guitar rock, released the same year as Magnolia Electric Co.'s parallel breakthrough records.</t>
  </si>
  <si>
    <t xml:space="preserve">Covered Up in Mines; Patience for the Ride; The Fugitives Have Won</t>
  </si>
  <si>
    <t xml:space="preserve">https://en.wikipedia.org/wiki/Fort_Recovery_(album)</t>
  </si>
  <si>
    <t xml:space="preserve">A1829</t>
  </si>
  <si>
    <t xml:space="preserve">Centro-matic and South San Gabriel</t>
  </si>
  <si>
    <t xml:space="preserve">Dual Hawks</t>
  </si>
  <si>
    <t xml:space="preserve">Crazy Horse fuzz; hushed; drawl; pedal steel; storytelling</t>
  </si>
  <si>
    <t xml:space="preserve">A double album pairing a disc of loud Centro-matic guitar rock with a disc of quieter South San Gabriel material, 'Dual Hawks' makes explicit that Will Johnson is the same songwriter running both projects at once. The Centro-matic half stays true to the band's fuzzed-out sound, while the South San Gabriel songs slow things down into hushed, pedal-steel-laced country-folk. Taken together it is the clearest single portrait of Johnson's split musical personality.</t>
  </si>
  <si>
    <t xml:space="preserve">Unites Will Johnson's two parallel bands, Centro-matic (loud) and South San Gabriel (quiet), on one release, showing both halves of the Denton sound side by side.</t>
  </si>
  <si>
    <t xml:space="preserve">The Rat Patrol and DJs; I, The Kite; Strychnine, Breathless Ways</t>
  </si>
  <si>
    <t xml:space="preserve">https://en.wikipedia.org/wiki/Dual_Hawks</t>
  </si>
  <si>
    <t xml:space="preserve">A1830</t>
  </si>
  <si>
    <t xml:space="preserve">Candidate Waltz</t>
  </si>
  <si>
    <t xml:space="preserve">Undertow Music Collective</t>
  </si>
  <si>
    <t xml:space="preserve">Crazy Horse fuzz; drawl; storytelling; harmonized guitars; anthemic</t>
  </si>
  <si>
    <t xml:space="preserve">Released on Will Johnson's own Undertow Music Collective imprint, Centro-matic's penultimate album keeps the band's guitar-forward rock intact while sounding more settled and self-assured than the earlier, scrappier records. It came in the same stretch of years as Johnson's Monsters of Folk and Molina and Johnson side projects, and carries some of that same weathered, well-worn songwriting. It is late-period Centro-matic: still loud, still drawled, a band comfortable in its own long-running sound.</t>
  </si>
  <si>
    <t xml:space="preserve">Late-period Centro-matic, released on Will Johnson's own label as the band's Denton-scene run wound toward its 2014 finale.</t>
  </si>
  <si>
    <t xml:space="preserve">Only Nickels; All in Your Hands; Iso-Residue</t>
  </si>
  <si>
    <t xml:space="preserve">https://en.wikipedia.org/wiki/Centro-Matic</t>
  </si>
  <si>
    <t xml:space="preserve">A1831</t>
  </si>
  <si>
    <t xml:space="preserve">Take Pride in Your Long Odds</t>
  </si>
  <si>
    <t xml:space="preserve">Navigational Transmissions</t>
  </si>
  <si>
    <t xml:space="preserve">Crazy Horse fuzz; drawl; storytelling; anthemic; harmonized guitars</t>
  </si>
  <si>
    <t xml:space="preserve">Centro-matic's final album, released as the band called it quits after nearly two decades in Denton, wraps up their catalog of ragged, Crazy Horse-tilted guitar rock. It was self-released on Will Johnson's own Navigational Transmissions imprint rather than one of the band's earlier labels. As a farewell record it plays like a summation of the band's whole run, from lo-fi 1990s beginnings to the more assured songwriting of its later years.</t>
  </si>
  <si>
    <t xml:space="preserve">Closes out Centro-matic's run as a band, the year after Jason Molina's death, marking the practical end of the classic Molina/Magnolia-era Denton-Bloomington-Chicago network.</t>
  </si>
  <si>
    <t xml:space="preserve">Redness of Our Rest; Only in My Double Mind; Long Live the Long Odds</t>
  </si>
  <si>
    <t xml:space="preserve">A1832</t>
  </si>
  <si>
    <t xml:space="preserve">South San Gabriel</t>
  </si>
  <si>
    <t xml:space="preserve">South San Gabriel Songs/Music</t>
  </si>
  <si>
    <t xml:space="preserve">hushed; pedal steel; fingerpicked acoustic; drawl; lullaby</t>
  </si>
  <si>
    <t xml:space="preserve">Will Johnson's quieter alter-ego project to Centro-matic, South San Gabriel's debut was originally released under the Centro-matic name before Johnson split his catalog into a loud band and a hushed one. Sparse, slow, and largely acoustic, it points toward the slowcore-adjacent side of the Denton scene rather than Centro-matic's fuzzed-out rock. It is the origin point of a project Johnson would keep alive alongside Centro-matic for another decade.</t>
  </si>
  <si>
    <t xml:space="preserve">Splits off from Centro-matic as Will Johnson's hushed, slow-tempo alter ego, establishing a quieter parallel track to the Crazy Horse fuzz of his main band.</t>
  </si>
  <si>
    <t xml:space="preserve">Ninety Secretaries Down; Proud Son Of Gaffney; To Accompany</t>
  </si>
  <si>
    <t xml:space="preserve">https://en.wikipedia.org/wiki/South_San_Gabriel_Songs/Music</t>
  </si>
  <si>
    <t xml:space="preserve">A1833</t>
  </si>
  <si>
    <t xml:space="preserve">The Carlton Chronicles: Not Until the Operation's Through</t>
  </si>
  <si>
    <t xml:space="preserve">Misra/Munich/Houston Party</t>
  </si>
  <si>
    <t xml:space="preserve">hushed; pedal steel; glacial; fingerpicked acoustic; bleak</t>
  </si>
  <si>
    <t xml:space="preserve">South San Gabriel's most fully-realized album pushes Will Johnson's quiet side project further into slowcore territory, all patient tempos, sparse arrangements, and pedal steel drones. It was written around the illness of a family member (the 'Carlton' of the title), giving the record a hushed, worried tone throughout. It is the clearest link between the Denton scene and the slowcore lineage that also runs through Low and Codeine.</t>
  </si>
  <si>
    <t xml:space="preserve">Pushes Will Johnson's South San Gabriel project toward the slowcore lineage (Low, Codeine), a quieter sibling to both Centro-matic and the Magnolia Electric Co. sound.</t>
  </si>
  <si>
    <t xml:space="preserve">Charred Resentment the Same; Predatory King Today; Affection's the Pay</t>
  </si>
  <si>
    <t xml:space="preserve">https://en.wikipedia.org/wiki/The_Carlton_Chronicles:_Not_Until_the_Operation%27s_Through</t>
  </si>
  <si>
    <t xml:space="preserve">A1834</t>
  </si>
  <si>
    <t xml:space="preserve">Will Johnson</t>
  </si>
  <si>
    <t xml:space="preserve">Murder of Tides</t>
  </si>
  <si>
    <t xml:space="preserve">Undertow</t>
  </si>
  <si>
    <t xml:space="preserve">hushed; fingerpicked acoustic; drawl; storytelling; lullaby</t>
  </si>
  <si>
    <t xml:space="preserve">Will Johnson's first solo album, released while Centro-matic was still active, strips his songwriting down to just voice and acoustic guitar, closer to a demo tape than a full-band record. It is quieter and more intimate than either Centro-matic or South San Gabriel, letting his weathered, plainspoken vocal carry the whole record. It set the pattern for Johnson's parallel solo career alongside his main bands.</t>
  </si>
  <si>
    <t xml:space="preserve">Opens Will Johnson's solo catalog, a stripped-down extension of the same Denton songwriting that fed Centro-matic and South San Gabriel.</t>
  </si>
  <si>
    <t xml:space="preserve">Murder of Tides (Westerlies); Commonly Linked; The Riot Jack</t>
  </si>
  <si>
    <t xml:space="preserve">https://en.wikipedia.org/wiki/Murder_of_Tides</t>
  </si>
  <si>
    <t xml:space="preserve">A1835</t>
  </si>
  <si>
    <t xml:space="preserve">Vultures Await</t>
  </si>
  <si>
    <t xml:space="preserve">hushed; fingerpicked acoustic; drawl; storytelling; bleak</t>
  </si>
  <si>
    <t xml:space="preserve">Will Johnson's second solo record continues the quiet, plainspoken songwriting of 'Murder of Tides', with a little more instrumental color layered around the acoustic core. It is unhurried and downcast, closer in mood to South San Gabriel than to Centro-matic's guitar rock. It reinforces Johnson's status as one of the steadiest, most prolific songwriters in the Denton/Magnolia orbit.</t>
  </si>
  <si>
    <t xml:space="preserve">Continues Will Johnson's stripped-down solo work alongside his ongoing Centro-matic and South San Gabriel output.</t>
  </si>
  <si>
    <t xml:space="preserve">Catherine Dupree; Just to Know What You've Been Dreaming; Vultures Await</t>
  </si>
  <si>
    <t xml:space="preserve">https://en.wikipedia.org/wiki/Vultures_Await</t>
  </si>
  <si>
    <t xml:space="preserve">A1836</t>
  </si>
  <si>
    <t xml:space="preserve">Scorpion</t>
  </si>
  <si>
    <t xml:space="preserve">Undertow Music</t>
  </si>
  <si>
    <t xml:space="preserve">Will Johnson's first solo album in eight years, released the same period he was working with Monsters of Folk and readying Molina and Johnson-era material, returns to the plain, weathered acoustic songwriting of his earlier solo records. It sits comfortably alongside his other 2010s work, a quiet counterpart to the louder, later Centro-matic albums. Long-time fans of the Denton catalog treat it as a dependable, late-period entry.</t>
  </si>
  <si>
    <t xml:space="preserve">A 2010s continuation of Will Johnson's solo songwriting, running parallel to the final years of Centro-matic and his collaboration with Jason Molina.</t>
  </si>
  <si>
    <t xml:space="preserve">You Will Be Here, Mine; Rosanky; Bloodkin Push (Forget The Ones)</t>
  </si>
  <si>
    <t xml:space="preserve">https://www.discogs.com/master/480597-Will-Johnson-Scorpion</t>
  </si>
  <si>
    <t xml:space="preserve">A1837</t>
  </si>
  <si>
    <t xml:space="preserve">Wire Mountain</t>
  </si>
  <si>
    <t xml:space="preserve">A later Will Johnson solo record, released well after Centro-matic's 2014 breakup, keeps the same plainspoken, acoustic-centered songwriting he has carried since 'Murder of Tides'. It is quieter and more reflective than his band records, the sound of a veteran Denton songwriter still working the same hushed, weathered vein two decades on. It extends the Molina/Magnolia circle's aftermath well past the lane's core years.</t>
  </si>
  <si>
    <t xml:space="preserve">A post-Centro-matic Will Johnson solo record continuing the hushed, plainspoken songwriting he established in the Molina/Magnolia era.</t>
  </si>
  <si>
    <t xml:space="preserve">Necessitarianism (Fred Merkle's Blues); A Carousel Victor; Gasconade</t>
  </si>
  <si>
    <t xml:space="preserve">https://www.discogs.com/master/1614300-Will-Johnson-Wire-Mountain</t>
  </si>
  <si>
    <t xml:space="preserve">A1838</t>
  </si>
  <si>
    <t xml:space="preserve">Diamond City</t>
  </si>
  <si>
    <t xml:space="preserve">hushed; fingerpicked acoustic; drawl; storytelling; road songs</t>
  </si>
  <si>
    <t xml:space="preserve">Will Johnson's ninth solo album, covered by No Expectations as patient music with effortless hooks, leads with his weary voice and evocative lyrics over unhurried, largely acoustic arrangements. Coming fifty years into his career, it is the sound of the same Denton songwriter who started Centro-matic in 1995 still working the same plainspoken vein. It stands as the most recent chapter of the Molina/Magnolia-orbit story the assignment traces back to the mid-1990s.</t>
  </si>
  <si>
    <t xml:space="preserve">The most recent entry in Will Johnson's solo catalog, extending the Centro-matic/South San Gabriel/Molina and Johnson lineage nearly thirty years on.</t>
  </si>
  <si>
    <t xml:space="preserve">Diamond City; Floodway Fall; Unfamiliar Ghost</t>
  </si>
  <si>
    <t xml:space="preserve">https://www.discogs.com/master/3806532-Will-Johnson-Diamond-City</t>
  </si>
  <si>
    <t xml:space="preserve">A1839</t>
  </si>
  <si>
    <t xml:space="preserve">Arbouretum</t>
  </si>
  <si>
    <t xml:space="preserve">Rites of Uncovering</t>
  </si>
  <si>
    <t xml:space="preserve">Baltimore, MD</t>
  </si>
  <si>
    <t xml:space="preserve">Crazy Horse fuzz; long solos; baritone; noise wall; drawl</t>
  </si>
  <si>
    <t xml:space="preserve">Baltimore's Arbouretum plays slow, heavy, guitar-drenched folk-rock in an explicitly Crazy Horse-scale mode, with Dave Heumann's baritone drawl riding over extended, fuzzed-out solos. 'Rites of Uncovering' is the band's second album and first widely reviewed one, closer to stoner-rock heaviness than to the alt-country twang of Centro-matic, but sharing the same lineage of haunted, guitar-forward Americana as the Molina/Magnolia catalog. It plays like a doom-tinged cousin to Neil Young's own Crazy Horse records.</t>
  </si>
  <si>
    <t xml:space="preserve">Extends the Neil Young/Crazy Horse guitar lineage that also runs through Magnolia Electric Co., pushing it toward heavier, stoner-rock-adjacent territory from Baltimore rather than the Midwest or Texas.</t>
  </si>
  <si>
    <t xml:space="preserve">Signposts And Instruments; Tonight's A Jewel; Pale Rider Blues</t>
  </si>
  <si>
    <t xml:space="preserve">https://www.discogs.com/artist/722989-Arbouretum</t>
  </si>
  <si>
    <t xml:space="preserve">A1840</t>
  </si>
  <si>
    <t xml:space="preserve">Song of the Pearl</t>
  </si>
  <si>
    <t xml:space="preserve">Crazy Horse fuzz; long solos; baritone; drawl; strings</t>
  </si>
  <si>
    <t xml:space="preserve">Arbouretum's third album keeps the band's heavy, extended-jam approach to guitar rock but brings in strings and slightly more melodic songwriting on tracks like the title track and 'False Spring'. Dave Heumann's plainspoken baritone still anchors songs that stretch past five and six minutes, closer to a doom-folk take on Crazy Horse than to conventional alt-country. It is a strong mid-period entry in the band's catalog.</t>
  </si>
  <si>
    <t xml:space="preserve">Continues Arbouretum's Crazy Horse-scale, heavy-guitar folk rock, the same lineage Molina and Neil Young himself sit at the root of.</t>
  </si>
  <si>
    <t xml:space="preserve">Song Of The Pearl; False Spring; Down By The Fall Line</t>
  </si>
  <si>
    <t xml:space="preserve">https://www.discogs.com/master/151246-Arbouretum-Song-Of-The-Pearl</t>
  </si>
  <si>
    <t xml:space="preserve">A1841</t>
  </si>
  <si>
    <t xml:space="preserve">The Gathering</t>
  </si>
  <si>
    <t xml:space="preserve">Named one of the year's best albums by both Mojo and Uncut, 'The Gathering' is Arbouretum's widest-reaching record, built on long, heavy guitar excursions like the ten-minute 'Song of the Nile' alongside a cover of Jimmy Webb's 'The Highwayman'. Dave Heumann's baritone stays plain and unhurried even as the guitars pile up into extended, distorted jams. It is the clearest 'Essential' entry point into Arbouretum's Crazy Horse-scale sound.</t>
  </si>
  <si>
    <t xml:space="preserve">Arbouretum's critical peak, the fullest expression of the Baltimore band's Crazy Horse-indebted, heavy-guitar folk rock within the wider Molina/Magnolia-adjacent V1 lane.</t>
  </si>
  <si>
    <t xml:space="preserve">Song of the Nile; The White Bird; Waxing Crescents</t>
  </si>
  <si>
    <t xml:space="preserve">https://en.wikipedia.org/wiki/The_Gathering_(Arbouretum_album)</t>
  </si>
  <si>
    <t xml:space="preserve">A1842</t>
  </si>
  <si>
    <t xml:space="preserve">Coming Out of the Fog</t>
  </si>
  <si>
    <t xml:space="preserve">Crazy Horse fuzz; long solos; baritone; drawl; bleak</t>
  </si>
  <si>
    <t xml:space="preserve">Arbouretum's fifth album keeps the band's slow, heavy guitar-rock formula intact on tracks like 'The Long Night' and 'Renouncer', with Dave Heumann's baritone as unhurried as ever over extended, distorted jams. It closes out the band's core 1996-2013-era run at the same volume and pace they had established since 'Rites of Uncovering'. Later albums ('Let It All In') would keep the sound going well past this record.</t>
  </si>
  <si>
    <t xml:space="preserve">Closes Arbouretum's core lane-era run of Crazy Horse-scale Baltimore guitar rock, a sound the band would continue past 2013 largely unchanged.</t>
  </si>
  <si>
    <t xml:space="preserve">The Long Night; Renouncer; The Promise</t>
  </si>
  <si>
    <t xml:space="preserve">https://www.discogs.com/master/525841-Arbouretum-Coming-Out-Of-The-Fog</t>
  </si>
  <si>
    <t xml:space="preserve">A1843</t>
  </si>
  <si>
    <t xml:space="preserve">Let It All In</t>
  </si>
  <si>
    <t xml:space="preserve">Released well past the lane's core years, Arbouretum's later album 'Let It All In' keeps the same slow, heavy guitar-rock sound the band established with 'Rites of Uncovering' over a decade earlier. Dave Heumann's baritone and the band's extended, fuzzed-out jams on tracks like 'A Prism in Reverse' show a band that has not changed its approach much since 2007. It is included here as a continuation of the same unbroken Crazy Horse-scale catalog rather than a new direction.</t>
  </si>
  <si>
    <t xml:space="preserve">A 2020 continuation of Arbouretum's long-running Crazy Horse-scale sound, unchanged enough from their 2007-2013 records to belong with the rest of their V1 catalog.</t>
  </si>
  <si>
    <t xml:space="preserve">How Deep It Goes; A Prism in Reverse; No Sanctuary Blues</t>
  </si>
  <si>
    <t xml:space="preserve">https://en.wikipedia.org/wiki/Let_It_All_In_(Arbouretum_album)</t>
  </si>
  <si>
    <t xml:space="preserve">A1844</t>
  </si>
  <si>
    <t xml:space="preserve">The Black Swans</t>
  </si>
  <si>
    <t xml:space="preserve">Who Will Walk in the Darkness with You?</t>
  </si>
  <si>
    <t xml:space="preserve">Delmore Recording Society</t>
  </si>
  <si>
    <t xml:space="preserve">hushed; drawl; bleak; fingerpicked acoustic; cracked or yelping</t>
  </si>
  <si>
    <t xml:space="preserve">Columbus, Ohio's The Black Swans build a spare, haunted folk-rock sound around Jerry DeCicca's cracked, weary voice, with violinist Noel Sayre's playing giving the songs an eerie, mournful edge. The band's debut is slow and hushed throughout, closer to a graveside hymn than to a rock record, sharing the same Midwestern gothic-folk atmosphere as Songs: Ohia. It is Molina-adjacent in tone and geography without being directly connected to his bands.</t>
  </si>
  <si>
    <t xml:space="preserve">A Columbus, Ohio band working the same haunted, Midwestern gothic-folk atmosphere as Jason Molina's Songs: Ohia, sharing scene and tone rather than direct collaboration.</t>
  </si>
  <si>
    <t xml:space="preserve">Who Will Walk in the Darkness With You?; Black Swan Blues; Hours Never End</t>
  </si>
  <si>
    <t xml:space="preserve">https://en.wikipedia.org/wiki/Who_Will_Walk_in_the_Darkness_with_You%3F</t>
  </si>
  <si>
    <t xml:space="preserve">A1845</t>
  </si>
  <si>
    <t xml:space="preserve">Change!</t>
  </si>
  <si>
    <t xml:space="preserve">La Société Expéditionnaire</t>
  </si>
  <si>
    <t xml:space="preserve">hushed; drawl; bleak; cracked or yelping; spiritual or gospel</t>
  </si>
  <si>
    <t xml:space="preserve">The Black Swans' second album, released the same year violinist Noel Sayre's death would soon reshape the band, keeps the same spare, mournful folk sound as the debut on songs like 'New Face' and 'Hope Island'. Jerry DeCicca's plainspoken, weathered voice stays the focus throughout, with minimal backing letting the songs breathe. It is a quieter, less-known cousin to the Songs: Ohia catalog, built from the same Midwestern small-town gloom.</t>
  </si>
  <si>
    <t xml:space="preserve">Continues The Black Swans' hushed, Midwestern gothic-folk sound, part of the same regional atmosphere (Ohio, small-town gloom) that produced Songs: Ohia.</t>
  </si>
  <si>
    <t xml:space="preserve">New Face; Hope Island; Coats</t>
  </si>
  <si>
    <t xml:space="preserve">https://en.wikipedia.org/wiki/Change!</t>
  </si>
  <si>
    <t xml:space="preserve">A1846</t>
  </si>
  <si>
    <t xml:space="preserve">Butterglory</t>
  </si>
  <si>
    <t xml:space="preserve">Crumble</t>
  </si>
  <si>
    <t xml:space="preserve">Lawrence, KS</t>
  </si>
  <si>
    <t xml:space="preserve">lo-fi; deadpan; fingerpicked acoustic; short songs (under 2 minutes); funny-sad</t>
  </si>
  <si>
    <t xml:space="preserve">Butterglory's debut pairs Matt Suggs and Debby Vander Wall's dual, half-mumbled vocals with cheaply recorded, fuzzed-out guitar pop, alternating scrappy full-band tracks with four-track home recordings. It sounds like a Kansas cousin to early Pavement and Guided by Voices, more interested in melodic fragments than polish. Songs like 'Waiting on the Guns' and 'Cactus' show the band's knack for hooks buried under tape hiss.</t>
  </si>
  <si>
    <t xml:space="preserve">Part of the Merge Records roster alongside Superchunk and the Karl Hendricks Trio, Butterglory brought Lawrence, Kansas's lo-fi scene into the same Matador/Merge slacker-rock conversation as Pavement and Guided by Voices.</t>
  </si>
  <si>
    <t xml:space="preserve">Waiting on the Guns; Forty-Four; Cactus</t>
  </si>
  <si>
    <t xml:space="preserve">https://en.wikipedia.org/wiki/Butterglory
https://www.discogs.com/release/1898767-Butterglory-Crumble</t>
  </si>
  <si>
    <t xml:space="preserve">A1847</t>
  </si>
  <si>
    <t xml:space="preserve">Are You Building a Temple in Heaven?</t>
  </si>
  <si>
    <t xml:space="preserve">lo-fi; deadpan; jangle; funny-sad; short songs (under 2 minutes)</t>
  </si>
  <si>
    <t xml:space="preserve">Butterglory's second Merge album cleans up the four-track hiss slightly while keeping the loose, off-kilter arrangements and half-buried male-female vocal trade-offs. Matt Suggs' guitar lines jangle and wander rather than build toward choruses, closer to a scrappier Guided by Voices than to anything radio-ready. 'She Clicks the Sticks' and 'The Halo Over Your Head' are the record's most immediate moments.</t>
  </si>
  <si>
    <t xml:space="preserve">A Merge labelmate of Superchunk and the Karl Hendricks Trio, extending Butterglory's lo-fi, Lawrence-scene take on the same slacker-pop vocabulary Pavement and GBV were mining nationally.</t>
  </si>
  <si>
    <t xml:space="preserve">She Clicks the Sticks; The Halo Over Your Head; Sit in the Car</t>
  </si>
  <si>
    <t xml:space="preserve">https://www.mergerecords.com/product/are_you_building_a_temple_in_heaven
https://en.wikipedia.org/wiki/Butterglory</t>
  </si>
  <si>
    <t xml:space="preserve">A1848</t>
  </si>
  <si>
    <t xml:space="preserve">The Karl Hendricks Trio</t>
  </si>
  <si>
    <t xml:space="preserve">For a While, It Was Funny</t>
  </si>
  <si>
    <t xml:space="preserve">deadpan; drawl; funny-sad; storytelling; shouted</t>
  </si>
  <si>
    <t xml:space="preserve">Karl Hendricks' Merge debut is wordy, self-lacerating bar-band rock: long, unhurried guitar workouts under lyrics that read like diary entries about drinking, failure and bad relationships. The trio format keeps things loose and live-sounding, with Hendricks' talk-singing drawl doing most of the emotional work. 'Naked and High on Drugs' and the nearly seven-minute 'Secret of the Easy Yoke' are the record's centerpieces.</t>
  </si>
  <si>
    <t xml:space="preserve">A Merge Records signing in the same era as Superchunk and Butterglory, the Karl Hendricks Trio brought a more confessional, self-deprecating strain of Pittsburgh bar-rock into the Matador/Merge indie-rock conversation.</t>
  </si>
  <si>
    <t xml:space="preserve">Naked and High on Drugs; A Boy Who Plays with Dolls; Secret of the Easy Yoke</t>
  </si>
  <si>
    <t xml:space="preserve">https://en.wikipedia.org/wiki/The_Karl_Hendricks_Trio
https://www.mergerecords.com/product/for_a_while_it_was_funny</t>
  </si>
  <si>
    <t xml:space="preserve">A1849</t>
  </si>
  <si>
    <t xml:space="preserve">Declare Your Weapons</t>
  </si>
  <si>
    <t xml:space="preserve">deadpan; drawl; storytelling; funny-sad; shouted</t>
  </si>
  <si>
    <t xml:space="preserve">With a new rhythm section, Karl Hendricks Trio's fourth album tightens the guitar interplay while keeping the same wiry, talk-sung songwriting about failed romance and small humiliations. It is a touch more muscular than its predecessor without losing the band's dry, self-mocking humor. 'Like John Travolta' and 'A Letter to the Coach' typify the record's mix of sarcasm and genuine hurt.</t>
  </si>
  <si>
    <t xml:space="preserve">Continues the Karl Hendricks Trio's run on Merge Records alongside Superchunk and Butterglory, part of the same '90s Merge/Matador indie-rock scene.</t>
  </si>
  <si>
    <t xml:space="preserve">Like John Travolta; A Letter to the Coach; Surrender on Demand</t>
  </si>
  <si>
    <t xml:space="preserve">https://www.mergerecords.com/product/declare_your_weapons
https://en.wikipedia.org/wiki/The_Karl_Hendricks_Trio</t>
  </si>
  <si>
    <t xml:space="preserve">A1850</t>
  </si>
  <si>
    <t xml:space="preserve">Small Factory</t>
  </si>
  <si>
    <t xml:space="preserve">I Do Not Love You</t>
  </si>
  <si>
    <t xml:space="preserve">lo-fi; deadpan; jangle; short songs (under 2 minutes); hushed</t>
  </si>
  <si>
    <t xml:space="preserve">Small Factory's second album is spare, unpolished boy-girl indie pop: Phoebe Summersquash's flat, plainspoken vocals over Dave Auchenbach's ringing, minimal guitar lines and simple drums. It shares the deadpan, unadorned charm of early Beat Happening and Unrest more than anything glossy. 'Valentine' and 'Keep On Smiling' are the record's most direct pop moments.</t>
  </si>
  <si>
    <t xml:space="preserve">A spinART Records act contemporaneous with Small Factory's tourmates Unrest and the Grifters, part of the same lo-fi, DIY-network indie-rock underground as Pavement and Guided by Voices.</t>
  </si>
  <si>
    <t xml:space="preserve">Valentine; Keep On Smiling; I'm Not Giving Up</t>
  </si>
  <si>
    <t xml:space="preserve">https://en.wikipedia.org/wiki/Small_Factory
https://www.discogs.com/release/1382987-Small-Factory-I-Do-Not-Love-You</t>
  </si>
  <si>
    <t xml:space="preserve">A1851</t>
  </si>
  <si>
    <t xml:space="preserve">Number One Cup</t>
  </si>
  <si>
    <t xml:space="preserve">Possum Trot Plan</t>
  </si>
  <si>
    <t xml:space="preserve">jangle; deadpan; drawl; breezy; funny-sad</t>
  </si>
  <si>
    <t xml:space="preserve">Number One Cup's debut runs twenty songs of hooky, slightly askew guitar pop, often compared at the time to a more melodic, Chicago-scene answer to Pavement. Producer Brad Wood keeps the guitars bright and the tempos brisk, with the UK hit 'Divebomb' as its most straightforwardly catchy moment. It is dense and hook-driven where a lot of its slacker-rock peers were looser.</t>
  </si>
  <si>
    <t xml:space="preserve">A Flydaddy Records band that emerged from Chicago's early-'90s indie scene, pushing the same Pavement-indebted slacker-pop songwriting toward a tighter, more power-pop arrangement style.</t>
  </si>
  <si>
    <t xml:space="preserve">Divebomb; Birth of a Gasser</t>
  </si>
  <si>
    <t xml:space="preserve">https://en.wikipedia.org/wiki/Number_One_Cup
https://www.sweetpearecords.net/related-releases/number-one-cup-possum-trot-plan/</t>
  </si>
  <si>
    <t xml:space="preserve">A1852</t>
  </si>
  <si>
    <t xml:space="preserve">Wrecked by Lions</t>
  </si>
  <si>
    <t xml:space="preserve">Number One Cup's second and final album keeps the hooky, Brad Wood-produced guitar-pop sound of its debut but trims some of the sprawl, leaning into tighter, more driving arrangements. Reviewers at the time again reached for Pavement comparisons, but the songs are more direct and less digressive. 'Waiting on the Lions' and 'Three Miles from Talent' are among its catchiest tracks.</t>
  </si>
  <si>
    <t xml:space="preserve">Number One Cup's second Flydaddy release, part of the same mid-'90s Chicago indie-rock scene that also produced labelmates and Pavement-adjacent power-pop bands nationally.</t>
  </si>
  <si>
    <t xml:space="preserve">Waiting on the Lions; Three Miles from Talent; Malcolm's X-Ray Picnic</t>
  </si>
  <si>
    <t xml:space="preserve">https://en.wikipedia.org/wiki/Number_One_Cup
https://www.discogs.com/release/1224534-Number-One-Cup-Wrecked-By-Lions</t>
  </si>
  <si>
    <t xml:space="preserve">A1853</t>
  </si>
  <si>
    <t xml:space="preserve">Trumans Water</t>
  </si>
  <si>
    <t xml:space="preserve">Godspeed the Punchline</t>
  </si>
  <si>
    <t xml:space="preserve">noise wall; shouted; lo-fi; short songs (under 2 minutes); feedback</t>
  </si>
  <si>
    <t xml:space="preserve">Trumans Water's fourth album crams eighteen songs into under forty minutes, careening between blown-out noise-rock riffing, tape-warped skronk and sudden shifts in tempo and song length. It is jagged and abrasive compared to the more melodic end of the slacker-rock scene, closer to a San Diego cousin of early Pavement's noisier moments blown out further. 'Long End of a Firearm' and 'Enflamed' show the band's more song-based side amid the chaos.</t>
  </si>
  <si>
    <t xml:space="preserve">A Homestead Records band from San Diego's noisy indie underground, pushing the lo-fi, DIY-network aesthetic that also produced Pavement and Sebadoh toward a harsher, more fractured noise-rock extreme.</t>
  </si>
  <si>
    <t xml:space="preserve">Long End of a Firearm; Enflamed; Antsmashes Yer Star (Dead Airwaves)</t>
  </si>
  <si>
    <t xml:space="preserve">https://en.wikipedia.org/wiki/Trumans_Water
https://en.wikipedia.org/wiki/Godspeed_the_Punchline</t>
  </si>
  <si>
    <t xml:space="preserve">A1854</t>
  </si>
  <si>
    <t xml:space="preserve">Milktrain to Paydirt</t>
  </si>
  <si>
    <t xml:space="preserve">noise wall; shouted; lo-fi; long songs (7+ minutes); feedback</t>
  </si>
  <si>
    <t xml:space="preserve">Trumans Water's fifth album stretches out more than its predecessor, mixing sprawling, noisy jams like the near ten-minute 'Sour Synapse/St. Job Int'l Gore' with shorter blasts of clattering guitar noise. It keeps the band's love of abrupt tempo shifts and unpolished recording while pushing further into abstraction. 'Lick Observatory' and 'Concussed' are among its more structured moments.</t>
  </si>
  <si>
    <t xml:space="preserve">Continues Trumans Water's run on Homestead Records, part of the same noisy, DIY-network indie underground that connects Pavement's early noise-rock side to San Diego's scrappier scene.</t>
  </si>
  <si>
    <t xml:space="preserve">Lick Observatory; Concussed; Sour Synapse/St. Job Int'l Gore</t>
  </si>
  <si>
    <t xml:space="preserve">https://en.wikipedia.org/wiki/Trumans_Water
https://en.wikipedia.org/wiki/Milktrain_to_Paydirt</t>
  </si>
  <si>
    <t xml:space="preserve">A1855</t>
  </si>
  <si>
    <t xml:space="preserve">Thinking Fellers Union Local 282</t>
  </si>
  <si>
    <t xml:space="preserve">Strangers from the Universe</t>
  </si>
  <si>
    <t xml:space="preserve">noise wall; lo-fi; deadpan; shouted; feedback</t>
  </si>
  <si>
    <t xml:space="preserve">Thinking Fellers Union Local 282's Matador debut mixes tightly constructed pop songs with ambient noise collages and sudden left turns, the work of a five-person collective more interested in texture and surprise than verse-chorus convention. Tracks like 'Socket' and 'Hundreds of Years' show real melodic songwriting hiding inside the group's stranger, more experimental impulses. It is denser and weirder than most of their Matador labelmates.</t>
  </si>
  <si>
    <t xml:space="preserve">Signed to Matador Records alongside Pavement and Yo La Tengo, the band brought San Francisco's more experimental lo-fi underground into the same national indie-rock conversation.</t>
  </si>
  <si>
    <t xml:space="preserve">Socket; Hundreds of Years; Guillotine</t>
  </si>
  <si>
    <t xml:space="preserve">https://en.wikipedia.org/wiki/Strangers_from_the_Universe
https://en.wikipedia.org/wiki/Thinking_Fellers_Union_Local_282</t>
  </si>
  <si>
    <t xml:space="preserve">A1856</t>
  </si>
  <si>
    <t xml:space="preserve">Libertine</t>
  </si>
  <si>
    <t xml:space="preserve">El Recordo</t>
  </si>
  <si>
    <t xml:space="preserve">Silkworm's third album is the last to feature Joel R.L. Phelps alongside Tim Midyett and Andy Cohen, and it carries more of his rawer, more anguished delivery than the band's later Matador records. The guitar interplay is still lean and riff-driven, but the mood is darker and more turbulent, closer to the band's noise-rock roots. 'Couldn't You Wait?' and 'Cotton Girl' show the push-pull between the band's three songwriting voices.</t>
  </si>
  <si>
    <t xml:space="preserve">Recorded during Silkworm's Missoula-to-Seattle years just before Phelps' departure, Libertine is the transitional record between the band's rougher early sound and the more streamlined Matador albums that followed.</t>
  </si>
  <si>
    <t xml:space="preserve">There Is a Party in Warsaw Tonight; Couldn't You Wait?; Cotton Girl</t>
  </si>
  <si>
    <t xml:space="preserve">https://en.wikipedia.org/wiki/Libertine_(Silkworm_album)
https://www.discogs.com/master/420582-Silkworm-Libertine</t>
  </si>
  <si>
    <t xml:space="preserve">A1857</t>
  </si>
  <si>
    <t xml:space="preserve">Stephen Malkmus</t>
  </si>
  <si>
    <t xml:space="preserve">deadpan; drawl; jangle; long solos; pop-culture references</t>
  </si>
  <si>
    <t xml:space="preserve">Stephen Malkmus' solo debut, backed by the Jicks, picks up Pavement's off-kilter guitar melodies and cryptic, referential wordplay in a slightly more relaxed, classic-rock-leaning setting. The tunes wander through extended guitar passages and shaggy-dog lyrics without the abrasive edges of Wowee Zowee. 'Church on White' and 'Jenny and the Ess-Dog' are the record's most fully realized songs.</t>
  </si>
  <si>
    <t xml:space="preserve">Malkmus' first post-Pavement release on Matador, extending the loose, digressive guitar-rock songwriting of his old band into a new decade and a new lineup, the Jicks.</t>
  </si>
  <si>
    <t xml:space="preserve">Black Book; Phantasies; Jo Jo's Jacket</t>
  </si>
  <si>
    <t xml:space="preserve">https://en.wikipedia.org/wiki/Stephen_Malkmus_(album)</t>
  </si>
  <si>
    <t xml:space="preserve">A1858</t>
  </si>
  <si>
    <t xml:space="preserve">Pig Lib</t>
  </si>
  <si>
    <t xml:space="preserve">deadpan; drawl; long solos; jangle; pop-culture references</t>
  </si>
  <si>
    <t xml:space="preserve">Malkmus and the Jicks' second album leans further into extended, jammy guitar workouts, several songs stretching past six minutes on winding solos and shifting sections. The vocal delivery stays the same dry, half-amused drawl familiar from Pavement, but the arrangements are looser and more exploratory. 'Water and a Seat' and 'Ramp of Death' show the band settling into a more open-ended, classic-rock-informed version of Malkmus' songwriting.</t>
  </si>
  <si>
    <t xml:space="preserve">The second Jicks album, continuing Malkmus' post-Pavement evolution toward longer, more guitar-solo-driven arrangements while keeping the same wry, referential lyric style.</t>
  </si>
  <si>
    <t xml:space="preserve">Water and a Seat; Ramp of Death; (Do Not Feed the) Oyster</t>
  </si>
  <si>
    <t xml:space="preserve">https://en.wikipedia.org/wiki/Pig_Lib</t>
  </si>
  <si>
    <t xml:space="preserve">A1859</t>
  </si>
  <si>
    <t xml:space="preserve">764-HERO</t>
  </si>
  <si>
    <t xml:space="preserve">Get Here and Stay</t>
  </si>
  <si>
    <t xml:space="preserve">deadpan; jangle; drawl; small-town; breezy</t>
  </si>
  <si>
    <t xml:space="preserve">764-HERO's second album pairs John Atkins' plainspoken, half-sung vocals with ringing, unhurried guitar interplay and Polly Johnson's steady, unfussy drumming, in a style frequently likened to labelmates and touring partners Modest Mouse. It is quieter and more melodic than the band's noisier debut, with songs like 'History Lessons' and 'Coastline' favoring mood over hooks. The record captures the Up Records Pacific Northwest sound of the late '90s.</t>
  </si>
  <si>
    <t xml:space="preserve">An Up Records band and frequent Modest Mouse tourmate, 764-HERO extended the label's loose, off-kilter Pacific Northwest indie-rock sound alongside Built to Spill and Modest Mouse.</t>
  </si>
  <si>
    <t xml:space="preserve">History Lessons; Ward's Country; Coastline</t>
  </si>
  <si>
    <t xml:space="preserve">https://en.wikipedia.org/wiki/Get_Here_and_Stay
https://en.wikipedia.org/wiki/764-HERO</t>
  </si>
  <si>
    <t xml:space="preserve">A1860</t>
  </si>
  <si>
    <t xml:space="preserve">The Van Pelt</t>
  </si>
  <si>
    <t xml:space="preserve">Sultans of Sentiment</t>
  </si>
  <si>
    <t xml:space="preserve">Gern Blandsten Records</t>
  </si>
  <si>
    <t xml:space="preserve">Jersey City, NJ</t>
  </si>
  <si>
    <t xml:space="preserve">deadpan; storytelling; baritone; jangle; small-town</t>
  </si>
  <si>
    <t xml:space="preserve">The Van Pelt's second and final album pairs Chris Leo's spoken-sung, novelistic vocals with interlocking, clean-toned guitar lines that build and release tension rather than relying on hooks or choruses. It sits at the more literate, talk-singing end of '90s indie rock, closer to Silkworm's storytelling than to Pavement's looseness. 'Nanzen Kills a Cat' and 'Yamato (Where People Really Die)' show the band's dense, narrative lyric style.</t>
  </si>
  <si>
    <t xml:space="preserve">A Gern Blandsten Records band from the New York/New Jersey underground, extending the deadpan, talk-sung storytelling strain of '90s indie rock shared with Silkworm into a more angular, post-punk direction.</t>
  </si>
  <si>
    <t xml:space="preserve">Nanzen Kills a Cat; The Good, the Bad, and the Blind; Yamato (Where People Really Die)</t>
  </si>
  <si>
    <t xml:space="preserve">https://en.wikipedia.org/wiki/Sultans_of_Sentiment
https://thevanpelt.bandcamp.com/album/sultans-of-sentiment</t>
  </si>
  <si>
    <t xml:space="preserve">A1861</t>
  </si>
  <si>
    <t xml:space="preserve">Beulah</t>
  </si>
  <si>
    <t xml:space="preserve">Handsome Western States</t>
  </si>
  <si>
    <t xml:space="preserve">Elephant 6 Recording Company</t>
  </si>
  <si>
    <t xml:space="preserve">horns; harmonized guitars; jangle; funny-sad; breezy</t>
  </si>
  <si>
    <t xml:space="preserve">Beulah's debut mixes fuzzy guitar pop with stray horns and loose, sunny arrangements, an Elephant 6-affiliated San Francisco band aiming for scrappy, homemade psych-pop rather than straightforward slacker rock. Miles Kurosky's plainspoken, slightly weary vocals sit over songs that swing between upbeat and bittersweet. 'Score from Augusta' and 'Disco: The Secretaries Blues' show the band's knack for melody amid lo-fi clutter.</t>
  </si>
  <si>
    <t xml:space="preserve">An Elephant 6 Recording Company act sharing that collective's homemade psych-pop instincts, Beulah's San Francisco base and guitar-pop songwriting connect it to the wider '90s indie underground surrounding Pavement and Grandaddy.</t>
  </si>
  <si>
    <t xml:space="preserve">Score from Augusta; Disco: The Secretaries Blues; Shotgun Dedication</t>
  </si>
  <si>
    <t xml:space="preserve">https://en.wikipedia.org/wiki/Handsome_Western_States
https://en.wikipedia.org/wiki/Beulah_(band)</t>
  </si>
  <si>
    <t xml:space="preserve">A1862</t>
  </si>
  <si>
    <t xml:space="preserve">Caustic Resin</t>
  </si>
  <si>
    <t xml:space="preserve">Fly Me to the Moon</t>
  </si>
  <si>
    <t xml:space="preserve">Crazy Horse fuzz; long solos; feedback; drawl; noise wall</t>
  </si>
  <si>
    <t xml:space="preserve">Caustic Resin's Up Records debut is heavy, fuzzed-out guitar rock built on long, wah-drenched solos from Brett Netson, closer to a Neil Young &amp; Crazy Horse worship session than to Pavement's looseness. Sixteen songs stretch past an hour, favoring riff repetition and volume over concision. 'Spore' and 'Kill You If You Want Me To' show the band's heaviest, most Crazy Horse-indebted side.</t>
  </si>
  <si>
    <t xml:space="preserve">A Boise band closely tied to Built to Spill (Netson also played guitar for them), Caustic Resin brought a heavier, Crazy Horse-fuzz strain of guitar rock into the same Pacific Northwest indie scene.</t>
  </si>
  <si>
    <t xml:space="preserve">Spore; Kill You If You Want Me To; Water Moccasin</t>
  </si>
  <si>
    <t xml:space="preserve">https://en.wikipedia.org/wiki/Caustic_Resin
https://megamart.subpop.com/products/caustic-resin_fly-me-to-the-moon</t>
  </si>
  <si>
    <t xml:space="preserve">A1863</t>
  </si>
  <si>
    <t xml:space="preserve">Pedro the Lion</t>
  </si>
  <si>
    <t xml:space="preserve">It's Hard to Find a Friend</t>
  </si>
  <si>
    <t xml:space="preserve">Made in Mexico</t>
  </si>
  <si>
    <t xml:space="preserve">hushed; deadpan; storytelling; fingerpicked acoustic; bleak</t>
  </si>
  <si>
    <t xml:space="preserve">David Bazan's debut as Pedro the Lion is quiet, spare and narrative-driven, built on unhurried tempos, clean guitar and plainspoken, confessional lyrics about faith and small-town disappointment. It is closer in pace and mood to slowcore than to the looser, faster slacker-rock of Pavement, though it shares that scene's DIY, small-label origins. 'Secret of the Easy Yoke' and 'The Bells' show Bazan's understated, hymn-like songwriting.</t>
  </si>
  <si>
    <t xml:space="preserve">Emerging from the same Pacific Northwest indie underground as Built to Spill and Modest Mouse, Pedro the Lion's slow, hushed songwriting connects '90s slacker rock to the quieter slowcore and emo-adjacent scenes of the era.</t>
  </si>
  <si>
    <t xml:space="preserve">Secret of the Easy Yoke; The Bells; Of Up and Coming Monarchs</t>
  </si>
  <si>
    <t xml:space="preserve">https://en.wikipedia.org/wiki/It%27s_Hard_to_Find_a_Friend</t>
  </si>
  <si>
    <t xml:space="preserve">A1864</t>
  </si>
  <si>
    <t xml:space="preserve">Winners Never Quit</t>
  </si>
  <si>
    <t xml:space="preserve">Jade Tree</t>
  </si>
  <si>
    <t xml:space="preserve">hushed; deadpan; storytelling; bleak; spiritual or gospel</t>
  </si>
  <si>
    <t xml:space="preserve">Pedro the Lion's second album is a loose concept record about an unfaithful politician, told in Bazan's flat, first-person narration over sparse, deliberate arrangements. The tempos are slow and the guitars mostly clean, prioritizing the story over hooks. 'Slow and Steady Wins the Race' and 'Bad Things to Such Good People' carry the record's morality-tale structure.</t>
  </si>
  <si>
    <t xml:space="preserve">Continues Pedro the Lion's move from the Pacific Northwest indie underground toward the more overtly emo-adjacent Jade Tree label roster, while keeping the hushed, slowcore-leaning pace of the debut.</t>
  </si>
  <si>
    <t xml:space="preserve">Slow and Steady Wins the Race; Bad Things to Such Good People; Simple Economics</t>
  </si>
  <si>
    <t xml:space="preserve">https://en.wikipedia.org/wiki/Winners_Never_Quit</t>
  </si>
  <si>
    <t xml:space="preserve">A1865</t>
  </si>
  <si>
    <t xml:space="preserve">Death Cab for Cutie</t>
  </si>
  <si>
    <t xml:space="preserve">Something About Airplanes</t>
  </si>
  <si>
    <t xml:space="preserve">Barsuk Records</t>
  </si>
  <si>
    <t xml:space="preserve">hushed; jangle; drawl; heartbreak; fingerpicked acoustic</t>
  </si>
  <si>
    <t xml:space="preserve">Death Cab for Cutie's debut is unhurried, home-recorded-sounding indie rock built on Chris Walla's warm, unpolished production and Ben Gibbard's plainspoken, slightly nasal delivery. The guitars ring and meander more than they riff, closer to the loose, unhurried end of the Pacific Northwest indie scene than to anything radio-ready. 'President of What?' and 'Champagne from a Paper Cup' set the template for Gibbard's diaristic songwriting.</t>
  </si>
  <si>
    <t xml:space="preserve">A Barsuk Records debut from Bellingham, Washington, emerging from the same late-'90s Pacific Northwest indie-rock underground as Built to Spill and Modest Mouse before Death Cab's sound grew more polished.</t>
  </si>
  <si>
    <t xml:space="preserve">President of What?; Champagne from a Paper Cup; Line of Best Fit</t>
  </si>
  <si>
    <t xml:space="preserve">https://en.wikipedia.org/wiki/Something_About_Airplanes</t>
  </si>
  <si>
    <t xml:space="preserve">A1866</t>
  </si>
  <si>
    <t xml:space="preserve">We Have the Facts and We're Voting Yes</t>
  </si>
  <si>
    <t xml:space="preserve">hushed; drawl; heartbreak; fingerpicked acoustic; bleak</t>
  </si>
  <si>
    <t xml:space="preserve">Death Cab for Cutie's second album is deliberately downbeat and spare, its thin, slowcore-tinged guitar work and unhurried tempos mirroring Gibbard's lyrics about post-collegiate drift and failed relationships. It is quieter and more despondent than the debut, recorded piecemeal at band members' family homes. 'The Employment Pages' and 'Company Calls' are among its most fully realized songs.</t>
  </si>
  <si>
    <t xml:space="preserve">Deepens Death Cab's ties to the Pacific Northwest indie underground that also produced Built to Spill and Modest Mouse, while pushing the band's sound toward a hushed, slowcore-influenced quiet before their later, more polished records.</t>
  </si>
  <si>
    <t xml:space="preserve">The Employment Pages; Company Calls; No Joy in Mudville</t>
  </si>
  <si>
    <t xml:space="preserve">https://en.wikipedia.org/wiki/We_Have_the_Facts_and_We%27re_Voting_Yes</t>
  </si>
  <si>
    <t xml:space="preserve">A1867</t>
  </si>
  <si>
    <t xml:space="preserve">The Shins</t>
  </si>
  <si>
    <t xml:space="preserve">Oh, Inverted World</t>
  </si>
  <si>
    <t xml:space="preserve">Albuquerque, NM</t>
  </si>
  <si>
    <t xml:space="preserve">jangle; harmonized guitars; breezy; hushed; cosmic</t>
  </si>
  <si>
    <t xml:space="preserve">The Shins' debut sets James Mercer's high, melodic vocals over warm, chiming guitar pop with light psychedelic touches, a more polished and hook-driven record than most of the '90s slacker-rock scene it grew out of. It formed as a Flake Music side project before that band's members were touring with Modest Mouse. 'Caring Is Creepy' and 'New Slang' show the band's knack for wistful, deceptively simple melody.</t>
  </si>
  <si>
    <t xml:space="preserve">Grew directly out of Flake Music's ties to Modest Mouse and the Pacific Northwest indie underground, carrying that scene's guitar-pop songwriting into a more melodic, jangle-pop direction just past the '90s.</t>
  </si>
  <si>
    <t xml:space="preserve">Caring Is Creepy; New Slang; Know Your Onion!</t>
  </si>
  <si>
    <t xml:space="preserve">https://en.wikipedia.org/wiki/Oh,_Inverted_World
https://en.wikipedia.org/wiki/The_Shins</t>
  </si>
  <si>
    <t xml:space="preserve">A1868</t>
  </si>
  <si>
    <t xml:space="preserve">Sarah Shook &amp; the Disarmers</t>
  </si>
  <si>
    <t xml:space="preserve">Sidelong</t>
  </si>
  <si>
    <t xml:space="preserve">V6 2000s–2010s alt-country</t>
  </si>
  <si>
    <t xml:space="preserve">drawl; storytelling; drinking songs; small-town; heartbreak</t>
  </si>
  <si>
    <t xml:space="preserve">Shook's debut with the Disarmers is a raw, high-lonesome blend of honky-tonk twang and punk attitude, cut live at a North Carolina studio with pedal steel and fiddle behind a defiantly unpolished voice. Songs about bad relationships, drinking and small-town claustrophobia sit in the same unglamorous, storytelling tradition as the wider Southern rock scene, though delivered by a quartet rather than a three-guitar band. It built a regional reputation that led Bloodshot Records to re-release the album in 2017.</t>
  </si>
  <si>
    <t xml:space="preserve">Grew out of Shook's earlier, short-lived bands Sarah Shook and the Devil and Sarah Shook and the Dirty Hands in the Chapel Hill, NC scene, and its cowpunk twang connects it to both the Drive-By Truckers-descended storytelling lane and the Bloodshot Records alt-country network.</t>
  </si>
  <si>
    <t xml:space="preserve">The Nail; Fuck Up</t>
  </si>
  <si>
    <t xml:space="preserve">https://en.wikipedia.org/wiki/Sarah_Shook</t>
  </si>
  <si>
    <t xml:space="preserve">A1869</t>
  </si>
  <si>
    <t xml:space="preserve">Years</t>
  </si>
  <si>
    <t xml:space="preserve">drawl; storytelling; heartbreak; drinking songs; harmonized guitars</t>
  </si>
  <si>
    <t xml:space="preserve">Shook's Bloodshot Records debut sharpens the vocal control while keeping the same defiant, high-lonesome twang, with the Rolling Stone-praised 'Good as Gold' showing a crisper, more controlled delivery than Sidelong's rawer sound. The band toured heavily while writing it, and the road-worn tightness shows in the arrangements. It extended Shook's reputation as one of the sharper voices in the Bloodshot stable of outlaw-leaning country acts.</t>
  </si>
  <si>
    <t xml:space="preserve">A direct follow-up to Sidelong on Bloodshot Records, the Chicago label that also carried Two Cow Garage-adjacent acts and the wider insurgent-country scene Drive-By Truckers emerged from.</t>
  </si>
  <si>
    <t xml:space="preserve">Good as Gold</t>
  </si>
  <si>
    <t xml:space="preserve">A1870</t>
  </si>
  <si>
    <t xml:space="preserve">Nightroamer</t>
  </si>
  <si>
    <t xml:space="preserve">Thirty Tigers</t>
  </si>
  <si>
    <t xml:space="preserve">drawl; storytelling; harmonized guitars; road songs; heartbreak</t>
  </si>
  <si>
    <t xml:space="preserve">Delayed by the sale of Bloodshot Records and eventually released on Thirty Tigers, this album was produced by Dwight Yoakam collaborator Pete Anderson and brings in organ alongside the returning pedal steel. It keeps Shook's defiant, plainspoken honky-tonk songwriting intact while sounding fuller and more countrypolitan than the earlier records. The lineup shuffle around it, with drummer Will Rigby joining, marks a more stable full-band era for the group.</t>
  </si>
  <si>
    <t xml:space="preserve">Continues the honky-tonk-and-punk sound of Sidelong and Years under a new label home after Bloodshot's 2020 sale, produced by veteran Bakersfield-sound engineer Pete Anderson.</t>
  </si>
  <si>
    <t xml:space="preserve">A1871</t>
  </si>
  <si>
    <t xml:space="preserve">Revelations</t>
  </si>
  <si>
    <t xml:space="preserve">drawl; storytelling; heartbreak; harmonized guitars; funny-sad</t>
  </si>
  <si>
    <t xml:space="preserve">Released as River Shook publicly affirmed their non-binary identity, this record keeps the band's honky-tonk-and-punk core while turning its plainspoken storytelling toward self-acceptance and reinvention. It is a more settled, confident-sounding record than the earlier albums, without losing the band's defiant edge. It shows a decade-plus band still finding new personal territory within the same outlaw-country-adjacent sound.</t>
  </si>
  <si>
    <t xml:space="preserve">The most recent Disarmers album on Thirty Tigers, continuing the honky-tonk-punk sound established on Sidelong within the same Chapel Hill, NC-rooted band.</t>
  </si>
  <si>
    <t xml:space="preserve">A1872</t>
  </si>
  <si>
    <t xml:space="preserve">All a Man Should Do</t>
  </si>
  <si>
    <t xml:space="preserve">horns; drawl; storytelling; heartbreak; harmonized guitars</t>
  </si>
  <si>
    <t xml:space="preserve">A horn-and-keyboard-driven record made as Ben Nichols settled into fatherhood, softening some of the band's barroom edges toward more reflective, adult songwriting without losing the plainspoken directness of the earlier catalog. It continues the Memphis soul influence introduced on 1372 Overton Park and Women &amp; Work, with Rick Steff's keyboards prominent throughout. It shows a two-decade-old band settling into a steadier, less turbulent creative rhythm.</t>
  </si>
  <si>
    <t xml:space="preserve">A continuation of the horn-driven Memphis-soul direction of Women &amp; Work, released as Nichols' songwriting turned toward marriage and fatherhood.</t>
  </si>
  <si>
    <t xml:space="preserve">Went to Jail</t>
  </si>
  <si>
    <t xml:space="preserve">A1873</t>
  </si>
  <si>
    <t xml:space="preserve">When You Found Me</t>
  </si>
  <si>
    <t xml:space="preserve">synths; storytelling; drawl; bleak; hushed</t>
  </si>
  <si>
    <t xml:space="preserve">A darker, synth-inflected record made with producer Matt Ross-Spang, pushing further into the atmospheric, keyboard-heavy territory Among the Ghosts opened up. Nichols' songwriting stays plainspoken even as the production turns moodier and more textured than the band's earlier guitar-forward records. It shows Lucero, twenty years in, still willing to reshape its sound rather than repeat the horn-band formula of the 2010s.</t>
  </si>
  <si>
    <t xml:space="preserve">Extends the atmospheric, keyboard-centered direction of Among the Ghosts further from the band's horn-driven 2010s sound.</t>
  </si>
  <si>
    <t xml:space="preserve">Have You Lost Your Way?</t>
  </si>
  <si>
    <t xml:space="preserve">A1874</t>
  </si>
  <si>
    <t xml:space="preserve">Please Turn the Gas Back On</t>
  </si>
  <si>
    <t xml:space="preserve">The band's scrappy debut, cut fast and cheap by a young Columbus, Ohio trio splitting songwriting between Micah Schnabel and Shane Sweeney. It leans harder into punk simplicity than the band's later, more country-inflected records, with shouted vocals and stripped-down guitar-bass-drums arrangements carrying stories of dead-end Midwest towns. It set the band on the hard-touring path that would define its next two decades.</t>
  </si>
  <si>
    <t xml:space="preserve">The founding record of the band's run on Shelterhouse Records, establishing the two-songwriter format Schnabel and Sweeney would use through III and Speaking in Cursive.</t>
  </si>
  <si>
    <t xml:space="preserve">Should've California</t>
  </si>
  <si>
    <t xml:space="preserve">A1875</t>
  </si>
  <si>
    <t xml:space="preserve">Speaking in Cursive</t>
  </si>
  <si>
    <t xml:space="preserve">Shelterhouse Records/Suburban Home Records</t>
  </si>
  <si>
    <t xml:space="preserve">drawl; storytelling; shouted; road songs; funny-sad</t>
  </si>
  <si>
    <t xml:space="preserve">A co-release between the band's longtime Shelterhouse imprint and Suburban Home Records, made as the band's touring schedule kept intensifying. It keeps the dual-songwriter structure of III while sharpening the storytelling, with Schnabel and Sweeney trading verses about touring exhaustion and small-town frustration. It represents the last studio album before Sweeney's departure reshaped the band on Sweet Saint Me.</t>
  </si>
  <si>
    <t xml:space="preserve">The last album of the original Schnabel/Sweeney two-songwriter era before Sweeney's exit, released jointly by Shelterhouse and Suburban Home Records.</t>
  </si>
  <si>
    <t xml:space="preserve">Should Have Known; 40 Bucks</t>
  </si>
  <si>
    <t xml:space="preserve">A1876</t>
  </si>
  <si>
    <t xml:space="preserve">The Death of the Self Preservation Society</t>
  </si>
  <si>
    <t xml:space="preserve">Not part of the original seed list but confirmed on the band's Wikipedia discography, this record follows Sweet Saint Me with Schnabel now the band's primary songwriter, continuing the plainspoken, road-worn storytelling in a slightly more measured, alt-country-leaning mode than the band's earlier punk records. It came out on Last Chance Records, the same small storytelling-rock label that carried John Moreland and Adam Faucett. It shows the band settling into its post-Sweeney, Schnabel-led identity.</t>
  </si>
  <si>
    <t xml:space="preserve">A Last Chance Records release continuing Schnabel's post-Sweeney songwriting direction from Sweet Saint Me toward the more overtly political Brand New Flag.</t>
  </si>
  <si>
    <t xml:space="preserve">Should Have Known</t>
  </si>
  <si>
    <t xml:space="preserve">A1877</t>
  </si>
  <si>
    <t xml:space="preserve">The Better Angels of Our Nature</t>
  </si>
  <si>
    <t xml:space="preserve">drawl; storytelling; small-town; harmonized guitars; drinking songs</t>
  </si>
  <si>
    <t xml:space="preserve">An earlier, rawer entry in Glossary's catalog than Feral Fire, made while the Murfreesboro, Tennessee band was still building its reputation on the same small-label Southern storytelling circuit as Lucero. Joey Kneiser and Kelly Smith's dual vocals carry plainspoken songs about small-town Tennessee frustration and hard living over a straightforward three-guitar band sound. It shows the band's core method already in place several years before its more widely distributed later records.</t>
  </si>
  <si>
    <t xml:space="preserve">An early entry in Glossary's Last Chance Records run, predating the more polished Feral Fire and Long Live All of Us within the same Southern storytelling-rock network.</t>
  </si>
  <si>
    <t xml:space="preserve">A1878</t>
  </si>
  <si>
    <t xml:space="preserve">A Storm, A Tree, My Mother's Head</t>
  </si>
  <si>
    <t xml:space="preserve">30 Tigers/Naked Albino Recordings</t>
  </si>
  <si>
    <t xml:space="preserve">drawl; storytelling; deadpan; funny-sad; harmonized guitars</t>
  </si>
  <si>
    <t xml:space="preserve">A more expansive, string-and-horn-dressed record than Bare Jr.'s earlier Bloodshot albums, continuing his deadpan, eccentric character songwriting in a fuller studio setting. Songs like 'The Sky Is the Ground' keep the wry, half-cracked vocal delivery that distinguishes him from more straightforwardly earnest Nashville songwriters. It shows Bare Jr. moving to an independent, self-directed label setup after his run on Bloodshot Records.</t>
  </si>
  <si>
    <t xml:space="preserve">A more elaborately produced follow-up to Bare Jr.'s Bloodshot Records albums, released on his own Nashville-based independent operation.</t>
  </si>
  <si>
    <t xml:space="preserve">The Sky Is the Ground</t>
  </si>
  <si>
    <t xml:space="preserve">A1879</t>
  </si>
  <si>
    <t xml:space="preserve">Lee Bains III &amp; the Glory Fires</t>
  </si>
  <si>
    <t xml:space="preserve">There Is a Bomb in Gilead</t>
  </si>
  <si>
    <t xml:space="preserve">Alive Naturalsound Records</t>
  </si>
  <si>
    <t xml:space="preserve">Birmingham</t>
  </si>
  <si>
    <t xml:space="preserve">drawl; storytelling; Southern gothic; harmonized guitars; political</t>
  </si>
  <si>
    <t xml:space="preserve">The debut from a Birmingham, Alabama band that plays the harmonized three-guitar Southern rock style at a harder, more garage-punk volume than Drive-By Truckers, with Lee Bains's shouted, sermon-like delivery driving songs about race, religion and Southern identity on tracks like 'Centreville' and 'Magic City Stomp'. It is more overtly confrontational about the region's history of racism than most of the wider scene, refusing easy nostalgia. It established Bains as one of the most politically direct voices in the post-DBT Alabama scene.</t>
  </si>
  <si>
    <t xml:space="preserve">Emerged from the same Alabama Southern-rock underground as the Dexateens, taking Drive-By Truckers' storytelling-rock template toward a louder, more explicitly political and punk-informed extreme.</t>
  </si>
  <si>
    <t xml:space="preserve">Centreville; Magic City Stomp</t>
  </si>
  <si>
    <t xml:space="preserve">https://en.wikipedia.org/wiki/Lee_Bains_%26_The_Glory_Fires</t>
  </si>
  <si>
    <t xml:space="preserve">A1880</t>
  </si>
  <si>
    <t xml:space="preserve">Dereconstructed</t>
  </si>
  <si>
    <t xml:space="preserve">drawl; storytelling; political; harmonized guitars; shouted</t>
  </si>
  <si>
    <t xml:space="preserve">Signed to Sub Pop for this record, Bains pushes his harmonized-guitar Southern rock into more sprawling, structurally ambitious songs, with 'The Kudzu and the Concrete' contrasting Birmingham's overgrown Southern landscape with its urban sprawl. The band's political directness sharpens further, tackling gentrification, class and the region's contradictions in dense, wordy verses delivered at a shout. Critics frequently cite it as one of the most vital Southern rock records of the 2010s.</t>
  </si>
  <si>
    <t xml:space="preserve">A label jump to Sub Pop that widened Bains's audience beyond the regional scene that produced There Is a Bomb in Gilead, while keeping the same politically direct, three-guitar Southern rock approach.</t>
  </si>
  <si>
    <t xml:space="preserve">The Kudzu and the Concrete</t>
  </si>
  <si>
    <t xml:space="preserve">https://www.subpop.com/releases/lee_bains_the_glory_fires/dereconstructed
https://en.wikipedia.org/wiki/Lee_Bains_%26_The_Glory_Fires</t>
  </si>
  <si>
    <t xml:space="preserve">A1881</t>
  </si>
  <si>
    <t xml:space="preserve">Youth Detention</t>
  </si>
  <si>
    <t xml:space="preserve">Don Giovanni Records</t>
  </si>
  <si>
    <t xml:space="preserve">drawl; storytelling; political; shouted; harmonized guitars</t>
  </si>
  <si>
    <t xml:space="preserve">Released under the full title Youth Detention///(Nail My Feet to the Southside of Town), this record moves to Don Giovanni Records and keeps Bains's shouted, politically pointed Southern rock aimed at incarceration, class and small-town Alabama life. The band's three-guitar attack stays as harmonized and dense as on Dereconstructed, with the songwriting continuing to refuse comfortable Southern nostalgia. It confirmed Bains as a consistent, uncompromising voice within the wider DBT-descended scene.</t>
  </si>
  <si>
    <t xml:space="preserve">A further label move to Don Giovanni Records, continuing the politically direct Southern rock songwriting of Dereconstructed.</t>
  </si>
  <si>
    <t xml:space="preserve">Save My Life</t>
  </si>
  <si>
    <t xml:space="preserve">A1882</t>
  </si>
  <si>
    <t xml:space="preserve">Old-Time Folks</t>
  </si>
  <si>
    <t xml:space="preserve">Bookended by two versions of its title track, this record softens some of the shouted urgency of Dereconstructed and Youth Detention toward a warmer, more reflective take on Southern community and tradition. The three-guitar band sound stays intact, but the songwriting turns more toward what is worth keeping from the region's past rather than only what to condemn. It shows a decade-plus band finding a more measured register without losing its political clarity.</t>
  </si>
  <si>
    <t xml:space="preserve">A tonal shift toward warmth and reflection after the confrontational Dereconstructed and Youth Detention, while staying on Don Giovanni Records.</t>
  </si>
  <si>
    <t xml:space="preserve">https://www.uncut.co.uk/reviews/album/lee-bains-the-glory-fires-old-time-folks-139481/
https://en.wikipedia.org/wiki/Lee_Bains_%26_The_Glory_Fires</t>
  </si>
  <si>
    <t xml:space="preserve">A1883</t>
  </si>
  <si>
    <t xml:space="preserve">Austin Lucas</t>
  </si>
  <si>
    <t xml:space="preserve">Somebody Loves You</t>
  </si>
  <si>
    <t xml:space="preserve">drawl; storytelling; fingerpicked acoustic; heartbreak; harmonized guitars</t>
  </si>
  <si>
    <t xml:space="preserve">A punk-rooted Indiana singer-songwriter's turn toward full-band alt-country, mixing plainspoken heartbreak songs with the same storytelling directness as the Southern-rock scene, though rooted in the Midwest rather than the Deep South. The title track sets the tone for a record about resilience through loss. It placed Lucas within the same Suburban Home Records roster as Two Cow Garage's mid-career albums.</t>
  </si>
  <si>
    <t xml:space="preserve">Released on Suburban Home Records alongside Two Cow Garage, tying Lucas's punk-to-country arc to the same Midwest DIY storytelling-rock circuit.</t>
  </si>
  <si>
    <t xml:space="preserve">https://www.allmusic.com/artist/austin-lucas-mn0001450839
https://www.discogs.com/release/5520194-Austin-Lucas-Somebody-Loves-You</t>
  </si>
  <si>
    <t xml:space="preserve">A1884</t>
  </si>
  <si>
    <t xml:space="preserve">Stay Reckless</t>
  </si>
  <si>
    <t xml:space="preserve">drawl; storytelling; harmonized guitars; heartbreak; road songs</t>
  </si>
  <si>
    <t xml:space="preserve">Lucas's New West Records debut is a fuller, more country-radio-adjacent record than his earlier releases, trading some punk grit for melodic clarity while keeping his plainspoken, unglamorous songwriting about touring and relationships. Signing to the same label behind Drive-By Truckers and Slobberbone placed Lucas squarely within the Southern-storytelling label ecosystem despite his Midwest roots. It represents the commercial high point of his alt-country period.</t>
  </si>
  <si>
    <t xml:space="preserve">A move to New West Records, the label most associated with Drive-By Truckers and Slobberbone, situating Lucas within the wider storytelling-rock label network.</t>
  </si>
  <si>
    <t xml:space="preserve">https://www.allmusic.com/artist/austin-lucas-mn0001450839
https://savingcountrymusic.com/austin-lucas-discusses-stay-reckless/</t>
  </si>
  <si>
    <t xml:space="preserve">A1885</t>
  </si>
  <si>
    <t xml:space="preserve">Have Gun, Will Travel</t>
  </si>
  <si>
    <t xml:space="preserve">Postcards from the Friendly City</t>
  </si>
  <si>
    <t xml:space="preserve">Bradenton, FL</t>
  </si>
  <si>
    <t xml:space="preserve">drawl; storytelling; small-town; harmonized guitars; horns</t>
  </si>
  <si>
    <t xml:space="preserve">A Florida band's full-band Southern rock record naming its own hometown in songs like 'Salad Days', built on harmonized guitars and horns in the same unglamorous, small-town storytelling mode as the wider scene. It leans toward a warmer, more populist rock sound than the harder-edged Alabama bands in the lane, closer to a Gulf Coast take on the Drive-By Truckers formula. It represents one of the geographically furthest-flung outposts of the modern Southern storytelling-rock scene.</t>
  </si>
  <si>
    <t xml:space="preserve">A Suburban Home Records release from Florida, extending the three-guitar Southern storytelling-rock template geographically beyond its Georgia/Alabama/Tennessee core.</t>
  </si>
  <si>
    <t xml:space="preserve">Salad Days</t>
  </si>
  <si>
    <t xml:space="preserve">https://en.wikipedia.org/wiki/Have_Gun,_Will_Travel_(band)
https://www.youtube.com/watch?v=9mx4WRKMHkY</t>
  </si>
  <si>
    <t xml:space="preserve">A1886</t>
  </si>
  <si>
    <t xml:space="preserve">Dances for the Lonely</t>
  </si>
  <si>
    <t xml:space="preserve">An earlier, rawer American Aquarium record made before the band's songwriting caught up with its touring grind on Burn. Flicker. Die., with BJ Barham's plainspoken vocals already carrying the same unglamorous subject matter of broke bar bands and failed relationships. It is rougher and less consistent than the band's later, more focused records, but the Drive-By Truckers-descended storytelling method is already recognizable. It represents the band's formative years on the small storytelling-rock label Last Chance Records.</t>
  </si>
  <si>
    <t xml:space="preserve">An early entry in American Aquarium's run on Last Chance Records, preceding the band's breakthrough with Burn. Flicker. Die.</t>
  </si>
  <si>
    <t xml:space="preserve">Katherine Belle</t>
  </si>
  <si>
    <t xml:space="preserve">A1887</t>
  </si>
  <si>
    <t xml:space="preserve">Small Town Hymns</t>
  </si>
  <si>
    <t xml:space="preserve">drawl; storytelling; small-town; heartbreak; drinking songs</t>
  </si>
  <si>
    <t xml:space="preserve">A transitional record between the band's rawer early albums and the sharper songwriting of Burn. Flicker. Die., with Barham's small-town North Carolina character studies growing more specific and detailed. It keeps the same touring-band grit as Dances for the Lonely while showing incremental gains in craft. It is a snapshot of the band still finding its voice within the wider Drive-By Truckers-descended storytelling scene.</t>
  </si>
  <si>
    <t xml:space="preserve">A continuation of the band's early Last Chance Records period, building toward the songwriting breakthrough of Burn. Flicker. Die. two years later.</t>
  </si>
  <si>
    <t xml:space="preserve">A1888</t>
  </si>
  <si>
    <t xml:space="preserve">Things Change</t>
  </si>
  <si>
    <t xml:space="preserve">drawl; storytelling; heartbreak; harmonized guitars; road songs</t>
  </si>
  <si>
    <t xml:space="preserve">American Aquarium's New West Records debut, made with an entirely new lineup after years of turnover, this record turns Barham's plainspoken songwriting toward political disillusionment and personal renewal following his 2016 divorce and remarriage. It is a more polished, full-band-conscious record than Wolves, closing the gap between the band's road-worn earlier records and its more settled 2020s sound. It marked a new commercial chapter on the same label most associated with Drive-By Truckers.</t>
  </si>
  <si>
    <t xml:space="preserve">American Aquarium's move to New West Records, the label most closely associated with Drive-By Truckers, made with an entirely rebuilt band lineup after Wolves.</t>
  </si>
  <si>
    <t xml:space="preserve">A1889</t>
  </si>
  <si>
    <t xml:space="preserve">Adam Faucett</t>
  </si>
  <si>
    <t xml:space="preserve">The Great Basking Shark</t>
  </si>
  <si>
    <t xml:space="preserve">Little Rock, AR</t>
  </si>
  <si>
    <t xml:space="preserve">baritone; storytelling; bleak; fingerpicked acoustic; drawl</t>
  </si>
  <si>
    <t xml:space="preserve">A Little Rock, Arkansas songwriter's self-released debut, built on a weathered, cracked baritone and sparse acoustic arrangements dealing with hard luck and small failures. It shares the unglamorous, small-town subject matter of the wider Southern storytelling scene but at a quieter, more intimate scale than the harmonized-guitar bands around it. It marks the beginning of a catalog that would deepen considerably on Last Chance Records.</t>
  </si>
  <si>
    <t xml:space="preserve">Faucett's independent debut, predating his signing to Last Chance Records, the same small storytelling-rock label behind John Moreland and Two Cow Garage's mid-career albums.</t>
  </si>
  <si>
    <t xml:space="preserve">https://en.wikipedia.org/wiki/Adam_Faucett</t>
  </si>
  <si>
    <t xml:space="preserve">A1890</t>
  </si>
  <si>
    <t xml:space="preserve">Blind Water Finds Blind Water</t>
  </si>
  <si>
    <t xml:space="preserve">baritone; storytelling; bleak; harmonized guitars; drawl</t>
  </si>
  <si>
    <t xml:space="preserve">A fuller-band record than Faucett's earlier releases, adding electric guitar weight behind his still-weathered baritone on songs about doubt and hard living in Arkansas. Released on Last Chance Records, the same small storytelling-rock label carrying John Moreland and Two Cow Garage, it deepened Faucett's reputation within that network. It is a bleaker, more atmospheric record than most of the harmonized-guitar Southern rock around it, closer to the darker end of the lane.</t>
  </si>
  <si>
    <t xml:space="preserve">A Last Chance Records release placing Faucett within the same small-label storytelling-rock network as John Moreland and Two Cow Garage.</t>
  </si>
  <si>
    <t xml:space="preserve">A1891</t>
  </si>
  <si>
    <t xml:space="preserve">It Took the Shape of a Bird</t>
  </si>
  <si>
    <t xml:space="preserve">baritone; storytelling; bleak; hushed; fingerpicked acoustic</t>
  </si>
  <si>
    <t xml:space="preserve">Faucett's most recent full-length, continuing the bleak, weathered baritone storytelling of his earlier Last Chance Records albums with a somewhat more spacious, hushed production. It keeps the Arkansas songwriter's plainspoken, unglamorous subject matter intact across a decade of steady, low-profile work. It represents the mature end of Faucett's catalog within the small-label Southern storytelling scene.</t>
  </si>
  <si>
    <t xml:space="preserve">The most recent entry in Faucett's Last Chance Records run, continuing the label's small roster of bleak, plainspoken Southern storytellers alongside John Moreland and Two Cow Garage.</t>
  </si>
  <si>
    <t xml:space="preserve">A1892</t>
  </si>
  <si>
    <t xml:space="preserve">Deer Tick</t>
  </si>
  <si>
    <t xml:space="preserve">War Elephant</t>
  </si>
  <si>
    <t xml:space="preserve">Feow! Records</t>
  </si>
  <si>
    <t xml:space="preserve">drawl; cracked or yelping; fingerpicked acoustic; lo-fi; heartbreak</t>
  </si>
  <si>
    <t xml:space="preserve">John McCauley's Providence band debuted with a ragged, homemade record cut before drummer Dennis Ryan and bassist Chris Ryan joined, McCauley playing most of the instruments himself. Its scratchy production and hungover country-punk songwriting set the template the fuller band would sharpen on 'Born on Flag Day'.</t>
  </si>
  <si>
    <t xml:space="preserve">An early, self-recorded document of the Rhode Island songwriter scene McCauley built Deer Tick from before the band's classic lineup solidified.</t>
  </si>
  <si>
    <t xml:space="preserve">Baltimore Blues No. 1; These Old Shoes</t>
  </si>
  <si>
    <t xml:space="preserve">https://en.wikipedia.org/wiki/Deer_Tick_(band)</t>
  </si>
  <si>
    <t xml:space="preserve">A1893</t>
  </si>
  <si>
    <t xml:space="preserve">Born on Flag Day</t>
  </si>
  <si>
    <t xml:space="preserve">drawl; Telecaster twang; road songs; heartbreak; rowdy</t>
  </si>
  <si>
    <t xml:space="preserve">Recorded with the now-solidified five-piece lineup, this album pairs McCauley's whiskey-cracked voice with plainspoken country-rock arrangements, and Rolling Stone called it a country-rock breakthrough at the time. It is looser and more rehearsed than the debut, though McCauley later felt it was rushed.</t>
  </si>
  <si>
    <t xml:space="preserve">The record where the touring band replaced the one-man-band approach of 'War Elephant', pointing toward the tighter 'The Black Dirt Sessions'.</t>
  </si>
  <si>
    <t xml:space="preserve">Easy; Christ Jesus</t>
  </si>
  <si>
    <t xml:space="preserve">A1894</t>
  </si>
  <si>
    <t xml:space="preserve">The Black Dirt Sessions</t>
  </si>
  <si>
    <t xml:space="preserve">drawl; cracked or yelping; hushed; heartbreak; storytelling</t>
  </si>
  <si>
    <t xml:space="preserve">Cut with producer Jason Meagher at Black Dirt Studios in upstate New York with new guitarist Ian O'Neil aboard, this is a more comfortable, better-gelled record than its predecessors, with the band saying they finally meant what they played. It leans into slower, sadder material more than the rowdier records that came before and after.</t>
  </si>
  <si>
    <t xml:space="preserve">A turning point where the band, now including Ian O'Neil, settled into the sound that carried through 'Divine Providence'.</t>
  </si>
  <si>
    <t xml:space="preserve">20 Miles; Goodbye, Dear Friend</t>
  </si>
  <si>
    <t xml:space="preserve">A1895</t>
  </si>
  <si>
    <t xml:space="preserve">Divine Providence</t>
  </si>
  <si>
    <t xml:space="preserve">rowdy; drawl; shouted; short songs (under 2 minutes); funny-sad</t>
  </si>
  <si>
    <t xml:space="preserve">A deliberately loud, rough-edged record produced by Adam Landry and Justin Collins that tried to capture the band's own description of a 'raw and spontaneous kerosene blaze' live show, complete with a secret Paul Westerberg-written track. It traded the band's folkier reputation for barroom Replacements and Rolling Stones swagger, dividing longtime fans.</t>
  </si>
  <si>
    <t xml:space="preserve">A conscious break from the 'indie-folk' tag hung on the band's earlier records, pushing toward the Replacements and Kinks instead of Americana.</t>
  </si>
  <si>
    <t xml:space="preserve">Main Street; Clownin Around</t>
  </si>
  <si>
    <t xml:space="preserve">A1896</t>
  </si>
  <si>
    <t xml:space="preserve">Negativity</t>
  </si>
  <si>
    <t xml:space="preserve">baritone; drawl; heartbreak; piano; polished</t>
  </si>
  <si>
    <t xml:space="preserve">Produced by Los Lobos' Steve Berlin, who restructured nearly every song brought to the sessions, this record trades the raggedness of 'Divine Providence' for slicker arrangements and songs McCauley wrote on piano while processing his father's imprisonment and a broken engagement. It includes a duet with Vanessa Carlton, whom McCauley later married.</t>
  </si>
  <si>
    <t xml:space="preserve">A polished counterpoint to 'Divine Providence', shaped heavily by outside producer Steve Berlin rather than the band's own instincts.</t>
  </si>
  <si>
    <t xml:space="preserve">The Rock; In Our Time</t>
  </si>
  <si>
    <t xml:space="preserve">A1897</t>
  </si>
  <si>
    <t xml:space="preserve">Deer Tick, Vol. 1</t>
  </si>
  <si>
    <t xml:space="preserve">fingerpicked acoustic; hushed; drawl; heartbreak</t>
  </si>
  <si>
    <t xml:space="preserve">Released the same day as its harder-edged twin 'Vol. 2', this is largely an acoustic folk record, closer to the band's early sound than anything since 'War Elephant'. The pairing let the band release both halves of its personality — the folky and the rocking — without one undercutting the other.</t>
  </si>
  <si>
    <t xml:space="preserve">A deliberate return to the acoustic folk mode of the band's earliest records, paired as a set with the rock-facing 'Vol. 2'.</t>
  </si>
  <si>
    <t xml:space="preserve">Sea of Clouds</t>
  </si>
  <si>
    <t xml:space="preserve">A1898</t>
  </si>
  <si>
    <t xml:space="preserve">Deer Tick, Vol. 2</t>
  </si>
  <si>
    <t xml:space="preserve">rowdy; shouted; Telecaster twang; drawl</t>
  </si>
  <si>
    <t xml:space="preserve">The rock-focused companion to 'Vol. 1', released the same day, leaning into the loud, garage-leaning side of the band heard on 'Divine Providence'. Together the two albums let Deer Tick present its folk and bar-band sides as separate, complete statements rather than compromise on one record.</t>
  </si>
  <si>
    <t xml:space="preserve">The harder-rocking half of the 2017 pair, continuing the raw sound of 'Divine Providence' and 'Negativity'.</t>
  </si>
  <si>
    <t xml:space="preserve">It's a Whale; Jumpstarting</t>
  </si>
  <si>
    <t xml:space="preserve">A1899</t>
  </si>
  <si>
    <t xml:space="preserve">Emotional Contracts</t>
  </si>
  <si>
    <t xml:space="preserve">drawl; piano; heartbreak; storytelling</t>
  </si>
  <si>
    <t xml:space="preserve">The band's ATO Records debut and first album since the 2017 pair, produced by Dave Fridmann and featuring guests including Steve Berlin and Vanessa Carlton. It sets newer songs like 'Forgiving Ties' beside older favorites, and critics noted how gracefully the band's late-2000s sound had aged into this more collaborative record.</t>
  </si>
  <si>
    <t xml:space="preserve">The band's most collaborative studio record, arriving after a long gap and produced by Dave Fridmann rather than a member of their usual circle.</t>
  </si>
  <si>
    <t xml:space="preserve">Forgiving Ties; The Dream's in the Ditch</t>
  </si>
  <si>
    <t xml:space="preserve">A1900</t>
  </si>
  <si>
    <t xml:space="preserve">Cass McCombs</t>
  </si>
  <si>
    <t xml:space="preserve">A</t>
  </si>
  <si>
    <t xml:space="preserve">Monitor Records</t>
  </si>
  <si>
    <t xml:space="preserve">Concord, CA</t>
  </si>
  <si>
    <t xml:space="preserve">deadpan; hushed; fingerpicked acoustic; storytelling</t>
  </si>
  <si>
    <t xml:space="preserve">McCombs' debut full-length is a spare, wry set of narrative songs recorded after he left the Bay Area for New York, delivered in a flat, unhurried baritone that would become his trademark. It set out the deadpan, hard-to-pin-down songwriting he'd refine across the next two decades.</t>
  </si>
  <si>
    <t xml:space="preserve">The start of McCombs' long solo catalog, released via Monitor Records and 4AD before he moved to Domino for his next several albums.</t>
  </si>
  <si>
    <t xml:space="preserve">I Went to the Hospital; Aids in Africa</t>
  </si>
  <si>
    <t xml:space="preserve">https://en.wikipedia.org/wiki/Cass_McCombs</t>
  </si>
  <si>
    <t xml:space="preserve">A1901</t>
  </si>
  <si>
    <t xml:space="preserve">Dropping the Writ</t>
  </si>
  <si>
    <t xml:space="preserve">Domino Recording Company</t>
  </si>
  <si>
    <t xml:space="preserve">jangle; deadpan; storytelling; breezy</t>
  </si>
  <si>
    <t xml:space="preserve">McCombs' Domino Records debut sharpens the jangly, mid-tempo indie-folk of his earlier records into more immediate songwriting, without losing the deadpan strangeness of his lyrics. It began a run of Domino albums that built his reputation through the late 2000s.</t>
  </si>
  <si>
    <t xml:space="preserve">McCombs' first release for Domino Records, opening the more widely heard phase of his catalog that led to 'Catacombs'.</t>
  </si>
  <si>
    <t xml:space="preserve">Lionkiller; Sacred Heart</t>
  </si>
  <si>
    <t xml:space="preserve">A1902</t>
  </si>
  <si>
    <t xml:space="preserve">Catacombs</t>
  </si>
  <si>
    <t xml:space="preserve">hushed; pedal steel; deadpan; heartbreak; storytelling</t>
  </si>
  <si>
    <t xml:space="preserve">A hushed, pedal-steel-inflected record voted one of Pitchfork's fifty best albums of the year, generally considered McCombs' commercial and critical breakthrough. Its patient, country-tinged arrangements let his oblique, funny-sad lyrics sit in plainer view than on earlier records.</t>
  </si>
  <si>
    <t xml:space="preserve">The album that widened McCombs' audience beyond the indie-folk underground, building directly on the songwriting sharpened on 'Dropping the Writ'.</t>
  </si>
  <si>
    <t xml:space="preserve">County Line; Dreams-Come-True-Girl</t>
  </si>
  <si>
    <t xml:space="preserve">A1903</t>
  </si>
  <si>
    <t xml:space="preserve">Wit's End</t>
  </si>
  <si>
    <t xml:space="preserve">hushed; glacial; baritone; bleak</t>
  </si>
  <si>
    <t xml:space="preserve">A slow, spare, largely downcast record released the same year as its livelier companion 'Humor Risk', built from long, unhurried songs and McCombs' flattest, most melancholy singing. It is the more austere half of the pair, closer to chamber-folk than to rock.</t>
  </si>
  <si>
    <t xml:space="preserve">The somber counterpart to 'Humor Risk', both released within months of each other in 2011 to show two sides of the same songwriting stretch.</t>
  </si>
  <si>
    <t xml:space="preserve">County Line; Buried Alive</t>
  </si>
  <si>
    <t xml:space="preserve">A1904</t>
  </si>
  <si>
    <t xml:space="preserve">Mangy Love</t>
  </si>
  <si>
    <t xml:space="preserve">C6 Cosmic country and the '70s revival</t>
  </si>
  <si>
    <t xml:space="preserve">California (itinerant)</t>
  </si>
  <si>
    <t xml:space="preserve">breezy; harmonized guitars; deadpan; hushed; long solos</t>
  </si>
  <si>
    <t xml:space="preserve">McCombs' ANTI- debut loosens his usual cryptic songwriting into warm, soulful, mid-tempo arrangements with breezy electric-guitar interplay and light horns. It is one of his most accessible records, closer to yacht-rock smoothness than to the noisier turns of his earlier catalog. Political and personal songs sit side by side without ever raising their voice.</t>
  </si>
  <si>
    <t xml:space="preserve">Pulls McCombs' idiosyncratic songwriting toward a breezier, Dead-adjacent guitar-rock sound that continues on Tip of the Sphere and Heartmind.</t>
  </si>
  <si>
    <t xml:space="preserve">Bum Bum Bum; Cry</t>
  </si>
  <si>
    <t xml:space="preserve">A1905</t>
  </si>
  <si>
    <t xml:space="preserve">Heartmind</t>
  </si>
  <si>
    <t xml:space="preserve">breezy; harmonized guitars; hushed; deadpan; storytelling</t>
  </si>
  <si>
    <t xml:space="preserve">Recorded with a rotating cast of longtime collaborators, this album keeps McCombs' warm, unhurried guitar-rock sound while turning toward more openly emotional lyrics about grief and love. The tempos stay breezy and the arrangements uncluttered, closer to Mangy Love than to Tip of the Sphere's jams. It was widely reviewed as one of his most tender records.</t>
  </si>
  <si>
    <t xml:space="preserve">Continues McCombs' ANTI-era cosmic country-rock lineage while softening its edges further toward classic Laurel Canyon songwriting.</t>
  </si>
  <si>
    <t xml:space="preserve">Krakatau; New Earth</t>
  </si>
  <si>
    <t xml:space="preserve">A1906</t>
  </si>
  <si>
    <t xml:space="preserve">Calexico</t>
  </si>
  <si>
    <t xml:space="preserve">The Black Light</t>
  </si>
  <si>
    <t xml:space="preserve">Quarterstick Records</t>
  </si>
  <si>
    <t xml:space="preserve">horns; slide guitar; cosmic; storytelling; Southern gothic</t>
  </si>
  <si>
    <t xml:space="preserve">Joey Burns and John Convertino's first Calexico album under that name fuses mariachi horns, spaghetti-Western twang and desert-noir atmosphere into widescreen instrumental and vocal tracks. It set the template of Tucson desert Americana the band would refine for two decades.</t>
  </si>
  <si>
    <t xml:space="preserve">Grew directly out of Burns and Convertino's time as Giant Sand's rhythm section, translating Howe Gelb's desert-rock sensibility into their own mariachi-tinged sound.</t>
  </si>
  <si>
    <t xml:space="preserve">Fake Fur; Minas de Cobre (For Better Metal)</t>
  </si>
  <si>
    <t xml:space="preserve">https://en.wikipedia.org/wiki/Calexico_(band)</t>
  </si>
  <si>
    <t xml:space="preserve">A1907</t>
  </si>
  <si>
    <t xml:space="preserve">Feast of Wire</t>
  </si>
  <si>
    <t xml:space="preserve">horns; fiddle; cosmic; storytelling; Southern gothic</t>
  </si>
  <si>
    <t xml:space="preserve">Widely considered Calexico's masterpiece, this record moves fluidly between mariachi horns, spare desert twang, lounge jazz and Tex-Mex balladry across eclectic, sharply arranged songs. It is the fullest realization of the 'desert noir' sound the band had been building since 'The Black Light'.</t>
  </si>
  <si>
    <t xml:space="preserve">The culmination of the Tucson desert-Americana sound built on 'The Black Light' and 'Hot Rail', and the record most responsible for the band's wider indie audience.</t>
  </si>
  <si>
    <t xml:space="preserve">Not Even Stevie Nicks; Quattro (World Drifts In)</t>
  </si>
  <si>
    <t xml:space="preserve">A1908</t>
  </si>
  <si>
    <t xml:space="preserve">Carried to Dust</t>
  </si>
  <si>
    <t xml:space="preserve">horns; slide guitar; cosmic; Southern gothic; road songs</t>
  </si>
  <si>
    <t xml:space="preserve">A denser, more guitar-forward record than 'Garden Ruin', pulling back toward the band's instrumental desert-rock strengths after a more song-oriented detour. It folds in more guest musicians and a wider range of Latin American textures than the records around it.</t>
  </si>
  <si>
    <t xml:space="preserve">A return to the widescreen desert-noir instrumentation of 'Feast of Wire' after the more straightforward songwriting of 'Garden Ruin'.</t>
  </si>
  <si>
    <t xml:space="preserve">Victor Jara's Hands; Writer's Minor Holiday</t>
  </si>
  <si>
    <t xml:space="preserve">A1909</t>
  </si>
  <si>
    <t xml:space="preserve">Algiers</t>
  </si>
  <si>
    <t xml:space="preserve">horns; slide guitar; breezy; storytelling</t>
  </si>
  <si>
    <t xml:space="preserve">Recorded in New Orleans, this ANTI- Records debut for the band is warmer and more soulful than earlier records, absorbing some of that city's rhythm and atmosphere into the usual Tucson desert-rock blend. It is a lighter, more accessible entry point than the denser 'Feast of Wire' or 'Carried to Dust'.</t>
  </si>
  <si>
    <t xml:space="preserve">A geographic and sonic shift, recording in New Orleans rather than Tucson, while keeping the mariachi-and-twang core intact.</t>
  </si>
  <si>
    <t xml:space="preserve">Epic; Sinner in the Sea</t>
  </si>
  <si>
    <t xml:space="preserve">A1910</t>
  </si>
  <si>
    <t xml:space="preserve">Chore of Enchantment</t>
  </si>
  <si>
    <t xml:space="preserve">drawl; long solos; lo-fi; Southern gothic; storytelling</t>
  </si>
  <si>
    <t xml:space="preserve">Howe Gelb's long-running Tucson band's turn-of-the-decade record leans into ramshackle desert-rock arrangements and Gelb's cracked, mumbling delivery, recorded with future Calexico members Joey Burns and John Convertino still in the fold. It is a key document of the desert-rock scene that produced Calexico.</t>
  </si>
  <si>
    <t xml:space="preserve">A hinge-point record from the Giant Sand lineup that seeded Calexico, connecting the band's 1990s work to Gelb's more scattered 2000s output.</t>
  </si>
  <si>
    <t xml:space="preserve">Shiver; Chore of Enchantment</t>
  </si>
  <si>
    <t xml:space="preserve">https://en.wikipedia.org/wiki/Giant_Sand</t>
  </si>
  <si>
    <t xml:space="preserve">A1911</t>
  </si>
  <si>
    <t xml:space="preserve">Cover Magazine</t>
  </si>
  <si>
    <t xml:space="preserve">drawl; lo-fi; funny-sad; storytelling</t>
  </si>
  <si>
    <t xml:space="preserve">An all-covers record reinterpreting songs by artists from Bob Dylan to Tom Waits to New Order through Gelb's ramshackle Tucson filter, revealing as much about Giant Sand's own aesthetic as about the originals. It is a loose, playful entry in a catalog otherwise built on original songwriting.</t>
  </si>
  <si>
    <t xml:space="preserve">A covers detour that shows the same desert-rock sensibility Gelb applied to his own songs, released on Thrill Jockey during the band's more experimental period.</t>
  </si>
  <si>
    <t xml:space="preserve">Blue Highway; True Love Will Find You in the End</t>
  </si>
  <si>
    <t xml:space="preserve">A1912</t>
  </si>
  <si>
    <t xml:space="preserve">proVISIONS</t>
  </si>
  <si>
    <t xml:space="preserve">drawl; piano; storytelling; hushed</t>
  </si>
  <si>
    <t xml:space="preserve">A late-period Giant Sand record featuring a young M. Ward on guitar, mixing Gelb's rambling, piano-inflected songwriting with the band's usual desert-rock haze. It shows Gelb's continuing pull on younger indie-folk artists even two decades into the band's existence.</t>
  </si>
  <si>
    <t xml:space="preserve">Connects the Giant Sand lineage forward to the 2000s indie-folk scene through M. Ward's guest appearance.</t>
  </si>
  <si>
    <t xml:space="preserve">Increment of Love; Well Enough Alone</t>
  </si>
  <si>
    <t xml:space="preserve">A1913</t>
  </si>
  <si>
    <t xml:space="preserve">Howe Gelb</t>
  </si>
  <si>
    <t xml:space="preserve">Sno Angel Like You</t>
  </si>
  <si>
    <t xml:space="preserve">spiritual or gospel; piano; drawl; hushed</t>
  </si>
  <si>
    <t xml:space="preserve">Giant Sand leader Howe Gelb recorded this solo album with a Canadian gospel choir, the Voices of Praise, setting his weathered, half-mumbled songwriting against full choral backing. It is the most explicitly spiritual record in Gelb's catalog and one of his most acclaimed solo outings.</t>
  </si>
  <si>
    <t xml:space="preserve">A solo detour from Giant Sand that pairs Gelb's desert-rock songwriting with gospel choir arrangements, unlike anything else in his catalog.</t>
  </si>
  <si>
    <t xml:space="preserve">Vortexas; Get to Leave</t>
  </si>
  <si>
    <t xml:space="preserve">https://en.wikipedia.org/wiki/Howe_Gelb
https://www.discogs.com/release/1120134-Howe-Gelb-Sno-Angel-Like-You</t>
  </si>
  <si>
    <t xml:space="preserve">A1914</t>
  </si>
  <si>
    <t xml:space="preserve">Lambchop</t>
  </si>
  <si>
    <t xml:space="preserve">Nixon</t>
  </si>
  <si>
    <t xml:space="preserve">horns; strings; hushed; deadpan; close harmonies</t>
  </si>
  <si>
    <t xml:space="preserve">Kurt Wagner's sprawling Nashville collective's breakthrough pairs orchestral horns and strings with soul and country textures under Wagner's murmured, deadpan vocals, on songs that quietly build to unexpected catharsis. It remains the record most credited with putting Lambchop's genre-blurring 'countrypolitan' sound on the wider indie map.</t>
  </si>
  <si>
    <t xml:space="preserve">The culmination of Lambchop's 1990s Merge Records run, fusing Nashville countrypolitan arrangements with indie-rock songwriting ambitions.</t>
  </si>
  <si>
    <t xml:space="preserve">Up with People; The Old Gold Shoe</t>
  </si>
  <si>
    <t xml:space="preserve">https://en.wikipedia.org/wiki/Lambchop_(band)</t>
  </si>
  <si>
    <t xml:space="preserve">A1915</t>
  </si>
  <si>
    <t xml:space="preserve">Is a Woman</t>
  </si>
  <si>
    <t xml:space="preserve">piano; hushed; deadpan; glacial; lullaby</t>
  </si>
  <si>
    <t xml:space="preserve">A hushed, minimal follow-up to 'Nixon', stripping back the horns and strings for spare piano, brushed drums and Wagner's near-whispered vocals. Its slow, glacial pacing makes it one of the quietest records in the band's catalog.</t>
  </si>
  <si>
    <t xml:space="preserve">A deliberate stripping-down from the orchestral 'Nixon', pushing Lambchop's sound toward minimalism rather than maximalism.</t>
  </si>
  <si>
    <t xml:space="preserve">The New Cobweb Summer; The Daily Growl</t>
  </si>
  <si>
    <t xml:space="preserve">A1916</t>
  </si>
  <si>
    <t xml:space="preserve">Aw Cmon</t>
  </si>
  <si>
    <t xml:space="preserve">horns; strings; deadpan; breezy</t>
  </si>
  <si>
    <t xml:space="preserve">Released as a companion pair with 'No You Cmon', this half restores some of the horn-and-string arrangements of 'Nixon' in a looser, more good-humored mode. Wagner's lyrics stay characteristically oblique even as the music turns warmer.</t>
  </si>
  <si>
    <t xml:space="preserve">One half of a same-year twin release with 'No You Cmon', splitting the band's fuller-arrangement songs from its more countryish ones.</t>
  </si>
  <si>
    <t xml:space="preserve">Nothing Adventurous Please; The Rise and Fall of the Letter P</t>
  </si>
  <si>
    <t xml:space="preserve">A1917</t>
  </si>
  <si>
    <t xml:space="preserve">No You Cmon</t>
  </si>
  <si>
    <t xml:space="preserve">drawl; fingerpicked acoustic; deadpan; breezy</t>
  </si>
  <si>
    <t xml:space="preserve">The twangier companion to 'Aw Cmon', leaning closer to straightforward country-folk arrangements than its horn-heavy sibling. Together the two records let the band release a larger batch of songs without forcing them into one mood.</t>
  </si>
  <si>
    <t xml:space="preserve">The countrier half of the 2004 twin release, closer to the band's alt-country roots than 'Aw Cmon'.</t>
  </si>
  <si>
    <t xml:space="preserve">Being Tyler; National Talk Like a Pirate Day</t>
  </si>
  <si>
    <t xml:space="preserve">A1918</t>
  </si>
  <si>
    <t xml:space="preserve">Damaged</t>
  </si>
  <si>
    <t xml:space="preserve">strings; hushed; deadpan; heartbreak; glacial</t>
  </si>
  <si>
    <t xml:space="preserve">Written partly while Wagner cared for his dying father, this is one of the band's most quietly devastating records, its string-laden arrangements moving at a near-standstill pace beneath his unadorned singing. It shows the same minimal, patient approach as 'Is a Woman' put toward more explicitly personal material.</t>
  </si>
  <si>
    <t xml:space="preserve">Continues the hushed minimalism of 'Is a Woman' with more directly autobiographical, grief-inflected songwriting.</t>
  </si>
  <si>
    <t xml:space="preserve">Paperback Bible; The Decline of Country and Western Civilization</t>
  </si>
  <si>
    <t xml:space="preserve">A1919</t>
  </si>
  <si>
    <t xml:space="preserve">Mr. M</t>
  </si>
  <si>
    <t xml:space="preserve">strings; piano; hushed; deadpan; funny-sad</t>
  </si>
  <si>
    <t xml:space="preserve">Dedicated to the memory of Vic Chesnutt, whom Lambchop had backed on record, this album pairs lush string arrangements with some of Wagner's most direct songwriting about aging and loss. Critics consider it one of the strongest records of the band's second decade.</t>
  </si>
  <si>
    <t xml:space="preserve">An elegiac record for Vic Chesnutt, whose 1998 'The Salesman and Bernadette' Lambchop had backed, continuing the orchestral hush of 'Damaged'.</t>
  </si>
  <si>
    <t xml:space="preserve">2B2; If Not I'll Just Die</t>
  </si>
  <si>
    <t xml:space="preserve">A1920</t>
  </si>
  <si>
    <t xml:space="preserve">The Felice Brothers</t>
  </si>
  <si>
    <t xml:space="preserve">Tonight at the Arizona</t>
  </si>
  <si>
    <t xml:space="preserve">Catskill, NY</t>
  </si>
  <si>
    <t xml:space="preserve">drawl; storytelling; rowdy; small-town</t>
  </si>
  <si>
    <t xml:space="preserve">The Catskills band's breakout record is a ramshackle, front-porch mix of fiddle, accordion and Ian Felice's cracked, hollering voice, closer to a traveling medicine show than a polished indie release. It built the band's reputation as heirs to The Band's rustic, communal storytelling.</t>
  </si>
  <si>
    <t xml:space="preserve">Draws directly on The Band's Catskills-recorded Americana and old-time string-band music, filtered through a scrappier, more chaotic live-band energy.</t>
  </si>
  <si>
    <t xml:space="preserve">Frankie's Gun!; Wonderful Life</t>
  </si>
  <si>
    <t xml:space="preserve">https://en.wikipedia.org/wiki/The_Felice_Brothers</t>
  </si>
  <si>
    <t xml:space="preserve">A1921</t>
  </si>
  <si>
    <t xml:space="preserve">Team Love Records</t>
  </si>
  <si>
    <t xml:space="preserve">storytelling; drawl; rowdy; small-town; funny-sad</t>
  </si>
  <si>
    <t xml:space="preserve">Released on Conor Oberst's Team Love label, this self-titled record refines the ragged, old-timey rock and roll of 'Tonight at the Arizona' into tighter songs while keeping the band's carnival-barker energy. It further tied the Felice Brothers to the freak-folk-adjacent Americana revival of the late 2000s.</t>
  </si>
  <si>
    <t xml:space="preserve">Continues the loose, old-time string-band Americana of the debut, now with backing from Conor Oberst's Team Love label.</t>
  </si>
  <si>
    <t xml:space="preserve">Whiskey in My Whiskey; Radio Song</t>
  </si>
  <si>
    <t xml:space="preserve">A1922</t>
  </si>
  <si>
    <t xml:space="preserve">Yonder Is the Clock</t>
  </si>
  <si>
    <t xml:space="preserve">storytelling; Southern gothic; drawl; political</t>
  </si>
  <si>
    <t xml:space="preserve">The band's Billboard 200-charting record darkens its old-time rock and roll with more explicit Civil War and Americana-history imagery, taking its title from a line in 'The Sound and the Fury'. It is a more ambitious, historically minded record than the two that preceded it.</t>
  </si>
  <si>
    <t xml:space="preserve">Expands the ramshackle Americana of the first two records into more explicitly historical, Southern-gothic storytelling.</t>
  </si>
  <si>
    <t xml:space="preserve">Ambulance Man; Katie Dear</t>
  </si>
  <si>
    <t xml:space="preserve">A1923</t>
  </si>
  <si>
    <t xml:space="preserve">Celebration, Florida</t>
  </si>
  <si>
    <t xml:space="preserve">synths; drum machine; storytelling; political</t>
  </si>
  <si>
    <t xml:space="preserve">A surprising left turn for the band, adding synthesizers and drum machines to its old-time rock and roll on a record that hit the top five of the Billboard 200. It trades some of the earlier records' front-porch rawness for a stranger, more electronic take on American myth-making.</t>
  </si>
  <si>
    <t xml:space="preserve">A deliberate break from the acoustic-leaning sound of the band's Team Love years, folding electronic textures into its Americana storytelling.</t>
  </si>
  <si>
    <t xml:space="preserve">Ponzi; Fire at the Pageant</t>
  </si>
  <si>
    <t xml:space="preserve">A1924</t>
  </si>
  <si>
    <t xml:space="preserve">Megafaun</t>
  </si>
  <si>
    <t xml:space="preserve">Gather, Form &amp; Fly</t>
  </si>
  <si>
    <t xml:space="preserve">Hometapes</t>
  </si>
  <si>
    <t xml:space="preserve">banjo; fingerpicked acoustic; harmonized guitars; spiritual or gospel</t>
  </si>
  <si>
    <t xml:space="preserve">Formed by two former members of DeYarmond Edison (the band Justin Vernon left to start Bon Iver), Megafaun's second album blends front-porch folk, gospel harmony and loose improvisation into a warm, communal record. It established the Durham-based trio as a key node of the Triangle's freak-folk-adjacent scene.</t>
  </si>
  <si>
    <t xml:space="preserve">Grew out of the breakup of DeYarmond Edison, carrying that band's Wisconsin-to-North Carolina folk experimentation into a looser, more communal direction.</t>
  </si>
  <si>
    <t xml:space="preserve">Worried Mind; The Longest Days</t>
  </si>
  <si>
    <t xml:space="preserve">https://en.wikipedia.org/wiki/Megafaun</t>
  </si>
  <si>
    <t xml:space="preserve">A1925</t>
  </si>
  <si>
    <t xml:space="preserve">Heretofore</t>
  </si>
  <si>
    <t xml:space="preserve">fingerpicked acoustic; close harmonies; spiritual or gospel; hushed</t>
  </si>
  <si>
    <t xml:space="preserve">A shorter release between the band's two full-lengths, continuing the warm, harmony-driven folk of 'Gather, Form &amp; Fly' in a more compact set of songs. It shows the trio refining rather than reinventing its communal, gospel-inflected sound.</t>
  </si>
  <si>
    <t xml:space="preserve">A bridge between 'Gather, Form &amp; Fly' and the band's self-titled 2011 album, keeping the same warm vocal-harmony approach.</t>
  </si>
  <si>
    <t xml:space="preserve">Carolina Days</t>
  </si>
  <si>
    <t xml:space="preserve">A1926</t>
  </si>
  <si>
    <t xml:space="preserve">Strand of Oaks</t>
  </si>
  <si>
    <t xml:space="preserve">Pope Killdragon</t>
  </si>
  <si>
    <t xml:space="preserve">Ten Atoms</t>
  </si>
  <si>
    <t xml:space="preserve">hushed; fingerpicked acoustic; storytelling; bleak</t>
  </si>
  <si>
    <t xml:space="preserve">Timothy Showalter's second album as Strand of Oaks is a hushed, narrative-heavy folk record built around dark, almost gothic character studies. It is quieter and stranger than the reverb-heavy rock records he'd later make as the project grew.</t>
  </si>
  <si>
    <t xml:space="preserve">An early, folk-leaning Strand of Oaks record before Showalter's turn toward the fuller, more electric sound of 'HEAL'.</t>
  </si>
  <si>
    <t xml:space="preserve">Bird Balloons; Kill Him on the Prairie</t>
  </si>
  <si>
    <t xml:space="preserve">https://en.wikipedia.org/wiki/Strand_of_Oaks</t>
  </si>
  <si>
    <t xml:space="preserve">A1927</t>
  </si>
  <si>
    <t xml:space="preserve">HEAL</t>
  </si>
  <si>
    <t xml:space="preserve">synths; Crazy Horse fuzz; anthemic; heartbreak</t>
  </si>
  <si>
    <t xml:space="preserve">Showalter's Dead Oceans breakthrough trades the hushed folk of his earlier records for arena-scaled synths and guitars, processing a difficult year of marital trouble and a near-fatal car accident into big, cathartic choruses. 'JM', its centerpiece, is a tribute to the late Jason Molina.</t>
  </si>
  <si>
    <t xml:space="preserve">A dramatic widening of Strand of Oaks' sound from the folk records into 1980s-scaled rock, aided by J Mascis's guitar work on several tracks.</t>
  </si>
  <si>
    <t xml:space="preserve">JM; Goshen '97</t>
  </si>
  <si>
    <t xml:space="preserve">A1928</t>
  </si>
  <si>
    <t xml:space="preserve">Eraserland</t>
  </si>
  <si>
    <t xml:space="preserve">synths; harmonized guitars; anthemic; heartbreak</t>
  </si>
  <si>
    <t xml:space="preserve">Recorded with most of My Morning Jacket serving as Showalter's backing band, this record continues the widescreen, emotionally raw rock of 'HEAL' and 'Hard Love' with an even bigger sound. It reads as a natural convergence of two roots-rock lineages from the same scene this lane covers.</t>
  </si>
  <si>
    <t xml:space="preserve">Directly connects Strand of Oaks to My Morning Jacket, whose members backed Showalter on this record.</t>
  </si>
  <si>
    <t xml:space="preserve">Weird Ways; Ruby</t>
  </si>
  <si>
    <t xml:space="preserve">A1929</t>
  </si>
  <si>
    <t xml:space="preserve">Vetiver</t>
  </si>
  <si>
    <t xml:space="preserve">DiCristina Stair Builders</t>
  </si>
  <si>
    <t xml:space="preserve">fingerpicked acoustic; hushed; lullaby; breezy</t>
  </si>
  <si>
    <t xml:space="preserve">Andy Cabic's debut as Vetiver is a soft, unhurried folk-rock record indebted to 1960s and '70s West Coast songwriting, recorded with contributions from Devendra Banhart and Joanna Newsom. It positioned Cabic within the freak-folk circle while keeping his own sound gentler and less eccentric than his peers.</t>
  </si>
  <si>
    <t xml:space="preserve">Emerged from the San Francisco freak-folk circle around Devendra Banhart, though Cabic's own sound stayed closer to soft 1970s folk-rock than his more outré collaborators.</t>
  </si>
  <si>
    <t xml:space="preserve">Los Pinos Bien; Amerilie</t>
  </si>
  <si>
    <t xml:space="preserve">https://en.wikipedia.org/wiki/Vetiver_(band)</t>
  </si>
  <si>
    <t xml:space="preserve">A1930</t>
  </si>
  <si>
    <t xml:space="preserve">Tight Knit</t>
  </si>
  <si>
    <t xml:space="preserve">jangle; breezy; fingerpicked acoustic; harmonized guitars</t>
  </si>
  <si>
    <t xml:space="preserve">Vetiver's Sub Pop debut is its warmest, most fully-band record, adding brighter jangle-pop arrangements to Cabic's soft-focus folk-rock songwriting. It is generally considered the most immediate entry point into the project's catalog.</t>
  </si>
  <si>
    <t xml:space="preserve">A move to Sub Pop and a fuller, more song-oriented sound after three albums of hazier, more improvisational folk-rock.</t>
  </si>
  <si>
    <t xml:space="preserve">Rolling Sea; Sister</t>
  </si>
  <si>
    <t xml:space="preserve">A1931</t>
  </si>
  <si>
    <t xml:space="preserve">Mount Moriah</t>
  </si>
  <si>
    <t xml:space="preserve">Holidays For Quince Records</t>
  </si>
  <si>
    <t xml:space="preserve">Durham</t>
  </si>
  <si>
    <t xml:space="preserve">pedal steel; drawl; close harmonies; spiritual or gospel</t>
  </si>
  <si>
    <t xml:space="preserve">Heather McEntire and Jenks Miller's Durham band's debut pairs McEntire's Southern-gospel-schooled voice with pedal steel and understated, country-leaning arrangements. It grew out of North Carolina's DIY punk scene, giving the band's country turn an unusually documented, self-aware edge.</t>
  </si>
  <si>
    <t xml:space="preserve">Formed by musicians from North Carolina punk and metal bands (McEntire from Bellafea, Miller from Horseback), consciously turning toward country and gospel forms.</t>
  </si>
  <si>
    <t xml:space="preserve">Bright Light; Plane</t>
  </si>
  <si>
    <t xml:space="preserve">https://en.wikipedia.org/wiki/Mount_Moriah_(band)</t>
  </si>
  <si>
    <t xml:space="preserve">A1932</t>
  </si>
  <si>
    <t xml:space="preserve">Miracle Temple</t>
  </si>
  <si>
    <t xml:space="preserve">The band's Merge Records debut fills out its country-gospel sound with a fuller band and clearer production, keeping McEntire's plainspoken, often queer-themed lyrics at the center. It marks the point where the band's songwriting caught up with its ambitions.</t>
  </si>
  <si>
    <t xml:space="preserve">A fuller-band, Merge Records-backed refinement of the sound introduced on the self-titled debut.</t>
  </si>
  <si>
    <t xml:space="preserve">Miracle Temple Holiness; Younger Days</t>
  </si>
  <si>
    <t xml:space="preserve">A1933</t>
  </si>
  <si>
    <t xml:space="preserve">Hiss Golden Messenger</t>
  </si>
  <si>
    <t xml:space="preserve">Bad Debt</t>
  </si>
  <si>
    <t xml:space="preserve">Blackmaps</t>
  </si>
  <si>
    <t xml:space="preserve">fingerpicked acoustic; hushed; drawl; spiritual or gospel</t>
  </si>
  <si>
    <t xml:space="preserve">MC Taylor's earliest Hiss Golden Messenger record was recorded alone on a four-track in his kitchen at night, its plain fingerpicked guitar and weary voice carrying the weight of a young family and financial strain. It is the barest, most private-sounding record in a catalog that would later fill out considerably.</t>
  </si>
  <si>
    <t xml:space="preserve">The lo-fi seed of Taylor's long-running project, later reissued by Paradise of Bachelors alongside its sister record 'Poor Moon'.</t>
  </si>
  <si>
    <t xml:space="preserve">Sufferer (Love My Conqueror); Bells for Marolyn</t>
  </si>
  <si>
    <t xml:space="preserve">https://en.wikipedia.org/wiki/Hiss_Golden_Messenger</t>
  </si>
  <si>
    <t xml:space="preserve">A1934</t>
  </si>
  <si>
    <t xml:space="preserve">Poor Moon</t>
  </si>
  <si>
    <t xml:space="preserve">fingerpicked acoustic; drawl; spiritual or gospel; small-town</t>
  </si>
  <si>
    <t xml:space="preserve">A fuller-band companion to 'Bad Debt', still plainspoken and lo-fi but with more instrumentation filled in around Taylor's tired, warm voice. It marked Paradise of Bachelors' early years and the beginning of Hiss Golden Messenger's slow climb toward a wider audience.</t>
  </si>
  <si>
    <t xml:space="preserve">A direct continuation of 'Bad Debt', released the following year on the newly founded Paradise of Bachelors label.</t>
  </si>
  <si>
    <t xml:space="preserve">Devotion; Balthazar's Song</t>
  </si>
  <si>
    <t xml:space="preserve">A1935</t>
  </si>
  <si>
    <t xml:space="preserve">Haw</t>
  </si>
  <si>
    <t xml:space="preserve">fingerpicked acoustic; drawl; storytelling; spiritual or gospel</t>
  </si>
  <si>
    <t xml:space="preserve">Named for the Haw River near Taylor's Durham home, this record continues to fill out the sound of 'Poor Moon' with fuller arrangements while keeping the plainspoken, gospel-inflected songwriting at its center. It closes out the trilogy of home-recorded albums before the band's sound expanded further.</t>
  </si>
  <si>
    <t xml:space="preserve">The third in the loose trilogy with 'Bad Debt' and 'Poor Moon', named for the North Carolina river near Taylor's home studio.</t>
  </si>
  <si>
    <t xml:space="preserve">Red Rose Nantahala; Jesus Shot Me in the Head</t>
  </si>
  <si>
    <t xml:space="preserve">A1936</t>
  </si>
  <si>
    <t xml:space="preserve">M. Ward</t>
  </si>
  <si>
    <t xml:space="preserve">Transfiguration of Vincent</t>
  </si>
  <si>
    <t xml:space="preserve">fingerpicked acoustic; baritone; hushed; storytelling</t>
  </si>
  <si>
    <t xml:space="preserve">M. Ward's Merge Records debut is a warm, lo-fi-leaning folk record built around fingerpicked guitar and his gravelly, unhurried voice, dedicated to a friend who died shortly before its release. It established the intimate, old-timey-tinged sound he'd carry through his solo career and later bring to She &amp; Him.</t>
  </si>
  <si>
    <t xml:space="preserve">Ward's move to Merge Records after two self-released albums, setting the template for the acoustic, tape-warm sound of 'Transistor Radio' and 'Post-War'.</t>
  </si>
  <si>
    <t xml:space="preserve">Vincent O'Brien; Sad, Sad Song</t>
  </si>
  <si>
    <t xml:space="preserve">https://en.wikipedia.org/wiki/M._Ward
https://www.discogs.com/master/36142-M-Ward-Transfiguration-Of-Vincent</t>
  </si>
  <si>
    <t xml:space="preserve">A1937</t>
  </si>
  <si>
    <t xml:space="preserve">Post-War</t>
  </si>
  <si>
    <t xml:space="preserve">fingerpicked acoustic; baritone; storytelling; hushed</t>
  </si>
  <si>
    <t xml:space="preserve">Written and recorded in the shadow of the Iraq War, this record widens Ward's sound with a fuller band while keeping his warm, scratchy-voiced intimacy intact. It is often cited as a high point of his solo catalog, balancing plainspoken folk with subtly ambitious arrangements.</t>
  </si>
  <si>
    <t xml:space="preserve">A fuller-band expansion of the sound established on 'Transfiguration of Vincent' and 'Transistor Radio'.</t>
  </si>
  <si>
    <t xml:space="preserve">Chinese Translation; Requiem</t>
  </si>
  <si>
    <t xml:space="preserve">A1938</t>
  </si>
  <si>
    <t xml:space="preserve">Hold Time</t>
  </si>
  <si>
    <t xml:space="preserve">fingerpicked acoustic; baritone; breezy; duets</t>
  </si>
  <si>
    <t xml:space="preserve">Released not long after She &amp; Him's debut, this record carries some of that project's brighter pop instincts into Ward's own catalog, including a duet with Lucinda Williams and a cover of Don Gibson's 'Oh Lonesome Me' featuring Zooey Deschanel. It is one of Ward's most tuneful, least austere solo records.</t>
  </si>
  <si>
    <t xml:space="preserve">Shows the influence of Ward's work with Zooey Deschanel in She &amp; Him carrying back into his own solo songwriting.</t>
  </si>
  <si>
    <t xml:space="preserve">Never Had Nobody Like You; Oh Lonesome Me</t>
  </si>
  <si>
    <t xml:space="preserve">A1939</t>
  </si>
  <si>
    <t xml:space="preserve">Blitzen Trapper</t>
  </si>
  <si>
    <t xml:space="preserve">Furr</t>
  </si>
  <si>
    <t xml:space="preserve">harmonica; drawl; storytelling; Telecaster twang</t>
  </si>
  <si>
    <t xml:space="preserve">Blitzen Trapper's Sub Pop breakthrough moves between ramshackle folk-rock, Dylan-esque narrative songwriting and the occasional glam-rock detour, all filtered through Eric Earley's reedy voice. The title track's werewolf transformation story became the band's best-known song.</t>
  </si>
  <si>
    <t xml:space="preserve">Blends Neil Young-style guitar rock with Bob Dylan's narrative folk-rock, a combination that defined the Portland band's mid-2000s run on Sub Pop.</t>
  </si>
  <si>
    <t xml:space="preserve">Furr; Black River Killer</t>
  </si>
  <si>
    <t xml:space="preserve">https://en.wikipedia.org/wiki/Blitzen_Trapper</t>
  </si>
  <si>
    <t xml:space="preserve">A1940</t>
  </si>
  <si>
    <t xml:space="preserve">Destroyer of the Void</t>
  </si>
  <si>
    <t xml:space="preserve">harmonized guitars; storytelling; cosmic; long songs (7+ minutes)</t>
  </si>
  <si>
    <t xml:space="preserve">A more classic-rock-leaning record than 'Furr', with longer, more structurally ambitious songs that nod to Yes and Pink Floyd as much as to Dylan or Young. It shows the band pushing its roots-rock songwriting toward prog-inflected arrangements.</t>
  </si>
  <si>
    <t xml:space="preserve">Expands the classic-rock and folk-rock synthesis of 'Furr' into longer, more progressive song structures.</t>
  </si>
  <si>
    <t xml:space="preserve">Destroyer of the Void; The Man Who Would Speak True</t>
  </si>
  <si>
    <t xml:space="preserve">A1941</t>
  </si>
  <si>
    <t xml:space="preserve">The Sunset Tree</t>
  </si>
  <si>
    <t xml:space="preserve">storytelling; deadpan; heartbreak; bleak</t>
  </si>
  <si>
    <t xml:space="preserve">A directly autobiographical record about Darnielle's abusive childhood stepfather, delivered with the same plainspoken intensity as 'Tallahassee' but aimed at real rather than fictional pain. 'This Year' became one of the band's signature anthems.</t>
  </si>
  <si>
    <t xml:space="preserve">Turns the storytelling craft of 'Tallahassee' toward Darnielle's own life, a shift that shaped the more confessional Mountain Goats records that followed.</t>
  </si>
  <si>
    <t xml:space="preserve">This Year; Dance Music</t>
  </si>
  <si>
    <t xml:space="preserve">https://en.wikipedia.org/wiki/The_Mountain_Goats</t>
  </si>
  <si>
    <t xml:space="preserve">A1942</t>
  </si>
  <si>
    <t xml:space="preserve">Heretic Pride</t>
  </si>
  <si>
    <t xml:space="preserve">storytelling; funny-sad; drawl; anthemic</t>
  </si>
  <si>
    <t xml:space="preserve">A wide-ranging record moving between pulp horror, reggae-tinged rhythm and plainspoken character studies, looser and more playful than the confessional 'The Sunset Tree'. It shows Darnielle's storytelling stretching into stranger territory after two intensely personal albums.</t>
  </si>
  <si>
    <t xml:space="preserve">A deliberate widening of subject matter after the autobiographical run of 'The Sunset Tree' and 'Get Lonely'.</t>
  </si>
  <si>
    <t xml:space="preserve">Sax Rohmer #1; Heretic Pride</t>
  </si>
  <si>
    <t xml:space="preserve">A1943</t>
  </si>
  <si>
    <t xml:space="preserve">Fruit Bats</t>
  </si>
  <si>
    <t xml:space="preserve">Mouthfuls</t>
  </si>
  <si>
    <t xml:space="preserve">fingerpicked acoustic; jangle; breezy; harmonized guitars</t>
  </si>
  <si>
    <t xml:space="preserve">Eric D. Johnson's Sub Pop debut as Fruit Bats is warm, mid-tempo indie-folk built on close vocal harmonies and gently jangling guitars, closer to soft-rock craft than to lo-fi experimentation. It set the easygoing, melodic tone the project kept across two decades.</t>
  </si>
  <si>
    <t xml:space="preserve">Part of Chicago's early-2000s indie-folk scene alongside labelmates and collaborators, with Johnson later joining the Shins and the Decemberists' touring lineups.</t>
  </si>
  <si>
    <t xml:space="preserve">When U Love Somebody; Rainbow Sign</t>
  </si>
  <si>
    <t xml:space="preserve">https://en.wikipedia.org/wiki/Fruit_Bats_(band)</t>
  </si>
  <si>
    <t xml:space="preserve">A1944</t>
  </si>
  <si>
    <t xml:space="preserve">The Ruminant Band</t>
  </si>
  <si>
    <t xml:space="preserve">harmonized guitars; jangle; breezy; road songs</t>
  </si>
  <si>
    <t xml:space="preserve">A fuller, more classic-rock-leaning record than the band's earlier releases, built around live-band arrangements and Johnson's easy melodic instincts. It represents a confident mid-career high point for the project before Johnson's mid-2010s hiatus.</t>
  </si>
  <si>
    <t xml:space="preserve">A fuller-band continuation of the warm, melodic indie-folk introduced on 'Mouthfuls' and 'Spelled in Bones'.</t>
  </si>
  <si>
    <t xml:space="preserve">The Ruminant Band; Tegucigalpa</t>
  </si>
  <si>
    <t xml:space="preserve">A1945</t>
  </si>
  <si>
    <t xml:space="preserve">Dr. Dog</t>
  </si>
  <si>
    <t xml:space="preserve">We All Belong</t>
  </si>
  <si>
    <t xml:space="preserve">Park the Van Records</t>
  </si>
  <si>
    <t xml:space="preserve">West Grove, PA</t>
  </si>
  <si>
    <t xml:space="preserve">harmonized guitars; lo-fi; close harmonies; jangle</t>
  </si>
  <si>
    <t xml:space="preserve">Philadelphia band Dr. Dog's breakout record layers warped, four-track-recorded harmonies and Beatles-and-Band-indebted songwriting into a scrappy, hooky whole. It built the band's reputation as a live act built on tight vocal harmony over its tape-hiss production.</t>
  </si>
  <si>
    <t xml:space="preserve">Draws on The Band and The Beach Boys' vocal-harmony pop filtered through lo-fi home recording, closer to power-pop than straight Americana.</t>
  </si>
  <si>
    <t xml:space="preserve">Ain't It Strange; The Ark</t>
  </si>
  <si>
    <t xml:space="preserve">https://en.wikipedia.org/wiki/Dr._Dog</t>
  </si>
  <si>
    <t xml:space="preserve">A1946</t>
  </si>
  <si>
    <t xml:space="preserve">Shame, Shame</t>
  </si>
  <si>
    <t xml:space="preserve">harmonized guitars; piano; close harmonies; polished</t>
  </si>
  <si>
    <t xml:space="preserve">The band's ANTI- Records debut is its most polished record to date, cleaning up the lo-fi murk of earlier albums while keeping the layered vocal harmonies at the center. It reads as the moment the band's songwriting and production ambitions caught up with each other.</t>
  </si>
  <si>
    <t xml:space="preserve">A cleaner, more produced continuation of the harmony-pop songwriting built on 'We All Belong' and 'Fate'.</t>
  </si>
  <si>
    <t xml:space="preserve">Shadow People; Stranger</t>
  </si>
  <si>
    <t xml:space="preserve">A1947</t>
  </si>
  <si>
    <t xml:space="preserve">Willard Grant Conspiracy</t>
  </si>
  <si>
    <t xml:space="preserve">Regard the End</t>
  </si>
  <si>
    <t xml:space="preserve">baritone; strings; Southern gothic; bleak; spiritual or gospel</t>
  </si>
  <si>
    <t xml:space="preserve">Robert Fisher's revolving-membership Boston band's most acclaimed record pairs his cavernous baritone with somber strings and gothic-country arrangements, featuring a guest appearance from Kristin Hersh. It is widely regarded as the high point of a catalog steeped in death and religious imagery.</t>
  </si>
  <si>
    <t xml:space="preserve">Part of the same gothic-Americana strain as 16 Horsepower and The Handsome Family, built around Fisher's baritone and revolving cast of Boston-area musicians.</t>
  </si>
  <si>
    <t xml:space="preserve">Soft Hand; The Suffering Girl's Song</t>
  </si>
  <si>
    <t xml:space="preserve">https://en.wikipedia.org/wiki/Willard_Grant_Conspiracy</t>
  </si>
  <si>
    <t xml:space="preserve">A1948</t>
  </si>
  <si>
    <t xml:space="preserve">Clem Snide</t>
  </si>
  <si>
    <t xml:space="preserve">Your Favorite Music</t>
  </si>
  <si>
    <t xml:space="preserve">deadpan; funny-sad; pop-culture references; fingerpicked acoustic</t>
  </si>
  <si>
    <t xml:space="preserve">Eef Barzelay's Boston band's major-label-adjacent breakthrough is built from deadpan, pop-culture-strewn lyrics set against spare alt-country arrangements, closer in spirit to Silver Jews than to Nashville twang. Its dry humor and offhand melodies built the band's cult following.</t>
  </si>
  <si>
    <t xml:space="preserve">Shares the deadpan, funny-sad songwriting lineage of Silver Jews and Palace, applying it to a more full-band alt-country sound.</t>
  </si>
  <si>
    <t xml:space="preserve">Moment in the Sun; Joan Jett of Arc</t>
  </si>
  <si>
    <t xml:space="preserve">https://en.wikipedia.org/wiki/Clem_Snide</t>
  </si>
  <si>
    <t xml:space="preserve">A1949</t>
  </si>
  <si>
    <t xml:space="preserve">Cotton Jones</t>
  </si>
  <si>
    <t xml:space="preserve">Paranoid Cocoon</t>
  </si>
  <si>
    <t xml:space="preserve">Suicide Squeeze Records</t>
  </si>
  <si>
    <t xml:space="preserve">Cumberland, MD</t>
  </si>
  <si>
    <t xml:space="preserve">Formed by Michael Croll after the dissolution of Wooden Wand and the Sky High Band, Cotton Jones' debut is a hazy, softly psychedelic take on country-folk, built around close harmonies with Whitney McGraw. It carries over some of Wooden Wand's ramshackle DIY spirit into a gentler, duo-based project.</t>
  </si>
  <si>
    <t xml:space="preserve">Grew directly out of the breakup of Michael Croll's earlier band with James Toth (Wooden Wand), carrying that lineage's lo-fi folk sensibility forward.</t>
  </si>
  <si>
    <t xml:space="preserve">Some Strange Rain; Gotta Cheer Up</t>
  </si>
  <si>
    <t xml:space="preserve">https://en.wikipedia.org/wiki/Cotton_Jones</t>
  </si>
  <si>
    <t xml:space="preserve">A1950</t>
  </si>
  <si>
    <t xml:space="preserve">Baptist Generals</t>
  </si>
  <si>
    <t xml:space="preserve">No Silver/No Gold</t>
  </si>
  <si>
    <t xml:space="preserve">lo-fi; drawl; cracked or yelping; bleak</t>
  </si>
  <si>
    <t xml:space="preserve">Chris Flemmons' Denton band's Sub Pop debut is a scrappy, tape-worn record of cracked-voice folk-rock, part of the same North Texas DIY scene that produced early Midlake and Centro-matic collaborators. Its rough production and plainspoken bleakness gave it a small but devoted cult following.</t>
  </si>
  <si>
    <t xml:space="preserve">A key document of the Denton, Texas DIY scene of the early 2000s, sharing members and stages with Midlake and other local bands.</t>
  </si>
  <si>
    <t xml:space="preserve">Julie of the Winter Snow; Motorcycle</t>
  </si>
  <si>
    <t xml:space="preserve">https://en.wikipedia.org/wiki/Baptist_Generals</t>
  </si>
  <si>
    <t xml:space="preserve">A1951</t>
  </si>
  <si>
    <t xml:space="preserve">Neko Case</t>
  </si>
  <si>
    <t xml:space="preserve">The Virginian</t>
  </si>
  <si>
    <t xml:space="preserve">Mint Records</t>
  </si>
  <si>
    <t xml:space="preserve">Tacoma, WA</t>
  </si>
  <si>
    <t xml:space="preserve">pedal steel; drawl; Telecaster twang; road songs; drinking songs</t>
  </si>
  <si>
    <t xml:space="preserve">Case's debut with Her Boyfriends is a straight-up honky-tonk record, cut fast in Vancouver with a rockabilly-leaning backing band and covers alongside her own songs. It predates the more gothic, image-driven songwriting she became known for, closer to a bar band's Saturday-night set than a studio statement. It shows the traditional-country grounding she would later bend into stranger shapes.</t>
  </si>
  <si>
    <t xml:space="preserve">An early document of Case's move from punk drumming into honky-tonk singing, made before she developed the surreal, nature-haunted songwriting of her Bloodshot and Anti- albums.</t>
  </si>
  <si>
    <t xml:space="preserve">Timber; Bowling Green</t>
  </si>
  <si>
    <t xml:space="preserve">https://en.wikipedia.org/wiki/Neko_Case</t>
  </si>
  <si>
    <t xml:space="preserve">A1952</t>
  </si>
  <si>
    <t xml:space="preserve">Furnace Room Lullaby</t>
  </si>
  <si>
    <t xml:space="preserve">pedal steel; drawl; cracked or yelping; Southern gothic; heartbreak; storytelling</t>
  </si>
  <si>
    <t xml:space="preserve">Case's first true solo album puts her powerhouse voice at the center of noir-tinged country songs about jealousy, violence, and small towns, backed by Her Boyfriends' twangy, reverb-drenched guitars. It is rawer and more directly country than what followed, closer to the Bloodshot roster around her than to the art-pop she would develop on Anti-. 'Set Out Running' and 'Whip the Blankets' show the widescreen, cinematic imagery that becomes her signature.</t>
  </si>
  <si>
    <t xml:space="preserve">Released on Bloodshot Records alongside labelmates like the Old 97's and Waco Brothers, placing Case squarely in the Chicago insurgent-country scene before she moved toward Anti-'s art-rock audience.</t>
  </si>
  <si>
    <t xml:space="preserve">Whip the Blankets; Guided by Wire</t>
  </si>
  <si>
    <t xml:space="preserve">A1953</t>
  </si>
  <si>
    <t xml:space="preserve">Blacklisted</t>
  </si>
  <si>
    <t xml:space="preserve">pedal steel; baritone; Southern gothic; bleak; hushed; cosmic</t>
  </si>
  <si>
    <t xml:space="preserve">A darker, more atmospheric record than the debut, built around slow-burning arrangements, reverb, and desert imagery instead of barroom twang. Case's voice moves between a hushed near-whisper and full-throated wail, and songs like 'Deep Red Bells' turn true-crime dread into widescreen Americana. It marks the turn toward the more art-damaged, less strictly country sound of her later Anti- records.</t>
  </si>
  <si>
    <t xml:space="preserve">The last Case solo record fully on Bloodshot before she signed with Anti-, bridging the label's insurgent-country roster and the more expansive songwriting that followed.</t>
  </si>
  <si>
    <t xml:space="preserve">Deep Red Bells; Look for Me (I'll Be Around)</t>
  </si>
  <si>
    <t xml:space="preserve">A1954</t>
  </si>
  <si>
    <t xml:space="preserve">The Tigers Have Spoken</t>
  </si>
  <si>
    <t xml:space="preserve">pedal steel; road songs; storytelling; harmonized guitars; live in the room</t>
  </si>
  <si>
    <t xml:space="preserve">A short live album recorded with fellow Bloodshot-adjacent Canadians the Sadies, mixing a few originals with covers of Loretta Lynn and Buffy Sainte-Marie. The Sadies' twangy, reverb-heavy guitar work gives the set a spaghetti-western edge that Case's studio records rarely reach. It captures her as a bandleader in a live room rather than a studio auteur.</t>
  </si>
  <si>
    <t xml:space="preserve">Documents Case's ongoing collaboration with the Sadies, the Toronto band who also backed Jon Langford and other figures in the wider Bloodshot-adjacent alt-country network.</t>
  </si>
  <si>
    <t xml:space="preserve">Loretta Lynn's Man (Van Lear Rose); If You Knew</t>
  </si>
  <si>
    <t xml:space="preserve">A1955</t>
  </si>
  <si>
    <t xml:space="preserve">Fox Confessor Brings the Flood</t>
  </si>
  <si>
    <t xml:space="preserve">pedal steel; strings; Southern gothic; storytelling; cosmic; hushed</t>
  </si>
  <si>
    <t xml:space="preserve">Case's first album for Anti- trades linear narrative for fragmented, almost folkloric songwriting, full of foxes, hospitals, and half-told stories set to spare, orchestral country-pop arrangements. 'Star Witness' and 'Hold On, Hold On' pair some of her most direct melodies with lyrics that read like dream logic. It is widely treated as the record where her singular songwriting voice fully arrived.</t>
  </si>
  <si>
    <t xml:space="preserve">Case's move to Anti- expanded her audience beyond the insurgent-country scene without abandoning pedal steel and drawl, becoming a touchstone for the 2000s wave of literary alt-country songwriters.</t>
  </si>
  <si>
    <t xml:space="preserve">Star Witness; Hold On, Hold On</t>
  </si>
  <si>
    <t xml:space="preserve">A1956</t>
  </si>
  <si>
    <t xml:space="preserve">Middle Cyclone</t>
  </si>
  <si>
    <t xml:space="preserve">strings; piano; cosmic; storytelling; anthemic; glacial</t>
  </si>
  <si>
    <t xml:space="preserve">A bigger, more orchestrated record than its predecessor, built around themes of nature reclaiming the human world and closing with a 31-minute recording of crickets. 'This Tornado Loves You' and 'People Got a Lotta Nerve' show Case at her most anthemic, backed by a huge cast of guest musicians. It became her highest-charting album and pushed her further from strict alt-country into orchestral art-pop.</t>
  </si>
  <si>
    <t xml:space="preserve">Extends the widescreen songwriting of Fox Confessor into more maximalist territory, cementing Case as one of the era's defining voices to come out of the Bloodshot-to-Anti- alt-country pipeline.</t>
  </si>
  <si>
    <t xml:space="preserve">This Tornado Loves You; People Got a Lotta Nerve</t>
  </si>
  <si>
    <t xml:space="preserve">A1957</t>
  </si>
  <si>
    <t xml:space="preserve">The Worse Things Get, the Harder I Fight, the Harder I Fight, the More I Love You</t>
  </si>
  <si>
    <t xml:space="preserve">strings; horns; baritone; bleak; storytelling; political</t>
  </si>
  <si>
    <t xml:space="preserve">A darker, more personal record written in the aftermath of her mother's death and her own struggles, mixing horn-driven arrangements with some of her bleakest lyrics. 'Man' reworks gender expectations into a defiant anthem, while other songs turn inward toward grief and anger. It keeps the widescreen production of Middle Cyclone while pulling the songwriting closer to confession.</t>
  </si>
  <si>
    <t xml:space="preserve">Continues Case's Anti- run of increasingly personal, orchestrated songwriting, distinct from but indebted to the twangier records that launched her out of the Bloodshot scene.</t>
  </si>
  <si>
    <t xml:space="preserve">Man; Night Still Comes</t>
  </si>
  <si>
    <t xml:space="preserve">A1958</t>
  </si>
  <si>
    <t xml:space="preserve">Hell-On</t>
  </si>
  <si>
    <t xml:space="preserve">strings; synths; cosmic; political; storytelling; bleak</t>
  </si>
  <si>
    <t xml:space="preserve">Case's most sonically adventurous record folds synths and dense orchestration into her country-rooted songwriting, with lyrics addressing climate anxiety, autobiography, and myth side by side. 'Bad Luck' and the title track show her stretching further from twang than ever while keeping her voice as the anchor. It was recorded in the years after a house fire destroyed her Vermont home, which colors the record's unsettled tone.</t>
  </si>
  <si>
    <t xml:space="preserve">The furthest extension yet of the art-rock direction Case took after leaving Bloodshot, still carrying the alt-country DNA of her early records in its storytelling and vocal delivery.</t>
  </si>
  <si>
    <t xml:space="preserve">Bad Luck; Curse of the I-5 Corridor</t>
  </si>
  <si>
    <t xml:space="preserve">A1959</t>
  </si>
  <si>
    <t xml:space="preserve">Neon Grey Midnight Green</t>
  </si>
  <si>
    <t xml:space="preserve">strings; baritone; storytelling; hushed; cosmic; bleak</t>
  </si>
  <si>
    <t xml:space="preserve">Case's most recent album continues the confessional turn of her 2010s work, released alongside a memoir covering similar ground, with 'Wreck' among its more directly autobiographical songs. It keeps the string-laden, widescreen arrangements of Hell-On while easing back toward more spacious, vocal-forward production. Reviewers have read it as a summing-up record for a songwriter now decades removed from her insurgent-country beginnings.</t>
  </si>
  <si>
    <t xml:space="preserve">The latest chapter of Case's post-Bloodshot Anti- catalog, still tracing back to the twangy songwriting that first got her grouped with the 2000s alt-country scene.</t>
  </si>
  <si>
    <t xml:space="preserve">Wreck</t>
  </si>
  <si>
    <t xml:space="preserve">A1960</t>
  </si>
  <si>
    <t xml:space="preserve">Ryan Adams</t>
  </si>
  <si>
    <t xml:space="preserve">Heartbreaker</t>
  </si>
  <si>
    <t xml:space="preserve">fingerpicked acoustic; harmonica; drawl; heartbreak; hushed; storytelling</t>
  </si>
  <si>
    <t xml:space="preserve">Adams's solo debut after Whiskeytown is a spare, largely acoustic breakup record, cut quickly with guests like Emmylou Harris and Kim Richey. Songs like 'Come Pick Me Up' and 'Oh My Sweet Carolina' pair plainspoken heartbreak with a loose, unpolished feel closer to a demo tape than a studio product. It set the template for the prolific, genre-roaming solo career that followed.</t>
  </si>
  <si>
    <t xml:space="preserve">Grew directly out of Whiskeytown's alt-country lineage, released on the same Bloodshot Records roster that carried the Old 97's and Waco Brothers.</t>
  </si>
  <si>
    <t xml:space="preserve">Come Pick Me Up; Oh My Sweet Carolina</t>
  </si>
  <si>
    <t xml:space="preserve">https://en.wikipedia.org/wiki/Ryan_Adams</t>
  </si>
  <si>
    <t xml:space="preserve">A1961</t>
  </si>
  <si>
    <t xml:space="preserve">Gold</t>
  </si>
  <si>
    <t xml:space="preserve">Telecaster twang; harmonized guitars; anthemic; road songs; breezy</t>
  </si>
  <si>
    <t xml:space="preserve">A bigger, more classic-rock-indebted record than Heartbreaker, moving from the ballad 'When the Stars Go Blue' to the Stones-inflected 'New York, New York'. It broadened Adams's audience well beyond alt-country while still carrying pedal steel and country phrasing in places. The record's release date, days after September 11, and the accompanying video shot at the World Trade Center site, tied it to a specific cultural moment.</t>
  </si>
  <si>
    <t xml:space="preserve">Shows Adams pulling further from Whiskeytown's twang toward mainstream rock, on the newly launched Lost Highway Records that would define much of 2000s alt-country and Americana.</t>
  </si>
  <si>
    <t xml:space="preserve">New York, New York; When the Stars Go Blue</t>
  </si>
  <si>
    <t xml:space="preserve">A1962</t>
  </si>
  <si>
    <t xml:space="preserve">Demolition</t>
  </si>
  <si>
    <t xml:space="preserve">fingerpicked acoustic; drawl; heartbreak; road songs; storytelling</t>
  </si>
  <si>
    <t xml:space="preserve">Assembled from several shelved albums Adams recorded around this period, Demolition is a patchwork rather than a single session, but it holds together as a document of his mid-career restlessness. Songs range from gentle acoustic laments to full-band rockers, reflecting the different sessions they were pulled from. It is treated as a canonical part of his catalog rather than a stopgap rarities set.</t>
  </si>
  <si>
    <t xml:space="preserve">Continues the singer-songwriter thread from Heartbreaker while showing Adams's growing pull toward rock, both released on Lost Highway during his most productive stretch.</t>
  </si>
  <si>
    <t xml:space="preserve">Nuclear; Dear Chicago</t>
  </si>
  <si>
    <t xml:space="preserve">A1963</t>
  </si>
  <si>
    <t xml:space="preserve">Cold Roses</t>
  </si>
  <si>
    <t xml:space="preserve">pedal steel; long solos; Crazy Horse fuzz; harmonized guitars; road songs</t>
  </si>
  <si>
    <t xml:space="preserve">The first record billed with backing band the Cardinals leans into extended, Grateful Dead-indebted jamming and pedal steel, spread across a double album. 'Magnolia Mountain' and 'Let It Ride' show a looser, more improvisational side of Adams than his earlier solo records. It reoriented his sound around a full band rather than a singer-songwriter frame.</t>
  </si>
  <si>
    <t xml:space="preserve">Draws on the Cosmic American Music lineage of Gram Parsons and the Grateful Dead's country-rock wing, filtered through the same Lost Highway roster that housed Lucinda Williams and Old 97's.</t>
  </si>
  <si>
    <t xml:space="preserve">Magnolia Mountain; Let It Ride</t>
  </si>
  <si>
    <t xml:space="preserve">A1964</t>
  </si>
  <si>
    <t xml:space="preserve">Jacksonville City Nights</t>
  </si>
  <si>
    <t xml:space="preserve">pedal steel; fiddle; drawl; duets; heartbreak; drinking songs</t>
  </si>
  <si>
    <t xml:space="preserve">Released the same year as Cold Roses, this is Adams's most straightforwardly honky-tonk record, cut with the Cardinals and featuring a duet with Norah Jones. Songs like 'The End' lean on classic country structure and pedal steel rather than the jam-band stretch of its sibling release. It is often cited by fans as his purest country album.</t>
  </si>
  <si>
    <t xml:space="preserve">A direct nod to the Bakersfield and honky-tonk lineage the wider V zone traces back to, filtered through Adams's 2000s Lost Highway period alongside Jacksonville, NC roots he grew up with.</t>
  </si>
  <si>
    <t xml:space="preserve">The End; Games</t>
  </si>
  <si>
    <t xml:space="preserve">A1965</t>
  </si>
  <si>
    <t xml:space="preserve">29</t>
  </si>
  <si>
    <t xml:space="preserve">fingerpicked acoustic; long songs (7+ minutes); drawl; storytelling; bleak</t>
  </si>
  <si>
    <t xml:space="preserve">The third and least commercial of Adams's 2005 trilogy, a moodier, more sprawling record built around long, loosely structured songs rather than tight singles. It closes out an extraordinarily prolific year with a quieter, more introspective tone than Cold Roses or Jacksonville City Nights. Critics at the time treated it as a comedown after the other two, though it has aged into a cult favorite.</t>
  </si>
  <si>
    <t xml:space="preserve">Caps Adams's remarkable 2005 run of three full-length albums on Lost Highway, all drawing on different corners of the alt-country and country-rock lineage.</t>
  </si>
  <si>
    <t xml:space="preserve">Strawberry Wine; Blue Sky Blues</t>
  </si>
  <si>
    <t xml:space="preserve">A1966</t>
  </si>
  <si>
    <t xml:space="preserve">Easy Tiger</t>
  </si>
  <si>
    <t xml:space="preserve">Telecaster twang; harmonized guitars; breezy; heartbreak; anthemic</t>
  </si>
  <si>
    <t xml:space="preserve">A tighter, more polished record made after Adams got sober, trading the sprawl of 2005 for concise, hook-driven songs like 'Two' and 'Halloweenhead'. It is closer to power-pop and mainstream rock than to straight country, though pedal steel and twangy guitar leads still run through it. It became one of his more commercially successful post-Whiskeytown records.</t>
  </si>
  <si>
    <t xml:space="preserve">Shows the pop-leaning endpoint of Adams's mid-2000s evolution away from strict alt-country, still released on the Lost Highway roster that anchored the genre's major-label wing.</t>
  </si>
  <si>
    <t xml:space="preserve">Two; Halloweenhead</t>
  </si>
  <si>
    <t xml:space="preserve">A1967</t>
  </si>
  <si>
    <t xml:space="preserve">Ashes &amp; Fire</t>
  </si>
  <si>
    <t xml:space="preserve">Pax-Am/Capitol Records</t>
  </si>
  <si>
    <t xml:space="preserve">fingerpicked acoustic; piano; hushed; heartbreak; breezy</t>
  </si>
  <si>
    <t xml:space="preserve">A quiet, largely acoustic record made after a period away from music for health reasons, produced by Glyn Johns with Benmont Tench on piano. Songs like 'Come Home' return to the plainspoken intimacy of Heartbreaker after the louder detours of the mid-2000s. It reads as a settling-down record, both musically and personally.</t>
  </si>
  <si>
    <t xml:space="preserve">Closes the loop back to Heartbreaker's spare singer-songwriter sound after a decade of genre experiments, marking the end of Adams's Lost Highway-era alt-country run before his major-label pop pivot.</t>
  </si>
  <si>
    <t xml:space="preserve">Come Home; Lucky Now</t>
  </si>
  <si>
    <t xml:space="preserve">A1968</t>
  </si>
  <si>
    <t xml:space="preserve">Drag It Up</t>
  </si>
  <si>
    <t xml:space="preserve">Telecaster twang; harmonized guitars; drawl; road songs; heartbreak</t>
  </si>
  <si>
    <t xml:space="preserve">After Elektra dropped the band, Old 97's regrouped on New West Records with a record that pulls back toward the twangier sound of their Bloodshot-era work, though still built on Rhett Miller's pop instincts. 'Won't Be Home' and 'The New Kid' show Ken Bethea's guitar leads and Murry Hammond's harmonies still driving the band's identity. It reads as a course-correction after the pure pop of Satellite Rides.</t>
  </si>
  <si>
    <t xml:space="preserve">A return toward the band's insurgent-country roots after their major-label detour, made on New West, a label that became a hub for 2000s alt-country and Americana veterans.</t>
  </si>
  <si>
    <t xml:space="preserve">Won't Be Home; The New Kid</t>
  </si>
  <si>
    <t xml:space="preserve">A1969</t>
  </si>
  <si>
    <t xml:space="preserve">Blame It on Gravity</t>
  </si>
  <si>
    <t xml:space="preserve">A more confident, hook-heavy record than Drag It Up, mixing Miller's radio-ready melodies with the twangy interplay that defines the band's sound. 'Dance With Me' and 'Color of a Lonely Heart No. 2' show a band comfortable in middle age rather than chasing a younger scene. It solidified New West as the band's post-major-label home.</t>
  </si>
  <si>
    <t xml:space="preserve">Continues the band's steady New West run, keeping them tied to the alt-country network even as their sound leans further toward power pop.</t>
  </si>
  <si>
    <t xml:space="preserve">Dance With Me; Color of a Lonely Heart No. 2</t>
  </si>
  <si>
    <t xml:space="preserve">A1970</t>
  </si>
  <si>
    <t xml:space="preserve">The Grand Theatre, Volume One</t>
  </si>
  <si>
    <t xml:space="preserve">Telecaster twang; harmonized guitars; storytelling; road songs; rowdy</t>
  </si>
  <si>
    <t xml:space="preserve">Recorded in Dallas's historic Longhorn Ballroom, this is a rowdier, more rock-forward record than its immediate predecessors, built to be played loud on tour. Songs like 'Every Night Is Friday Night (Without You)' lean back into the band's twangy, road-worn identity. It was conceived alongside a planned but never-released Volume Two, giving the title its numbering.</t>
  </si>
  <si>
    <t xml:space="preserve">A return to a rootsier, faster version of the band's sound after the more polished Blame It on Gravity, still on New West alongside labelmates working the same alt-country circuit.</t>
  </si>
  <si>
    <t xml:space="preserve">Every Night Is Friday Night (Without You); You Were Born to Be in Battle</t>
  </si>
  <si>
    <t xml:space="preserve">A1971</t>
  </si>
  <si>
    <t xml:space="preserve">Most Messed Up</t>
  </si>
  <si>
    <t xml:space="preserve">Telecaster twang; drinking songs; rowdy; funny-sad; road songs</t>
  </si>
  <si>
    <t xml:space="preserve">A raucous, self-aware record about aging in a touring band, opening with a song that name-checks the band's own history and closing with unfiltered profanity in its lyrics. It is one of the band's rowdiest, most direct records since their 1990s Bloodshot days, trading polish for bar-band energy. It marked a move to ATO Records after leaving New West.</t>
  </si>
  <si>
    <t xml:space="preserve">A late-career return to the loose, twangy rock of the band's earliest Bloodshot records, now filtered through two decades of road experience.</t>
  </si>
  <si>
    <t xml:space="preserve">Longer Than You've Been Alive; Most Messed Up</t>
  </si>
  <si>
    <t xml:space="preserve">A1972</t>
  </si>
  <si>
    <t xml:space="preserve">Twelfth</t>
  </si>
  <si>
    <t xml:space="preserve">Telecaster twang; harmonized guitars; storytelling; heartbreak; breezy</t>
  </si>
  <si>
    <t xml:space="preserve">The band's twelfth studio album, true to its title, is a mid-tempo, hook-driven record that settles into the sound they've refined over three decades rather than reinventing it. It was largely written and recorded before the pandemic reshaped how it was released and promoted. Miller's songwriting stays focused on relationships and small dramas rather than any grand statement.</t>
  </si>
  <si>
    <t xml:space="preserve">A late continuation of the Old 97's catalog on ATO Records, still tracing directly back to the Bloodshot-era Dallas scene that first defined the band.</t>
  </si>
  <si>
    <t xml:space="preserve">Turns Out I'm Trouble; Diamond Willow</t>
  </si>
  <si>
    <t xml:space="preserve">A1973</t>
  </si>
  <si>
    <t xml:space="preserve">Rhett Miller</t>
  </si>
  <si>
    <t xml:space="preserve">The Instigator</t>
  </si>
  <si>
    <t xml:space="preserve">jangle; harmonized guitars; breezy; heartbreak; anthemic</t>
  </si>
  <si>
    <t xml:space="preserve">Miller's first solo album while still fronting Old 97's leans further into power pop than his main band, produced with Jon Brion's polish and hooks. Songs like 'Come Around' show the same rapid-fire wordplay as his band work, just without the pedal steel and twang. It is a showcase for Miller's songwriting outside the group format.</t>
  </si>
  <si>
    <t xml:space="preserve">A solo offshoot of the Old 97's frontman's catalog, made during the band's own New West-era transition and sharing its pop-leaning direction.</t>
  </si>
  <si>
    <t xml:space="preserve">Come Around; Terrible Vision</t>
  </si>
  <si>
    <t xml:space="preserve">https://en.wikipedia.org/wiki/Rhett_Miller</t>
  </si>
  <si>
    <t xml:space="preserve">A1974</t>
  </si>
  <si>
    <t xml:space="preserve">Richmond Fontaine</t>
  </si>
  <si>
    <t xml:space="preserve">Winnemucca</t>
  </si>
  <si>
    <t xml:space="preserve">El Cortez Records</t>
  </si>
  <si>
    <t xml:space="preserve">Portland alt-country</t>
  </si>
  <si>
    <t xml:space="preserve">pedal steel; drawl; storytelling; Southern gothic; small-town; bleak</t>
  </si>
  <si>
    <t xml:space="preserve">Named for a town on the drive between Reno and Portland, Winnemucca is a collection of short-story songs about drifters, motels, and desperate choices, narrated in Willy Vlautin's plainspoken drawl. The band plays it lean and unhurried, letting pedal steel and brushed drums carry the mood rather than volume. It is often cited as the moment Vlautin's Raymond Carver-indebted songwriting fully arrived.</t>
  </si>
  <si>
    <t xml:space="preserve">Establishes Richmond Fontaine's signature blend of Gram Parsons-style country-rock instrumentation with Carver-style short-story songwriting, a template the band and Vlautin's later Delines project kept refining.</t>
  </si>
  <si>
    <t xml:space="preserve">Northline; Barely Losing</t>
  </si>
  <si>
    <t xml:space="preserve">https://en.wikipedia.org/wiki/Richmond_Fontaine</t>
  </si>
  <si>
    <t xml:space="preserve">A1975</t>
  </si>
  <si>
    <t xml:space="preserve">Post to Wire</t>
  </si>
  <si>
    <t xml:space="preserve">Decor Records</t>
  </si>
  <si>
    <t xml:space="preserve">pedal steel; fiddle; drawl; storytelling; small-town; heartbreak</t>
  </si>
  <si>
    <t xml:space="preserve">A quieter, more country-leaning record than Winnemucca, built around horse-racing imagery and characters running out of options. Paul Brainard's pedal steel is more prominent here, giving the record a straighter country feel than the band's earlier, punkier releases. It continues Vlautin's habit of writing whole narrative arcs into three-minute songs.</t>
  </si>
  <si>
    <t xml:space="preserve">Deepens the Portland-based band's country-rock sound just as Vlautin's parallel career as a novelist was taking shape, both feeding the same cast of down-and-out characters.</t>
  </si>
  <si>
    <t xml:space="preserve">Post to Wire; The Boyfriends</t>
  </si>
  <si>
    <t xml:space="preserve">A1976</t>
  </si>
  <si>
    <t xml:space="preserve">The Fitzgerald</t>
  </si>
  <si>
    <t xml:space="preserve">pedal steel; strings; storytelling; Southern gothic; bleak; small-town</t>
  </si>
  <si>
    <t xml:space="preserve">Named for a Reno casino-hotel, this concept record follows a cast of gamblers and drifters through a single Reno night, with strings arranged by Ralph Huntley adding a widescreen sadness to the usual pedal-steel base. It is one of the band's most tightly conceptual records, closer to a linked short-story collection than a typical album. Vlautin's Reno upbringing runs through nearly every song.</t>
  </si>
  <si>
    <t xml:space="preserve">Extends the Carver-and-Springsteen-indebted storytelling of Winnemucca and Post to Wire into a full concept album, tying the band's music explicitly to Vlautin's novels of the same milieu.</t>
  </si>
  <si>
    <t xml:space="preserve">The Longer You Wait; Disappeared</t>
  </si>
  <si>
    <t xml:space="preserve">A1977</t>
  </si>
  <si>
    <t xml:space="preserve">Thirteen Cities</t>
  </si>
  <si>
    <t xml:space="preserve">pedal steel; fiddle; drawl; road songs; bleak; storytelling</t>
  </si>
  <si>
    <t xml:space="preserve">Recorded partly in Tucson with members of Calexico, Thirteen Cities pushes further into desert-rock atmosphere while keeping Vlautin's plainspoken narratives intact. Songs move between hard-luck character studies and quietly devastating ballads, with the band's playing more spacious than on earlier records. It is frequently ranked among the band's best by longtime fans and critics.</t>
  </si>
  <si>
    <t xml:space="preserve">Brings the Southwestern desert-rock textures of Calexico into Richmond Fontaine's Portland-based alt-country, widening the sound without abandoning its short-story songwriting.</t>
  </si>
  <si>
    <t xml:space="preserve">A Ghost I Became; Moving Back Home #2</t>
  </si>
  <si>
    <t xml:space="preserve">A1978</t>
  </si>
  <si>
    <t xml:space="preserve">The High Country</t>
  </si>
  <si>
    <t xml:space="preserve">pedal steel; storytelling; Southern gothic; bleak; spiritual or gospel</t>
  </si>
  <si>
    <t xml:space="preserve">A full concept album telling a single dark story of a young couple's murder-and-flight narrative, interspersed with spoken-word narration between songs. It is the band's most explicitly novelistic release, functioning almost as an audiobook with a country-rock score. The bleakness of the story marks a harder turn than the band's more character-study-driven earlier records.</t>
  </si>
  <si>
    <t xml:space="preserve">The furthest extension of Vlautin's parallel careers as novelist and songwriter, turning Richmond Fontaine's alt-country into a vehicle for a single sustained narrative.</t>
  </si>
  <si>
    <t xml:space="preserve">The High Country; Lost in This World</t>
  </si>
  <si>
    <t xml:space="preserve">A1979</t>
  </si>
  <si>
    <t xml:space="preserve">The Delines</t>
  </si>
  <si>
    <t xml:space="preserve">Colfax</t>
  </si>
  <si>
    <t xml:space="preserve">pedal steel; horns; hushed; storytelling; small-town; heartbreak</t>
  </si>
  <si>
    <t xml:space="preserve">Willy Vlautin's post-Richmond Fontaine project puts singer Amy Boone's smoky, understated voice at the center of soul-tinged country songs about waitresses, casino workers, and other characters just getting by. The arrangements are quieter and more spacious than Richmond Fontaine's, built around pedal steel, horns, and brushed drums. It is a debut that reads as a direct continuation of Vlautin's storytelling with a new voice up front.</t>
  </si>
  <si>
    <t xml:space="preserve">A direct successor to Richmond Fontaine, formed by Vlautin after that band's breakup, moving his Carver-indebted songwriting toward a soul-country hybrid built around a different vocalist.</t>
  </si>
  <si>
    <t xml:space="preserve">Colfax Avenue; Wichita Ain't So Far Away</t>
  </si>
  <si>
    <t xml:space="preserve">https://en.wikipedia.org/wiki/The_Delines</t>
  </si>
  <si>
    <t xml:space="preserve">A1980</t>
  </si>
  <si>
    <t xml:space="preserve">The Imperial</t>
  </si>
  <si>
    <t xml:space="preserve">The band's long-delayed second album, held up by a car accident that badly injured Amy Boone, doubles down on the smoky soul-country sound of Colfax with even more space in the arrangements. Songs about diners, motel rooms, and quiet desperation continue Vlautin's fiction-in-song approach. Boone's recovery and return to singing shadow the record's themes of endurance.</t>
  </si>
  <si>
    <t xml:space="preserve">Continues the Delines' refinement of Richmond Fontaine's storytelling lineage into a hushed, horn-inflected style closer to countrypolitan soul.</t>
  </si>
  <si>
    <t xml:space="preserve">Cheap Wine; He Don't Burn for Me</t>
  </si>
  <si>
    <t xml:space="preserve">A1981</t>
  </si>
  <si>
    <t xml:space="preserve">The Sea Drift</t>
  </si>
  <si>
    <t xml:space="preserve">pedal steel; horns; hushed; storytelling; Southern gothic; bleak</t>
  </si>
  <si>
    <t xml:space="preserve">Set along the Gulf Coast, this record moves the band's usual cast of drifters and workers into hurricane country, with songs about oil-rig work and coastal poverty. The arrangements keep the same restrained, late-night feel as the two previous records, letting Boone's voice carry the weight. It continues Vlautin's habit of grounding songs in specific, researched geography.</t>
  </si>
  <si>
    <t xml:space="preserve">Extends the Delines' soul-country sound with a new regional focus, keeping the band tied to Vlautin's wider body of fiction and song about working-class American life.</t>
  </si>
  <si>
    <t xml:space="preserve">Sea Drift; Kid Codeine</t>
  </si>
  <si>
    <t xml:space="preserve">A1982</t>
  </si>
  <si>
    <t xml:space="preserve">Mr. Luck &amp; Ms. Doom</t>
  </si>
  <si>
    <t xml:space="preserve">pedal steel; horns; hushed; storytelling; heartbreak; small-town</t>
  </si>
  <si>
    <t xml:space="preserve">The band's most recent record continues its patient, horn-and-steel soul-country sound, with Vlautin's songwriting still focused on characters scraping by rather than any autobiographical turn. It keeps Amy Boone's understated delivery at the center, letting the band's restraint do the emotional work. Reviewers have noted it as a confident, mature continuation rather than a departure.</t>
  </si>
  <si>
    <t xml:space="preserve">The latest entry in the Delines' ongoing extension of the Richmond Fontaine storytelling tradition into hushed, soul-inflected country.</t>
  </si>
  <si>
    <t xml:space="preserve">Mr. Luck</t>
  </si>
  <si>
    <t xml:space="preserve">A1983</t>
  </si>
  <si>
    <t xml:space="preserve">Caitlin Rose</t>
  </si>
  <si>
    <t xml:space="preserve">Dead Flowers</t>
  </si>
  <si>
    <t xml:space="preserve">Names Records</t>
  </si>
  <si>
    <t xml:space="preserve">pedal steel; drawl; heartbreak; hushed; fingerpicked acoustic</t>
  </si>
  <si>
    <t xml:space="preserve">Rose's debut EP, released while she was still a teenager, is a spare, classic-leaning country release built around her clear, expressive voice and simple pedal-steel-and-guitar arrangements. It shows a young Nashville songwriter working in a traditionalist mode well outside the city's mainstream country machine. It set up the more fully realized records that followed.</t>
  </si>
  <si>
    <t xml:space="preserve">An early entry point into Rose's Nashville-outsider country sound, part of the same 2000s scene of indie-adjacent country singers working outside Music Row.</t>
  </si>
  <si>
    <t xml:space="preserve">https://en.wikipedia.org/wiki/Caitlin_Rose</t>
  </si>
  <si>
    <t xml:space="preserve">A1984</t>
  </si>
  <si>
    <t xml:space="preserve">Own Side Now</t>
  </si>
  <si>
    <t xml:space="preserve">pedal steel; strings; drawl; heartbreak; close harmonies</t>
  </si>
  <si>
    <t xml:space="preserve">Rose's full-length debut pairs classic countrypolitan production, strings and pedal steel, with a wry, contemporary songwriting voice. 'Own Side' and 'Shanghai Cigarettes' show a singer comfortable with both torch-song balladry and up-tempo twang. It drew comparisons to Loretta Lynn and Skeeter Davis while staying distinctly her own.</t>
  </si>
  <si>
    <t xml:space="preserve">Places Rose within the Nashville-outsider wing of 2000s-2010s alt-country, working in classic country forms without the trappings of the city's mainstream industry.</t>
  </si>
  <si>
    <t xml:space="preserve">Own Side; Shanghai Cigarettes</t>
  </si>
  <si>
    <t xml:space="preserve">A1985</t>
  </si>
  <si>
    <t xml:space="preserve">The Stand-In</t>
  </si>
  <si>
    <t xml:space="preserve">pedal steel; strings; drawl; heartbreak; breezy</t>
  </si>
  <si>
    <t xml:space="preserve">A more polished, pop-leaning follow-up produced with a bigger budget and more elaborate arrangements, without losing the classic-country backbone of Own Side Now. Songs like 'Silver Sings' balance widescreen production with the same wry lyrical voice. It marked a move to ATO Records and a higher profile than her earlier independent releases.</t>
  </si>
  <si>
    <t xml:space="preserve">Continues Rose's classicist country songwriting into a more polished, radio-adjacent register, keeping her within the same Nashville-outsider lineage as Justin Townes Earle.</t>
  </si>
  <si>
    <t xml:space="preserve">Silver Sings; Only a Clown</t>
  </si>
  <si>
    <t xml:space="preserve">A1986</t>
  </si>
  <si>
    <t xml:space="preserve">Cazimi</t>
  </si>
  <si>
    <t xml:space="preserve">Missing Piece Records</t>
  </si>
  <si>
    <t xml:space="preserve">pedal steel; strings; drawl; heartbreak; cosmic</t>
  </si>
  <si>
    <t xml:space="preserve">Released after a long gap marked by personal struggles, Cazimi is a warmer, more reflective record than her earlier work, still built on classic country arrangements but with a looser, more meandering feel. Songs address recovery and time passing more directly than her earlier, wittier material. It reads as a comeback record rather than a reinvention.</t>
  </si>
  <si>
    <t xml:space="preserve">A later chapter in Rose's Nashville-outsider country catalog, returning to the same classicist sound after a decade-long gap between albums.</t>
  </si>
  <si>
    <t xml:space="preserve">Getting It Right</t>
  </si>
  <si>
    <t xml:space="preserve">A1987</t>
  </si>
  <si>
    <t xml:space="preserve">Lydia Loveless</t>
  </si>
  <si>
    <t xml:space="preserve">Indestructible Machine</t>
  </si>
  <si>
    <t xml:space="preserve">Columbus, Ohio</t>
  </si>
  <si>
    <t xml:space="preserve">Telecaster twang; drawl; rowdy; drinking songs; heartbreak; shouted</t>
  </si>
  <si>
    <t xml:space="preserve">Loveless's Bloodshot debut, made when she was barely out of her teens, is a fast, snarling record that pairs cowpunk energy with genuine country songcraft. 'Steve Earle' name-checks the outlaw lineage directly while songs about drinking and bad relationships come off less like nostalgia than lived experience. It announced her as a younger, punkier heir to the Bloodshot roster's insurgent-country sound.</t>
  </si>
  <si>
    <t xml:space="preserve">Places Loveless directly in the Bloodshot Records lineage that runs from the Old 97's and Waco Brothers through to 2010s cowpunk revivalists.</t>
  </si>
  <si>
    <t xml:space="preserve">Steve Earle; Bad Way to Go</t>
  </si>
  <si>
    <t xml:space="preserve">https://en.wikipedia.org/wiki/Lydia_Loveless</t>
  </si>
  <si>
    <t xml:space="preserve">A1988</t>
  </si>
  <si>
    <t xml:space="preserve">Somewhere Else</t>
  </si>
  <si>
    <t xml:space="preserve">Telecaster twang; drawl; heartbreak; rowdy; funny-sad</t>
  </si>
  <si>
    <t xml:space="preserve">A more confident, hook-forward record than the debut, with 'To Love Somebody' and 'Verlaine Shot Rimbaud' showing Loveless's songwriting sharpening without losing its rough edges. The band plays tighter and louder, closer to a rock band than a strict country outfit, while pedal steel and twang keep it grounded. It is generally considered her critical breakthrough.</t>
  </si>
  <si>
    <t xml:space="preserve">Continues Loveless's expansion of the Bloodshot cowpunk template toward a harder-rocking, more emotionally direct alt-country sound.</t>
  </si>
  <si>
    <t xml:space="preserve">To Love Somebody; Really Wanna See You</t>
  </si>
  <si>
    <t xml:space="preserve">A1989</t>
  </si>
  <si>
    <t xml:space="preserve">Real</t>
  </si>
  <si>
    <t xml:space="preserve">synths; drawl; heartbreak; anthemic; funny-sad</t>
  </si>
  <si>
    <t xml:space="preserve">Loveless brings synths and more polished production into her sound here, without abandoning the twangy guitar and drawl of her earlier records. 'Longer' and other tracks show a songwriter working through a difficult marriage with unusual directness. It is her most produced and pop-adjacent record while still being recognizably country at its core.</t>
  </si>
  <si>
    <t xml:space="preserve">Shows Loveless pulling her Bloodshot-rooted alt-country toward 1980s heartland-pop textures, paralleling other 2010s artists stretching the genre's borders.</t>
  </si>
  <si>
    <t xml:space="preserve">Longer; Heaven</t>
  </si>
  <si>
    <t xml:space="preserve">A1990</t>
  </si>
  <si>
    <t xml:space="preserve">Daughter</t>
  </si>
  <si>
    <t xml:space="preserve">Honey, You're Gonna Be Late Records</t>
  </si>
  <si>
    <t xml:space="preserve">synths; drawl; heartbreak; anthemic; drinking songs</t>
  </si>
  <si>
    <t xml:space="preserve">Loveless's first self-released record, made after leaving Bloodshot, leans further into rock and synth-pop textures while keeping her plainspoken, often profane lyrical voice. Songs process a divorce and a difficult period in her career with unusual bluntness. It shows an artist consolidating creative control after a decade on an independent country label.</t>
  </si>
  <si>
    <t xml:space="preserve">Marks Loveless's departure from the Bloodshot roster into full independence, still carrying the label's cowpunk DNA into a more rock-oriented sound.</t>
  </si>
  <si>
    <t xml:space="preserve">Dead Writer; Say My Name</t>
  </si>
  <si>
    <t xml:space="preserve">A1991</t>
  </si>
  <si>
    <t xml:space="preserve">Nothing's Gonna Stand in My Way Again</t>
  </si>
  <si>
    <t xml:space="preserve">Telecaster twang; drawl; anthemic; heartbreak; rowdy</t>
  </si>
  <si>
    <t xml:space="preserve">A return to Bloodshot Records after a public falling-out with the label, this record balances the harder rock edges of Daughter with a return to more country-inflected songwriting. It arrives after Loveless's public account of mistreatment within the industry, giving some songs an added charge. Critics generally read it as a confident reassertion of her early strengths.</t>
  </si>
  <si>
    <t xml:space="preserve">Closes the loop on Loveless's relationship with Bloodshot Records, the label that first placed her in the lineage of Old 97's-style insurgent country.</t>
  </si>
  <si>
    <t xml:space="preserve">Runaway; French Restaurant</t>
  </si>
  <si>
    <t xml:space="preserve">A1992</t>
  </si>
  <si>
    <t xml:space="preserve">Hurray for the Riff Raff</t>
  </si>
  <si>
    <t xml:space="preserve">Young Blood Blues</t>
  </si>
  <si>
    <t xml:space="preserve">fingerpicked acoustic; fiddle; drawl; lo-fi; road songs</t>
  </si>
  <si>
    <t xml:space="preserve">Alynda Segarra's early, self-released record under the Hurray for the Riff Raff name is a lo-fi, string-band-adjacent set of songs shaped by years riding freight trains and busking through New Orleans. It is rougher and more folk-and-blues indebted than the band's later, more country-pop records. It shows the beginnings of Segarra's fascination with old-time American music and outsider narratives.</t>
  </si>
  <si>
    <t xml:space="preserve">Grew out of Segarra's time in New Orleans's busking and old-time string-band scene, a starting point for the more polished alt-country songwriting that followed.</t>
  </si>
  <si>
    <t xml:space="preserve">Little Black Star</t>
  </si>
  <si>
    <t xml:space="preserve">https://en.wikipedia.org/wiki/Hurray_for_the_Riff_Raff</t>
  </si>
  <si>
    <t xml:space="preserve">A1993</t>
  </si>
  <si>
    <t xml:space="preserve">Look Out Mama</t>
  </si>
  <si>
    <t xml:space="preserve">fiddle; fingerpicked acoustic; drawl; storytelling; small-town</t>
  </si>
  <si>
    <t xml:space="preserve">A more fully arranged record than the debut, with fiddle and old-time instrumentation supporting Segarra's increasingly confident songwriting. It keeps one foot in the New Orleans string-band tradition while moving toward the singer-songwriter focus of later albums. It found a wider audience through UK-based Loose Music, a label with deep ties to the alt-country and Americana scene.</t>
  </si>
  <si>
    <t xml:space="preserve">A transitional record between Hurray for the Riff Raff's busking roots and the more pointed songwriting of Small Town Heroes, released on a label that also carried Justin Townes Earle.</t>
  </si>
  <si>
    <t xml:space="preserve">Look Out Mama; Blue Ridge Mountain</t>
  </si>
  <si>
    <t xml:space="preserve">A1994</t>
  </si>
  <si>
    <t xml:space="preserve">Small Town Heroes</t>
  </si>
  <si>
    <t xml:space="preserve">fiddle; fingerpicked acoustic; drawl; storytelling; political; small-town</t>
  </si>
  <si>
    <t xml:space="preserve">Segarra's breakthrough record reworks the murder-ballad tradition from a woman's point of view, most directly on 'The Body Electric', which answers songs like 'Delia's Gone' by refusing the genre's usual violence against women. The arrangements stay rooted in old-time fiddle and acoustic guitar, giving the political reframing a traditional sound. It established the band as a distinctive voice within the wider Americana revival.</t>
  </si>
  <si>
    <t xml:space="preserve">Rewrites the murder-ballad and old-time folk lineage that runs back to the Carter Family, using New Orleans's traditional-music scene as a launching point for pointed contemporary songwriting.</t>
  </si>
  <si>
    <t xml:space="preserve">The Body Electric; Blue Ridge Mountain</t>
  </si>
  <si>
    <t xml:space="preserve">https://www.noexpectations.fyi/p/five-lps-donald-byrd-hftrr-kglw-gizz-gbv</t>
  </si>
  <si>
    <t xml:space="preserve">A1995</t>
  </si>
  <si>
    <t xml:space="preserve">The Navigator</t>
  </si>
  <si>
    <t xml:space="preserve">horns; strings; storytelling; political; Southern gothic; anthemic</t>
  </si>
  <si>
    <t xml:space="preserve">A concept album following a Puerto Rican character named Navita through a changing New Orleans, blending Segarra's own heritage into a wider story about gentrification and displacement. The sound expands well beyond old-time folk into doo-wop, boleros, and orchestral pop, though storytelling remains central. It marked Segarra's fullest move yet from pure Americana toward genre-crossing songwriting.</t>
  </si>
  <si>
    <t xml:space="preserve">Pushes Hurray for the Riff Raff's Americana roots toward Segarra's own Puerto Rican heritage, widening the band's palette well past the string-band sound of their earlier records.</t>
  </si>
  <si>
    <t xml:space="preserve">Living in the City; Rican Beach</t>
  </si>
  <si>
    <t xml:space="preserve">A1996</t>
  </si>
  <si>
    <t xml:space="preserve">Life on Earth</t>
  </si>
  <si>
    <t xml:space="preserve">synths; drum machine; storytelling; political; anthemic</t>
  </si>
  <si>
    <t xml:space="preserve">Produced with Brad Cook, this record moves further from the band's acoustic roots into synth-and-drum-machine textures while keeping Segarra's storytelling and activist bent intact. 'Rhododendron' became one of the project's best-known songs, pairing an unusually direct pop melody with lyrics about survival and queerness. It is the record where Hurray for the Riff Raff most clearly left straight Americana behind.</t>
  </si>
  <si>
    <t xml:space="preserve">Shows Segarra's evolution from New Orleans folk and old-time string-band music into a larger, electronically inflected songwriting practice, still tied to the same storytelling instincts.</t>
  </si>
  <si>
    <t xml:space="preserve">Rhododendron; Precious Cargo</t>
  </si>
  <si>
    <t xml:space="preserve">A1997</t>
  </si>
  <si>
    <t xml:space="preserve">The Past Is Still Alive</t>
  </si>
  <si>
    <t xml:space="preserve">pedal steel; fingerpicked acoustic; storytelling; road songs; bleak</t>
  </si>
  <si>
    <t xml:space="preserve">Written after the death of Segarra's father, this record pulls back toward acoustic and pedal-steel-based arrangements, closer in feel to the band's early Americana records than the synth-heavy Life on Earth. Songs move through specific memories of touring, grief, and the itinerant life documented in the band's earliest work. Brad Cook's production keeps the arrangements warm rather than sparse.</t>
  </si>
  <si>
    <t xml:space="preserve">A late-career return to Hurray for the Riff Raff's Americana and old-time roots after a detour into electronic pop, closing a circle back to the New Orleans folk scene that produced the band.</t>
  </si>
  <si>
    <t xml:space="preserve">Alibi; Vetiver</t>
  </si>
  <si>
    <t xml:space="preserve">A1998</t>
  </si>
  <si>
    <t xml:space="preserve">Justin Townes Earle</t>
  </si>
  <si>
    <t xml:space="preserve">The Good Life</t>
  </si>
  <si>
    <t xml:space="preserve">fingerpicked acoustic; fiddle; drawl; storytelling; road songs</t>
  </si>
  <si>
    <t xml:space="preserve">The son of Steve Earle makes his own mark with a spare, guitar-and-fiddle record steeped in 1950s and '60s country and folk phrasing rather than his father's rock leanings. Songs like 'Lone Pine Hill' show a songwriter already fluent in Southern storytelling despite his youth. It established him as a distinct voice within the Bloodshot roster rather than simply a famous name.</t>
  </si>
  <si>
    <t xml:space="preserve">Draws directly on his father Steve Earle's Nashville lineage while developing his own fingerpicked, pre-rock-and-roll country sound on Bloodshot Records.</t>
  </si>
  <si>
    <t xml:space="preserve">Lone Pine Hill; Turn Out My Lights</t>
  </si>
  <si>
    <t xml:space="preserve">https://en.wikipedia.org/wiki/Justin_Townes_Earle</t>
  </si>
  <si>
    <t xml:space="preserve">A1999</t>
  </si>
  <si>
    <t xml:space="preserve">Midnight at the Movies</t>
  </si>
  <si>
    <t xml:space="preserve">fingerpicked acoustic; harmonica; drawl; storytelling; small-town</t>
  </si>
  <si>
    <t xml:space="preserve">A more assured follow-up that leans further into finger-style guitar and a laid-back, almost jazz-inflected phrasing, with 'Halfway to Jackson' among its standouts. Earle's songwriting stays rooted in specific place names and small dramas rather than grand statements. It confirmed him as one of the more technically accomplished guitarists among his songwriting peers.</t>
  </si>
  <si>
    <t xml:space="preserve">Continues Earle's refinement of a pre-rock, Delta-and-Nashville-indebted acoustic style, keeping him within the Bloodshot roster alongside Lydia Loveless and the Good Life.</t>
  </si>
  <si>
    <t xml:space="preserve">Halfway to Jackson; Mama's Eyes</t>
  </si>
  <si>
    <t xml:space="preserve">A2000</t>
  </si>
  <si>
    <t xml:space="preserve">Harlem River Blues</t>
  </si>
  <si>
    <t xml:space="preserve">fingerpicked acoustic; horns; spiritual or gospel; storytelling; drawl</t>
  </si>
  <si>
    <t xml:space="preserve">Recorded after Earle moved to New York, the title track opens the record as a gospel-tinged number about suicide sung with an oddly upbeat backing choir, setting the tone for a record that mixes dark subject matter with warm arrangements. Horns and a fuller backing band give it more range than his earlier, sparer records. It won him an Americana Music Award for song of the year.</t>
  </si>
  <si>
    <t xml:space="preserve">Shows Earle broadening his acoustic Nashville sound with gospel and soul textures absorbed from his new home in New York, while staying within the same Bloodshot-era alt-country lineage.</t>
  </si>
  <si>
    <t xml:space="preserve">Harlem River Blues; One More Night in Brooklyn</t>
  </si>
  <si>
    <t xml:space="preserve">A2001</t>
  </si>
  <si>
    <t xml:space="preserve">Single Mothers</t>
  </si>
  <si>
    <t xml:space="preserve">Vagrant Records</t>
  </si>
  <si>
    <t xml:space="preserve">fingerpicked acoustic; drawl; heartbreak; storytelling; bleak</t>
  </si>
  <si>
    <t xml:space="preserve">The first half of a planned two-part project (with Absent Fathers), this record is quieter and more spacious than Earle's Bloodshot-era work, reflecting a period of sobriety and personal change. Songs deal directly with fatherhood, relationships, and his own family history. It marked his move from Bloodshot to Vagrant Records.</t>
  </si>
  <si>
    <t xml:space="preserve">Continues Earle's finger-style, Nashville-rooted songwriting into a new chapter after leaving Bloodshot, still tracing back to the same Southern storytelling lineage.</t>
  </si>
  <si>
    <t xml:space="preserve">Worried 'Bout the Weather; White Gardenias</t>
  </si>
  <si>
    <t xml:space="preserve">A2002</t>
  </si>
  <si>
    <t xml:space="preserve">Kids in the Street</t>
  </si>
  <si>
    <t xml:space="preserve">fingerpicked acoustic; harmonica; storytelling; small-town; drawl</t>
  </si>
  <si>
    <t xml:space="preserve">A warmer, more nostalgic record than his previous two albums, looking back at his own childhood in Nashville with unusual directness on the title track. The arrangements stay close to his established finger-style sound, produced with Mike Mogis for a slightly fuller, more layered feel. It marked a move to New West Records after his Vagrant contract ended.</t>
  </si>
  <si>
    <t xml:space="preserve">A later-career return to reflective, autobiographical songwriting within the same acoustic Nashville tradition Earle had worked in since his Bloodshot debut.</t>
  </si>
  <si>
    <t xml:space="preserve">Kids in the Street; Champagne Corolla</t>
  </si>
  <si>
    <t xml:space="preserve">A2003</t>
  </si>
  <si>
    <t xml:space="preserve">The Saint of Lost Causes</t>
  </si>
  <si>
    <t xml:space="preserve">fingerpicked acoustic; harmonica; political; storytelling; bleak</t>
  </si>
  <si>
    <t xml:space="preserve">Earle's final studio album before his death in 2020 turns more explicitly political, addressing opioid addiction, corporate exploitation, and inequality across the industrial Midwest and South. The finger-style guitar work remains as precise as ever, but the subject matter is broader and angrier than his earlier, more personal records. It stands as a fitting closing statement to his catalog.</t>
  </si>
  <si>
    <t xml:space="preserve">The last chapter of Earle's Nashville-rooted, finger-picked songwriting career, extending the socially conscious folk tradition running back through his father and Woody Guthrie.</t>
  </si>
  <si>
    <t xml:space="preserve">Ain't Got No Money; Appalachian Nightmare</t>
  </si>
  <si>
    <t xml:space="preserve">A2004</t>
  </si>
  <si>
    <t xml:space="preserve">Easy</t>
  </si>
  <si>
    <t xml:space="preserve">pedal steel; fiddle; drawl; heartbreak; breezy</t>
  </si>
  <si>
    <t xml:space="preserve">A relaxed, largely acoustic-leaning record made after Willis's major-label country career had ended, closer to Austin's singer-songwriter scene than to Nashville radio. It keeps the clear, unaffected voice of her 1990s records while trading their more produced sound for a homier feel. It reflects Willis settling into life as an independent Austin artist rather than a Music Row hopeful.</t>
  </si>
  <si>
    <t xml:space="preserve">Continues Willis's post-major-label reinvention as an Austin-based alt-country singer, following What I Deserve's critical breakthrough in the V9 era.</t>
  </si>
  <si>
    <t xml:space="preserve">Not Learning to Love</t>
  </si>
  <si>
    <t xml:space="preserve">https://en.wikipedia.org/wiki/Kelly_Willis</t>
  </si>
  <si>
    <t xml:space="preserve">A2005</t>
  </si>
  <si>
    <t xml:space="preserve">Translated from Love</t>
  </si>
  <si>
    <t xml:space="preserve">Telecaster twang; drawl; heartbreak; road songs; anthemic</t>
  </si>
  <si>
    <t xml:space="preserve">A more rock-leaning record than Easy, made with producer Chuck Prophet and drawing on garage-rock energy alongside Willis's country roots. Songs like 'Success' show a harder, more direct sound than her earlier, gentler Austin records. It came after several years focused on raising a family with husband Bruce Robison.</t>
  </si>
  <si>
    <t xml:space="preserve">Shows Willis's Austin-scene alt-country pushing toward rockier textures, keeping her tied to the same Texas songwriter network as Robert Earl Keen and Slaid Cleaves.</t>
  </si>
  <si>
    <t xml:space="preserve">Success; Nobody Wants to Go to the Moon Anymore</t>
  </si>
  <si>
    <t xml:space="preserve">A2006</t>
  </si>
  <si>
    <t xml:space="preserve">Georgia Hard</t>
  </si>
  <si>
    <t xml:space="preserve">Yep Roc Records</t>
  </si>
  <si>
    <t xml:space="preserve">pedal steel; fiddle; drawl; drinking songs; funny-sad</t>
  </si>
  <si>
    <t xml:space="preserve">A deliberate return to classic honky-tonk after some genre-hopping records, Georgia Hard is a tight, twangy set built to sound like it could have come out of 1960s Nashville. Fulks's wit stays sharp on songs like 'Doin' Right (for All the Wrong Reasons)', balancing genuine reverence for the form with his usual dry humor. It won strong reviews as one of his most purely country records.</t>
  </si>
  <si>
    <t xml:space="preserve">A conscious homage to the Bakersfield and honky-tonk lineage, made by a songwriter who had already helped define the 1990s Bloodshot insurgent-country sound.</t>
  </si>
  <si>
    <t xml:space="preserve">Doin' Right (for All the Wrong Reasons); All You Can Cheat</t>
  </si>
  <si>
    <t xml:space="preserve">A2007</t>
  </si>
  <si>
    <t xml:space="preserve">Gone Away Backward</t>
  </si>
  <si>
    <t xml:space="preserve">banjo; fiddle; fingerpicked acoustic; bleak; storytelling; spiritual or gospel</t>
  </si>
  <si>
    <t xml:space="preserve">A stark, largely acoustic bluegrass-leaning record recorded mostly live in the studio, a deliberate change of pace from Fulks's usual full-band arrangements. Songs about rural decline and hard times are delivered with unusual restraint, letting the sparse instrumentation carry the weight. It returned Fulks to Bloodshot Records after years on other labels.</t>
  </si>
  <si>
    <t xml:space="preserve">Returns Fulks to the Bloodshot roster he helped define in the 1990s, this time working in a stripped-down old-time and bluegrass mode.</t>
  </si>
  <si>
    <t xml:space="preserve">Gone Away Backward; Where I Fell</t>
  </si>
  <si>
    <t xml:space="preserve">A2008</t>
  </si>
  <si>
    <t xml:space="preserve">Upland Stories</t>
  </si>
  <si>
    <t xml:space="preserve">fingerpicked acoustic; fiddle; storytelling; spiritual or gospel; bleak</t>
  </si>
  <si>
    <t xml:space="preserve">A companion piece to Gone Away Backward, continuing its stripped-down, largely acoustic approach with songs inspired partly by James Agee's Depression-era writing. It earned Fulks two Grammy nominations, an unusual honor for a record this quiet and unadorned. It stands as one of the most critically lauded records of his career.</t>
  </si>
  <si>
    <t xml:space="preserve">Extends Fulks's late-career turn toward spare, old-time-inflected songwriting, keeping him tied to Bloodshot Records across three decades of the label's history.</t>
  </si>
  <si>
    <t xml:space="preserve">Alabama at Night; Never Come Home</t>
  </si>
  <si>
    <t xml:space="preserve">A2009</t>
  </si>
  <si>
    <t xml:space="preserve">Brand New Year</t>
  </si>
  <si>
    <t xml:space="preserve">Telecaster twang; harmonized guitars; storytelling; small-town; rowdy</t>
  </si>
  <si>
    <t xml:space="preserve">After being dropped by Atlantic, the Bottle Rockets regrouped on the independent Doolittle label for a leaner, guitar-forward record that keeps their blue-collar Missouri storytelling intact. It has less of the polish of their major-label records and more of the loose energy of a bar band getting back to basics. It marked their return to independent-label footing after the major-label years.</t>
  </si>
  <si>
    <t xml:space="preserve">A return to the band's Uncle Tupelo-adjacent roots-rock roots after a major-label run, keeping them within the wider 1990s-2000s insurgent country and roots-rock network.</t>
  </si>
  <si>
    <t xml:space="preserve">Nancy Sinatra</t>
  </si>
  <si>
    <t xml:space="preserve">https://en.wikipedia.org/wiki/The_Bottle_Rockets
https://en.wikipedia.org/wiki/Brand_New_Year_(The_Bottle_Rockets_album)</t>
  </si>
  <si>
    <t xml:space="preserve">A2010</t>
  </si>
  <si>
    <t xml:space="preserve">Blue Sky</t>
  </si>
  <si>
    <t xml:space="preserve">Sanctuary Records</t>
  </si>
  <si>
    <t xml:space="preserve">Telecaster twang; harmonized guitars; storytelling; small-town; heartbreak</t>
  </si>
  <si>
    <t xml:space="preserve">A confident, well-produced record that balances the band's Woody Guthrie-indebted social commentary with straightforward heartland rock songcraft. Brian Henneman's plainspoken lyrics about work and small-town life stay front and center over sturdy, twangy guitar arrangements. It is often cited as a high point of the band's 2000s output.</t>
  </si>
  <si>
    <t xml:space="preserve">Continues the Bottle Rockets' Neil Young and Replacements-indebted roots-rock lineage into a new decade, keeping them in the wider orbit of the alt-country scene they helped launch.</t>
  </si>
  <si>
    <t xml:space="preserve">Baggage Claim; Better Than Bad</t>
  </si>
  <si>
    <t xml:space="preserve">A2011</t>
  </si>
  <si>
    <t xml:space="preserve">Zoysia</t>
  </si>
  <si>
    <t xml:space="preserve">Telecaster twang; harmonized guitars; storytelling; small-town; funny-sad</t>
  </si>
  <si>
    <t xml:space="preserve">The band's first record for Bloodshot pairs the label's insurgent-country reputation with the Bottle Rockets' own blue-collar rock sound, named for a variety of grass Henneman planted at his home. Songs balance wry humor with genuine affection for ordinary, unglamorous life. It fit comfortably alongside the label's other Midwestern roots-rock acts.</t>
  </si>
  <si>
    <t xml:space="preserve">Brings the Bottle Rockets onto the Bloodshot Records roster that had already carried Old 97's and the Waco Brothers, cementing their place in the insurgent-country lineage.</t>
  </si>
  <si>
    <t xml:space="preserve">Wind Won't Blow; Middle Man</t>
  </si>
  <si>
    <t xml:space="preserve">A2012</t>
  </si>
  <si>
    <t xml:space="preserve">Lean Forward</t>
  </si>
  <si>
    <t xml:space="preserve">Telecaster twang; harmonized guitars; storytelling; political; small-town</t>
  </si>
  <si>
    <t xml:space="preserve">A harder-rocking record that touches on the 2008 financial crisis and its effect on working people, without abandoning the band's plainspoken humor. The guitar interplay stays central, closer to a bar-band record than a studio-polished one. It continued the band's steady run on Bloodshot Records into its second decade with them.</t>
  </si>
  <si>
    <t xml:space="preserve">Keeps the Bottle Rockets' Guthrie-and-Replacements-indebted roots rock tied to Bloodshot's insurgent-country roster well into the 2000s.</t>
  </si>
  <si>
    <t xml:space="preserve">https://en.wikipedia.org/wiki/The_Bottle_Rockets
https://www.robertchristgau.com/get_artist.php?name=The+Bottle+Rockets</t>
  </si>
  <si>
    <t xml:space="preserve">A2013</t>
  </si>
  <si>
    <t xml:space="preserve">South Broadway Athletic Club</t>
  </si>
  <si>
    <t xml:space="preserve">Named for a St. Louis wrestling and boxing venue, this record is one of the band's most acclaimed later releases, mixing character sketches with the band's usual dry wit. It was well reviewed as a late-career high point, with critic Robert Christgau giving it one of his rare A-minus grades. It shows a veteran band still finding new angles on familiar blue-collar subject matter.</t>
  </si>
  <si>
    <t xml:space="preserve">A late, well-regarded entry in the Bottle Rockets' long Bloodshot Records run, still rooted in the same Missouri roots-rock scene that produced Uncle Tupelo.</t>
  </si>
  <si>
    <t xml:space="preserve">Monday (Everytime I Turn Around); Building Chryslers</t>
  </si>
  <si>
    <t xml:space="preserve">A2014</t>
  </si>
  <si>
    <t xml:space="preserve">Wayne Hancock</t>
  </si>
  <si>
    <t xml:space="preserve">A-Town Blues</t>
  </si>
  <si>
    <t xml:space="preserve">pedal steel; fiddle; slide guitar; drawl; drinking songs</t>
  </si>
  <si>
    <t xml:space="preserve">Hancock's Bloodshot debut is a lean, upright-bass-and-steel record built squarely on Hank Williams and Bob Wills's honky-tonk and Western swing, with almost none of the rock or punk signifiers of his labelmates. His hiccupping, Jimmie Rodgers-indebted vocal style and stand-up bass rhythm section give it a distinctly retro, before-rock-and-roll feel. It introduced him to the wider insurgent-country audience beyond Austin's traditional-country circuit.</t>
  </si>
  <si>
    <t xml:space="preserve">Brings Hancock's strict Bakersfield-and-Western-swing traditionalism into the Bloodshot roster, giving the alt-country scene a direct, unfiltered link back to Hank Williams and Bob Wills.</t>
  </si>
  <si>
    <t xml:space="preserve">A-Town Blues; Deal Ol' Joe</t>
  </si>
  <si>
    <t xml:space="preserve">https://en.wikipedia.org/wiki/Wayne_Hancock</t>
  </si>
  <si>
    <t xml:space="preserve">A2015</t>
  </si>
  <si>
    <t xml:space="preserve">Swing Time</t>
  </si>
  <si>
    <t xml:space="preserve">pedal steel; fiddle; slide guitar; drawl; rowdy</t>
  </si>
  <si>
    <t xml:space="preserve">Leans further into Western swing than A-Town Blues, with fiddle and steel trading solos over an upright-bass shuffle throughout. Hancock's songwriting stays focused on trains, drinking, and the road, in keeping with the pre-rock honky-tonk tradition he draws from almost exclusively. It reinforced his reputation as one of the strictest traditionalists on Bloodshot's roster.</t>
  </si>
  <si>
    <t xml:space="preserve">Keeps Hancock's honky-tonk and Western-swing revivalism tied to the same Bloodshot label that carried punk-inflected insurgent country, showing the genre's range.</t>
  </si>
  <si>
    <t xml:space="preserve">Swing Time; Thunderstorms and Neon Signs</t>
  </si>
  <si>
    <t xml:space="preserve">A2016</t>
  </si>
  <si>
    <t xml:space="preserve">Viper of Melody</t>
  </si>
  <si>
    <t xml:space="preserve">A tighter, more confident record than Hancock's early Bloodshot releases, still built on stand-up bass, pedal steel, and his hiccupping vocal delivery. Songs continue his usual subjects of hard travel and harder drinking, delivered without irony or modern production tricks. It shows a veteran act settling into a well-defined lane rather than chasing trends.</t>
  </si>
  <si>
    <t xml:space="preserve">A continuation of Hancock's strict honky-tonk revivalism on Bloodshot, a lineage that ties the insurgent-country scene directly back to prewar country and Western swing.</t>
  </si>
  <si>
    <t xml:space="preserve">Viper of Melody; Working at Working</t>
  </si>
  <si>
    <t xml:space="preserve">A2017</t>
  </si>
  <si>
    <t xml:space="preserve">Corb Lund</t>
  </si>
  <si>
    <t xml:space="preserve">Five Dollar Bill</t>
  </si>
  <si>
    <t xml:space="preserve">Stony Plain Records</t>
  </si>
  <si>
    <t xml:space="preserve">Taber, Alberta</t>
  </si>
  <si>
    <t xml:space="preserve">Alberta ranch country</t>
  </si>
  <si>
    <t xml:space="preserve">fiddle; pedal steel; drawl; storytelling; small-town; funny-sad</t>
  </si>
  <si>
    <t xml:space="preserve">Lund's third album is where his ranch-country songwriting sharpened into the wry, detail-heavy style that defines his catalog, with songs about cattle trucks, small-town Alberta life, and rodeo culture. The Hurtin' Albertans back him with a loose, fiddle-and-steel sound closer to Western swing than Nashville polish. It became a gold-certified record in Canada and established his cross-border audience.</t>
  </si>
  <si>
    <t xml:space="preserve">Draws on Alberta's ranching and rodeo culture the way American alt-country draws on the rural Midwest and South, giving the genre a distinctly Canadian regional voice.</t>
  </si>
  <si>
    <t xml:space="preserve">The Truck Got Stuck; Hurtin' Albertan</t>
  </si>
  <si>
    <t xml:space="preserve">https://en.wikipedia.org/wiki/Corb_Lund</t>
  </si>
  <si>
    <t xml:space="preserve">A2018</t>
  </si>
  <si>
    <t xml:space="preserve">Hair in My Eyes Like a Highland Steer</t>
  </si>
  <si>
    <t xml:space="preserve">fiddle; pedal steel; drawl; storytelling; funny-sad</t>
  </si>
  <si>
    <t xml:space="preserve">A more polished follow-up to Five Dollar Bill that keeps the same ranch-country subject matter, cattle, hard work, small-town characters, while sharpening the band's playing. The title track and 'Truck Got Stuck' became some of his best-known songs on Canadian country radio. It further cemented Lund's status as a bridge between traditional country and the alt-country audience.</t>
  </si>
  <si>
    <t xml:space="preserve">Continues Lund's regionally specific songwriting in the same lineage as the American Bakersfield and honky-tonk tradition, filtered through Alberta ranch life.</t>
  </si>
  <si>
    <t xml:space="preserve">Hair in My Eyes Like a Highland Steer; Truth Comes Out</t>
  </si>
  <si>
    <t xml:space="preserve">A2019</t>
  </si>
  <si>
    <t xml:space="preserve">Horse Soldier! Horse Soldier!</t>
  </si>
  <si>
    <t xml:space="preserve">fiddle; pedal steel; drawl; storytelling; political</t>
  </si>
  <si>
    <t xml:space="preserve">A more historically minded record than Lund's earlier albums, with songs touching on cavalry history and war alongside his usual rural character studies. It kept the same fiddle-and-steel band sound while broadening his lyrical range beyond strictly agricultural subjects. It reached the Canadian albums chart top 25, a first for him.</t>
  </si>
  <si>
    <t xml:space="preserve">Extends Lund's Alberta-rooted country songwriting into broader historical storytelling, staying within the same traditionalist instrumentation as his earlier records.</t>
  </si>
  <si>
    <t xml:space="preserve">I Wanna Be in the Cavalry; Family Reunion</t>
  </si>
  <si>
    <t xml:space="preserve">A2020</t>
  </si>
  <si>
    <t xml:space="preserve">Cabin Fever</t>
  </si>
  <si>
    <t xml:space="preserve">Lund's first album for New West Records topped the Canadian country charts, mixing his usual ranch-life humor with a slightly rockier edge on tracks like 'Gettin' Down on the Mountain'. It kept his core band, the Hurtin' Albertans, intact while reaching a wider American audience through New West's distribution and roster of similar songwriters. It remains one of his most commercially successful records.</t>
  </si>
  <si>
    <t xml:space="preserve">Joins Lund with New West Records, the same label home to Old 97's and Richmond Fontaine, tying his Alberta ranch-country into the wider American alt-country network.</t>
  </si>
  <si>
    <t xml:space="preserve">Gettin' Down on the Mountain; September</t>
  </si>
  <si>
    <t xml:space="preserve">A2021</t>
  </si>
  <si>
    <t xml:space="preserve">Slaid Cleaves</t>
  </si>
  <si>
    <t xml:space="preserve">Broke Down</t>
  </si>
  <si>
    <t xml:space="preserve">fingerpicked acoustic; drawl; storytelling; small-town; heartbreak</t>
  </si>
  <si>
    <t xml:space="preserve">Cleaves's breakthrough record is built on plainspoken, working-class character studies delivered in an unadorned, folk-leaning style closer to Texas singer-songwriter tradition than to rock-inflected alt-country. 'Lydia' and 'Broke Down' show his gift for compact, novelistic storytelling. It established him as one of the more respected songwriters in the Austin scene.</t>
  </si>
  <si>
    <t xml:space="preserve">Continues the Texas singer-songwriter lineage of Guy Clark and Townes Van Zandt into the 2000s alt-country and Americana boom.</t>
  </si>
  <si>
    <t xml:space="preserve">Lydia; Broke Down</t>
  </si>
  <si>
    <t xml:space="preserve">https://en.wikipedia.org/wiki/Slaid_Cleaves</t>
  </si>
  <si>
    <t xml:space="preserve">A2022</t>
  </si>
  <si>
    <t xml:space="preserve">Wishbones</t>
  </si>
  <si>
    <t xml:space="preserve">fingerpicked acoustic; pedal steel; drawl; storytelling; heartbreak</t>
  </si>
  <si>
    <t xml:space="preserve">A more fully arranged follow-up to Broke Down that keeps the same focus on working-class narrative songwriting, with pedal steel and fuller band arrangements filling out the sound. Cleaves's plain, unhurried vocal delivery keeps the emphasis on the stories rather than performance. It continued his run of well-reviewed, if commercially modest, records.</t>
  </si>
  <si>
    <t xml:space="preserve">Extends Cleaves's Texas storytelling tradition, keeping him within the same songwriter's-songwriter lineage as Guy Clark and Slaid's mentor Rod Kennedy's Kerrville circuit.</t>
  </si>
  <si>
    <t xml:space="preserve">Twistin'; Horseshoe Moon</t>
  </si>
  <si>
    <t xml:space="preserve">A2023</t>
  </si>
  <si>
    <t xml:space="preserve">Unsung</t>
  </si>
  <si>
    <t xml:space="preserve">Music Road Records</t>
  </si>
  <si>
    <t xml:space="preserve">A tribute album of covers pulled from lesser-known corners of the songwriter tradition Cleaves comes from, honoring peers and influences rather than presenting new originals. The song selection reflects the Austin and Texas folk-country circuit that shaped his own writing. It functions as a map of Cleaves's own influences as much as a proper studio album.</t>
  </si>
  <si>
    <t xml:space="preserve">Makes explicit the Texas songwriter lineage, Guy Clark, Butch Hancock, and others, that Cleaves's own original records draw from throughout the 2000s.</t>
  </si>
  <si>
    <t xml:space="preserve">A2024</t>
  </si>
  <si>
    <t xml:space="preserve">Hayes Carll</t>
  </si>
  <si>
    <t xml:space="preserve">Little Rock</t>
  </si>
  <si>
    <t xml:space="preserve">Highway 87 Records</t>
  </si>
  <si>
    <t xml:space="preserve">X2</t>
  </si>
  <si>
    <t xml:space="preserve">The Woodlands, TX</t>
  </si>
  <si>
    <t xml:space="preserve">fingerpicked acoustic; drawl; funny-sad; drinking songs; storytelling</t>
  </si>
  <si>
    <t xml:space="preserve">Carll's second album mixes Texas troubadour storytelling with a sharp comic sensibility, closer to John Prine's deadpan humor than to straight honky-tonk. Songs about hangovers, bad decisions, and the road are delivered with a loose, talky phrasing. It built his reputation within the Texas singer-songwriter and red-dirt country circuits.</t>
  </si>
  <si>
    <t xml:space="preserve">Continues the funny-sad, Prine-indebted songwriting line within Texas's singer-songwriter scene, distinct from but adjacent to the Bloodshot-style insurgent country further north.</t>
  </si>
  <si>
    <t xml:space="preserve">Wish I Hadn't Stayed So Long; She Left Me for Jesus</t>
  </si>
  <si>
    <t xml:space="preserve">https://en.wikipedia.org/wiki/Hayes_Carll</t>
  </si>
  <si>
    <t xml:space="preserve">A2025</t>
  </si>
  <si>
    <t xml:space="preserve">Trouble in Mind</t>
  </si>
  <si>
    <t xml:space="preserve">fingerpicked acoustic; pedal steel; drawl; funny-sad; drinking songs</t>
  </si>
  <si>
    <t xml:space="preserve">Carll's Lost Highway debut sharpens his comic-troubadour persona further, with 'She Left Me for Jesus' becoming a minor controversy and calling card. The record balances genuinely funny songs with quieter, more sincere ones, all delivered in his loose Texas drawl. It broadened his audience well beyond the Texas circuit that first supported him.</t>
  </si>
  <si>
    <t xml:space="preserve">Joins Carll to the Lost Highway roster that carried Ryan Adams and Lucinda Williams, tying his Texas troubadour style into the broader 2000s alt-country and Americana network.</t>
  </si>
  <si>
    <t xml:space="preserve">She Left Me for Jesus; Bad Liver and a Broken Heart</t>
  </si>
  <si>
    <t xml:space="preserve">A2026</t>
  </si>
  <si>
    <t xml:space="preserve">KMAG YOYO</t>
  </si>
  <si>
    <t xml:space="preserve">fingerpicked acoustic; harmonized guitars; funny-sad; storytelling; political</t>
  </si>
  <si>
    <t xml:space="preserve">A more ambitious, occasionally psychedelic record than its predecessors, with the title track's Afghanistan-war narrative showing Carll stretching beyond barroom humor into something closer to protest storytelling. It still carries plenty of his trademark wit, but the arrangements are fuller and more varied than his earlier, sparer records. It became his highest-charting album on the country charts to that point.</t>
  </si>
  <si>
    <t xml:space="preserve">Shows Carll pushing his Texas troubadour songwriting into more explicitly political and expansive territory, while staying rooted in the same storytelling tradition.</t>
  </si>
  <si>
    <t xml:space="preserve">KMAG YOYO; Chances Are</t>
  </si>
  <si>
    <t xml:space="preserve">A2027</t>
  </si>
  <si>
    <t xml:space="preserve">Lovers and Leavers</t>
  </si>
  <si>
    <t xml:space="preserve">fingerpicked acoustic; pedal steel; hushed; heartbreak; storytelling</t>
  </si>
  <si>
    <t xml:space="preserve">A deliberate turn away from the comic persona of his earlier records toward something quieter and more emotionally direct, made after a divorce. Produced by Brad Jones, the arrangements are spare and unhurried, letting Carll's plainer, more vulnerable songwriting carry the record. It was received as a significant artistic step forward by critics used to his funnier material.</t>
  </si>
  <si>
    <t xml:space="preserve">Marks a mature turn in Carll's Texas singer-songwriter catalog toward the hushed, confessional end of the alt-country spectrum.</t>
  </si>
  <si>
    <t xml:space="preserve">Sake of the Song; The Magic Kid</t>
  </si>
  <si>
    <t xml:space="preserve">A2028</t>
  </si>
  <si>
    <t xml:space="preserve">Elizabeth Cook</t>
  </si>
  <si>
    <t xml:space="preserve">Balls</t>
  </si>
  <si>
    <t xml:space="preserve">31 Tigers</t>
  </si>
  <si>
    <t xml:space="preserve">pedal steel; fiddle; drawl; funny-sad; drinking songs</t>
  </si>
  <si>
    <t xml:space="preserve">Cook's breakthrough record pairs old-school Grand Ole Opry vocal chops with unusually frank, sometimes ribald songwriting, a combination the title makes explicit. Fiddle and pedal steel keep the sound close to classic country even as the lyrics push past Nashville's usual boundaries. It won her critical attention as a genuine traditionalist working outside the mainstream country industry.</t>
  </si>
  <si>
    <t xml:space="preserve">Places Cook within the Nashville-outsider tradition alongside Justin Townes Earle and Caitlin Rose, artists working in classic country forms without major-label backing.</t>
  </si>
  <si>
    <t xml:space="preserve">Sometimes It Takes Balls to Be a Woman; Times Are Tough in Rock 'n' Roll</t>
  </si>
  <si>
    <t xml:space="preserve">https://en.wikipedia.org/wiki/Elizabeth_Cook</t>
  </si>
  <si>
    <t xml:space="preserve">A2029</t>
  </si>
  <si>
    <t xml:space="preserve">Welder</t>
  </si>
  <si>
    <t xml:space="preserve">pedal steel; fiddle; drawl; storytelling; funny-sad</t>
  </si>
  <si>
    <t xml:space="preserve">Produced by Don Was, Welder is a rootsier, more rock-inflected record than Balls, drawing on Cook's upbringing as the daughter of a moonshiner and hillbilly singer. Songs balance humor with genuine hardship, keeping her classic-country vocal style intact even as the arrangements broaden. It is widely considered her most fully realized record.</t>
  </si>
  <si>
    <t xml:space="preserve">Continues Cook's classicist Nashville-outsider country into a more expansive, rock-adjacent sound while keeping her family's honky-tonk roots audible throughout.</t>
  </si>
  <si>
    <t xml:space="preserve">El Camino; Mama's Funeral</t>
  </si>
  <si>
    <t xml:space="preserve">A2030</t>
  </si>
  <si>
    <t xml:space="preserve">Exodus of Venus</t>
  </si>
  <si>
    <t xml:space="preserve">Agent Love Records</t>
  </si>
  <si>
    <t xml:space="preserve">Telecaster twang; cracked or yelping; bleak; storytelling; drawl</t>
  </si>
  <si>
    <t xml:space="preserve">A darker, more experimental record made after Cook went through her father's death, a divorce, and addiction recovery, trading some of her earlier records' humor for grittier, occasionally psychedelic textures. It still carries her distinctive voice but pushes further from straight honky-tonk than any of her previous work. It marked a self-released, independent turn in her career.</t>
  </si>
  <si>
    <t xml:space="preserve">Shows Cook stretching her Nashville-outsider country sound toward rock and psychedelia, while staying tied to the same classic-country vocal foundation.</t>
  </si>
  <si>
    <t xml:space="preserve">Exodus of Venus; Slow Pain</t>
  </si>
  <si>
    <t xml:space="preserve">A2031</t>
  </si>
  <si>
    <t xml:space="preserve">Aftermath</t>
  </si>
  <si>
    <t xml:space="preserve">Telecaster twang; drawl; bleak; storytelling; heartbreak</t>
  </si>
  <si>
    <t xml:space="preserve">Continuing the darker, more personal direction of Exodus of Venus, Aftermath processes further loss and recovery with a rawer, more direct sound than her earlier, more polished records. Cook's voice remains the constant even as the production leans grittier. It reflects a songwriter working through difficult material in real time rather than looking back with distance.</t>
  </si>
  <si>
    <t xml:space="preserve">Extends Cook's late-career move from honky-tonk revivalism toward rawer, more autobiographical rock-inflected songwriting.</t>
  </si>
  <si>
    <t xml:space="preserve">Perfect Girls of Pop; Bones</t>
  </si>
  <si>
    <t xml:space="preserve">A2032</t>
  </si>
  <si>
    <t xml:space="preserve">Eilen Jewell</t>
  </si>
  <si>
    <t xml:space="preserve">Boundary County</t>
  </si>
  <si>
    <t xml:space="preserve">Signature Sounds</t>
  </si>
  <si>
    <t xml:space="preserve">fingerpicked acoustic; pedal steel; hushed; drawl; lo-fi</t>
  </si>
  <si>
    <t xml:space="preserve">Jewell's debut is a spare, twangy record steeped in old country, blues, and folk, named for the rural Idaho county she grew up near. Her cool, understated vocal delivery contrasts with the record's occasional noir atmosphere, closer to Neko Case's early work than to mainstream Nashville. It established her signature blend of retro country and roots-blues.</t>
  </si>
  <si>
    <t xml:space="preserve">Draws on the same pre-rock country and rockabilly revivalism as Wanda Jackson and the Cramps, filtered through a hushed, understated vocal delivery distinct from most alt-country peers.</t>
  </si>
  <si>
    <t xml:space="preserve">https://en.wikipedia.org/wiki/Eilen_Jewell</t>
  </si>
  <si>
    <t xml:space="preserve">A2033</t>
  </si>
  <si>
    <t xml:space="preserve">Letters from Sinners &amp; Strangers</t>
  </si>
  <si>
    <t xml:space="preserve">pedal steel; slide guitar; hushed; drawl; bleak</t>
  </si>
  <si>
    <t xml:space="preserve">A more confident follow-up that leans further into vintage country-noir atmosphere, with reverb-heavy guitar and pedal steel underscoring Jewell's cool, restrained voice. It won her wider attention on the Americana circuit and further defined her retro-leaning sound. Songs balance heartbreak with a wry, understated humor.</t>
  </si>
  <si>
    <t xml:space="preserve">Continues Jewell's blend of 1950s and '60s country phrasing with a spare, indie-folk sensibility, part of the broader 2000s retro-country revival.</t>
  </si>
  <si>
    <t xml:space="preserve">Where They Never Say Your Name</t>
  </si>
  <si>
    <t xml:space="preserve">A2034</t>
  </si>
  <si>
    <t xml:space="preserve">Queen of the Minor Key</t>
  </si>
  <si>
    <t xml:space="preserve">pedal steel; slide guitar; hushed; cosmic; drawl</t>
  </si>
  <si>
    <t xml:space="preserve">One of Jewell's most fully realized records, mixing surf-tinged guitar tones with pedal steel and her usual restrained vocal style. The title reflects her lifelong preference for minor-key melodies over straightforward major-key country. It is often cited by fans as the best entry point into her catalog.</t>
  </si>
  <si>
    <t xml:space="preserve">Extends Jewell's cool, cinematic take on classic country and rockabilly, keeping her in the same lineage of retro-minded 2000s Americana singers as Eilen's tourmates and peers.</t>
  </si>
  <si>
    <t xml:space="preserve">Rain Roll In; Nothing Left to Lose</t>
  </si>
  <si>
    <t xml:space="preserve">A2035</t>
  </si>
  <si>
    <t xml:space="preserve">Amanda Shires</t>
  </si>
  <si>
    <t xml:space="preserve">Carrying Lightning</t>
  </si>
  <si>
    <t xml:space="preserve">Shires's breakthrough as a singer-songwriter puts her fiddle playing, honed as a teenager in the Texas Playboys, in service of literate, image-heavy songwriting rather than pure instrumental showcase. 'Ghost Bird' and other tracks balance folk intimacy with a wider Americana sensibility. It established her as a distinct voice apart from her session and sideman work.</t>
  </si>
  <si>
    <t xml:space="preserve">Grew out of Shires's years as a fiddle player for Texas swing and country acts before she stepped forward as a singer-songwriter within the wider Americana scene.</t>
  </si>
  <si>
    <t xml:space="preserve">Ghost Bird; When You're Gone</t>
  </si>
  <si>
    <t xml:space="preserve">https://en.wikipedia.org/wiki/Amanda_Shires</t>
  </si>
  <si>
    <t xml:space="preserve">A2036</t>
  </si>
  <si>
    <t xml:space="preserve">Down Fell the Doves</t>
  </si>
  <si>
    <t xml:space="preserve">fiddle; fingerpicked acoustic; hushed; storytelling; bleak</t>
  </si>
  <si>
    <t xml:space="preserve">A darker, more atmospheric record than Carrying Lightning, with sparser arrangements letting Shires's fiddle and voice carry more of the emotional weight. Songs deal with mortality and loss more directly than her earlier work. It continued her critical rise within the alt-country and Americana press.</t>
  </si>
  <si>
    <t xml:space="preserve">Continues Shires's evolution from session fiddler to singer-songwriter, staying within the same literate Americana lineage as her later collaborators in the Highwomen.</t>
  </si>
  <si>
    <t xml:space="preserve">Devastate; The Garden (Song for Iris)</t>
  </si>
  <si>
    <t xml:space="preserve">A2037</t>
  </si>
  <si>
    <t xml:space="preserve">My Piece of Land</t>
  </si>
  <si>
    <t xml:space="preserve">Silver Knife Records</t>
  </si>
  <si>
    <t xml:space="preserve">fiddle; fingerpicked acoustic; storytelling; spiritual or gospel; heartbreak</t>
  </si>
  <si>
    <t xml:space="preserve">Written while pregnant with her first child, this record processes new motherhood and domestic life with unusual directness, still anchored by Shires's fiddle playing and clear, unadorned voice. It is one of her most personal records, trading some of the earlier albums' darker atmosphere for warmth. It was produced by her husband, Jason Isbell.</t>
  </si>
  <si>
    <t xml:space="preserve">A personal, fiddle-centered entry in the same Nashville Americana scene that also produced Isbell's solo work, though tracing its own distinct songwriting path.</t>
  </si>
  <si>
    <t xml:space="preserve">Slippin'; Nursery Rhyme</t>
  </si>
  <si>
    <t xml:space="preserve">A2038</t>
  </si>
  <si>
    <t xml:space="preserve">Caitlin Cary</t>
  </si>
  <si>
    <t xml:space="preserve">While You Weren't Looking</t>
  </si>
  <si>
    <t xml:space="preserve">fiddle; pedal steel; close harmonies; drawl; heartbreak</t>
  </si>
  <si>
    <t xml:space="preserve">The former Whiskeytown fiddler and harmony singer's solo debut leans into a warmer, more melodic version of alt-country than her old band's rawer sound, with her fiddle and clear voice up front rather than in support of Ryan Adams. Songs about heartbreak and small dramas are delivered with unusual directness. It established Cary as a songwriter in her own right after years as a foil to Adams.</t>
  </si>
  <si>
    <t xml:space="preserve">A direct continuation of the Whiskeytown lineage from the fiddle player who helped define that band's sound, now stepping into the frontwoman role on Yep Roc.</t>
  </si>
  <si>
    <t xml:space="preserve">Shallow Heart, Shallow Water; What Will You Do</t>
  </si>
  <si>
    <t xml:space="preserve">https://en.wikipedia.org/wiki/Caitlin_Cary</t>
  </si>
  <si>
    <t xml:space="preserve">A2039</t>
  </si>
  <si>
    <t xml:space="preserve">I'm Staying Out</t>
  </si>
  <si>
    <t xml:space="preserve">fiddle; pedal steel; close harmonies; drawl; breezy</t>
  </si>
  <si>
    <t xml:space="preserve">A quick follow-up to her debut, this record keeps the same warm, fiddle-driven alt-country sound while tightening the songwriting into shorter, more direct pop-country structures. It continued Cary's productive stretch as a solo artist in the years after Whiskeytown's breakup. Yep Roc Records, based near her North Carolina home, remained her steady label home.</t>
  </si>
  <si>
    <t xml:space="preserve">Keeps Cary within the Raleigh-based alt-country scene that grew out of Whiskeytown, alongside labelmates and collaborators on the Yep Roc roster.</t>
  </si>
  <si>
    <t xml:space="preserve">I'm Staying Out; Please Break My Heart</t>
  </si>
  <si>
    <t xml:space="preserve">A2040</t>
  </si>
  <si>
    <t xml:space="preserve">Tift Merritt</t>
  </si>
  <si>
    <t xml:space="preserve">Bramble Rose</t>
  </si>
  <si>
    <t xml:space="preserve">Raleigh alt-country</t>
  </si>
  <si>
    <t xml:space="preserve">pedal steel; fiddle; drawl; heartbreak; hushed</t>
  </si>
  <si>
    <t xml:space="preserve">Merritt's debut on the newly formed Lost Highway Records is a warm, classic-leaning country-soul record, produced with restraint that lets her voice and songwriting carry the material. It draws as much on 1970s country-soul as on strict alt-country twang. It established her as one of the label's defining songwriters alongside Lucinda Williams and Ryan Adams.</t>
  </si>
  <si>
    <t xml:space="preserve">Places Merritt within the Raleigh, North Carolina scene that also produced Whiskeytown and Caitlin Cary, while giving the Lost Highway roster a country-soul counterpoint to its rockier acts.</t>
  </si>
  <si>
    <t xml:space="preserve">Bramble Rose; Trouble Over Me</t>
  </si>
  <si>
    <t xml:space="preserve">https://en.wikipedia.org/wiki/Tift_Merritt</t>
  </si>
  <si>
    <t xml:space="preserve">A2041</t>
  </si>
  <si>
    <t xml:space="preserve">Tambourine</t>
  </si>
  <si>
    <t xml:space="preserve">Telecaster twang; harmonized guitars; anthemic; heartbreak; breezy</t>
  </si>
  <si>
    <t xml:space="preserve">A bigger, more rock-and-soul-influenced record than Bramble Rose, recorded in Memphis with a fuller horn-and-guitar arrangement. It earned Merritt a Grammy nomination and broadened her audience beyond the alt-country press. Songs like 'Good Hearted Man' show her pushing toward classic Southern soul as much as country.</t>
  </si>
  <si>
    <t xml:space="preserve">Extends Merritt's country-soul hybrid further toward Memphis soul, keeping her within the Lost Highway roster's mix of alt-country and Americana songwriters.</t>
  </si>
  <si>
    <t xml:space="preserve">Good Hearted Man; Stray Paper</t>
  </si>
  <si>
    <t xml:space="preserve">A2042</t>
  </si>
  <si>
    <t xml:space="preserve">Another Country</t>
  </si>
  <si>
    <t xml:space="preserve">Fantasy Records</t>
  </si>
  <si>
    <t xml:space="preserve">fingerpicked acoustic; pedal steel; hushed; heartbreak; breezy</t>
  </si>
  <si>
    <t xml:space="preserve">Recorded in Paris after a period of burnout, Another Country is a quieter, more reflective record than her first two albums, trading horns and rock energy for spare, intimate arrangements. It reflects a songwriter stepping back from the road to reassess her direction. It marked her move from Lost Highway to Fantasy Records.</t>
  </si>
  <si>
    <t xml:space="preserve">A quieter turn in Merritt's catalog after the more rock-oriented Tambourine, still rooted in the same Raleigh-bred country-soul sensibility.</t>
  </si>
  <si>
    <t xml:space="preserve">Broken; Keep You Happy</t>
  </si>
  <si>
    <t xml:space="preserve">A2043</t>
  </si>
  <si>
    <t xml:space="preserve">Kathleen Edwards</t>
  </si>
  <si>
    <t xml:space="preserve">Failer</t>
  </si>
  <si>
    <t xml:space="preserve">MapleMusic Recordings</t>
  </si>
  <si>
    <t xml:space="preserve">Ottawa, ON</t>
  </si>
  <si>
    <t xml:space="preserve">Telecaster twang; drawl; heartbreak; storytelling; road songs</t>
  </si>
  <si>
    <t xml:space="preserve">Edwards's debut pairs plainspoken, often bruising lyrics about failed relationships and small-town frustration with a scrappy, guitar-driven alt-country sound. 'Six O'Clock News' turns a local news story into a stark character study, setting the tone for her direct, unsentimental songwriting. It drew immediate comparisons to Lucinda Williams and established her Canadian alt-country credentials.</t>
  </si>
  <si>
    <t xml:space="preserve">Places Edwards within the same Lucinda Williams-indebted alt-country lineage that runs through the American Lost Highway roster, but rooted in the Ottawa scene.</t>
  </si>
  <si>
    <t xml:space="preserve">Six O'Clock News; One More Song the Radio Won't Like</t>
  </si>
  <si>
    <t xml:space="preserve">https://en.wikipedia.org/wiki/Kathleen_Edwards</t>
  </si>
  <si>
    <t xml:space="preserve">A2044</t>
  </si>
  <si>
    <t xml:space="preserve">Back to Me</t>
  </si>
  <si>
    <t xml:space="preserve">Telecaster twang; drawl; heartbreak; storytelling; anthemic</t>
  </si>
  <si>
    <t xml:space="preserve">A more polished, full-band follow-up to Failer that keeps the same directness in Edwards's lyrics while sharpening the hooks. Songs about relationships gone sideways stay grounded in specific, unglamorous detail rather than generalized heartbreak. It further built her audience in the US alt-country and Americana press.</t>
  </si>
  <si>
    <t xml:space="preserve">Continues Edwards's Ottawa-rooted alt-country in the same lineage as Whiskeytown and Lucinda Williams, with growing crossover into mainstream rock audiences.</t>
  </si>
  <si>
    <t xml:space="preserve">Back to Me; In State</t>
  </si>
  <si>
    <t xml:space="preserve">A2045</t>
  </si>
  <si>
    <t xml:space="preserve">Asking for Flowers</t>
  </si>
  <si>
    <t xml:space="preserve">Telecaster twang; drawl; political; storytelling; heartbreak</t>
  </si>
  <si>
    <t xml:space="preserve">A broader, more ambitious record that takes on subjects beyond personal relationships, including the Iraq War on 'Scared at Night', while keeping Edwards's plainspoken lyrical style intact. It is generally considered her most fully realized album, mixing rock energy with country songcraft. It further raised her profile in both Canada and the US.</t>
  </si>
  <si>
    <t xml:space="preserve">Extends Edwards's alt-country songwriting into more explicitly political territory, staying within the same guitar-driven lineage that also runs through Neko Case and Lucinda Williams.</t>
  </si>
  <si>
    <t xml:space="preserve">Scared at Night; Alicia Ross</t>
  </si>
  <si>
    <t xml:space="preserve">A2046</t>
  </si>
  <si>
    <t xml:space="preserve">Voyageur</t>
  </si>
  <si>
    <t xml:space="preserve">synths; strings; hushed; heartbreak; breezy</t>
  </si>
  <si>
    <t xml:space="preserve">Produced with Justin Vernon of Bon Iver, Voyageur moves considerably further from straight alt-country into hushed indie-folk textures, reflecting the end of Edwards's marriage and a new relationship during the recording. It is her most polished and least twangy record, though the plainspoken songwriting remains. It became her highest-charting album before she stepped away from music for several years afterward.</t>
  </si>
  <si>
    <t xml:space="preserve">Marks Edwards's furthest drift from the Lucinda Williams-style alt-country of her debut toward indie-folk, before she paused her music career to run a coffee shop.</t>
  </si>
  <si>
    <t xml:space="preserve">Empty Threat; Change the Sheets</t>
  </si>
  <si>
    <t xml:space="preserve">A2047</t>
  </si>
  <si>
    <t xml:space="preserve">William Elliott Whitmore</t>
  </si>
  <si>
    <t xml:space="preserve">Hymns for the Hopeless</t>
  </si>
  <si>
    <t xml:space="preserve">Southern Records</t>
  </si>
  <si>
    <t xml:space="preserve">Lee County, IA</t>
  </si>
  <si>
    <t xml:space="preserve">banjo; fingerpicked acoustic; baritone; spiritual or gospel; bleak</t>
  </si>
  <si>
    <t xml:space="preserve">Whitmore's debut is a stark, solo banjo-and-guitar record steeped in gospel, blues, and old-time Southern folk, sung in a weathered baritone far older than his years. Recorded on his family's Iowa farm, it draws on the same well of Depression-era hardship as Charlie Poole and old hymnals. It found an unlikely early audience through the punk and hardcore scene that first booked him.</t>
  </si>
  <si>
    <t xml:space="preserve">Grew out of the DIY punk touring network, with Whitmore's old-time banjo and gospel songwriting reaching hardcore audiences who then carried him into the wider alt-country and Americana world.</t>
  </si>
  <si>
    <t xml:space="preserve">Barn Song; Midnight</t>
  </si>
  <si>
    <t xml:space="preserve">https://en.wikipedia.org/wiki/William_Elliott_Whitmore</t>
  </si>
  <si>
    <t xml:space="preserve">A2048</t>
  </si>
  <si>
    <t xml:space="preserve">Song of the Blackbird</t>
  </si>
  <si>
    <t xml:space="preserve">A continuation of Whitmore's stripped-down banjo-and-guitar sound, still recorded largely alone on his family farm and dealing heavily with mortality after the deaths of both his parents. The record's stark arrangements leave nowhere to hide his weathered voice, giving it an unusually raw, funereal quality. It deepened his reputation as a singular voice bridging punk and old-time Americana audiences.</t>
  </si>
  <si>
    <t xml:space="preserve">Continues Whitmore's old-time, gospel-inflected solo banjo tradition, a direct link between the DIY punk circuit and the deeper roots of American folk and blues.</t>
  </si>
  <si>
    <t xml:space="preserve">Diggin' My Grave; Dry</t>
  </si>
  <si>
    <t xml:space="preserve">A2049</t>
  </si>
  <si>
    <t xml:space="preserve">Animals in the Dark</t>
  </si>
  <si>
    <t xml:space="preserve">banjo; baritone; political; spiritual or gospel; storytelling</t>
  </si>
  <si>
    <t xml:space="preserve">Whitmore's first record for Anti- adds full-band arrangements and electric guitar to his usual banjo-and-gospel base, alongside more explicitly political lyrics addressing class and power. It keeps his weathered baritone and old-time phrasing intact even as the sound grows louder. It marked his move from the punk-adjacent Southern Records to the more Americana-facing Anti- roster.</t>
  </si>
  <si>
    <t xml:space="preserve">Extends Whitmore's old-time punk-and-gospel hybrid into a fuller, more political sound, joining him to the same Anti- label roster as Neko Case.</t>
  </si>
  <si>
    <t xml:space="preserve">Everything Gets Gone; Hell or High Water</t>
  </si>
  <si>
    <t xml:space="preserve">A2050</t>
  </si>
  <si>
    <t xml:space="preserve">Joe Pug</t>
  </si>
  <si>
    <t xml:space="preserve">Messenger</t>
  </si>
  <si>
    <t xml:space="preserve">Nation of Heat Records</t>
  </si>
  <si>
    <t xml:space="preserve">fingerpicked acoustic; harmonica; drawl; storytelling; spiritual or gospel</t>
  </si>
  <si>
    <t xml:space="preserve">Pug's full-length debut is a spare, Dylan-and-Guthrie-indebted folk record, built around fingerpicked guitar, harmonica, and dense, image-heavy lyrics. His nasal, urgent vocal delivery gives even quiet songs a sense of momentum. It followed a well-received EP that had already built him a following through word of mouth and touring.</t>
  </si>
  <si>
    <t xml:space="preserve">Continues the Woody Guthrie-to-Dylan folk songwriting lineage into the 2010s, closer to old-time folk revivalism than to twangy alt-country proper.</t>
  </si>
  <si>
    <t xml:space="preserve">Hymn #101; Unsophisticated Heart</t>
  </si>
  <si>
    <t xml:space="preserve">https://en.wikipedia.org/wiki/Joe_Pug</t>
  </si>
  <si>
    <t xml:space="preserve">A2051</t>
  </si>
  <si>
    <t xml:space="preserve">The Great Despiser</t>
  </si>
  <si>
    <t xml:space="preserve">fingerpicked acoustic; harmonica; drawl; storytelling; bleak</t>
  </si>
  <si>
    <t xml:space="preserve">A fuller-band record than Messenger, adding electric guitar and drums to Pug's core folk sound without losing its dense, literary lyricism. Songs continue his interest in scripture-inflected imagery and moral struggle. It broadened his sound while keeping the same urgent, talky vocal delivery that defined his earlier work.</t>
  </si>
  <si>
    <t xml:space="preserve">Extends Pug's folk-revivalist songwriting into fuller arrangements, keeping him adjacent to the alt-country scene without fully adopting its twang.</t>
  </si>
  <si>
    <t xml:space="preserve">Hymn #35; Bury Me Far (From My Uniform)</t>
  </si>
  <si>
    <t xml:space="preserve">A2052</t>
  </si>
  <si>
    <t xml:space="preserve">Jessica Lea Mayfield</t>
  </si>
  <si>
    <t xml:space="preserve">With Blasphemy So Heartfelt</t>
  </si>
  <si>
    <t xml:space="preserve">Polymer Sounds/Third Man Records</t>
  </si>
  <si>
    <t xml:space="preserve">Kent, OH</t>
  </si>
  <si>
    <t xml:space="preserve">fingerpicked acoustic; pedal steel; hushed; drawl; heartbreak</t>
  </si>
  <si>
    <t xml:space="preserve">Mayfield's debut, released as a teenager after years performing with her family's bluegrass band, mixes hushed, unadorned folk-country songwriting with an unusually mature, world-weary vocal delivery. Dan Auerbach of the Black Keys produced the record, giving it a slightly fuzzier, more indie-rock edge than typical singer-songwriter fare. It announced her as a distinctive voice well beyond her age.</t>
  </si>
  <si>
    <t xml:space="preserve">Grew out of Mayfield's bluegrass-family background in Ohio, filtered through a slower, more hushed indie-country sensibility distinct from her family band's traditional sound.</t>
  </si>
  <si>
    <t xml:space="preserve">Blue Skies Again; Kiss Me Again</t>
  </si>
  <si>
    <t xml:space="preserve">https://en.wikipedia.org/wiki/Jessica_Lea_Mayfield</t>
  </si>
  <si>
    <t xml:space="preserve">A2053</t>
  </si>
  <si>
    <t xml:space="preserve">Tell Me</t>
  </si>
  <si>
    <t xml:space="preserve">Polymer Sounds/Nonesuch Records</t>
  </si>
  <si>
    <t xml:space="preserve">Telecaster twang; pedal steel; hushed; drawl; heartbreak</t>
  </si>
  <si>
    <t xml:space="preserve">A slightly louder, more full-band follow-up to her debut, again produced by Dan Auerbach, that keeps Mayfield's hushed, weary vocal delivery at the center. Songs deal with relationships and disillusionment with an understated bluntness rather than melodrama. It continued her slow build as a distinctive voice within the alt-country and indie-folk overlap.</t>
  </si>
  <si>
    <t xml:space="preserve">Continues Mayfield's slow-motion, hushed take on Midwestern country-folk, keeping her tied to the same indie-adjacent Americana scene as her Black Keys collaborator.</t>
  </si>
  <si>
    <t xml:space="preserve">Do I Have the Time; Trouble</t>
  </si>
  <si>
    <t xml:space="preserve">A2054</t>
  </si>
  <si>
    <t xml:space="preserve">The Deslondes</t>
  </si>
  <si>
    <t xml:space="preserve">pedal steel; fiddle; harmonized guitars; drawl; storytelling</t>
  </si>
  <si>
    <t xml:space="preserve">This New Orleans band's debut mixes classic honky-tonk and 1950s rock and roll with a loose, communal songwriting approach shared among several members. The record has a warm, unhurried feel closer to a porch session than a modern studio production, with pedal steel and fiddle trading lead lines throughout. It introduced a band that would become closely tied to the wider New Orleans Americana scene.</t>
  </si>
  <si>
    <t xml:space="preserve">Grew out of the same New Orleans scene that produced Hurray for the Riff Raff and Esther Rose, several of whose members have crossed paths with the Deslondes.</t>
  </si>
  <si>
    <t xml:space="preserve">Muddy Water; Less Honkin' More Tonkin'</t>
  </si>
  <si>
    <t xml:space="preserve">https://en.wikipedia.org/wiki/The_Deslondes</t>
  </si>
  <si>
    <t xml:space="preserve">A2055</t>
  </si>
  <si>
    <t xml:space="preserve">Hurry Home</t>
  </si>
  <si>
    <t xml:space="preserve">pedal steel; fiddle; harmonized guitars; drawl; road songs</t>
  </si>
  <si>
    <t xml:space="preserve">A more polished follow-up that keeps the band's classic country and rockabilly-leaning sound while tightening the songwriting into more focused, single-ready tracks. The band's multiple songwriters continue to trade lead vocals across the record, giving it a varied, collaborative feel. It further built the band's reputation on the New West roster alongside labelmates like Corb Lund.</t>
  </si>
  <si>
    <t xml:space="preserve">Continues the Deslondes' revival of pre-Beatles country and rockabilly forms, part of the same New Orleans-adjacent scene as several other 2010s alt-country acts.</t>
  </si>
  <si>
    <t xml:space="preserve">Hurry Home; Real Deal</t>
  </si>
  <si>
    <t xml:space="preserve">A2056</t>
  </si>
  <si>
    <t xml:space="preserve">Ways &amp; Means</t>
  </si>
  <si>
    <t xml:space="preserve">The band's third record keeps its classic country and roots-rock foundation while showing a more settled, matured songwriting approach after several years apart. The collaborative, multi-vocalist structure remains, giving the record a variety of voices and moods across its run. It continues the band's steady, unflashy presence within the New Orleans Americana scene.</t>
  </si>
  <si>
    <t xml:space="preserve">A continuation of the Deslondes' old-time and honky-tonk revivalism, tying the New Orleans scene into the wider 2010s-2020s new alt-country and honky-tonk movement.</t>
  </si>
  <si>
    <t xml:space="preserve">Howl at the Moon</t>
  </si>
  <si>
    <t xml:space="preserve">A2057</t>
  </si>
  <si>
    <t xml:space="preserve">Esther Rose</t>
  </si>
  <si>
    <t xml:space="preserve">You Made It This Far</t>
  </si>
  <si>
    <t xml:space="preserve">fiddle; fingerpicked acoustic; drawl; heartbreak; hushed</t>
  </si>
  <si>
    <t xml:space="preserve">Rose's breakthrough record mixes old-time country and Cajun-adjacent New Orleans influences with plainspoken, often devastating breakup songwriting. Her clear, slightly nasal voice sits atop spare fiddle-and-guitar arrangements that recall classic honky-tonk more than modern Americana polish. It established her as a distinctive new voice in New Orleans's traditional-leaning music scene.</t>
  </si>
  <si>
    <t xml:space="preserve">Grew out of the same New Orleans old-time and Cajun-adjacent scene that also shaped the Deslondes and Hurray for the Riff Raff, applying it to spare, direct breakup songwriting.</t>
  </si>
  <si>
    <t xml:space="preserve">Coyote Creek; Good Time</t>
  </si>
  <si>
    <t xml:space="preserve">https://en.wikipedia.org/wiki/Esther_Rose_(musician)</t>
  </si>
  <si>
    <t xml:space="preserve">A2058</t>
  </si>
  <si>
    <t xml:space="preserve">How Many Times</t>
  </si>
  <si>
    <t xml:space="preserve">fiddle; pedal steel; drawl; heartbreak; hushed</t>
  </si>
  <si>
    <t xml:space="preserve">A more fully arranged follow-up that keeps Rose's old-time country foundation while adding pedal steel and slightly fuller production. Written and recorded around a difficult breakup, the songs stay plainspoken and unguarded rather than reaching for bigger dramatic gestures. It continued her rise within the Americana and alt-country press.</t>
  </si>
  <si>
    <t xml:space="preserve">Extends Rose's New Orleans-rooted old-time country songwriting, keeping her closely tied to the city's small but influential traditional-country revival scene.</t>
  </si>
  <si>
    <t xml:space="preserve">How Many Times; Only Loving You</t>
  </si>
  <si>
    <t xml:space="preserve">A2059</t>
  </si>
  <si>
    <t xml:space="preserve">Safe to Run</t>
  </si>
  <si>
    <t xml:space="preserve">pedal steel; synths; drawl; heartbreak; breezy</t>
  </si>
  <si>
    <t xml:space="preserve">Rose's move to New West Records comes with a slightly bigger, more layered sound, adding subtle synths alongside her usual pedal steel and fiddle-adjacent arrangements. The songwriting stays focused on heartbreak and self-reliance, now delivered with a bit more polish than her earlier, scrappier records. It marked her graduation from a smaller indie label to a dedicated Americana imprint.</t>
  </si>
  <si>
    <t xml:space="preserve">Keeps Rose within the same New West roster as Corb Lund and the Deslondes, broadening her New Orleans old-time sound toward more mainstream alt-country production.</t>
  </si>
  <si>
    <t xml:space="preserve">Safe to Run; Chet Baker</t>
  </si>
  <si>
    <t xml:space="preserve">A2060</t>
  </si>
  <si>
    <t xml:space="preserve">Want</t>
  </si>
  <si>
    <t xml:space="preserve">pedal steel; drawl; heartbreak; storytelling; breezy</t>
  </si>
  <si>
    <t xml:space="preserve">Rose's most recent record continues her steady evolution from spare old-time country toward a fuller, more contemporary alt-country sound, without losing the plainspoken directness of her earlier work. It was longlisted among the year's notable country and Americana releases by critics tracking the genre's underground. The songwriting stays centered on wanting and self-knowledge rather than any single narrative arc.</t>
  </si>
  <si>
    <t xml:space="preserve">The latest chapter in Rose's New Orleans-to-New-West arc, extending the city's old-time country revival into a more polished, wider-audience sound.</t>
  </si>
  <si>
    <t xml:space="preserve">A2061</t>
  </si>
  <si>
    <t xml:space="preserve">Daniel Romano</t>
  </si>
  <si>
    <t xml:space="preserve">Come Cry with Me</t>
  </si>
  <si>
    <t xml:space="preserve">Normaltown Records</t>
  </si>
  <si>
    <t xml:space="preserve">Welland, ON</t>
  </si>
  <si>
    <t xml:space="preserve">pedal steel; fiddle; drawl; heartbreak; drinking songs</t>
  </si>
  <si>
    <t xml:space="preserve">After beginning in the punk band Attack in Black, Romano turned to a meticulous, almost archival recreation of 1960s countrypolitan honky-tonk, down to period-accurate arrangements and vocal phrasing. Songs about heartbreak and drinking are delivered with an unusually precise ear for classic country's conventions. It marked his full transformation into a country traditionalist.</t>
  </si>
  <si>
    <t xml:space="preserve">A deliberate, scholarly homage to the Nashville Sound and honky-tonk era, made by a Canadian songwriter who came to country music through punk rather than family tradition.</t>
  </si>
  <si>
    <t xml:space="preserve">Old Fires (Rowdy Blues); Learning to Be Alone</t>
  </si>
  <si>
    <t xml:space="preserve">https://en.wikipedia.org/wiki/Daniel_Romano</t>
  </si>
  <si>
    <t xml:space="preserve">A2062</t>
  </si>
  <si>
    <t xml:space="preserve">If I've Only One Time Askin'</t>
  </si>
  <si>
    <t xml:space="preserve">pedal steel; fiddle; close harmonies; heartbreak; drinking songs</t>
  </si>
  <si>
    <t xml:space="preserve">A concept record built around duets, splitting the album's songs between a male and female narrator working through a relationship's collapse. It continues Romano's precise recreation of classic Nashville countrypolitan production, with lush strings and pedal steel throughout. It moved him to New West Records, the same label home to Old 97's and Corb Lund.</t>
  </si>
  <si>
    <t xml:space="preserve">Extends Romano's studious honky-tonk revivalism into the classic country duet tradition, joining the same New West roster as several other 2000s-2010s alt-country acts.</t>
  </si>
  <si>
    <t xml:space="preserve">Sorrow (For Leon); Ugly Hearer</t>
  </si>
  <si>
    <t xml:space="preserve">A2063</t>
  </si>
  <si>
    <t xml:space="preserve">Mosey</t>
  </si>
  <si>
    <t xml:space="preserve">pedal steel; strings; cosmic; drawl; anthemic</t>
  </si>
  <si>
    <t xml:space="preserve">A stranger, more psychedelic turn than Romano's earlier honky-tonk records, mixing Cosmic American Music-style country-rock with baroque pop and glam-rock flourishes. It shows Romano moving away from strict genre recreation toward a more idiosyncratic, personal sound. Critics noted it as a significant leap in ambition from his previous, more straightforward country records.</t>
  </si>
  <si>
    <t xml:space="preserve">Pulls Romano's honky-tonk revivalism toward the Cosmic American Music lineage of Gram Parsons and the Byrds, broadening his sound considerably.</t>
  </si>
  <si>
    <t xml:space="preserve">Valerie Leon; Hard on Everyone</t>
  </si>
  <si>
    <t xml:space="preserve">A2064</t>
  </si>
  <si>
    <t xml:space="preserve">Modern Pressure</t>
  </si>
  <si>
    <t xml:space="preserve">pedal steel; strings; cosmic; anthemic; drawl</t>
  </si>
  <si>
    <t xml:space="preserve">Continuing the psychedelic country-rock direction of Mosey, this record leans further into dense, string-laden arrangements and a more surreal lyrical style than Romano's earlier, plainer honky-tonk records. It keeps his precise ear for vintage production while applying it to stranger, more baroque songwriting. It closed out his most prolific stretch on New West Records.</t>
  </si>
  <si>
    <t xml:space="preserve">Further extends Romano's move from honky-tonk purism toward Cosmic American Music-style psychedelic country-rock, before he shifted toward even more experimental solo work.</t>
  </si>
  <si>
    <t xml:space="preserve">Modern Pressure; Chords of An Innocent Man</t>
  </si>
  <si>
    <t xml:space="preserve">A2065</t>
  </si>
  <si>
    <t xml:space="preserve">Whitney Rose</t>
  </si>
  <si>
    <t xml:space="preserve">Heartbreaker of the Year</t>
  </si>
  <si>
    <t xml:space="preserve">Cameron House Records</t>
  </si>
  <si>
    <t xml:space="preserve">Rose's breakthrough record is a lean, hook-driven honky-tonk set produced with a vintage, early-1960s Nashville sound, built around her clear, unfussy voice. Songs balance genuine heartbreak with a wry sense of humor closer to classic country than modern Americana introspection. It established her as a Canadian-born artist working within Austin's traditional-country revival scene.</t>
  </si>
  <si>
    <t xml:space="preserve">Continues the classic honky-tonk revivalism running through Austin's alt-country scene, alongside artists like Daniel Romano working the same vintage Nashville sound.</t>
  </si>
  <si>
    <t xml:space="preserve">Heartbreaker of the Year; Ain't Talkin' 'Bout You</t>
  </si>
  <si>
    <t xml:space="preserve">https://en.wikipedia.org/wiki/Whitney_Rose_(musician)</t>
  </si>
  <si>
    <t xml:space="preserve">A2066</t>
  </si>
  <si>
    <t xml:space="preserve">Rule 62</t>
  </si>
  <si>
    <t xml:space="preserve">Six Shooter Records</t>
  </si>
  <si>
    <t xml:space="preserve">Produced by Raul Malo of the Mavericks, Rule 62 sharpens Rose's classic-country sound with fuller, more polished arrangements while keeping the vintage honky-tonk foundation intact. It builds on the South Texas Suite EP recorded around the same sessions. It further established her within the wider Americana and traditional-country revival audience.</t>
  </si>
  <si>
    <t xml:space="preserve">Extends Rose's vintage honky-tonk revivalism, tying her Austin-based sound to the same lineage of classic country reverence found in Daniel Romano's records.</t>
  </si>
  <si>
    <t xml:space="preserve">You'd Blush Too; In a Rut</t>
  </si>
  <si>
    <t xml:space="preserve">A2067</t>
  </si>
  <si>
    <t xml:space="preserve">Kelsey Waldon</t>
  </si>
  <si>
    <t xml:space="preserve">The Goldmine</t>
  </si>
  <si>
    <t xml:space="preserve">Monkey's Eyebrow, KY</t>
  </si>
  <si>
    <t xml:space="preserve">pedal steel; fiddle; drawl; storytelling; small-town</t>
  </si>
  <si>
    <t xml:space="preserve">Waldon's second record is a straight-ahead, twang-forward honky-tonk set drawing directly on her rural western Kentucky upbringing, closer to 1970s outlaw country than to indie-rock-adjacent alt-country. Her thick regional drawl and plainspoken lyrics about home and family set her apart from more polished Nashville peers. It built her reputation within the East Nashville DIY country scene.</t>
  </si>
  <si>
    <t xml:space="preserve">Grows out of Nashville's East Side DIY country scene, the same milieu that produced Margo Price, applying it to a traditional honky-tonk sound rooted in rural Kentucky.</t>
  </si>
  <si>
    <t xml:space="preserve">Dirty Old Town; Lived and Let Go</t>
  </si>
  <si>
    <t xml:space="preserve">https://en.wikipedia.org/wiki/Kelsey_Waldon</t>
  </si>
  <si>
    <t xml:space="preserve">A2068</t>
  </si>
  <si>
    <t xml:space="preserve">I've Got a Way</t>
  </si>
  <si>
    <t xml:space="preserve">Monkey's Eyebrow Records</t>
  </si>
  <si>
    <t xml:space="preserve">A more confident, tightly played record than The Goldmine, still centered on Waldon's plainspoken, regionally specific songwriting and unmistakable twang. It further built her reputation as one of the sharpest traditionalists to come out of the 2010s East Nashville scene, ahead of her signing to John Prine's Oh Boy Records. Songs stick close to home, family, and rural Kentucky life.</t>
  </si>
  <si>
    <t xml:space="preserve">Continues Waldon's traditional honky-tonk songwriting just before she joined the Oh Boy Records roster built around John Prine's own catalog.</t>
  </si>
  <si>
    <t xml:space="preserve">Anyhow; High in Heels</t>
  </si>
  <si>
    <t xml:space="preserve">A2069</t>
  </si>
  <si>
    <t xml:space="preserve">White Noise/White Lines</t>
  </si>
  <si>
    <t xml:space="preserve">pedal steel; fiddle; drawl; storytelling; political</t>
  </si>
  <si>
    <t xml:space="preserve">Waldon's Oh Boy Records debut, personally signed by John Prine, sharpens her honky-tonk sound with a full touring band and songs addressing addiction, home, and the opioid crisis in her native Kentucky. It kept her plainspoken, twang-heavy style intact while reaching a wider audience through Prine's label. It remains her most widely reviewed record.</t>
  </si>
  <si>
    <t xml:space="preserve">Ties Waldon directly to the deadpan, storytelling lineage of John Prine, whose label released the record, while keeping her sound in a straight honky-tonk mode.</t>
  </si>
  <si>
    <t xml:space="preserve">White Noise, White Lines; Kentucky, 1988</t>
  </si>
  <si>
    <t xml:space="preserve">A2070</t>
  </si>
  <si>
    <t xml:space="preserve">Andrew Combs</t>
  </si>
  <si>
    <t xml:space="preserve">Worried Man</t>
  </si>
  <si>
    <t xml:space="preserve">Coin Records</t>
  </si>
  <si>
    <t xml:space="preserve">fingerpicked acoustic; pedal steel; drawl; heartbreak; hushed</t>
  </si>
  <si>
    <t xml:space="preserve">Combs's debut is a warm, classic-leaning country-folk record produced with a spare, mostly acoustic touch, closer to 1970s Nashville songwriter records than to rock-inflected alt-country. His smooth, unhurried voice suits the record's understated arrangements. It established him within Nashville's non-mainstream songwriter scene.</t>
  </si>
  <si>
    <t xml:space="preserve">Continues the countrypolitan and singer-songwriter tradition running through Nashville outside the mainstream industry, alongside contemporaries like Caitlin Rose.</t>
  </si>
  <si>
    <t xml:space="preserve">Worried Man; Hourglass</t>
  </si>
  <si>
    <t xml:space="preserve">https://en.wikipedia.org/wiki/Andrew_Combs_(musician)</t>
  </si>
  <si>
    <t xml:space="preserve">A2071</t>
  </si>
  <si>
    <t xml:space="preserve">All These Dreams</t>
  </si>
  <si>
    <t xml:space="preserve">strings; pedal steel; drawl; heartbreak; breezy</t>
  </si>
  <si>
    <t xml:space="preserve">A more fully orchestrated follow-up, adding strings and horns to Combs's classic country-folk base while keeping the same smooth, unhurried vocal delivery. It drew comparisons to 1970s countrypolitan records for its lush, warm production. It further raised Combs's profile within the Nashville-outsider Americana scene.</t>
  </si>
  <si>
    <t xml:space="preserve">Extends Combs's countrypolitan songwriting into fuller, more orchestrated arrangements, keeping him within the same Nashville-outsider lineage as Elizabeth Cook and Caitlin Rose.</t>
  </si>
  <si>
    <t xml:space="preserve">Nothing to Lose; Rose Colored Blues</t>
  </si>
  <si>
    <t xml:space="preserve">A2072</t>
  </si>
  <si>
    <t xml:space="preserve">Canyons of My Mind</t>
  </si>
  <si>
    <t xml:space="preserve">synths; pedal steel; drawl; heartbreak; hushed</t>
  </si>
  <si>
    <t xml:space="preserve">A darker, slightly more experimental record than his earlier albums, adding subtle synth textures to Combs's usual country-folk base while addressing themes of anxiety and self-doubt more directly. It kept his smooth vocal delivery even as the arrangements grew moodier. It was released internationally through Loose Music, the UK label with deep alt-country ties.</t>
  </si>
  <si>
    <t xml:space="preserve">Shows Combs stretching his Nashville countrypolitan sound toward moodier, more contemporary production while staying within the same songwriter-focused Americana lineage.</t>
  </si>
  <si>
    <t xml:space="preserve">Dirty Rain; Blood Hunters</t>
  </si>
  <si>
    <t xml:space="preserve">A2073</t>
  </si>
  <si>
    <t xml:space="preserve">Down on the Bikini Line</t>
  </si>
  <si>
    <t xml:space="preserve">Nasty Memories Records</t>
  </si>
  <si>
    <t xml:space="preserve">fingerpicked acoustic; drawl; funny-sad; deadpan; storytelling</t>
  </si>
  <si>
    <t xml:space="preserve">Recording as Jonny Corndawg, Fritz mixes deadpan, often absurd humor with genuine country songcraft, in the vein of Prine-style funny-sad songwriting rather than straight comedy. Songs about trucker culture and small indignities are delivered with a completely straight face over simple acoustic arrangements. It built him a cult following within Nashville's East Side songwriter scene.</t>
  </si>
  <si>
    <t xml:space="preserve">Continues the deadpan, funny-sad songwriting line running from John Prine and Tom T. Hall through the 2000s Nashville outsider scene Fritz shares with Andrew Combs and Caitlin Rose.</t>
  </si>
  <si>
    <t xml:space="preserve">Rockin' Chair; Trucker's Son</t>
  </si>
  <si>
    <t xml:space="preserve">https://en.wikipedia.org/wiki/Jonny_Fritz</t>
  </si>
  <si>
    <t xml:space="preserve">A2074</t>
  </si>
  <si>
    <t xml:space="preserve">Dad Country</t>
  </si>
  <si>
    <t xml:space="preserve">pedal steel; fiddle; drawl; funny-sad; deadpan</t>
  </si>
  <si>
    <t xml:space="preserve">Now recording under his given name, Fritz sharpens his deadpan songwriting on a record produced with a fuller, more polished country sound than his earlier Corndawg records. Songs continue to find humor in mundane, specific details of everyday life without tipping into novelty. It was released internationally on Loose Music, extending his reach beyond the Nashville scene that first embraced him.</t>
  </si>
  <si>
    <t xml:space="preserve">Keeps Fritz within the same deadpan, John Prine-descended songwriting tradition, now with cleaner production and a wider international label home.</t>
  </si>
  <si>
    <t xml:space="preserve">Dad Country; Fever Dream</t>
  </si>
  <si>
    <t xml:space="preserve">A2075</t>
  </si>
  <si>
    <t xml:space="preserve">Scott H. Biram</t>
  </si>
  <si>
    <t xml:space="preserve">The Dirty Old One Man Band</t>
  </si>
  <si>
    <t xml:space="preserve">slide guitar; harmonica; shouted; cracked or yelping; drinking songs; lo-fi</t>
  </si>
  <si>
    <t xml:space="preserve">Biram plays every instrument himself on this raw, distorted mix of blues, punk, and honky-tonk, recorded with heavy amp distortion that makes even acoustic country songs sound like they came off a garage-punk record. His hollering, road-worn voice sits over stomping one-man-band arrangements. It was his first release for Bloodshot Records after surviving a near-fatal car accident.</t>
  </si>
  <si>
    <t xml:space="preserve">Applies Bloodshot's insurgent-country ethos to a solo one-man-band format, closer to punk-blues than to any conventional country arrangement.</t>
  </si>
  <si>
    <t xml:space="preserve">18 Wheels of Hate; Dontcha Lie to Me</t>
  </si>
  <si>
    <t xml:space="preserve">https://en.wikipedia.org/wiki/Scott_H._Biram</t>
  </si>
  <si>
    <t xml:space="preserve">A2076</t>
  </si>
  <si>
    <t xml:space="preserve">Graveyard Shift</t>
  </si>
  <si>
    <t xml:space="preserve">slide guitar; harmonica; shouted; cracked or yelping; drinking songs</t>
  </si>
  <si>
    <t xml:space="preserve">Continuing his one-man-band assault of distorted blues, honky-tonk, and gospel, Biram keeps the raw, lo-fi production of his debut for Bloodshot while sharpening the songwriting. Tracks alternate between full-throated punk-blues stompers and quieter, more traditional country moments. It cemented his reputation as one of the rawest acts on the Bloodshot roster.</t>
  </si>
  <si>
    <t xml:space="preserve">Extends Biram's fusion of Delta blues, honky-tonk, and punk energy, showing the rougher, punk-adjacent edge of the Bloodshot roster's insurgent-country umbrella.</t>
  </si>
  <si>
    <t xml:space="preserve">Feelin' Good Again; Backdoor Man</t>
  </si>
  <si>
    <t xml:space="preserve">A2077</t>
  </si>
  <si>
    <t xml:space="preserve">Nothin' But Blood</t>
  </si>
  <si>
    <t xml:space="preserve">slide guitar; harmonica; shouted; spiritual or gospel; drinking songs</t>
  </si>
  <si>
    <t xml:space="preserve">A slightly more varied record than his earliest Bloodshot releases, still built on Biram's solo one-man-band setup but stretching further into gospel and metal-adjacent heaviness at points. His voice remains a ragged, shouted instrument as much as a singing one. It continued his steady, prolific output on Bloodshot Records.</t>
  </si>
  <si>
    <t xml:space="preserve">Keeps Biram's punk-blues-gospel hybrid within the Bloodshot roster, a rougher counterpart to the label's more straightforwardly twangy acts.</t>
  </si>
  <si>
    <t xml:space="preserve">Righteous Ways; Just Bad Luck</t>
  </si>
  <si>
    <t xml:space="preserve">A2078</t>
  </si>
  <si>
    <t xml:space="preserve">Cory Chisel</t>
  </si>
  <si>
    <t xml:space="preserve">Death Won't Send a Letter</t>
  </si>
  <si>
    <t xml:space="preserve">Black Swan Records</t>
  </si>
  <si>
    <t xml:space="preserve">Appleton, WI</t>
  </si>
  <si>
    <t xml:space="preserve">fingerpicked acoustic; piano; spiritual or gospel; hushed; storytelling</t>
  </si>
  <si>
    <t xml:space="preserve">Chisel's breakthrough record, made with his band the Wandering Sons, blends gospel, soul, and folk influences into a warm, reverent-sounding Americana record. His rich, soulful voice, later praised by Rosanne Cash, carries songs about faith and mortality with real conviction. It built him a following well beyond his home base in Wisconsin.</t>
  </si>
  <si>
    <t xml:space="preserve">Draws on gospel and soul as much as country, part of the wider 2000s Americana boom's spiritual-folk wing alongside artists like the Civil Wars.</t>
  </si>
  <si>
    <t xml:space="preserve">Home in Your Arms; This Trouble</t>
  </si>
  <si>
    <t xml:space="preserve">https://en.wikipedia.org/wiki/Cory_Chisel</t>
  </si>
  <si>
    <t xml:space="preserve">A2079</t>
  </si>
  <si>
    <t xml:space="preserve">Old Believers</t>
  </si>
  <si>
    <t xml:space="preserve">Readymade Records</t>
  </si>
  <si>
    <t xml:space="preserve">strings; piano; spiritual or gospel; hushed; storytelling</t>
  </si>
  <si>
    <t xml:space="preserve">A more polished, expansive record made with a bigger budget and studio, keeping Chisel's gospel-soul foundation while adding fuller string and piano arrangements. Norah Jones and Jack White associates contributed to the sessions, reflecting Chisel's growing network of collaborators. It represents his most widely distributed release to that point.</t>
  </si>
  <si>
    <t xml:space="preserve">Continues Chisel's gospel-and-soul-inflected Americana into fuller orchestration, keeping him tied to a wider network of Nashville and Wisconsin collaborators.</t>
  </si>
  <si>
    <t xml:space="preserve">Times Won't Change Me; Roman Candles</t>
  </si>
  <si>
    <t xml:space="preserve">A2080</t>
  </si>
  <si>
    <t xml:space="preserve">Deadstring Brothers</t>
  </si>
  <si>
    <t xml:space="preserve">Starving Winter Report</t>
  </si>
  <si>
    <t xml:space="preserve">slide guitar; harmonized guitars; drawl; road songs; rowdy</t>
  </si>
  <si>
    <t xml:space="preserve">This Detroit band's second album leans hard into early-1970s Rolling Stones and Faces-style country-rock, all slide guitar and loose, boozy grooves rather than polished Nashville twang. Kurt Marschke's raspy vocal delivery suits the record's road-worn, bar-band feel. It built on the band's reputation as one of Bloodshot's more classic-rock-indebted signings.</t>
  </si>
  <si>
    <t xml:space="preserve">Extends the Exile on Main St.-style country-rock lineage into the Bloodshot roster, giving the insurgent-country scene a British-rock-indebted counterpart to its punkier acts.</t>
  </si>
  <si>
    <t xml:space="preserve">Starving Winter Report; One Match Fire</t>
  </si>
  <si>
    <t xml:space="preserve">https://en.wikipedia.org/wiki/Deadstring_Brothers</t>
  </si>
  <si>
    <t xml:space="preserve">A2081</t>
  </si>
  <si>
    <t xml:space="preserve">Silver Mountain</t>
  </si>
  <si>
    <t xml:space="preserve">A tighter, more confident record than its predecessor, still built on the band's Stones-and-Faces-derived country-rock sound with slide guitar and a loose rhythm section driving most tracks. It continued the band's run on Bloodshot Records into the late 2000s, keeping them a reliable if lower-profile part of the label's roster. Songs stick to familiar territory of the road, women, and hard living.</t>
  </si>
  <si>
    <t xml:space="preserve">Continues the Deadstring Brothers' British-rock-inflected country-rock within the Bloodshot Records catalog, a rockier counterpart to the label's twangier acts.</t>
  </si>
  <si>
    <t xml:space="preserve">Silver Mountain; Can't Find My Way Home</t>
  </si>
  <si>
    <t xml:space="preserve">A2082</t>
  </si>
  <si>
    <t xml:space="preserve">Th' Legendary Shack Shakers</t>
  </si>
  <si>
    <t xml:space="preserve">Cockadoodledon't</t>
  </si>
  <si>
    <t xml:space="preserve">Murray, KY</t>
  </si>
  <si>
    <t xml:space="preserve">slide guitar; harmonica; shouted; Southern gothic; rowdy</t>
  </si>
  <si>
    <t xml:space="preserve">This Kentucky band's Bloodshot debut mixes rockabilly, blues, and punk into a manic, revival-tent-meets-juke-joint sound, fronted by J.D. Wilkes's harmonica and yelping vocal style. Southern Gothic imagery runs through songs about snake handlers and backwoods preachers. It is one of the rowdiest, least strictly country records on Bloodshot's roster.</t>
  </si>
  <si>
    <t xml:space="preserve">Sits at the punk-and-psychobilly edge of Bloodshot's insurgent-country umbrella, closer to X-style cowpunk than to conventional twang.</t>
  </si>
  <si>
    <t xml:space="preserve">Shake Your Hips; Hunkerdown</t>
  </si>
  <si>
    <t xml:space="preserve">https://en.wikipedia.org/wiki/Legendary_Shack_Shakers</t>
  </si>
  <si>
    <t xml:space="preserve">A2083</t>
  </si>
  <si>
    <t xml:space="preserve">Believe</t>
  </si>
  <si>
    <t xml:space="preserve">slide guitar; harmonica; shouted; Southern gothic; spiritual or gospel</t>
  </si>
  <si>
    <t xml:space="preserve">A follow-up that keeps the band's frantic rockabilly-punk energy while leaning further into Southern gothic, revival-meeting imagery on tracks like 'Agony Wagon'. It moved the band from Bloodshot to Yep Roc Records without changing the core sound much. Wilkes's harmonica and unhinged vocal delivery remain the band's defining feature.</t>
  </si>
  <si>
    <t xml:space="preserve">Continues the band's psychobilly-and-punk take on Southern gothic Americana, adjacent to but distinct from the more straightforwardly twangy Bloodshot roster.</t>
  </si>
  <si>
    <t xml:space="preserve">Agony Wagon; CB Song</t>
  </si>
  <si>
    <t xml:space="preserve">A2084</t>
  </si>
  <si>
    <t xml:space="preserve">Ha Ha Tonka</t>
  </si>
  <si>
    <t xml:space="preserve">Novel Sounds of the Nouveau South</t>
  </si>
  <si>
    <t xml:space="preserve">Springfield, MO</t>
  </si>
  <si>
    <t xml:space="preserve">harmonized guitars; close harmonies; storytelling; Southern gothic; anthemic</t>
  </si>
  <si>
    <t xml:space="preserve">This Missouri band's Bloodshot debut mixes Ozark folk harmonies with a bigger, more anthemic rock sound, closer to Southern-rock revivalism than strict alt-country twang. Multi-part vocal harmonies sit over guitar interplay that owes as much to classic rock as to country. It established the band as one of Bloodshot's more rock-leaning 2000s signings.</t>
  </si>
  <si>
    <t xml:space="preserve">Brings Ozark-region folk harmony singing into the Bloodshot roster's insurgent-country umbrella, alongside rock-leaning labelmates like the Bottle Rockets.</t>
  </si>
  <si>
    <t xml:space="preserve">Caney Mountain; Hangman</t>
  </si>
  <si>
    <t xml:space="preserve">https://en.wikipedia.org/wiki/Ha_Ha_Tonka</t>
  </si>
  <si>
    <t xml:space="preserve">A2085</t>
  </si>
  <si>
    <t xml:space="preserve">Death of a Decade</t>
  </si>
  <si>
    <t xml:space="preserve">harmonized guitars; close harmonies; storytelling; anthemic; political</t>
  </si>
  <si>
    <t xml:space="preserve">A more polished, radio-conscious record than its predecessor, keeping the band's close-harmony vocal blend while sharpening hooks and production. Songs address economic anxiety and small-town decline in the wake of the 2008 recession. It continued the band's run on Bloodshot Records as one of its more mainstream-leaning rock acts.</t>
  </si>
  <si>
    <t xml:space="preserve">Extends Ha Ha Tonka's Ozark-folk-harmony take on Southern rock, staying within the Bloodshot lineage while pushing toward more anthemic, radio-ready songwriting.</t>
  </si>
  <si>
    <t xml:space="preserve">Usual Suspects; Lessons</t>
  </si>
  <si>
    <t xml:space="preserve">A2086</t>
  </si>
  <si>
    <t xml:space="preserve">Favourite Colours</t>
  </si>
  <si>
    <t xml:space="preserve">pedal steel; long solos; harmonized guitars; cosmic; road songs</t>
  </si>
  <si>
    <t xml:space="preserve">A guest-heavy record featuring Jon Langford, Neko Case, and Robyn Hitchcock among others, Favourite Colours pushes the Sadies' reverb-heavy, spaghetti-western guitar sound toward denser, more layered arrangements. The band's twin-guitar interplay between brothers Dallas and Travis Good remains the core, even amid the expanded cast. It further built their reputation as both a band and a go-to backing outfit for other alt-country artists.</t>
  </si>
  <si>
    <t xml:space="preserve">Extends the Sadies' instrumentally driven, cosmic-country sound while deepening their ties to the wider Bloodshot-adjacent scene through collaborators like Neko Case and Jon Langford.</t>
  </si>
  <si>
    <t xml:space="preserve">Northumberland West; Why Would Anybody Live Here</t>
  </si>
  <si>
    <t xml:space="preserve">https://en.wikipedia.org/wiki/The_Sadies</t>
  </si>
  <si>
    <t xml:space="preserve">A2087</t>
  </si>
  <si>
    <t xml:space="preserve">New Seasons</t>
  </si>
  <si>
    <t xml:space="preserve">pedal steel; harmonized guitars; cosmic; road songs; storytelling</t>
  </si>
  <si>
    <t xml:space="preserve">Produced by Gary Louris of the Jayhawks, New Seasons is a slightly more song-focused record than the band's earlier, more instrumentally sprawling releases, without losing their reverb-drenched guitar identity. It shows the band working closely with a key figure from the original 1990s alt-country boom. Songs balance the band's cinematic instrumental passages with more conventional verse-chorus structures.</t>
  </si>
  <si>
    <t xml:space="preserve">Ties the Sadies directly to the original No Depression-era alt-country generation through producer Gary Louris of the Jayhawks.</t>
  </si>
  <si>
    <t xml:space="preserve">Anna Leigh; The Trial</t>
  </si>
  <si>
    <t xml:space="preserve">A2088</t>
  </si>
  <si>
    <t xml:space="preserve">Northern Passages</t>
  </si>
  <si>
    <t xml:space="preserve">pedal steel; harmonized guitars; cosmic; storytelling; breezy</t>
  </si>
  <si>
    <t xml:space="preserve">A more introspective, personal record than the band's earlier, more purely instrumental-showcase albums, written in part after singer-guitarist Dallas Good's father's death. It keeps the Sadies' signature reverb-heavy guitar interplay while giving the songwriting more emotional weight than usual. It was well received as one of the band's most complete records.</t>
  </si>
  <si>
    <t xml:space="preserve">Continues the Sadies' long-running cosmic-country instrumental style, still tied to the wider Canadian and Bloodshot-adjacent alt-country network they've anchored for two decades.</t>
  </si>
  <si>
    <t xml:space="preserve">The Elements Song; There Are No Words</t>
  </si>
  <si>
    <t xml:space="preserve">https://en.wikipedia.org/wiki/The_Sadies
https://en.wikipedia.org/wiki/Northern_Passages</t>
  </si>
  <si>
    <t xml:space="preserve">A2089</t>
  </si>
  <si>
    <t xml:space="preserve">Colder Streams</t>
  </si>
  <si>
    <t xml:space="preserve">pedal steel; harmonized guitars; cosmic; bleak; storytelling</t>
  </si>
  <si>
    <t xml:space="preserve">Released after Dallas Good's sudden death in 2022, Colder Streams became the band's final album with its full classic lineup, adding an unintended elegiac weight to its already reflective songwriting. It keeps the band's reverb-heavy, twin-guitar cosmic-country sound intact through to the end. It was widely reviewed as a fitting, if unplanned, closing statement for the band.</t>
  </si>
  <si>
    <t xml:space="preserve">Closes out the Sadies' three-decade run within the Bloodshot-adjacent Canadian alt-country scene they helped anchor alongside Neko Case and Jon Langford.</t>
  </si>
  <si>
    <t xml:space="preserve">Message to Belial; Riverview Fog</t>
  </si>
  <si>
    <t xml:space="preserve">A2090</t>
  </si>
  <si>
    <t xml:space="preserve">Sturgill Simpson</t>
  </si>
  <si>
    <t xml:space="preserve">High Top Mountain</t>
  </si>
  <si>
    <t xml:space="preserve">High Top Mountain Records</t>
  </si>
  <si>
    <t xml:space="preserve">V7 Neo-traditional and 'new outlaw' country</t>
  </si>
  <si>
    <t xml:space="preserve">Telecaster twang; pedal steel; drawl; storytelling; small-town</t>
  </si>
  <si>
    <t xml:space="preserve">Sturgill Simpson's self-financed debut is straight hard country: twangy Telecaster runs, pedal steel, and a booming baritone singing about coal-town fathers and prison-yard regret. It reads as a direct, unfussy homage to Merle Haggard and George Jones before Simpson's later cosmic detours. Made for anyone who wants their 'new outlaw' country undiluted by psychedelia.</t>
  </si>
  <si>
    <t xml:space="preserve">Grows out of Bakersfield hard country (Haggard, Jones) filtered through Simpson's bluegrass background; set the stage for the genre-hopping he'd do starting with Metamodern Sounds.</t>
  </si>
  <si>
    <t xml:space="preserve">Life of Sin; You Can Have the Crown; Water in a Well</t>
  </si>
  <si>
    <t xml:space="preserve">https://en.wikipedia.org/wiki/Sturgill_Simpson</t>
  </si>
  <si>
    <t xml:space="preserve">A2091</t>
  </si>
  <si>
    <t xml:space="preserve">Metamodern Sounds in Country Music</t>
  </si>
  <si>
    <t xml:space="preserve">pedal steel; drawl; cosmic; fingerpicked acoustic; spiritual or gospel</t>
  </si>
  <si>
    <t xml:space="preserve">Simpson traded straight honky-tonk for something stranger on his breakout: psychedelic country that sets Buck Owens-style twang against lyrics about DMT, reincarnation, and metamodern doubt. 'Turtles All the Way Down' became an unlikely anthem for its plainspoken cosmic-consciousness verses over a lonesome waltz. A gateway record for listeners who think they don't like country.</t>
  </si>
  <si>
    <t xml:space="preserve">Descends from the Cosmic American Music of Gram Parsons filtered through outlaw twang; its crossover success helped open doors for Tyler Childers, Colter Wall, and the rest of the 2010s neo-traditional wave.</t>
  </si>
  <si>
    <t xml:space="preserve">Turtles All the Way Down; Living the Dream; It Ain't All Flowers</t>
  </si>
  <si>
    <t xml:space="preserve">A2092</t>
  </si>
  <si>
    <t xml:space="preserve">A Sailor's Guide to Earth</t>
  </si>
  <si>
    <t xml:space="preserve">horns; strings; storytelling; baritone; anthemic</t>
  </si>
  <si>
    <t xml:space="preserve">A concept album written as a letter to his newborn son, Simpson's major-label debut swaps out pedal steel for horn charts and orchestral swells, including a radical soul-rock cover of Nirvana's 'In Bloom'. It won the Grammy for Best Country Album despite barely sounding like contemporary country radio. For listeners who want country songwriting stretched toward Southern soul.</t>
  </si>
  <si>
    <t xml:space="preserve">Follows Metamodern Sounds' genre-blurring instinct further from Nashville orthodoxy, drawing on Muscle Shoals soul and Waylon Jennings-style concept records.</t>
  </si>
  <si>
    <t xml:space="preserve">Brace for Impact (Live a Little); In Bloom; Call to Arms</t>
  </si>
  <si>
    <t xml:space="preserve">A2093</t>
  </si>
  <si>
    <t xml:space="preserve">Sound &amp; Fury</t>
  </si>
  <si>
    <t xml:space="preserve">Crazy Horse fuzz; synths; long solos; feedback; anthemic</t>
  </si>
  <si>
    <t xml:space="preserve">A hard left turn into fuzzed-out, synth-streaked riff rock made to soundtrack its companion anime film; pedal steel and drawl are almost entirely gone, replaced by distorted guitar and drum-machine pulse. It baffled country traditionalists and earned a Best Rock Album Grammy nomination instead. Best approached as evidence of how far a 'new outlaw' could wander from the outlaw tag.</t>
  </si>
  <si>
    <t xml:space="preserve">Owes more to Southern arena rock and Neil Young &amp; Crazy Horse's guitar noise than to country, showing how far the neo-traditional wave's most restless figure would range.</t>
  </si>
  <si>
    <t xml:space="preserve">Sing Along; Best Clockmaker on Mars; Mercury in Retrograde</t>
  </si>
  <si>
    <t xml:space="preserve">A2094</t>
  </si>
  <si>
    <t xml:space="preserve">Cuttin' Grass, Vol. 1 (The Butcher Shoppe Sessions)</t>
  </si>
  <si>
    <t xml:space="preserve">High Top Mountain Records / Thirty Tigers</t>
  </si>
  <si>
    <t xml:space="preserve">X4</t>
  </si>
  <si>
    <t xml:space="preserve">banjo; mandolin; fiddle; fingerpicked acoustic; storytelling</t>
  </si>
  <si>
    <t xml:space="preserve">Simpson re-recorded songs from his catalog as straight bluegrass with a crack acoustic band, stripping the psychedelia back to fiddle, banjo, and mandolin breakdowns. It doubles as a reminder of how sturdy the original songwriting is under any arrangement. A return-to-roots move released independently after leaving Atlantic/Elektra.</t>
  </si>
  <si>
    <t xml:space="preserve">A direct bluegrass reworking of his own outlaw-country catalog, connecting back to the old-time/bluegrass tradition that also runs through Colter Wall and the Local Honeys.</t>
  </si>
  <si>
    <t xml:space="preserve">Life of Sin; Long White Line; Old King Coal</t>
  </si>
  <si>
    <t xml:space="preserve">A2095</t>
  </si>
  <si>
    <t xml:space="preserve">Cuttin' Grass, Vol. 2 (The Cowboy Arms Sessions)</t>
  </si>
  <si>
    <t xml:space="preserve">banjo; mandolin; fiddle; fingerpicked acoustic; drawl</t>
  </si>
  <si>
    <t xml:space="preserve">A second volume of bluegrass re-recordings, including a version of the Nirvana cover from A Sailor's Guide to Earth reworked for acoustic string band. It leans slightly more mournful and traditional than Vol. 1. A deep-cut companion for fans who want the full breadth of Simpson's catalog reimagined.</t>
  </si>
  <si>
    <t xml:space="preserve">Continues the Vol. 1 concept of recasting his outlaw-country songbook as bluegrass, tying his catalog to the old-time string-band tradition.</t>
  </si>
  <si>
    <t xml:space="preserve">In Bloom; Hobo Cartoon</t>
  </si>
  <si>
    <t xml:space="preserve">A2096</t>
  </si>
  <si>
    <t xml:space="preserve">The Ballad of Dood &amp; Juanita</t>
  </si>
  <si>
    <t xml:space="preserve">fiddle; banjo; storytelling; Southern gothic; fingerpicked acoustic</t>
  </si>
  <si>
    <t xml:space="preserve">A short narrative concept album styled as a 19th-century Appalachian outlaw ballad, tracking a widower's revenge quest across the mountains in barely half an hour. Sparse string-band arrangements support the story rather than any radio hook. It plays like Simpson translating the Southern-gothic storytelling of old murder ballads into his own voice.</t>
  </si>
  <si>
    <t xml:space="preserve">Draws directly on old Appalachian ballad and ballad-opera tradition (Carter Family-style narrative song), a return to the roots strand of the 'new outlaw' movement after Sound &amp; Fury's detour.</t>
  </si>
  <si>
    <t xml:space="preserve">Sam; Juanita; The Ballad of Dood and Juanita</t>
  </si>
  <si>
    <t xml:space="preserve">A2097</t>
  </si>
  <si>
    <t xml:space="preserve">Johnny Blue Skies</t>
  </si>
  <si>
    <t xml:space="preserve">Passage du Desir</t>
  </si>
  <si>
    <t xml:space="preserve">pedal steel; synths; long songs (7+ minutes); cosmic; baritone</t>
  </si>
  <si>
    <t xml:space="preserve">Simpson's self-imposed rule of five solo albums pushed him to release this one under a new alias; it blends pedal steel balladry with yacht-rock sheen and long, unhurried arrangements. Themes of touring exhaustion and middle-aged reckoning replace the earlier records' cosmic wonder. A must for longtime fans tracking where Simpson's songwriting has landed.</t>
  </si>
  <si>
    <t xml:space="preserve">A continuation of Simpson's genre-roaming outlaw country under a new name, still rooted in the same Kentucky-honky-tonk-to-cosmic-country arc.</t>
  </si>
  <si>
    <t xml:space="preserve">Swangin'; If the Sun Never Rises Again; One for the Road</t>
  </si>
  <si>
    <t xml:space="preserve">A2098</t>
  </si>
  <si>
    <t xml:space="preserve">Tyler Childers</t>
  </si>
  <si>
    <t xml:space="preserve">Purgatory</t>
  </si>
  <si>
    <t xml:space="preserve">Hickman Holler Records / Thirty Tigers</t>
  </si>
  <si>
    <t xml:space="preserve">Lawrence County, KY</t>
  </si>
  <si>
    <t xml:space="preserve">fingerpicked acoustic; drawl; storytelling; small-town; drinking songs</t>
  </si>
  <si>
    <t xml:space="preserve">Produced by Sturgill Simpson and David Ferguson, Childers' breakout album pairs plainspoken eastern-Kentucky storytelling with lean, live-in-the-room country-folk arrangements. Songs about jail, addiction, and young love feel reported rather than romanticized. The record that made him the decade's most credible 'new outlaw' songwriter.</t>
  </si>
  <si>
    <t xml:space="preserve">Follows the deadpan, hard-luck storytelling line from Prine and Steve Earle into a specifically Appalachian voice; it opened the door for Ian Noe, Vincent Neil Emerson, and the wider Hickman Holler-adjacent scene.</t>
  </si>
  <si>
    <t xml:space="preserve">Feathered Indians; Whitehouse Road; Lady May</t>
  </si>
  <si>
    <t xml:space="preserve">https://en.wikipedia.org/wiki/Tyler_Childers</t>
  </si>
  <si>
    <t xml:space="preserve">A2099</t>
  </si>
  <si>
    <t xml:space="preserve">Country Squire</t>
  </si>
  <si>
    <t xml:space="preserve">Hickman Holler Records / RCA</t>
  </si>
  <si>
    <t xml:space="preserve">fiddle; pedal steel; storytelling; road songs; drawl</t>
  </si>
  <si>
    <t xml:space="preserve">Childers' major-label debut widens the sound with fuller band arrangements while keeping the same close attention to working-class Kentucky life, from buying a used camper to watching a marriage strain. It's more polished than Purgatory without losing the grit. A solid entry point for the run-up to his more experimental records.</t>
  </si>
  <si>
    <t xml:space="preserve">Extends Purgatory's plainspoken storytelling with a rockier band sound, continuing the Hickman Holler lineage that runs through his whole catalog.</t>
  </si>
  <si>
    <t xml:space="preserve">House Fire; All Your'n; Creeker</t>
  </si>
  <si>
    <t xml:space="preserve">A2100</t>
  </si>
  <si>
    <t xml:space="preserve">Long Violent History</t>
  </si>
  <si>
    <t xml:space="preserve">fiddle; fingerpicked acoustic; political; spiritual or gospel; storytelling</t>
  </si>
  <si>
    <t xml:space="preserve">An album of mostly traditional Appalachian fiddle tunes capped by the title track, a spoken-sung address to his white rural neighbors about racial injustice released amid the 2020 protests. The fiddle instrumentals root it firmly in old-time tradition before the closer breaks format entirely. A pointed, low-key record about who gets to claim Appalachian identity.</t>
  </si>
  <si>
    <t xml:space="preserve">Rooted directly in old-time Appalachian fiddle music, with the title track extending the Southern storytelling tradition into explicit contemporary politics.</t>
  </si>
  <si>
    <t xml:space="preserve">Long Violent History; Send in the Clowns</t>
  </si>
  <si>
    <t xml:space="preserve">A2101</t>
  </si>
  <si>
    <t xml:space="preserve">Can I Take My Hounds to Heaven?</t>
  </si>
  <si>
    <t xml:space="preserve">pedal steel; synths; spiritual or gospel; long songs (7+ minutes); storytelling</t>
  </si>
  <si>
    <t xml:space="preserve">A sprawling triple album presenting the same nine songs three ways: the stark 'Hallelujah' versions, the full-band 'Jubilee' versions, and the psychedelic, synth-warped 'Joyful Noise' versions. It's a divisive, maximalist gospel-and-recovery concept record that tests how far Childers can stretch his own songs. Best heard as a whole to appreciate the arranging experiment.</t>
  </si>
  <si>
    <t xml:space="preserve">Builds on Long Violent History's gospel streak while pushing toward the cosmic-country psychedelia of Sturgill Simpson, a mentor figure throughout Childers' career.</t>
  </si>
  <si>
    <t xml:space="preserve">In Your Love; Way of the Triune God; Angel Band</t>
  </si>
  <si>
    <t xml:space="preserve">A2102</t>
  </si>
  <si>
    <t xml:space="preserve">Rustin' in the Rain</t>
  </si>
  <si>
    <t xml:space="preserve">pedal steel; drawl; duets; heartbreak; storytelling</t>
  </si>
  <si>
    <t xml:space="preserve">A leaner, more traditional-sounding record after the sprawl of Hounds to Heaven, built around plainspoken love songs and a faithful cover of Kris Kristofferson's 'Feeling Mortal'. The arrangements return to lap steel and fiddle rather than synths. A comfort-food record for fans who wanted more of Purgatory's directness.</t>
  </si>
  <si>
    <t xml:space="preserve">A deliberate return to the country-folk directness of Purgatory and Country Squire after the experimental Hounds to Heaven.</t>
  </si>
  <si>
    <t xml:space="preserve">In Your Love; Percheron Mules; Rustin' in the Rain</t>
  </si>
  <si>
    <t xml:space="preserve">A2103</t>
  </si>
  <si>
    <t xml:space="preserve">Snipe Hunter</t>
  </si>
  <si>
    <t xml:space="preserve">pedal steel; fiddle; drawl; funny-sad; storytelling</t>
  </si>
  <si>
    <t xml:space="preserve">Produced by Rick Rubin, Snipe Hunter is Childers' loosest, funniest record, moving between rowdy honky-tonk stompers and character sketches with a live-band looseness. It leans into humor more than the often-somber Hounds to Heaven or Rustin' in the Rain. A good pick for listeners who want Childers at his most playful.</t>
  </si>
  <si>
    <t xml:space="preserve">Continues Childers' Kentucky storytelling lineage while loosening the arrangements, working again with high-profile outside production after RCA's backing.</t>
  </si>
  <si>
    <t xml:space="preserve">Snipe Hunt; Tirtha Yatra; Poison River</t>
  </si>
  <si>
    <t xml:space="preserve">A2104</t>
  </si>
  <si>
    <t xml:space="preserve">Margo Price</t>
  </si>
  <si>
    <t xml:space="preserve">Midwest Farmer's Daughter</t>
  </si>
  <si>
    <t xml:space="preserve">pedal steel; fiddle; drawl; heartbreak; storytelling</t>
  </si>
  <si>
    <t xml:space="preserve">Recorded at Sun Studio and funded by pawning her wedding ring and car, Price's debut is unvarnished honky-tonk about poverty, a lost farm, and the death of an infant son, sung in a clear, unadorned twang. It arrived on Jack White's Third Man Records as a jolt of classic-sounding country amid Music Row's pop-country moment. The foundational document of her career.</t>
  </si>
  <si>
    <t xml:space="preserve">Directly channels Loretta Lynn and Tammy Wynette-style honky-tonk confessional songwriting into the 2010s outlaw revival.</t>
  </si>
  <si>
    <t xml:space="preserve">Hands of Time; About to Find Out; Since You Put Me Down</t>
  </si>
  <si>
    <t xml:space="preserve">https://en.wikipedia.org/wiki/Margo_Price
https://en.wikipedia.org/wiki/Margo_Price_discography</t>
  </si>
  <si>
    <t xml:space="preserve">A2105</t>
  </si>
  <si>
    <t xml:space="preserve">All American Made</t>
  </si>
  <si>
    <t xml:space="preserve">pedal steel; horns; political; duets; storytelling</t>
  </si>
  <si>
    <t xml:space="preserve">Price widens her scope from personal hard-luck stories to overtly political songwriting about gender pay gaps and American hypocrisy, with a Willie Nelson duet ('Learning to Lose') as centerpiece. The arrangements add horns and more classic-rock muscle to the honky-tonk base. A more ambitious, outward-looking sophomore record.</t>
  </si>
  <si>
    <t xml:space="preserve">Extends her honky-tonk foundation toward the socially conscious outlaw-country tradition of Merle Haggard and Loretta Lynn's message songs.</t>
  </si>
  <si>
    <t xml:space="preserve">Pay Gap; All American Made; Learning to Lose</t>
  </si>
  <si>
    <t xml:space="preserve">A2106</t>
  </si>
  <si>
    <t xml:space="preserve">That's How Rumors Get Started</t>
  </si>
  <si>
    <t xml:space="preserve">Loma Vista Recordings</t>
  </si>
  <si>
    <t xml:space="preserve">synths; long solos; anthemic; heartbreak; storytelling</t>
  </si>
  <si>
    <t xml:space="preserve">Produced by Sturgill Simpson, this record leans further into 1970s arena and soft rock than pure country, with synth textures and bigger choruses. It's Price at her most classic-rock-indebted, trading some twang for widescreen production. A pivot point that shows the 'new outlaw' scene's comfort blurring into rock.</t>
  </si>
  <si>
    <t xml:space="preserve">Shows the same Simpson-produced pivot toward rock textures that also marked Sound &amp; Fury, pulling the neo-traditional scene toward 1970s Southern rock.</t>
  </si>
  <si>
    <t xml:space="preserve">Letting Me Down; Twinkle Twinkle; What Happened to Our Love?</t>
  </si>
  <si>
    <t xml:space="preserve">A2107</t>
  </si>
  <si>
    <t xml:space="preserve">Strays</t>
  </si>
  <si>
    <t xml:space="preserve">synths; long solos; cosmic; drinking songs; storytelling</t>
  </si>
  <si>
    <t xml:space="preserve">Written partly after a psychedelic mushroom trip, Strays is Price's most rock-oriented and loosest record, moving between swaggering guitar rock and hazy, druggy ballads. It keeps her plainspoken lyric voice while stretching the arrangements furthest from her honky-tonk roots. For listeners who prefer her rock side to her Sun Studio side.</t>
  </si>
  <si>
    <t xml:space="preserve">Continues the classic-rock drift of That's How Rumors Get Started, pushing further from honky-tonk toward Southern psychedelic rock.</t>
  </si>
  <si>
    <t xml:space="preserve">Been to the Mountain; Change of Heart; County Road</t>
  </si>
  <si>
    <t xml:space="preserve">A2108</t>
  </si>
  <si>
    <t xml:space="preserve">Hard Headed Woman</t>
  </si>
  <si>
    <t xml:space="preserve">A return toward Price's country foundation after two rock-leaning records, built around plainspoken songs about aging, motherhood, and holding a marriage together on the road. It splits the difference between the twang of Midwest Farmer's Daughter and the widescreen arrangements of her later work. Listed among Josh Terry's 2025 longlist without further comment.</t>
  </si>
  <si>
    <t xml:space="preserve">Circles back toward the honky-tonk core of her debut after the rock detours of Strays and That's How Rumors Get Started.</t>
  </si>
  <si>
    <t xml:space="preserve">A2109</t>
  </si>
  <si>
    <t xml:space="preserve">Colter Wall</t>
  </si>
  <si>
    <t xml:space="preserve">Imaginary Appalachia</t>
  </si>
  <si>
    <t xml:space="preserve">Young Mary's Record Co.</t>
  </si>
  <si>
    <t xml:space="preserve">Swift Current, Saskatchewan</t>
  </si>
  <si>
    <t xml:space="preserve">baritone; fingerpicked acoustic; storytelling; drawl; small-town</t>
  </si>
  <si>
    <t xml:space="preserve">Wall's debut EP announces a startlingly deep baritone over spare acoustic guitar, singing Appalachian-styled outlaw narratives despite being a 20-year-old Saskatchewan native. The songs already sound decades older than the singer. A short but assured first statement of the neo-traditional persona he'd build on.</t>
  </si>
  <si>
    <t xml:space="preserve">Draws on the same old-time Appalachian ballad tradition Tyler Childers and Colter Wall's own later records mine, filtered through a Canadian prairie perspective.</t>
  </si>
  <si>
    <t xml:space="preserve">Sleeping on the Blacktop; Bald Butte</t>
  </si>
  <si>
    <t xml:space="preserve">https://en.wikipedia.org/wiki/Colter_Wall</t>
  </si>
  <si>
    <t xml:space="preserve">A2110</t>
  </si>
  <si>
    <t xml:space="preserve">baritone; fingerpicked acoustic; storytelling; drawl; harmonica</t>
  </si>
  <si>
    <t xml:space="preserve">Produced by Dave Cobb, Wall's full-length debut sets that cavernous baritone against spare, mostly acoustic backing on outlaw and prairie narratives. 'Kate McCannon' is a murder ballad delivered with almost eerie calm. It established him as one of the most traditionalist voices of the neo-outlaw wave.</t>
  </si>
  <si>
    <t xml:space="preserve">Extends the Imaginary Appalachia sound with Dave Cobb's spare production, tying Wall to the same outlaw-revival lineage as Sturgill Simpson and Jason Isbell (also Cobb productions).</t>
  </si>
  <si>
    <t xml:space="preserve">Kate McCannon; Thirteen Silver Dollars; Codeine Dream</t>
  </si>
  <si>
    <t xml:space="preserve">A2111</t>
  </si>
  <si>
    <t xml:space="preserve">Songs of the Plains</t>
  </si>
  <si>
    <t xml:space="preserve">harmonica; baritone; storytelling; small-town; drawl</t>
  </si>
  <si>
    <t xml:space="preserve">A concept record about the Canadian and American prairie, mixing originals with traditional cowboy songs and a Wilf Carter cover, tied together by train-whistle harmonica and Wall's unchanging deep drawl. It sounds closer to a 1950s Marty Robbins record than anything on contemporary country radio. Made for listeners who want the most classicist end of the neo-traditional scene.</t>
  </si>
  <si>
    <t xml:space="preserve">Leans on the classic cowboy-song and Marty Robbins tradition more directly than any other album in the lane, cementing Wall's role as the scene's strictest traditionalist.</t>
  </si>
  <si>
    <t xml:space="preserve">Plain to See Plainsman; Wild Dogs; Rocky Mountain Rangers</t>
  </si>
  <si>
    <t xml:space="preserve">A2112</t>
  </si>
  <si>
    <t xml:space="preserve">Western Swing &amp; Waltzes and Other Punchy Songs</t>
  </si>
  <si>
    <t xml:space="preserve">La Honda Records / Thirty Tigers</t>
  </si>
  <si>
    <t xml:space="preserve">fiddle; pedal steel; storytelling; small-town; road songs</t>
  </si>
  <si>
    <t xml:space="preserve">Recorded with his touring band, this record leans into full Western-swing arrangements and ranch-life narratives, doubling down on the classic-country instincts of Songs of the Plains. It's rowdier and more danceable than his earlier records while keeping the same deep, unhurried voice. A logical next step for fans of the prairie-cowboy persona.</t>
  </si>
  <si>
    <t xml:space="preserve">Pushes further into Bob Wills-style Western swing than his earlier records, connecting the neo-outlaw revival back to Texas swing traditions.</t>
  </si>
  <si>
    <t xml:space="preserve">Wild Bill Hickock; Big Iron; Manitoba Man</t>
  </si>
  <si>
    <t xml:space="preserve">A2113</t>
  </si>
  <si>
    <t xml:space="preserve">Little Songs</t>
  </si>
  <si>
    <t xml:space="preserve">Black Hole Records / La Honda Records / RCA</t>
  </si>
  <si>
    <t xml:space="preserve">fiddle; pedal steel; storytelling; drawl; small-town</t>
  </si>
  <si>
    <t xml:space="preserve">A full-band record still rooted in ranch and small-town narratives, with a fuller, warmer country-rock sound than his earlier solo-acoustic work. It keeps the traditionalist lyric focus while sounding the least austere of his catalog. A good middle point between his stark early records and his live-band shows.</t>
  </si>
  <si>
    <t xml:space="preserve">Continues Wall's cowboy-song lineage while adding fuller band arrangements, moving him slightly closer to mainstream neo-traditional country.</t>
  </si>
  <si>
    <t xml:space="preserve">Corralling the Blues; Little Songs; Western Swing &amp; Waltzes</t>
  </si>
  <si>
    <t xml:space="preserve">A2114</t>
  </si>
  <si>
    <t xml:space="preserve">Charley Crockett</t>
  </si>
  <si>
    <t xml:space="preserve">A Stolen Jewel</t>
  </si>
  <si>
    <t xml:space="preserve">Son of Davy</t>
  </si>
  <si>
    <t xml:space="preserve">fingerpicked acoustic; drawl; storytelling; harmonica; road songs</t>
  </si>
  <si>
    <t xml:space="preserve">Crockett's self-released debut is raw, busker-rough country-blues, recorded cheaply and reflecting years spent playing on street corners from New Orleans to Paris. It's the least polished record in his catalog but already shows his talent for sounding like a lost 1960s recording. A curio for completists tracing his rise.</t>
  </si>
  <si>
    <t xml:space="preserve">Grows out of his years as a street musician steeped in old blues and country 78s, the raw seed of the vintage-soul-and-country sound he'd refine on later albums.</t>
  </si>
  <si>
    <t xml:space="preserve">Trinity River; Borrowed Time</t>
  </si>
  <si>
    <t xml:space="preserve">https://en.wikipedia.org/wiki/Charley_Crockett</t>
  </si>
  <si>
    <t xml:space="preserve">A2115</t>
  </si>
  <si>
    <t xml:space="preserve">Lil' G.L.'s Honky Tonk Jubilee</t>
  </si>
  <si>
    <t xml:space="preserve">pedal steel; fiddle; drawl; Telecaster twang; drinking songs</t>
  </si>
  <si>
    <t xml:space="preserve">A leaner, more confident honky-tonk record than his debut, with pedal steel and fiddle framing his laconic, vintage-toned voice on barroom songs. It's where Crockett's throwback persona really clicks into place. A solid entry point before his larger catalog.</t>
  </si>
  <si>
    <t xml:space="preserve">Refines the vintage honky-tonk sound of his early records, closer to 1950s Nashville than to contemporary country, part of his ongoing dialogue with George Jones-style phrasing.</t>
  </si>
  <si>
    <t xml:space="preserve">Ain't Got a Dime; I Wanna Cry</t>
  </si>
  <si>
    <t xml:space="preserve">A2116</t>
  </si>
  <si>
    <t xml:space="preserve">Lonesome as a Shadow</t>
  </si>
  <si>
    <t xml:space="preserve">pedal steel; horns; drawl; heartbreak; storytelling</t>
  </si>
  <si>
    <t xml:space="preserve">Recorded in New Orleans, this album mixes honky-tonk with warm horn arrangements and soul touches, reflecting Crockett's Gulf Coast, blues-adjacent version of country music. It's a smoother, more Southern-soul-inflected record than his earlier releases. Good for listeners who like their country with a little Stax in the mix.</t>
  </si>
  <si>
    <t xml:space="preserve">Bridges his honky-tonk base with New Orleans and Gulf Coast soul, broadening the sound beyond straight Bakersfield revivalism.</t>
  </si>
  <si>
    <t xml:space="preserve">Lonesome as a Shadow; Ain't Gotta Worry</t>
  </si>
  <si>
    <t xml:space="preserve">A2117</t>
  </si>
  <si>
    <t xml:space="preserve">The Valley</t>
  </si>
  <si>
    <t xml:space="preserve">Written in part while recovering from open-heart surgery, The Valley leans into autobiographical songs about his South Texas upbringing along the Rio Grande Valley set to spare, classic honky-tonk arrangements. The health scare gives the record's mortality themes real weight. A quietly personal turn in an otherwise persona-driven catalog.</t>
  </si>
  <si>
    <t xml:space="preserve">Continues his vintage honky-tonk sound while turning it toward direct autobiography, reinforcing his connection to Texas borderland country traditions.</t>
  </si>
  <si>
    <t xml:space="preserve">The Valley; Jamestown Ferry</t>
  </si>
  <si>
    <t xml:space="preserve">A2118</t>
  </si>
  <si>
    <t xml:space="preserve">Welcome to Hard Times</t>
  </si>
  <si>
    <t xml:space="preserve">pedal steel; strings; drawl; storytelling; cosmic</t>
  </si>
  <si>
    <t xml:space="preserve">Produced by Mark Neill, this is Crockett's most cinematic record, adding strings and a widescreen, almost spaghetti-Western atmosphere to his honky-tonk core. Its themes of hard luck and endurance suit the pandemic-year release. A good pick for the most polished, produced end of his catalog.</t>
  </si>
  <si>
    <t xml:space="preserve">Pushes his classic country sound toward a more cinematic, countrypolitan-adjacent arrangement style while keeping the same vintage vocal delivery.</t>
  </si>
  <si>
    <t xml:space="preserve">Welcome to Hard Times; Run Horse Run</t>
  </si>
  <si>
    <t xml:space="preserve">A2119</t>
  </si>
  <si>
    <t xml:space="preserve">The Man from Waco</t>
  </si>
  <si>
    <t xml:space="preserve">pedal steel; strings; storytelling; Southern gothic; drawl</t>
  </si>
  <si>
    <t xml:space="preserve">A loose outlaw-revenge concept record, The Man from Waco is Crockett at his most Marty Robbins-indebted, with strings and pedal steel framing a narrative about murder and pursuit across the Texas landscape. It became his first album to chart on the Billboard 200. Possibly the strongest distillation of his cowboy-noir persona.</t>
  </si>
  <si>
    <t xml:space="preserve">Directly channels Marty Robbins' gunfighter ballads and Texas outlaw mythology, a clear continuation of the classic-country storytelling strand within the neo-outlaw scene.</t>
  </si>
  <si>
    <t xml:space="preserve">The Man from Waco; Time of the Cottonwood Trees</t>
  </si>
  <si>
    <t xml:space="preserve">A2120</t>
  </si>
  <si>
    <t xml:space="preserve">$10 Cowboy</t>
  </si>
  <si>
    <t xml:space="preserve">pedal steel; fiddle; storytelling; drinking songs; road songs</t>
  </si>
  <si>
    <t xml:space="preserve">A prolific-year highlight, $10 Cowboy sticks to Crockett's classic honky-tonk-and-cowboy-song formula with road-worn songs about touring life and hard-won success after years of busking. It broke further into the Billboard 200 than any of his prior releases. A confident, mid-career victory-lap record.</t>
  </si>
  <si>
    <t xml:space="preserve">Keeps faith with the vintage country sound of his whole catalog while reflecting his growing commercial profile within the neo-outlaw scene.</t>
  </si>
  <si>
    <t xml:space="preserve">$10 Cowboy; Solitary Road</t>
  </si>
  <si>
    <t xml:space="preserve">A2121</t>
  </si>
  <si>
    <t xml:space="preserve">Lonesome Drifter</t>
  </si>
  <si>
    <t xml:space="preserve">pedal steel; drawl; storytelling; road songs; heartbreak</t>
  </si>
  <si>
    <t xml:space="preserve">The latest entry in Crockett's remarkably steady run of vintage-toned country albums, keeping the same touring band and classic-country formula that has defined his 2020s output. Terry's 2025 longlist placed it below the top 100 with no further comment. A dependable addition for listeners already following his catalog.</t>
  </si>
  <si>
    <t xml:space="preserve">Continues the same vintage honky-tonk and classic-country lineage running through his entire post-2015 catalog.</t>
  </si>
  <si>
    <t xml:space="preserve">A2122</t>
  </si>
  <si>
    <t xml:space="preserve">Nikki Lane</t>
  </si>
  <si>
    <t xml:space="preserve">Walk of Shame</t>
  </si>
  <si>
    <t xml:space="preserve">IAMSOUND Records</t>
  </si>
  <si>
    <t xml:space="preserve">Telecaster twang; drawl; drinking songs; rowdy; storytelling</t>
  </si>
  <si>
    <t xml:space="preserve">Lane's debut is brash, vintage-toned honky-tonk with a rockabilly snap, sung with a knowing sneer about bad men and worse decisions. It set up her 'Highway Queen' persona of glamorous outlaw cool years before Crockett or Colter Wall arrived. A leaner, punkier entry point into the scene's female-fronted side.</t>
  </si>
  <si>
    <t xml:space="preserve">Channels 1960s girl-group toughness and classic honky-tonk sass (Wanda Jackson, early Loretta Lynn) into the emerging 2010s outlaw revival.</t>
  </si>
  <si>
    <t xml:space="preserve">Walk of Shame; Sleep With a Stranger</t>
  </si>
  <si>
    <t xml:space="preserve">https://en.wikipedia.org/wiki/Nikki_Lane</t>
  </si>
  <si>
    <t xml:space="preserve">A2123</t>
  </si>
  <si>
    <t xml:space="preserve">All or Nothin'</t>
  </si>
  <si>
    <t xml:space="preserve">pedal steel; Telecaster twang; drawl; rowdy; heartbreak</t>
  </si>
  <si>
    <t xml:space="preserve">Produced by Black Keys' Dan Auschutz, this record sharpens Lane's outlaw-cool persona with fuller, twangier production and a run of kiss-off songs. It's the record that established her as a fixture of the emerging neo-traditional scene alongside Nikki Lane's tourmates Jason Isbell and Lucero. Rowdy, glamorous, unapologetic.</t>
  </si>
  <si>
    <t xml:space="preserve">Builds on Walk of Shame's honky-tonk sass with more polished outlaw-revival production, part of the same wave as Margo Price and Colter Wall.</t>
  </si>
  <si>
    <t xml:space="preserve">Right Time; Man Up</t>
  </si>
  <si>
    <t xml:space="preserve">A2124</t>
  </si>
  <si>
    <t xml:space="preserve">Highway Queen</t>
  </si>
  <si>
    <t xml:space="preserve">pedal steel; drawl; road songs; cosmic; rowdy</t>
  </si>
  <si>
    <t xml:space="preserve">Produced with Jonathan Tyler, this record leans into desert-road, cosmic-cowgirl imagery, framing Lane as a modern outlaw traveler between towns and lovers. The arrangements add reverb-heavy guitar and a more atmospheric sound than her earlier records. A stylish, image-driven entry in the new-outlaw catalog.</t>
  </si>
  <si>
    <t xml:space="preserve">Pulls the honky-tonk outlaw persona toward Gram Parsons-style Cosmic American Music imagery and desert-rock atmosphere.</t>
  </si>
  <si>
    <t xml:space="preserve">Highway Queen; Jackpot</t>
  </si>
  <si>
    <t xml:space="preserve">A2125</t>
  </si>
  <si>
    <t xml:space="preserve">Denim &amp; Diamonds</t>
  </si>
  <si>
    <t xml:space="preserve">Telecaster twang; drawl; rowdy; drinking songs; heartbreak</t>
  </si>
  <si>
    <t xml:space="preserve">Produced by Joshua Homme, this record roughs the sound back up with fuzzier guitars and a harder rock edge under the honky-tonk bones, reflecting a post-divorce toughness in the lyrics. It's her rowdiest, least polished record since her debut. Good for listeners who want the scene's grittier, rock-adjacent side.</t>
  </si>
  <si>
    <t xml:space="preserve">Returns to the rockier honky-tonk grit of Walk of Shame after two more polished, cosmic-leaning records, with Homme's desert-rock fingerprints audible throughout.</t>
  </si>
  <si>
    <t xml:space="preserve">First High; Denim &amp; Diamonds</t>
  </si>
  <si>
    <t xml:space="preserve">A2126</t>
  </si>
  <si>
    <t xml:space="preserve">Zephaniah OHora</t>
  </si>
  <si>
    <t xml:space="preserve">This Highway</t>
  </si>
  <si>
    <t xml:space="preserve">Last Roundup Records</t>
  </si>
  <si>
    <t xml:space="preserve">pedal steel; baritone; close harmonies; drawl; heartbreak</t>
  </si>
  <si>
    <t xml:space="preserve">A Brooklyn-based traditionalist making note-perfect 1960s countrypolitan music, OHora's debut pairs a warm, Ray Price-style baritone with lush pedal steel and strings. It sounds uncannily like a vintage Nashville Sound record despite being made decades later and hundreds of miles away. An unlikely but wholly earnest entry in the neo-traditional revival.</t>
  </si>
  <si>
    <t xml:space="preserve">A direct homage to the countrypolitan and Bakersfield sounds of Ray Price, Merle Haggard, and George Jones, carried out from an unexpected New York honky-tonk scene.</t>
  </si>
  <si>
    <t xml:space="preserve">Way Down in My Soul; Something's Not Right</t>
  </si>
  <si>
    <t xml:space="preserve">https://www.discogs.com/release/10757515-Zephaniah-OHora-With-The-18-Wheelers-This-Highway</t>
  </si>
  <si>
    <t xml:space="preserve">A2127</t>
  </si>
  <si>
    <t xml:space="preserve">Listening to the Music</t>
  </si>
  <si>
    <t xml:space="preserve">pedal steel; baritone; close harmonies; drawl; hushed</t>
  </si>
  <si>
    <t xml:space="preserve">OHora doubles down on his vintage countrypolitan sound with even glossier steel-guitar arrangements and a Merle Haggard-quality vocal ease. It's meticulous throwback songwriting rather than pastiche, focused on heartbreak and small comforts. A quiet favorite of the traditionalist wing of the scene.</t>
  </si>
  <si>
    <t xml:space="preserve">Continues the countrypolitan lineage of This Highway, further cementing the New York honky-tonk scene's ties to 1960s Nashville production values.</t>
  </si>
  <si>
    <t xml:space="preserve">Heaven's on the Way; Black &amp; Blue</t>
  </si>
  <si>
    <t xml:space="preserve">https://www.discogs.com/master/1814350-Zephaniah-OHora-Listening-To-The-Music-</t>
  </si>
  <si>
    <t xml:space="preserve">A2128</t>
  </si>
  <si>
    <t xml:space="preserve">Cody Jinks</t>
  </si>
  <si>
    <t xml:space="preserve">Adobe Sessions</t>
  </si>
  <si>
    <t xml:space="preserve">Cody Jinks Music</t>
  </si>
  <si>
    <t xml:space="preserve">Fort Worth, TX</t>
  </si>
  <si>
    <t xml:space="preserve">baritone; drawl; storytelling; drinking songs; small-town</t>
  </si>
  <si>
    <t xml:space="preserve">A stripped-back, mostly acoustic record from the Texas outlaw revivalist, recorded live off the floor to emphasize his booming baritone and plainspoken songwriting. It sits closer to the singer-songwriter end of his catalog than his full-band records. A quieter entry point before his heavier outlaw-rock releases.</t>
  </si>
  <si>
    <t xml:space="preserve">Grows out of the DIY Texas country/red-dirt touring circuit, part of the same self-reliant independent path Cody Jinks shares with Whitey Morgan and Charley Crockett.</t>
  </si>
  <si>
    <t xml:space="preserve">Vein; Grey</t>
  </si>
  <si>
    <t xml:space="preserve">https://en.wikipedia.org/wiki/Cody_Jinks</t>
  </si>
  <si>
    <t xml:space="preserve">A2129</t>
  </si>
  <si>
    <t xml:space="preserve">I'm Not the Devil</t>
  </si>
  <si>
    <t xml:space="preserve">baritone; drawl; storytelling; drinking songs; anthemic</t>
  </si>
  <si>
    <t xml:space="preserve">Jinks' breakout record combines a doom-metal-adjacent heaviness in the guitars with straight outlaw-country songwriting and that cavernous voice, giving it more weight than most neo-traditional records. It reached the Top 5 of the Billboard Country Albums chart entirely outside the major-label system. A key document of self-released outlaw country's commercial reach.</t>
  </si>
  <si>
    <t xml:space="preserve">Fuses his background playing in a metal band with straight Waylon Jennings-style outlaw country, an unusually heavy entry in the neo-outlaw revival.</t>
  </si>
  <si>
    <t xml:space="preserve">I'm Not the Devil; Somewhere Between I Love You and I'm Leaving</t>
  </si>
  <si>
    <t xml:space="preserve">A2130</t>
  </si>
  <si>
    <t xml:space="preserve">Lifers</t>
  </si>
  <si>
    <t xml:space="preserve">baritone; drawl; anthemic; storytelling; drinking songs</t>
  </si>
  <si>
    <t xml:space="preserve">His first release through a larger distributor, Lifers keeps the same heavy-baritone outlaw sound while polishing the production, aimed squarely at the blue-collar audience that built his career through word of mouth. It debuted at No. 2 on the Country Albums chart. A representative later-period Jinks record.</t>
  </si>
  <si>
    <t xml:space="preserve">Continues the heavy-outlaw formula of I'm Not the Devil with slightly more mainstream polish, reflecting his growing crossover audience.</t>
  </si>
  <si>
    <t xml:space="preserve">Hippies and Cowboys; Must Be the Whiskey</t>
  </si>
  <si>
    <t xml:space="preserve">A2131</t>
  </si>
  <si>
    <t xml:space="preserve">Whitey Morgan and the 78's</t>
  </si>
  <si>
    <t xml:space="preserve">Sonic Ranch</t>
  </si>
  <si>
    <t xml:space="preserve">Whitey Morgan Music</t>
  </si>
  <si>
    <t xml:space="preserve">Flint, MI</t>
  </si>
  <si>
    <t xml:space="preserve">pedal steel; Telecaster twang; drawl; drinking songs; rowdy</t>
  </si>
  <si>
    <t xml:space="preserve">A Michigan-bred Waylon Jennings disciple, Morgan leads a hard-touring honky-tonk band through unpolished, whiskey-soaked outlaw country recorded at the famed Sonic Ranch studio. It sounds more indebted to 1970s Waylon/Merle records than nearly anything else on 2010s country radio. A blue-collar Midwestern counterpart to the Texas and Nashville branches of the scene.</t>
  </si>
  <si>
    <t xml:space="preserve">A direct continuation of 1970s outlaw country (Waylon Jennings, David Allan Coe) relocated to a Rust Belt touring circuit, borderline with the earlier V26/V23 outlaw lineage.</t>
  </si>
  <si>
    <t xml:space="preserve">Buick City; Ain't Gonna Take It No More</t>
  </si>
  <si>
    <t xml:space="preserve">https://en.wikipedia.org/wiki/Whitey_Morgan_and_the_78%27s</t>
  </si>
  <si>
    <t xml:space="preserve">A2132</t>
  </si>
  <si>
    <t xml:space="preserve">Hard Times and White Lines</t>
  </si>
  <si>
    <t xml:space="preserve">pedal steel; drawl; drinking songs; rowdy; storytelling</t>
  </si>
  <si>
    <t xml:space="preserve">Morgan's fourth album stays the outlaw-honky-tonk course with road-worn songs about touring, drinking, and hard living, delivered in his gravelly Waylon-indebted growl. It's consistent rather than a leap forward, aimed at the same loyal blue-collar fanbase as his earlier work. A dependable later entry for genre die-hards.</t>
  </si>
  <si>
    <t xml:space="preserve">Continues the same 1970s-outlaw-revival lineage as Sonic Ranch, keeping Morgan's Midwestern honky-tonk persona intact.</t>
  </si>
  <si>
    <t xml:space="preserve">Hard Times; Trucker's Boogie</t>
  </si>
  <si>
    <t xml:space="preserve">A2133</t>
  </si>
  <si>
    <t xml:space="preserve">Fried Chicken and Evil Women</t>
  </si>
  <si>
    <t xml:space="preserve">Van Zandt County, TX</t>
  </si>
  <si>
    <t xml:space="preserve">Emerson's debut is spare, plainspoken Texas country-folk drawing on his Choctaw-Apache heritage and East Texas upbringing, closer in spirit to Guy Clark than to the more rock-inflected side of the scene. The songwriting favors detail and restraint over hooks. A strong, understated introduction to one of the scene's most literary voices.</t>
  </si>
  <si>
    <t xml:space="preserve">Continues the Texas songwriter tradition of Guy Clark and Townes Van Zandt, connecting directly to the V24 Texas-songwriter lineage feeding into the 2010s revival.</t>
  </si>
  <si>
    <t xml:space="preserve">7 Come 11; Learnin' to Drown</t>
  </si>
  <si>
    <t xml:space="preserve">A2134</t>
  </si>
  <si>
    <t xml:space="preserve">fingerpicked acoustic; fiddle; storytelling; Southern gothic; drawl</t>
  </si>
  <si>
    <t xml:space="preserve">Produced by Rodney Crowell, Emerson's self-titled second album sharpens his storytelling into some of the sharpest Texas songwriting of the decade, including the pointed 'Indian Free' about his heritage. The arrangements stay understated to keep the lyrics in front. A high point of the lane's Texas-songwriter wing.</t>
  </si>
  <si>
    <t xml:space="preserve">Builds on the Guy Clark/Townes lineage of his debut with Rodney Crowell's direct hand, tying Emerson explicitly into the outlaw-era Texas songwriter tradition.</t>
  </si>
  <si>
    <t xml:space="preserve">Indian Free; Talkin' Serafina Blues</t>
  </si>
  <si>
    <t xml:space="preserve">A2135</t>
  </si>
  <si>
    <t xml:space="preserve">The Golden Crystal Kingdom</t>
  </si>
  <si>
    <t xml:space="preserve">La Honda Records / RCA</t>
  </si>
  <si>
    <t xml:space="preserve">pedal steel; fiddle; storytelling; cosmic; anthemic</t>
  </si>
  <si>
    <t xml:space="preserve">Produced by Shooter Jennings, this record fills out Emerson's sound with more full-band arrangements and a touch of cosmic-country shimmer while keeping his sharp, plainspoken lyric focus. It's his most widely heard record to date after signing to RCA. A good bridge between his stark early work and a bigger studio sound.</t>
  </si>
  <si>
    <t xml:space="preserve">Adds Shooter Jennings' outlaw-country pedigree to Emerson's Texas-songwriter foundation, linking him more directly to the broader neo-outlaw scene.</t>
  </si>
  <si>
    <t xml:space="preserve">The Golden Crystal Kingdom; Little Wolf</t>
  </si>
  <si>
    <t xml:space="preserve">A2136</t>
  </si>
  <si>
    <t xml:space="preserve">No Regular Dog</t>
  </si>
  <si>
    <t xml:space="preserve">pedal steel; fiddle; drawl; storytelling; spiritual or gospel</t>
  </si>
  <si>
    <t xml:space="preserve">Waldon's fifth album keeps the same classic-country foundation while widening into reflections on grief, land, and belonging after moving back closer to her home region. The arrangements stay traditional and unhurried. A mature, settled record from one of the scene's steadiest traditionalists.</t>
  </si>
  <si>
    <t xml:space="preserve">Continues her established classic-country lineage with a more reflective, settled songwriting focus.</t>
  </si>
  <si>
    <t xml:space="preserve">Season's Ending; Simple as Love</t>
  </si>
  <si>
    <t xml:space="preserve">A2137</t>
  </si>
  <si>
    <t xml:space="preserve">Ian Noe</t>
  </si>
  <si>
    <t xml:space="preserve">Between the Country</t>
  </si>
  <si>
    <t xml:space="preserve">National Treasury Recordings</t>
  </si>
  <si>
    <t xml:space="preserve">Beattyville, KY</t>
  </si>
  <si>
    <t xml:space="preserve">fingerpicked acoustic; harmonica; drawl; Southern gothic; small-town</t>
  </si>
  <si>
    <t xml:space="preserve">Noe's debut is bleak, cinematic eastern-Kentucky storytelling, full of meth-cooked-out characters and dying coal towns delivered in a flat, John Prine-indebted drawl. Dave Cobb's spare production keeps the focus entirely on the narratives. One of the starkest records to come out of the post-Childers Kentucky scene.</t>
  </si>
  <si>
    <t xml:space="preserve">Follows the Prine/Tom T. Hall deadpan storytelling line directly, and sits alongside Tyler Childers and Vincent Neil Emerson as part of the Appalachian-storyteller strand of the neo-outlaw scene.</t>
  </si>
  <si>
    <t xml:space="preserve">Meth Head; Irene (Ravin' Bomb); Junk Town</t>
  </si>
  <si>
    <t xml:space="preserve">https://en.wikipedia.org/wiki/Ian_Noe</t>
  </si>
  <si>
    <t xml:space="preserve">A2138</t>
  </si>
  <si>
    <t xml:space="preserve">River Fools &amp; Mountain Saints</t>
  </si>
  <si>
    <t xml:space="preserve">fiddle; drawl; storytelling; Southern gothic; small-town</t>
  </si>
  <si>
    <t xml:space="preserve">Noe's second album fills out the sound with a full band and slightly brighter arrangements while keeping the same eastern-Kentucky character studies of addiction, poverty, and small-town violence. It's a more musically varied record without softening the bleakness of the lyrics. A strong companion to his stripped-back debut.</t>
  </si>
  <si>
    <t xml:space="preserve">Extends the same Prine-indebted storytelling of Between the Country with fuller band arrangements, continuing the Kentucky-storyteller strand of the scene.</t>
  </si>
  <si>
    <t xml:space="preserve">Pine Grove (Madhouse); River Fool</t>
  </si>
  <si>
    <t xml:space="preserve">A2139</t>
  </si>
  <si>
    <t xml:space="preserve">Joshua Ray Walker</t>
  </si>
  <si>
    <t xml:space="preserve">Wish You Were Here</t>
  </si>
  <si>
    <t xml:space="preserve">State Fair Records</t>
  </si>
  <si>
    <t xml:space="preserve">pedal steel; fiddle; cracked or yelping; storytelling; small-town</t>
  </si>
  <si>
    <t xml:space="preserve">Walker's debut is character-study honky-tonk about Dallas's working-class fringes -- truckers, lot lizards, factory workers -- sung in a striking, cracked falsetto that recalls both George Jones and yodeling honky-tonk singers. The stories are compassionate rather than mocking of their subjects. A distinctive vocal entry point into the Texas honky-tonk revival.</t>
  </si>
  <si>
    <t xml:space="preserve">Extends classic honky-tonk storytelling (George Jones, Roger Miller) with an unusual, almost yodeling vocal style, part of the same Dallas/Denton scene as Vincent Neil Emerson.</t>
  </si>
  <si>
    <t xml:space="preserve">Canyon; Working Girl; Lot Lizard</t>
  </si>
  <si>
    <t xml:space="preserve">https://www.discogs.com/master/1770135-Joshua-Ray-Walker-Glad-You-Made-It</t>
  </si>
  <si>
    <t xml:space="preserve">A2140</t>
  </si>
  <si>
    <t xml:space="preserve">Glad You Made It</t>
  </si>
  <si>
    <t xml:space="preserve">pedal steel; cracked or yelping; drawl; heartbreak; storytelling</t>
  </si>
  <si>
    <t xml:space="preserve">Walker's second album keeps the same compassionate character studies while widening into songs about his own touring life and mortality after a health scare. The pedal-steel-and-twang arrangements stay close to classic honky-tonk. A slightly more personal companion to his debut.</t>
  </si>
  <si>
    <t xml:space="preserve">Continues the honky-tonk character-study approach of Wish You Were Here, part of the Dallas-based wing of the neo-traditional revival.</t>
  </si>
  <si>
    <t xml:space="preserve">Voices; Sexy After Dark</t>
  </si>
  <si>
    <t xml:space="preserve">A2141</t>
  </si>
  <si>
    <t xml:space="preserve">See You Next Time</t>
  </si>
  <si>
    <t xml:space="preserve">pedal steel; cracked or yelping; storytelling; small-town; heartbreak</t>
  </si>
  <si>
    <t xml:space="preserve">The third in Walker's loose trilogy of character-study honky-tonk albums, framed as a bar closing for the night, with each song a different regular's story. It's the most conceptually unified of the three records. A fitting closer to his early run of concept-driven honky-tonk songwriting.</t>
  </si>
  <si>
    <t xml:space="preserve">Closes out the honky-tonk character-study trilogy begun with Wish You Were Here, keeping Walker's distinctive vocal style and Dallas-scene ties intact.</t>
  </si>
  <si>
    <t xml:space="preserve">Witch; Play You a Song</t>
  </si>
  <si>
    <t xml:space="preserve">A2142</t>
  </si>
  <si>
    <t xml:space="preserve">On the Ranch</t>
  </si>
  <si>
    <t xml:space="preserve">Normaltown Records / New West Records</t>
  </si>
  <si>
    <t xml:space="preserve">pedal steel; Telecaster twang; drawl; storytelling; road songs</t>
  </si>
  <si>
    <t xml:space="preserve">Nenni's debut is bright, uptempo honky-tonk with plenty of Telecaster twang, following her years working as a Nashville bartender and honky-tonk singer before recording her own songs. The record has a live, road-tested feel that suits its stories of touring and hard work. A confident entry into the current honky-tonk revival.</t>
  </si>
  <si>
    <t xml:space="preserve">Continues the classic honky-tonk lineage of Loretta Lynn and Dolly Parton filtered through Nashville's contemporary lower-Broadway honky-tonk scene.</t>
  </si>
  <si>
    <t xml:space="preserve">On the Ranch; Runaway Blues</t>
  </si>
  <si>
    <t xml:space="preserve">https://www.discogs.com/release/24849071-Emily-Nenni-On-The-Ranch</t>
  </si>
  <si>
    <t xml:space="preserve">A2143</t>
  </si>
  <si>
    <t xml:space="preserve">Drive &amp; Cry</t>
  </si>
  <si>
    <t xml:space="preserve">pedal steel; Telecaster twang; heartbreak; road songs; drawl</t>
  </si>
  <si>
    <t xml:space="preserve">Nenni's second album keeps the same bright honky-tonk sound while leaning further into heartbreak and long-distance touring life, with tighter songwriting than her debut. It confirmed her as one of the more purely traditional voices in the current Nashville scene. A solid follow-up for fans of On the Ranch.</t>
  </si>
  <si>
    <t xml:space="preserve">Extends her honky-tonk foundation with more polished songwriting, still tied to the contemporary Nashville honky-tonk circuit.</t>
  </si>
  <si>
    <t xml:space="preserve">Drive &amp; Cry; Get to Know Ya</t>
  </si>
  <si>
    <t xml:space="preserve">https://www.discogs.com/master/3485296-Emily-Nenni-Drive-Cry</t>
  </si>
  <si>
    <t xml:space="preserve">A2144</t>
  </si>
  <si>
    <t xml:space="preserve">Nick Shoulders</t>
  </si>
  <si>
    <t xml:space="preserve">Okay, Crawdad</t>
  </si>
  <si>
    <t xml:space="preserve">Gar Hole Records</t>
  </si>
  <si>
    <t xml:space="preserve">Fayetteville, AR</t>
  </si>
  <si>
    <t xml:space="preserve">fingerpicked acoustic; harmonica; baritone; funny-sad; small-town</t>
  </si>
  <si>
    <t xml:space="preserve">Shoulders mixes old-time yodeling, environmental and anti-authoritarian themes, and a deep traditionalist's knowledge of pre-war country and Jimmie Rodgers-style vocals. It's funnier and stranger than most of the neo-traditional field, closer to a modern old-time revivalist than a Nashville-adjacent act. A left-field entry into the scene's most historically minded wing.</t>
  </si>
  <si>
    <t xml:space="preserve">Draws directly on Jimmie Rodgers-style yodeling and old-time string-band music, an unusually deep-roots strand within the neo-outlaw revival.</t>
  </si>
  <si>
    <t xml:space="preserve">Snakes and Waterfalls; Bottomland</t>
  </si>
  <si>
    <t xml:space="preserve">https://en.wikipedia.org/wiki/Nick_Shoulders</t>
  </si>
  <si>
    <t xml:space="preserve">A2145</t>
  </si>
  <si>
    <t xml:space="preserve">Home on the Rage</t>
  </si>
  <si>
    <t xml:space="preserve">harmonica; baritone; funny-sad; political; small-town</t>
  </si>
  <si>
    <t xml:space="preserve">Shoulders sharpens his old-time-meets-outlaw sound with more explicit political songwriting about land, class, and rural conservatism from the inside. The yodeling and pre-war country instincts stay intact under sharper lyrics. A more pointed record than his debut.</t>
  </si>
  <si>
    <t xml:space="preserve">Continues his old-time/yodeling lineage while sharpening the political edge, connecting the deadpan-funny-sad songwriting strand to explicit rural politics.</t>
  </si>
  <si>
    <t xml:space="preserve">Won't Fence Us In; Removendo</t>
  </si>
  <si>
    <t xml:space="preserve">A2146</t>
  </si>
  <si>
    <t xml:space="preserve">All Bad</t>
  </si>
  <si>
    <t xml:space="preserve">harmonica; baritone; funny-sad; storytelling; political</t>
  </si>
  <si>
    <t xml:space="preserve">Shoulders' third album keeps the yodeling old-time foundation while broadening the band arrangements slightly, still centered on rural class politics and environmental concern delivered with dry humor. It's the most fully-realized version of his sound to date. A good survey point for his whole catalog.</t>
  </si>
  <si>
    <t xml:space="preserve">Continues the same old-time/yodeling and rural-politics lineage of his earlier records, part of the scene's deepest-roots wing.</t>
  </si>
  <si>
    <t xml:space="preserve">Won't Fence Us In; Cluck Ol' Hen</t>
  </si>
  <si>
    <t xml:space="preserve">A2147</t>
  </si>
  <si>
    <t xml:space="preserve">Willi Carlisle</t>
  </si>
  <si>
    <t xml:space="preserve">To Tell You the Truth</t>
  </si>
  <si>
    <t xml:space="preserve">fingerpicked acoustic; harmonica; storytelling; funny-sad; spiritual or gospel</t>
  </si>
  <si>
    <t xml:space="preserve">Carlisle's debut is spare folk-country steeped in old-time and cowboy-poet traditions, marked by his background as a slam poet and old-time musician. The songs move between tender and blackly funny with an old-time string-band backbone. An early, rough-edged look at a songwriter who'd sharpen considerably.</t>
  </si>
  <si>
    <t xml:space="preserve">Draws on old-time folk and cowboy-poetry traditions, connecting the folk-songwriting trunk line (Guthrie, Townes) to the current DIY neo-traditional scene.</t>
  </si>
  <si>
    <t xml:space="preserve">Vanlife; To Tell You the Truth</t>
  </si>
  <si>
    <t xml:space="preserve">https://en.wikipedia.org/wiki/Willi_Carlisle</t>
  </si>
  <si>
    <t xml:space="preserve">A2148</t>
  </si>
  <si>
    <t xml:space="preserve">Peculiar, Missouri</t>
  </si>
  <si>
    <t xml:space="preserve">fingerpicked acoustic; harmonica; storytelling; spiritual or gospel; funny-sad</t>
  </si>
  <si>
    <t xml:space="preserve">Carlisle's breakout record blends old-time folk, cowboy songs, and queer rural storytelling into a warm, generous set of songs about found family and small-town life. 'Vanlife' became a surprising anthem for touring musicians. It's the record that established him as one of the scene's most humane songwriters.</t>
  </si>
  <si>
    <t xml:space="preserve">Builds on his old-time/folk foundation with sharper storytelling, connecting directly to the folk-songwriting trunk line running from Guthrie through Gillian Welch.</t>
  </si>
  <si>
    <t xml:space="preserve">Vanlife; When the Pills Wear Off; I Won't Be Afraid</t>
  </si>
  <si>
    <t xml:space="preserve">A2149</t>
  </si>
  <si>
    <t xml:space="preserve">Critterland</t>
  </si>
  <si>
    <t xml:space="preserve">fingerpicked acoustic; fiddle; storytelling; spiritual or gospel; funny-sad</t>
  </si>
  <si>
    <t xml:space="preserve">A fuller-band follow-up to Peculiar, Missouri, Critterland widens Carlisle's old-time-and-cowboy-song palette while keeping his focus on rural queerness, addiction, and community. It's his most ambitious and best-reviewed record to date. A strong entry point for the album's folk-songwriting side of the lane.</t>
  </si>
  <si>
    <t xml:space="preserve">Continues the folk-songwriting and cowboy-poet lineage of his earlier records with fuller arrangements and wider ambition.</t>
  </si>
  <si>
    <t xml:space="preserve">The Money Grows on Trees; Higher Lonesome</t>
  </si>
  <si>
    <t xml:space="preserve">A2150</t>
  </si>
  <si>
    <t xml:space="preserve">Winged Victory</t>
  </si>
  <si>
    <t xml:space="preserve">fingerpicked acoustic; fiddle; storytelling; spiritual or gospel; hushed</t>
  </si>
  <si>
    <t xml:space="preserve">Carlisle's latest record leans further into reflective, spiritual songwriting while keeping the old-time and cowboy-song instincts of his earlier albums. It continues his run of warm, community-minded folk-country records. A logical next step after Critterland's critical breakthrough.</t>
  </si>
  <si>
    <t xml:space="preserve">Continues Carlisle's folk-songwriting and old-time lineage, part of the same trunk line running from Guthrie through Gillian Welch to the present.</t>
  </si>
  <si>
    <t xml:space="preserve">A2151</t>
  </si>
  <si>
    <t xml:space="preserve">Brent Cobb</t>
  </si>
  <si>
    <t xml:space="preserve">Shine on Rainy Day</t>
  </si>
  <si>
    <t xml:space="preserve">Low Country Sound / Elektra</t>
  </si>
  <si>
    <t xml:space="preserve">Ellaville, GA</t>
  </si>
  <si>
    <t xml:space="preserve">pedal steel; harmonica; drawl; small-town; spiritual or gospel</t>
  </si>
  <si>
    <t xml:space="preserve">Produced by his cousin Dave Cobb, Brent Cobb's major-label debut is warm, front-porch Georgia country-soul, closer to J.J. Cale's laid-back groove than to hard honky-tonk. It earned a Grammy nomination for Best Americana Album. A gentle, unhurried counterpoint to the harder outlaw end of the lane.</t>
  </si>
  <si>
    <t xml:space="preserve">Draws on Southern country-soul and the laid-back groove of J.J. Cale and Tony Joe White, a softer, funkier strand within the neo-traditional revival.</t>
  </si>
  <si>
    <t xml:space="preserve">Shine On Rainy Day; Solving Problems</t>
  </si>
  <si>
    <t xml:space="preserve">https://en.wikipedia.org/wiki/Brent_Cobb</t>
  </si>
  <si>
    <t xml:space="preserve">A2152</t>
  </si>
  <si>
    <t xml:space="preserve">Providence Canyon</t>
  </si>
  <si>
    <t xml:space="preserve">pedal steel; harmonica; drawl; small-town; storytelling</t>
  </si>
  <si>
    <t xml:space="preserve">Cobb's second Dave Cobb-produced album keeps the same warm, groove-based Georgia country-soul, named for a canyon near his hometown and centered on rural memory and family. It's slightly more full-band and confident than his debut. A comfortable, sun-warmed record for the lane's mellower end.</t>
  </si>
  <si>
    <t xml:space="preserve">Continues the same Southern country-soul lineage of his debut, tying the neo-outlaw scene to a gentler, groove-driven Georgia strand.</t>
  </si>
  <si>
    <t xml:space="preserve">Providence Canyon; Ford Bronco</t>
  </si>
  <si>
    <t xml:space="preserve">A2153</t>
  </si>
  <si>
    <t xml:space="preserve">Southern Star</t>
  </si>
  <si>
    <t xml:space="preserve">Ol' Buddy Records</t>
  </si>
  <si>
    <t xml:space="preserve">pedal steel; harmonica; drawl; spiritual or gospel; hushed</t>
  </si>
  <si>
    <t xml:space="preserve">Recorded largely in Muscle Shoals, Southern Star pushes Cobb's warm, low-key groove further toward swampy, gospel-tinged soul. Josh Terry's 2023 list called it swampy, psychedelic country made with care, comparing it to Bobby Charles and Willie Nelson. Independently released on his own label, it's his most fully realized record to date.</t>
  </si>
  <si>
    <t xml:space="preserve">Deepens the Southern country-soul lineage of his earlier albums with more explicit Muscle Shoals soul and gospel influence.</t>
  </si>
  <si>
    <t xml:space="preserve">Southern Star; Livin' the Dream</t>
  </si>
  <si>
    <t xml:space="preserve">A2154</t>
  </si>
  <si>
    <t xml:space="preserve">Charles Wesley Godwin</t>
  </si>
  <si>
    <t xml:space="preserve">Seneca</t>
  </si>
  <si>
    <t xml:space="preserve">Big Loud Rock</t>
  </si>
  <si>
    <t xml:space="preserve">Morgantown, WV</t>
  </si>
  <si>
    <t xml:space="preserve">pedal steel; harmonica; drawl; storytelling; small-town</t>
  </si>
  <si>
    <t xml:space="preserve">Godwin's debut is West Virginia storytelling country, full-band and radio-friendly but rooted in specific Appalachian place names and coal-country memory. It became a surprise regional hit built almost entirely by word of mouth. A strong entry point for the Appalachian storytelling wing of the scene.</t>
  </si>
  <si>
    <t xml:space="preserve">Continues the Southern storytelling rock lineage (Skynyrd through Drive-By Truckers) with a specifically West Virginia focus.</t>
  </si>
  <si>
    <t xml:space="preserve">Coal Country; Seneca Creek</t>
  </si>
  <si>
    <t xml:space="preserve">https://en.wikipedia.org/wiki/Charles_Wesley_Godwin</t>
  </si>
  <si>
    <t xml:space="preserve">A2155</t>
  </si>
  <si>
    <t xml:space="preserve">How the Mighty Fall</t>
  </si>
  <si>
    <t xml:space="preserve">pedal steel; harmonica; storytelling; heartbreak; anthemic</t>
  </si>
  <si>
    <t xml:space="preserve">Godwin's second album widens the sound with fuller rock arrangements while keeping the same coal-country and family storytelling focus, addressing his own father's death directly. It's more emotionally direct and anthemic than his debut. A fitting sophomore step for fans of contemporary Appalachian rock-country.</t>
  </si>
  <si>
    <t xml:space="preserve">Continues the Southern storytelling rock lineage of Seneca, moving slightly closer to arena-Americana production.</t>
  </si>
  <si>
    <t xml:space="preserve">Miner Imperfections; How the Mighty Fall</t>
  </si>
  <si>
    <t xml:space="preserve">A2156</t>
  </si>
  <si>
    <t xml:space="preserve">Family Ties</t>
  </si>
  <si>
    <t xml:space="preserve">pedal steel; storytelling; anthemic; small-town; heartbreak</t>
  </si>
  <si>
    <t xml:space="preserve">Godwin's third album keeps the Appalachian storytelling focus while leaning further into anthemic, radio-ready rock-country production. It's the most polished record in his catalog to date, aimed at his fast-growing festival and touring audience. A logical continuation of his rising commercial profile.</t>
  </si>
  <si>
    <t xml:space="preserve">Continues the same Southern storytelling rock lineage as his earlier albums, drifting further toward the arena-Americana sound of X2.</t>
  </si>
  <si>
    <t xml:space="preserve">Same Way You Found Me; Bill of Rights</t>
  </si>
  <si>
    <t xml:space="preserve">A2157</t>
  </si>
  <si>
    <t xml:space="preserve">Arlo McKinley</t>
  </si>
  <si>
    <t xml:space="preserve">Die Midwestern</t>
  </si>
  <si>
    <t xml:space="preserve">Cincinnati, OH</t>
  </si>
  <si>
    <t xml:space="preserve">pedal steel; drawl; heartbreak; small-town; bleak</t>
  </si>
  <si>
    <t xml:space="preserve">McKinley's Oh Boy Records debut (John Prine personally signed him) is bleak, deeply felt Midwestern country-folk about addiction, loss, and hometown decay in Cincinnati. His weathered voice carries the record more than any studio flourish. A stark, unglamorous entry from outside the usual Nashville/Texas/Kentucky map of the scene.</t>
  </si>
  <si>
    <t xml:space="preserve">Follows the plainspoken, hard-luck storytelling tradition of John Prine directly, extended into a specifically Rust Belt Midwestern setting.</t>
  </si>
  <si>
    <t xml:space="preserve">Die Midwestern; Bag of Pills</t>
  </si>
  <si>
    <t xml:space="preserve">https://en.wikipedia.org/wiki/Arlo_McKinley</t>
  </si>
  <si>
    <t xml:space="preserve">A2158</t>
  </si>
  <si>
    <t xml:space="preserve">This Mess We're In</t>
  </si>
  <si>
    <t xml:space="preserve">pedal steel; drawl; heartbreak; bleak; storytelling</t>
  </si>
  <si>
    <t xml:space="preserve">McKinley's second Oh Boy album keeps the same weathered, bleak Midwestern voice while adding slightly fuller full-band arrangements. It continues his focus on addiction, class, and small-town Ohio life without softening into anything more commercial. A worthy follow-up to Die Midwestern.</t>
  </si>
  <si>
    <t xml:space="preserve">Continues the same Prine-descended Midwestern storytelling lineage as his debut.</t>
  </si>
  <si>
    <t xml:space="preserve">This Mess We're In; Whatever Happened</t>
  </si>
  <si>
    <t xml:space="preserve">A2159</t>
  </si>
  <si>
    <t xml:space="preserve">Simple Syrup</t>
  </si>
  <si>
    <t xml:space="preserve">Hen House Studios</t>
  </si>
  <si>
    <t xml:space="preserve">fingerpicked acoustic; drawl; bleak; deadpan; hushed</t>
  </si>
  <si>
    <t xml:space="preserve">War's breakthrough record blends intricate fingerpicked blues-folk guitar with a plainspoken, world-weary voice, drawing equally on folk-punk and country-blues traditions. The playing is technically striking without ever showing off for its own sake. A record for listeners who want the lane's rawest acoustic-guitar songwriting.</t>
  </si>
  <si>
    <t xml:space="preserve">Bridges folk-punk and Piedmont-style country-blues fingerpicking with plainspoken country-folk songwriting, an unusual entry point into the neo-traditional scene.</t>
  </si>
  <si>
    <t xml:space="preserve">Deployed and Destroyed; Rock and Roll</t>
  </si>
  <si>
    <t xml:space="preserve">https://en.wikipedia.org/wiki/Sunny_War</t>
  </si>
  <si>
    <t xml:space="preserve">A2160</t>
  </si>
  <si>
    <t xml:space="preserve">Mr. Jukebox</t>
  </si>
  <si>
    <t xml:space="preserve">pedal steel; strings; baritone; drawl; heartbreak</t>
  </si>
  <si>
    <t xml:space="preserve">A former Robert's Western World house-band fiddler, Hedley makes note-perfect countrypolitan pastiche on his debut, right down to the Owen Bradley-style strings and self-consciously old-fashioned song titles. It's less an homage than an act of genuine restoration of the classic Nashville Sound. A key document of the scene's most historically faithful wing.</t>
  </si>
  <si>
    <t xml:space="preserve">A direct, studious recreation of the 1960s Nashville Sound (Owen Bradley, Ray Price), the most classicist entry point in the entire lane alongside Zephaniah OHora.</t>
  </si>
  <si>
    <t xml:space="preserve">Mr. Jukebox; Weekend Lover</t>
  </si>
  <si>
    <t xml:space="preserve">A2161</t>
  </si>
  <si>
    <t xml:space="preserve">Neon Blue</t>
  </si>
  <si>
    <t xml:space="preserve">Hedley's second album trims some of the strings-heavy countrypolitan gloss for a rowdier, more Telecaster-driven honky-tonk sound while keeping his classicist songwriting instincts. It reflects some personal turbulence in its heartbreak-and-drinking themes. A slightly looser companion to Mr. Jukebox.</t>
  </si>
  <si>
    <t xml:space="preserve">Continues Hedley's classic-Nashville-Sound lineage while shifting toward a rowdier honky-tonk sound.</t>
  </si>
  <si>
    <t xml:space="preserve">Broke Again; Neon Blue</t>
  </si>
  <si>
    <t xml:space="preserve">A2162</t>
  </si>
  <si>
    <t xml:space="preserve">Jaime Wyatt</t>
  </si>
  <si>
    <t xml:space="preserve">Felony Blues</t>
  </si>
  <si>
    <t xml:space="preserve">Forty Below Records</t>
  </si>
  <si>
    <t xml:space="preserve">Wyatt's breakthrough record draws directly on her own time in jail on a robbery charge, delivering plainspoken outlaw-country songs about crime and consequence with an easy, unaffected twang. It's one of the most literal 'outlaw' records of the whole lane. A compact, confident debut.</t>
  </si>
  <si>
    <t xml:space="preserve">Extends the classic outlaw-country confessional tradition (Merle Haggard's own prison history) into a contemporary, openly queer voice.</t>
  </si>
  <si>
    <t xml:space="preserve">Stone Hotel; Wishing Well</t>
  </si>
  <si>
    <t xml:space="preserve">https://en.wikipedia.org/wiki/Jaime_Wyatt</t>
  </si>
  <si>
    <t xml:space="preserve">A2163</t>
  </si>
  <si>
    <t xml:space="preserve">Neon Cross</t>
  </si>
  <si>
    <t xml:space="preserve">pedal steel; synths; drawl; road songs; heartbreak</t>
  </si>
  <si>
    <t xml:space="preserve">Produced by Shooter Jennings, Neon Cross widens Wyatt's sound with cosmic-country shimmer and glam-rock touches, still grounded in candid songwriting about addiction and coming out. It's her most fully realized record to date. A strong pick for the lane's more psychedelic-leaning side.</t>
  </si>
  <si>
    <t xml:space="preserve">Adds Shooter Jennings' cosmic-country and glam influences to Wyatt's outlaw-confessional foundation, linking her to the broader Cosmic American Music strand.</t>
  </si>
  <si>
    <t xml:space="preserve">Neon Cross; Just a Woman</t>
  </si>
  <si>
    <t xml:space="preserve">A2164</t>
  </si>
  <si>
    <t xml:space="preserve">Feel Good</t>
  </si>
  <si>
    <t xml:space="preserve">synths; strings; drawl; heartbreak; anthemic</t>
  </si>
  <si>
    <t xml:space="preserve">Wyatt's third album leans further into 1970s soul and rock textures than straight country, continuing her arc away from strict honky-tonk toward something closer to Southern soul. It keeps her plainspoken, personal songwriting focus. A good pick for the outer edge of the lane's stylistic range.</t>
  </si>
  <si>
    <t xml:space="preserve">Continues moving Wyatt's outlaw-confessional songwriting toward soul and rock textures, following a similar arc to Margo Price's later albums.</t>
  </si>
  <si>
    <t xml:space="preserve">Rattlesnake Girl; World Worth Keeping</t>
  </si>
  <si>
    <t xml:space="preserve">A2165</t>
  </si>
  <si>
    <t xml:space="preserve">Sam Outlaw</t>
  </si>
  <si>
    <t xml:space="preserve">Angeleno</t>
  </si>
  <si>
    <t xml:space="preserve">pedal steel; strings; drawl; road songs; hushed</t>
  </si>
  <si>
    <t xml:space="preserve">Outlaw's debut is smooth, Southern-California country in the Bakersfield/Palomino Club tradition, produced with a warm, string-laced sheen rather than rough honky-tonk grit. It's more countrypolitan than outlaw despite the stage name. A pleasant, LA-scene counterpart to the rowdier Texas and Kentucky wings of the lane.</t>
  </si>
  <si>
    <t xml:space="preserve">Draws on the Southern California country tradition of Buck Owens and the Bakersfield sound as filtered through LA's contemporary Americana scene.</t>
  </si>
  <si>
    <t xml:space="preserve">Who Do You Think You Are; Angeleno</t>
  </si>
  <si>
    <t xml:space="preserve">https://en.wikipedia.org/wiki/Sam_Outlaw</t>
  </si>
  <si>
    <t xml:space="preserve">A2166</t>
  </si>
  <si>
    <t xml:space="preserve">Tenderheart</t>
  </si>
  <si>
    <t xml:space="preserve">pedal steel; strings; drawl; heartbreak; hushed</t>
  </si>
  <si>
    <t xml:space="preserve">Outlaw's second album keeps the same smooth Southern California country sound while leaning further into string-laced ballads and romantic songwriting. It's a comfortable rather than adventurous follow-up. A steady entry for fans of the LA countrypolitan wing of the scene.</t>
  </si>
  <si>
    <t xml:space="preserve">Continues the same Bakersfield-by-way-of-LA countrypolitan lineage established on Angeleno.</t>
  </si>
  <si>
    <t xml:space="preserve">Everyone's Looking for Home; Bougainvillea, I Think</t>
  </si>
  <si>
    <t xml:space="preserve">A2167</t>
  </si>
  <si>
    <t xml:space="preserve">Zach Top</t>
  </si>
  <si>
    <t xml:space="preserve">Cold Beer &amp; Country Music</t>
  </si>
  <si>
    <t xml:space="preserve">Leo33</t>
  </si>
  <si>
    <t xml:space="preserve">Sunnyside, WA</t>
  </si>
  <si>
    <t xml:space="preserve">pedal steel; fiddle; drawl; drinking songs; anthemic</t>
  </si>
  <si>
    <t xml:space="preserve">Top's debut is a near-perfect recreation of late-1980s/early-1990s neo-traditional country (produced by Carson Chamberlain, who worked with Randy Travis and Keith Whitley), delivered with a tasteful, unshowy Telecaster-and-fiddle band and a warm, drawling tenor. Josh Terry's 2024 list called it a time capsule of country archetypes with a distinctive voice. One of the most acclaimed traditionalist debuts of the 2020s.</t>
  </si>
  <si>
    <t xml:space="preserve">A direct recreation of the late-1980s neo-traditionalist country of Randy Travis and Keith Whitley, extending that lineage's revival into the 2020s alongside Colter Wall and Joshua Hedley.</t>
  </si>
  <si>
    <t xml:space="preserve">Sounds Like the Radio; I Never Lie</t>
  </si>
  <si>
    <t xml:space="preserve">https://en.wikipedia.org/wiki/Zach_Top</t>
  </si>
  <si>
    <t xml:space="preserve">A2168</t>
  </si>
  <si>
    <t xml:space="preserve">Paul Cauthen</t>
  </si>
  <si>
    <t xml:space="preserve">My Gospel</t>
  </si>
  <si>
    <t xml:space="preserve">Tyler, TX</t>
  </si>
  <si>
    <t xml:space="preserve">baritone; strings; spiritual or gospel; drawl; anthemic</t>
  </si>
  <si>
    <t xml:space="preserve">Cauthen's solo debut (after fronting the duo Sons of Fathers) is booming, gospel-inflected outlaw country built around his deep, theatrical baritone, closer to a country-soul revival meeting than to strict honky-tonk. It announced him as one of the scene's most vocally distinctive performers. A strong, dramatic entry point.</t>
  </si>
  <si>
    <t xml:space="preserve">Fuses classic outlaw country with East Texas gospel and soul traditions, an unusually theatrical entry within the neo-outlaw revival.</t>
  </si>
  <si>
    <t xml:space="preserve">My Gospel; Still Drivin'</t>
  </si>
  <si>
    <t xml:space="preserve">https://en.wikipedia.org/wiki/Paul_Cauthen</t>
  </si>
  <si>
    <t xml:space="preserve">A2169</t>
  </si>
  <si>
    <t xml:space="preserve">Room 41</t>
  </si>
  <si>
    <t xml:space="preserve">baritone; strings; drawl; drinking songs; anthemic</t>
  </si>
  <si>
    <t xml:space="preserve">Named for the hotel room where he wrote much of it during a period of personal turmoil, Room 41 keeps Cauthen's booming baritone and gospel-outlaw drama while adding darker, more confessional songwriting about excess and self-destruction. It's a bigger, more theatrical record than his debut. Good for listeners who want maximalist outlaw country.</t>
  </si>
  <si>
    <t xml:space="preserve">Continues the gospel-outlaw fusion of My Gospel with darker, more personal songwriting.</t>
  </si>
  <si>
    <t xml:space="preserve">Cocaine Country Dancing; Everybody Walkin' This Land</t>
  </si>
  <si>
    <t xml:space="preserve">A2170</t>
  </si>
  <si>
    <t xml:space="preserve">Melissa Carper</t>
  </si>
  <si>
    <t xml:space="preserve">Ramblin' Soul</t>
  </si>
  <si>
    <t xml:space="preserve">fiddle; fingerpicked acoustic; close harmonies; storytelling; drawl</t>
  </si>
  <si>
    <t xml:space="preserve">A double-bassist steeped in old-time, blues, and Western swing, Carper's Rolling Stone-lauded second solo album mixes vintage upright-bass swing with plainspoken country songwriting delivered in a warm, unhurried voice. It sounds like a lost 1950s record more than a contemporary one. A quiet standout of the classicist wing of the scene.</t>
  </si>
  <si>
    <t xml:space="preserve">Draws on Western swing and old-time double-bass traditions, connecting the neo-outlaw revival to pre-war and honky-tonk-era country bass playing.</t>
  </si>
  <si>
    <t xml:space="preserve">Ramblin' Soul; I Won't Cry</t>
  </si>
  <si>
    <t xml:space="preserve">https://en.wikipedia.org/wiki/Melissa_Carper</t>
  </si>
  <si>
    <t xml:space="preserve">A2171</t>
  </si>
  <si>
    <t xml:space="preserve">Kaitlin Butts</t>
  </si>
  <si>
    <t xml:space="preserve">What Else Can She Do</t>
  </si>
  <si>
    <t xml:space="preserve">Soundly Music</t>
  </si>
  <si>
    <t xml:space="preserve">Butts' second album is polished, radio-adjacent contemporary country with a stronger traditionalist streak than most Music Row product, built around plainspoken songs about relationships and self-worth. It sits closer to Texas-red-dirt-adjacent Nashville country than to the rawer honky-tonk end of the lane. Included with a borderline call given its closeness to X2's arena-Americana sound.</t>
  </si>
  <si>
    <t xml:space="preserve">Sits between the neo-traditional revival and the more mainstream Red Dirt/Texas-country scene represented by X2 artists like the Turnpike Troubadours.</t>
  </si>
  <si>
    <t xml:space="preserve">What Else Can She Do; Come As You Are</t>
  </si>
  <si>
    <t xml:space="preserve">https://en.wikipedia.org/wiki/Kaitlin_Butts</t>
  </si>
  <si>
    <t xml:space="preserve">A2172</t>
  </si>
  <si>
    <t xml:space="preserve">Roadrunner!</t>
  </si>
  <si>
    <t xml:space="preserve">Republic Records</t>
  </si>
  <si>
    <t xml:space="preserve">pedal steel; storytelling; anthemic; duets; Southern gothic</t>
  </si>
  <si>
    <t xml:space="preserve">A concept album reimagining the musical Oklahoma! from the perspective of its female characters, Roadrunner! is Butts' most ambitious record, mixing full-band country-rock with theatrical, narrative songwriting. Its concept-driven storytelling and steel-guitar textures keep it inside the neo-traditional lane despite crossover production. A distinctive, genre-bending entry.</t>
  </si>
  <si>
    <t xml:space="preserve">Draws on musical-theater storytelling combined with contemporary Texas/Red Dirt country production, a genuine hybrid between V7's storytelling focus and X2's arena-Americana sound.</t>
  </si>
  <si>
    <t xml:space="preserve">Roadrunner; Blood; Love Don't Belong</t>
  </si>
  <si>
    <t xml:space="preserve">A2173</t>
  </si>
  <si>
    <t xml:space="preserve">Riddy Arman</t>
  </si>
  <si>
    <t xml:space="preserve">La Honda Records</t>
  </si>
  <si>
    <t xml:space="preserve">Livingston, MT</t>
  </si>
  <si>
    <t xml:space="preserve">fingerpicked acoustic; pedal steel; drawl; small-town; heartbreak</t>
  </si>
  <si>
    <t xml:space="preserve">A working Montana ranch hand as much as a musician, Arman's debut is spare, lonesome country-folk about rural isolation and hard love, sung in a plain, unadorned voice over pedal steel and acoustic guitar. It sounds genuinely lived-in rather than styled. A quiet gem from the lane's ranch-country wing.</t>
  </si>
  <si>
    <t xml:space="preserve">Continues the plainspoken, rural-life storytelling strand of the lane (alongside Colter Wall) from an explicitly Montana ranching perspective.</t>
  </si>
  <si>
    <t xml:space="preserve">Long Haul; Time Piece</t>
  </si>
  <si>
    <t xml:space="preserve">https://www.discogs.com/master/2289394-Riddy-Arman-Riddy-Arman</t>
  </si>
  <si>
    <t xml:space="preserve">A2174</t>
  </si>
  <si>
    <t xml:space="preserve">Summer Dean</t>
  </si>
  <si>
    <t xml:space="preserve">The Biggest Life</t>
  </si>
  <si>
    <t xml:space="preserve">Blue Corn Music</t>
  </si>
  <si>
    <t xml:space="preserve">pedal steel; Telecaster twang; drawl; storytelling; heartbreak</t>
  </si>
  <si>
    <t xml:space="preserve">Dean's second album is confident, big-voiced Texas honky-tonk about aging, ambition, and small-town escape, delivered with a strong alto closer to Lacy J. Dalton than to any indie-country trend. Lonesome Highway named it among its favorite records of the year. A sturdy, underrated entry in the current Texas honky-tonk revival.</t>
  </si>
  <si>
    <t xml:space="preserve">Continues classic Texas honky-tonk traditions, part of the same Fort Worth/Dallas scene as Joshua Ray Walker and Vincent Neil Emerson.</t>
  </si>
  <si>
    <t xml:space="preserve">The Biggest Life; Big Wheel</t>
  </si>
  <si>
    <t xml:space="preserve">https://www.discogs.com/release/27997008-Summer-Dean-The-Biggest-Life</t>
  </si>
  <si>
    <t xml:space="preserve">A2175</t>
  </si>
  <si>
    <t xml:space="preserve">Brennen Leigh</t>
  </si>
  <si>
    <t xml:space="preserve">Prairie Love Letter</t>
  </si>
  <si>
    <t xml:space="preserve">fiddle; mandolin; fingerpicked acoustic; storytelling; small-town</t>
  </si>
  <si>
    <t xml:space="preserve">A concept album about the Minnesota-North Dakota prairie where Leigh grew up, blending bluegrass picking with plainspoken country songwriting and liner notes from Rodney Crowell. It's a loving, specific record about a region rarely covered in country songwriting. A key document of the lane's rural-Midwest wing.</t>
  </si>
  <si>
    <t xml:space="preserve">Draws on bluegrass and old-time picking traditions applied to a specifically northern-prairie songwriting focus, distinct from the lane's Southern and Texan centers of gravity.</t>
  </si>
  <si>
    <t xml:space="preserve">Elizabeth, Minnesota; The John Deere H</t>
  </si>
  <si>
    <t xml:space="preserve">https://www.discogs.com/release/16378353-Brennen-Leigh-Prairie-Love-Letter</t>
  </si>
  <si>
    <t xml:space="preserve">A2176</t>
  </si>
  <si>
    <t xml:space="preserve">Obsessed with the West</t>
  </si>
  <si>
    <t xml:space="preserve">fiddle; pedal steel; mandolin; storytelling; road songs</t>
  </si>
  <si>
    <t xml:space="preserve">A collaboration with Asleep at the Wheel, this record is Leigh's full immersion in Bob Wills-style Western swing, with horn-and-fiddle arrangements built for dancing rather than quiet listening. It's a joyful, technically accomplished tribute to a genre she'd long referenced but never fully inhabited on record. A strong pick for the lane's Western-swing wing.</t>
  </si>
  <si>
    <t xml:space="preserve">A direct extension of Bob Wills-style Western swing via Asleep at the Wheel, connecting the neo-outlaw revival back to pre-war Texas dance-hall music.</t>
  </si>
  <si>
    <t xml:space="preserve">In Texas with a Band; Obsessed with the West</t>
  </si>
  <si>
    <t xml:space="preserve">https://www.discogs.com/release/16378353-Brennen-Leigh-Prairie-Love-Letter
https://brennenleigh.bandcamp.com/album/obsessed-with-the-west</t>
  </si>
  <si>
    <t xml:space="preserve">A2177</t>
  </si>
  <si>
    <t xml:space="preserve">Field Medic</t>
  </si>
  <si>
    <t xml:space="preserve">grow your hair long if you're wanting to see something that you can change</t>
  </si>
  <si>
    <t xml:space="preserve">Los Angeles, CA (via San Francisco)</t>
  </si>
  <si>
    <t xml:space="preserve">pedal steel; lo-fi; drum machine; hushed; storytelling</t>
  </si>
  <si>
    <t xml:space="preserve">Kevin Patrick Sullivan's first full-band studio record as Field Medic, moving from four-track bedroom folk toward fuller arrangements with steel guitarist Nick Levine, while keeping his diaristic, deadpan-honest songwriting about touring, drinking and love.</t>
  </si>
  <si>
    <t xml:space="preserve">A turning point in Field Medic's long-running lo-fi folk catalog toward studio production, made just before the more electronic light is gone 2.</t>
  </si>
  <si>
    <t xml:space="preserve">i had a dream that you died; always emptiness; stained glass</t>
  </si>
  <si>
    <t xml:space="preserve">https://fieldmedic.bandcamp.com/album/grow-your-hair-long-if-you-re-wanting-to-see-something-that-you-can-change
https://www.noexpectations.fyi/p/the-60-best-albums-of-2022-according</t>
  </si>
  <si>
    <t xml:space="preserve">A2178</t>
  </si>
  <si>
    <t xml:space="preserve">light is gone 2</t>
  </si>
  <si>
    <t xml:space="preserve">lo-fi; drum machine; synths; storytelling; deadpan</t>
  </si>
  <si>
    <t xml:space="preserve">A spiritual sequel to Sullivan's 2015 debut that trades folkier elements for 808s, synths and Trap-inflected production, mixed remotely by Chris Walla, while keeping Field Medic's confessional, journal-like lyricism.</t>
  </si>
  <si>
    <t xml:space="preserve">Marks Field Medic's digital-recording pivot away from acoustic four-track folk, released less than a year after grow your hair long.</t>
  </si>
  <si>
    <t xml:space="preserve">they all seem so happy; TSION; mass market paperback</t>
  </si>
  <si>
    <t xml:space="preserve">https://fieldmedic.bandcamp.com/album/light-is-gone-2
https://www.noexpectations.fyi/p/the-60-best-albums-of-2023</t>
  </si>
  <si>
    <t xml:space="preserve">A2179</t>
  </si>
  <si>
    <t xml:space="preserve">surrender instead</t>
  </si>
  <si>
    <t xml:space="preserve">lo-fi; drum machine; storytelling; deadpan; bleak</t>
  </si>
  <si>
    <t xml:space="preserve">Field Medic's tenth-anniversary-era record, blending his folk roots with the electronic textures established on light is gone 2 across ten diary-like songs.</t>
  </si>
  <si>
    <t xml:space="preserve">The latest entry in Sullivan's decade-plus catalog of lo-fi confessional songwriting.</t>
  </si>
  <si>
    <t xml:space="preserve">tricks &amp; illusions; castle peaks; coffee in the morning</t>
  </si>
  <si>
    <t xml:space="preserve">https://fieldmedic.bandcamp.com/album/surrender-instead
https://www.noexpectations.fyi/p/the-100-best-albums-of-2025</t>
  </si>
  <si>
    <t xml:space="preserve">A2180</t>
  </si>
  <si>
    <t xml:space="preserve">Kara Jackson</t>
  </si>
  <si>
    <t xml:space="preserve">Why Does the Earth Give Us People to Love?</t>
  </si>
  <si>
    <t xml:space="preserve">Oak Park, IL</t>
  </si>
  <si>
    <t xml:space="preserve">fingerpicked acoustic; storytelling; long songs (7+ minutes); hushed; funny-sad</t>
  </si>
  <si>
    <t xml:space="preserve">Oak Park poet-songwriter Kara Jackson's grief-steeped debut, impressionistic short tunes sitting alongside near-eight-minute stretches given room to breathe, written after the death of a close friend.</t>
  </si>
  <si>
    <t xml:space="preserve">Part of the Chicago folk scene alongside Free Range, Jessica Risker and Hannah Frances; Jackson is also a former National Youth Poet Laureate.</t>
  </si>
  <si>
    <t xml:space="preserve">therapy; brain; why does the earth give us people to love?</t>
  </si>
  <si>
    <t xml:space="preserve">https://karajackson.bandcamp.com/album/why-does-the-earth-give-us-people-to-love
https://www.noexpectations.fyi/p/best-new-music-q1-2023-morby-sakamoto</t>
  </si>
  <si>
    <t xml:space="preserve">A2181</t>
  </si>
  <si>
    <t xml:space="preserve">Greg Mendez</t>
  </si>
  <si>
    <t xml:space="preserve">lo-fi; hushed; fingerpicked acoustic; bleak; drawl</t>
  </si>
  <si>
    <t xml:space="preserve">A Philly DIY veteran's 23-minute self-titled record, unflinching confessional folk about addiction and recovery recorded plainly with little studio polish.</t>
  </si>
  <si>
    <t xml:space="preserve">Mendez has been a fixture of the Philadelphia basement-show scene for years; this self-titled record brought him wider indie attention.</t>
  </si>
  <si>
    <t xml:space="preserve">Maria; Shark's Mouth; Best Behavior</t>
  </si>
  <si>
    <t xml:space="preserve">https://gregmendez.bandcamp.com/album/greg-mendez
https://www.noexpectations.fyi/p/the-30-best-albums-of-2023-so-far-midyear-list</t>
  </si>
  <si>
    <t xml:space="preserve">A2182</t>
  </si>
  <si>
    <t xml:space="preserve">Bonny Light Horseman</t>
  </si>
  <si>
    <t xml:space="preserve">37d03d</t>
  </si>
  <si>
    <t xml:space="preserve">close harmonies; fingerpicked acoustic; storytelling; spiritual or gospel; duets</t>
  </si>
  <si>
    <t xml:space="preserve">Anaïs Mitchell, Eric D. Johnson and Josh Kaufman's debut as a trio, reworking traditional British and American folk ballads into warm, enchanting harmony-driven arrangements.</t>
  </si>
  <si>
    <t xml:space="preserve">A modern-folk supergroup drawing directly on the Child ballad and Appalachian folk-revival tradition, feeding into the wider Big Thief-adjacent folk circle via shared label 37d03d.</t>
  </si>
  <si>
    <t xml:space="preserve">Bonny Light Horseman; Deep in Love; The Roving</t>
  </si>
  <si>
    <t xml:space="preserve">https://bonnylighthorseman.bandcamp.com/album/bonny-light-horseman
https://en.wikipedia.org/wiki/Bonny_Light_Horseman_(album)</t>
  </si>
  <si>
    <t xml:space="preserve">A2183</t>
  </si>
  <si>
    <t xml:space="preserve">Rolling Golden Holy</t>
  </si>
  <si>
    <t xml:space="preserve">The trio's second album moves from strict traditional-ballad reworkings toward more original songwriting, keeping the same warm three-way harmony blend.</t>
  </si>
  <si>
    <t xml:space="preserve">Continues Bonny Light Horseman's folk-revival project between Mitchell, Johnson (Fruit Bats) and Kaufman (Muzz, The National circle).</t>
  </si>
  <si>
    <t xml:space="preserve">Someone to Weep for Me; Gone by Fall</t>
  </si>
  <si>
    <t xml:space="preserve">https://bonnylighthorseman.bandcamp.com/music</t>
  </si>
  <si>
    <t xml:space="preserve">A2184</t>
  </si>
  <si>
    <t xml:space="preserve">Keep Me on Your Mind/See You Free</t>
  </si>
  <si>
    <t xml:space="preserve">close harmonies; fingerpicked acoustic; storytelling; duets; spiritual or gospel</t>
  </si>
  <si>
    <t xml:space="preserve">A double LP of enchanting harmonies and impeccable folk songwriting, Bonny Light Horseman's most expansive record, splitting introspective and more communal sides across two discs.</t>
  </si>
  <si>
    <t xml:space="preserve">The trio's third full-length, continuing their blend of traditional folk revival and original songwriting within the Big Thief-adjacent 37d03d/AntFarm circle.</t>
  </si>
  <si>
    <t xml:space="preserve">Keep Me on Your Mind; See You Free</t>
  </si>
  <si>
    <t xml:space="preserve">https://bonnylighthorseman.bandcamp.com/album/keep-me-on-your-mind-see-you-free
https://www.noexpectations.fyi/p/margaux-good-looks-bloomsday-new-music</t>
  </si>
  <si>
    <t xml:space="preserve">A2185</t>
  </si>
  <si>
    <t xml:space="preserve">Lateness of Dancers</t>
  </si>
  <si>
    <t xml:space="preserve">pedal steel; drawl; spiritual or gospel; breezy; fingerpicked acoustic</t>
  </si>
  <si>
    <t xml:space="preserve">M.C. Taylor's first Merge album loosens the ragged folk of his earlier records into warmer, full-band arrangements with pedal steel and organ. The songs move at an unhurried, breezy pace, with Taylor's rasp working through themes of family and faith. It is the record that carried Hiss Golden Messenger out of the private-press underground and into a wider Americana audience.</t>
  </si>
  <si>
    <t xml:space="preserve">Grows out of the raw, homemade folk of Bad Debt and Haw into a fuller Dead- and Band-indebted country-rock sound that Taylor would keep refining on later Merge albums.</t>
  </si>
  <si>
    <t xml:space="preserve">Lord, Help The Poor and Needy; Southern Grammar</t>
  </si>
  <si>
    <t xml:space="preserve">A2186</t>
  </si>
  <si>
    <t xml:space="preserve">Heart Like a Levee</t>
  </si>
  <si>
    <t xml:space="preserve">pedal steel; drawl; storytelling; breezy; close harmonies</t>
  </si>
  <si>
    <t xml:space="preserve">Written after a period of financial and creative doubt, this album turns Taylor's worries into some of his most direct, tuneful songwriting, backed by a road-tested band playing loose, breezy country-soul. Horns and pedal steel color songs about work, fatherhood, and getting by. It is often cited as the emotional center of his Merge run.</t>
  </si>
  <si>
    <t xml:space="preserve">Continues the Dead- and Band-inflected country-rock direction set on Lateness of Dancers, cementing Hiss Golden Messenger as a hub of the 2010s cosmic-country revival.</t>
  </si>
  <si>
    <t xml:space="preserve">Biloxi; Like a Mirror Loves a Hammer</t>
  </si>
  <si>
    <t xml:space="preserve">A2187</t>
  </si>
  <si>
    <t xml:space="preserve">Hallelujah Anyhow</t>
  </si>
  <si>
    <t xml:space="preserve">pedal steel; spiritual or gospel; breezy; harmonized guitars; drawl</t>
  </si>
  <si>
    <t xml:space="preserve">A quick, joyful counterpart to Heart Like a Levee's worry, recorded fast with the touring band and leaning into gospel-tinged uplift. The guitars are warmer and more interlocked than on earlier records, with less studio polish and more live-in-the-room feel. Taylor has described it as a record about gratitude in hard times.</t>
  </si>
  <si>
    <t xml:space="preserve">Keeps Hiss Golden Messenger's cosmic-country sound loose and communal, closer to the Dead's road-band ethos than the more arranged Heart Like a Levee.</t>
  </si>
  <si>
    <t xml:space="preserve">Jenny of the Roses; When the Wall Comes Down</t>
  </si>
  <si>
    <t xml:space="preserve">A2188</t>
  </si>
  <si>
    <t xml:space="preserve">Terms of Surrender</t>
  </si>
  <si>
    <t xml:space="preserve">pedal steel; drawl; breezy; storytelling; harmonized guitars</t>
  </si>
  <si>
    <t xml:space="preserve">A more expansive, guest-heavy record featuring Aaron Dessner, John James Tourville, and Buddy Miller, stretching Hiss Golden Messenger's country-soul into longer, more atmospheric arrangements. Themes of self-doubt and endurance run through the lyrics, delivered over some of the band's most layered playing to date. It was recorded partly at Dessner's Long Pond studio.</t>
  </si>
  <si>
    <t xml:space="preserve">Expands the Merge-era cosmic-country sound with outside collaborators, tying Hiss Golden Messenger to the wider 2010s indie-Americana network around Bon Iver and the National.</t>
  </si>
  <si>
    <t xml:space="preserve">Cracked Windshield; My Wing</t>
  </si>
  <si>
    <t xml:space="preserve">A2189</t>
  </si>
  <si>
    <t xml:space="preserve">Quietly Blowing It</t>
  </si>
  <si>
    <t xml:space="preserve">pedal steel; drawl; breezy; synths; storytelling</t>
  </si>
  <si>
    <t xml:space="preserve">Written and largely recorded in isolation during 2020, this record folds subtle synths and drum machine textures into Hiss Golden Messenger's usual country-soul, without losing the pedal steel and warm harmonies. The songs reckon with pandemic-era stillness and small-town North Carolina life in equal measure. It is a quieter, more reflective entry than its predecessors.</t>
  </si>
  <si>
    <t xml:space="preserve">Shows Taylor bending his Dead- and Band-rooted sound toward home-studio textures while keeping the same cosmic-country core.</t>
  </si>
  <si>
    <t xml:space="preserve">Way Back in the Way Back; If It Comes in the Morning</t>
  </si>
  <si>
    <t xml:space="preserve">A2190</t>
  </si>
  <si>
    <t xml:space="preserve">Jump for Joy</t>
  </si>
  <si>
    <t xml:space="preserve">pedal steel; breezy; close harmonies; drawl; storytelling</t>
  </si>
  <si>
    <t xml:space="preserve">A relatively lean, upbeat record that returns to full-band arrangements after the home-recorded Quietly Blowing It, with brighter tempos and some of Taylor's most direct choruses. Pedal steel and harmony vocals sit up front, in keeping with the buttery, breezy sound that defines his Merge catalog. It arrived as Taylor marked over a decade of recording as Hiss Golden Messenger.</t>
  </si>
  <si>
    <t xml:space="preserve">A late-period return to the communal, road-band version of Hiss Golden Messenger's cosmic country after a more solitary pandemic record.</t>
  </si>
  <si>
    <t xml:space="preserve">Nu-Grape; My Sundown Sky</t>
  </si>
  <si>
    <t xml:space="preserve">A2191</t>
  </si>
  <si>
    <t xml:space="preserve">Jess Williamson</t>
  </si>
  <si>
    <t xml:space="preserve">Cosmic Wink</t>
  </si>
  <si>
    <t xml:space="preserve">pedal steel; drawl; fingerpicked acoustic; breezy; hushed</t>
  </si>
  <si>
    <t xml:space="preserve">Williamson's Mexican Summer debut sets her plainspoken, drawling voice against loose, twangy full-band arrangements, a step up in scale from her earlier home-recorded albums. Songs move between hushed acoustic passages and warmer country-rock breeze, dealing frankly with sex, loneliness, and desert landscapes. It established her as part of the label's cosmic-leaning Americana roster.</t>
  </si>
  <si>
    <t xml:space="preserve">Moves Williamson's earlier lo-fi folk toward a fuller Laurel Canyon-indebted country-rock sound, setting up her later work as one half of Plains with Katie Crutchfield.</t>
  </si>
  <si>
    <t xml:space="preserve">Wine Dark Sea; Infinite Scroll</t>
  </si>
  <si>
    <t xml:space="preserve">https://en.wikipedia.org/wiki/Jess_Williamson</t>
  </si>
  <si>
    <t xml:space="preserve">A2192</t>
  </si>
  <si>
    <t xml:space="preserve">Sorceress</t>
  </si>
  <si>
    <t xml:space="preserve">pedal steel; drawl; breezy; hushed; fingerpicked acoustic</t>
  </si>
  <si>
    <t xml:space="preserve">A patient, spacious record built around Williamson's low, unhurried voice and finger-picked and pedal-steel-laced arrangements, recorded partly at Sonic Ranch in Texas. It trades the rawer edges of Cosmic Wink for a smoother, more mystical take on desert country-rock. Themes of self-possession and desire run through its longer, breezier songs.</t>
  </si>
  <si>
    <t xml:space="preserve">Continues Williamson's Mexican Summer-era cosmic country lineage, deepening the Parsons- and Laurel Canyon-indebted sound she'd carry into her Plains collaboration.</t>
  </si>
  <si>
    <t xml:space="preserve">Pictures of Flowers; Chasing Spirits</t>
  </si>
  <si>
    <t xml:space="preserve">A2193</t>
  </si>
  <si>
    <t xml:space="preserve">Time Ain't Accidental</t>
  </si>
  <si>
    <t xml:space="preserve">Austin / Marfa, TX</t>
  </si>
  <si>
    <t xml:space="preserve">pedal steel; drawl; breezy; storytelling; close harmonies</t>
  </si>
  <si>
    <t xml:space="preserve">Recorded in Marfa and Nashville after Williamson's move back to Texas, this album is her most fully country-identified record, with pedal steel, warm harmonies, and road-song imagery throughout. It processes a broken engagement with a directness that critics linked to both Lucinda Williams and classic outlaw country. It marked her strongest crossover into the wider Americana conversation.</t>
  </si>
  <si>
    <t xml:space="preserve">Brings Williamson's cosmic-country sound closest to its Gram Parsons and outlaw-country roots, continuing the lineage she shares with Plains partner Katie Crutchfield.</t>
  </si>
  <si>
    <t xml:space="preserve">Hunter; God in Everything</t>
  </si>
  <si>
    <t xml:space="preserve">A2194</t>
  </si>
  <si>
    <t xml:space="preserve">Cut Worms</t>
  </si>
  <si>
    <t xml:space="preserve">Hollow Ground</t>
  </si>
  <si>
    <t xml:space="preserve">fingerpicked acoustic; harmonized guitars; drawl; breezy; jangle</t>
  </si>
  <si>
    <t xml:space="preserve">Max Clarke's first full-length as Cut Worms leans on ringing, Everly Brothers-style harmonies and simple, twangy guitar figures played at an unhurried country-pop tempo. It is a warm, sunny record that wears its 1960s and '70s country-rock influences openly without pastiche. Clarke's plainspoken songwriting keeps the mood breezy even when the lyrics turn wistful.</t>
  </si>
  <si>
    <t xml:space="preserve">Draws directly on Gram Parsons-style country-rock and Laurel Canyon harmony singing, filtered through a Brooklyn DIY-pop sensibility.</t>
  </si>
  <si>
    <t xml:space="preserve">Cash for Gold; All Away</t>
  </si>
  <si>
    <t xml:space="preserve">https://en.wikipedia.org/wiki/Cut_Worms</t>
  </si>
  <si>
    <t xml:space="preserve">A2195</t>
  </si>
  <si>
    <t xml:space="preserve">Nobody Lives Here Anymore</t>
  </si>
  <si>
    <t xml:space="preserve">fingerpicked acoustic; harmonized guitars; breezy; drawl; close harmonies</t>
  </si>
  <si>
    <t xml:space="preserve">A double album that widens Cut Worms' sound with brighter production, horns, and more layered harmonies while keeping the same easy country-pop tempos. Clarke's songwriting stays plain and melodic, closer to classic AM radio than to twang-rock swagger. It is the most expansive record in his catalog.</t>
  </si>
  <si>
    <t xml:space="preserve">Extends the buttery, harmony-driven Laurel Canyon and Everly Brothers lineage of Hollow Ground into a longer, more varied set.</t>
  </si>
  <si>
    <t xml:space="preserve">Sold My Soul; Every Front I've Known</t>
  </si>
  <si>
    <t xml:space="preserve">A2196</t>
  </si>
  <si>
    <t xml:space="preserve">fingerpicked acoustic; harmonized guitars; drawl; breezy; close harmonies</t>
  </si>
  <si>
    <t xml:space="preserve">The self-titled third album pares Cut Worms' sound back to a leaner, more direct country-pop, recorded with a full band after Clarke relocated from New York to Los Angeles. Melodies stay bright and hooky, riding on the same twangy, harmony-laden guitar interplay as his earlier work. It reads as a mid-career consolidation rather than a reinvention.</t>
  </si>
  <si>
    <t xml:space="preserve">Keeps Cut Worms anchored in the Parsons/Everly Brothers country-pop lineage that runs through his whole catalog.</t>
  </si>
  <si>
    <t xml:space="preserve">Veronica; Don't Want to Say Goodbye</t>
  </si>
  <si>
    <t xml:space="preserve">A2197</t>
  </si>
  <si>
    <t xml:space="preserve">Kevin Morby</t>
  </si>
  <si>
    <t xml:space="preserve">Sundowner</t>
  </si>
  <si>
    <t xml:space="preserve">fingerpicked acoustic; drawl; hushed; breezy; storytelling</t>
  </si>
  <si>
    <t xml:space="preserve">Recorded largely alone at home after Morby moved back to Kansas City, this is his most spare, plainspoken record, built on finger-picked guitar, harmonica, and unhurried tempos. It trades the fuller band arrangements of his Los Angeles-era work for a hushed, small-town Midwestern feel. Reviewers linked its plainness to Springsteen's Nebraska as much as to cosmic country.</t>
  </si>
  <si>
    <t xml:space="preserve">A stripped-down turn in Morby's catalog that still carries the breezy, Dead- and Parsons-indebted guitar sensibility of his earlier band records.</t>
  </si>
  <si>
    <t xml:space="preserve">Campfire; Wander</t>
  </si>
  <si>
    <t xml:space="preserve">https://en.wikipedia.org/wiki/Kevin_Morby</t>
  </si>
  <si>
    <t xml:space="preserve">A2198</t>
  </si>
  <si>
    <t xml:space="preserve">This Is a Photograph</t>
  </si>
  <si>
    <t xml:space="preserve">pedal steel; fingerpicked acoustic; breezy; storytelling; harmonized guitars</t>
  </si>
  <si>
    <t xml:space="preserve">Written after Morby found an old photograph of his father presumed near-death, this album is a warm, mid-tempo meditation on mortality and memory, built on breezy country-rock arrangements with pedal steel and horns. Recorded partly in Memphis, it draws on that city's soul and gospel history as much as on Laurel Canyon songwriting. Josh Terry has called it Morby's best record.</t>
  </si>
  <si>
    <t xml:space="preserve">Continues Morby's move toward a fuller, Dead- and Band-inflected cosmic country sound, and set up the piano-based sessions of More Photographs.</t>
  </si>
  <si>
    <t xml:space="preserve">This Is a Photograph; Rock Bottom</t>
  </si>
  <si>
    <t xml:space="preserve">A2199</t>
  </si>
  <si>
    <t xml:space="preserve">Little Wide Open</t>
  </si>
  <si>
    <t xml:space="preserve">pedal steel; breezy; storytelling; spiritual or gospel; harmonized guitars</t>
  </si>
  <si>
    <t xml:space="preserve">Morby's latest album spreads thirteen songs across a bucolic, folk-rock palette, continuing the warm, unhurried style of This Is a Photograph with an even more pastoral, near-spiritual tone. Pedal steel and acoustic textures dominate over the breezy tempos. Terry named it among his favorites of the year it appeared.</t>
  </si>
  <si>
    <t xml:space="preserve">Extends Morby's Dead Oceans-era cosmic country songwriting, keeping him a central figure of the 2020s Americana-indie crossover.</t>
  </si>
  <si>
    <t xml:space="preserve">A2200</t>
  </si>
  <si>
    <t xml:space="preserve">Tip of the Sphere</t>
  </si>
  <si>
    <t xml:space="preserve">long solos; cosmic; breezy; harmonized guitars; deadpan</t>
  </si>
  <si>
    <t xml:space="preserve">A more exploratory record than Mangy Love, stretching several songs into long, Dead-like instrumental passages built on interlocking guitar lines. McCombs' deadpan, riddling lyrics stay intact even as the band jams out around them. Critics singled out its patient, cosmic-rock second half as some of his most ambitious playing.</t>
  </si>
  <si>
    <t xml:space="preserve">Leans furthest into the Grateful Dead-style long-form guitar jam of any McCombs record, tying him directly to the Cosmic American Music revival.</t>
  </si>
  <si>
    <t xml:space="preserve">Sleeping Volcanoes; American Canyon Sutra</t>
  </si>
  <si>
    <t xml:space="preserve">A2201</t>
  </si>
  <si>
    <t xml:space="preserve">Amen Dunes</t>
  </si>
  <si>
    <t xml:space="preserve">Love</t>
  </si>
  <si>
    <t xml:space="preserve">Sacred Bones</t>
  </si>
  <si>
    <t xml:space="preserve">hushed; cosmic; breezy; fingerpicked acoustic; drawl</t>
  </si>
  <si>
    <t xml:space="preserve">Damon McMahon's breakthrough as Amen Dunes trades his earlier lo-fi murk for warmer, more melodic songs built on loping acoustic guitar and a breathy, drawling voice. Tempos stay slow and breezy, closer to hazy folk-rock than to the drone of his debut. It is the record that widened his audience beyond the noise-folk underground.</t>
  </si>
  <si>
    <t xml:space="preserve">Moves Amen Dunes toward a hazier, Dead- and Parsons-adjacent guitar-folk sound documented in his own account of listening to classic rock while writing it.</t>
  </si>
  <si>
    <t xml:space="preserve">Lonely Richard; Splits Are Parted</t>
  </si>
  <si>
    <t xml:space="preserve">https://en.wikipedia.org/wiki/Amen_Dunes</t>
  </si>
  <si>
    <t xml:space="preserve">A2202</t>
  </si>
  <si>
    <t xml:space="preserve">cosmic; breezy; hushed; synths; drawl</t>
  </si>
  <si>
    <t xml:space="preserve">A more polished, radio-scaled record than Love, mixing McMahon's drawled vocals with warmer production, occasional synths, and mid-tempo grooves that borrow as much from classic rock as from psych-folk. Songs draw obliquely on McMahon's own family history and the pressures of masculinity. It became his most widely reviewed album to date.</t>
  </si>
  <si>
    <t xml:space="preserve">Extends the breezy, classic-rock-informed direction of Love into a fuller studio sound, keeping Amen Dunes tied to the wider Cosmic American Music-adjacent revival.</t>
  </si>
  <si>
    <t xml:space="preserve">Miki Dora; Believe</t>
  </si>
  <si>
    <t xml:space="preserve">https://www.noexpectations.fyi/p/new-albums-lamplight-amen-dunes-tapir</t>
  </si>
  <si>
    <t xml:space="preserve">A2203</t>
  </si>
  <si>
    <t xml:space="preserve">Chris Cohen</t>
  </si>
  <si>
    <t xml:space="preserve">Overgrown Path</t>
  </si>
  <si>
    <t xml:space="preserve">hushed; fingerpicked acoustic; cosmic; breezy; deadpan</t>
  </si>
  <si>
    <t xml:space="preserve">Cohen's solo debut after Deerhoof and the Curtains sets warped, subdued psychedelic pop against loose, home-recorded arrangements. Guitars ring and drift rather than solo, and the tempos stay unhurried throughout. It established the mysterious, hazy sound that runs through his later solo work.</t>
  </si>
  <si>
    <t xml:space="preserve">Draws on Laurel Canyon-style breezy pop songwriting filtered through a lo-fi, tape-warped production sensibility.</t>
  </si>
  <si>
    <t xml:space="preserve">Heart Beats; Rollercoaster Rider</t>
  </si>
  <si>
    <t xml:space="preserve">https://en.wikipedia.org/wiki/Chris_Cohen_(musician)</t>
  </si>
  <si>
    <t xml:space="preserve">A2204</t>
  </si>
  <si>
    <t xml:space="preserve">As If Apart</t>
  </si>
  <si>
    <t xml:space="preserve">A slightly warmer, more melodic follow-up to Overgrown Path, keeping Cohen's soft-focus psychedelic pop but adding more overt hooks and clearer vocal lines. Tempos remain breezy and the mood mellow throughout. It continues his run of quietly beloved, low-key solo records.</t>
  </si>
  <si>
    <t xml:space="preserve">Refines the hazy, Laurel Canyon-adjacent pop songwriting of Overgrown Path without changing course.</t>
  </si>
  <si>
    <t xml:space="preserve">Edith; Green Eyes</t>
  </si>
  <si>
    <t xml:space="preserve">A2205</t>
  </si>
  <si>
    <t xml:space="preserve">hushed; cosmic; breezy; synths; deadpan</t>
  </si>
  <si>
    <t xml:space="preserve">Cohen's self-titled third album keeps his mumbled, half-buried vocal style but opens the arrangements up with more keyboard and synth color. The tempos stay slow and breezy, and the mood remains warm rather than melancholy. It is generally regarded as the most fully realized record in his solo catalog.</t>
  </si>
  <si>
    <t xml:space="preserve">Continues Cohen's subdued psychedelic-pop lineage, indebted to Laurel Canyon songwriting as much as to his own art-pop background in Deerhoof.</t>
  </si>
  <si>
    <t xml:space="preserve">Green Eyes; Physical Address</t>
  </si>
  <si>
    <t xml:space="preserve">A2206</t>
  </si>
  <si>
    <t xml:space="preserve">Paint a Room</t>
  </si>
  <si>
    <t xml:space="preserve">Hardly Art</t>
  </si>
  <si>
    <t xml:space="preserve">hushed; cosmic; breezy; horns; deadpan</t>
  </si>
  <si>
    <t xml:space="preserve">Made with horn charts from Jeff Parker and Josh Johnson, this record keeps Cohen's subdued psychedelia while adding jazzier color and infectious, understated hooks. As Josh Terry noted, it moves through mysterious atmospheres without ever raising its volume. It marked Cohen's move from Captured Tracks to Hardly Art.</t>
  </si>
  <si>
    <t xml:space="preserve">Extends Cohen's breezy, Laurel Canyon-adjacent pop songwriting into jazzier arrangements, deepening a catalog that has quietly run in parallel to the wider cosmic-country revival.</t>
  </si>
  <si>
    <t xml:space="preserve">Paint a Room; Never Change</t>
  </si>
  <si>
    <t xml:space="preserve">A2207</t>
  </si>
  <si>
    <t xml:space="preserve">Jonathan Wilson</t>
  </si>
  <si>
    <t xml:space="preserve">Gentle Spirit</t>
  </si>
  <si>
    <t xml:space="preserve">pedal steel; harmonized guitars; long solos; cosmic; breezy</t>
  </si>
  <si>
    <t xml:space="preserve">Wilson's breakout solo debut is a sprawling, hour-long homage to Laurel Canyon songwriting, built on layered acoustic and pedal-steel textures and long, patient guitar passages. Recorded in his own Laurel Canyon studio with guests including members of Wilco and Dawes, it directly revives the Crosby, Stills &amp; Nash and Neil Young sound of the neighborhood's golden age. It made Wilson a central figure of the 2010s cosmic-country and folk-rock revival.</t>
  </si>
  <si>
    <t xml:space="preserve">A conscious, documented recreation of the Laurel Canyon country-rock sound of Gram Parsons and CSNY, made in the same physical neighborhood that produced it.</t>
  </si>
  <si>
    <t xml:space="preserve">Desert Raven; Can We Really Party Today?</t>
  </si>
  <si>
    <t xml:space="preserve">https://en.wikipedia.org/wiki/Jonathan_Wilson_(musician)</t>
  </si>
  <si>
    <t xml:space="preserve">A2208</t>
  </si>
  <si>
    <t xml:space="preserve">Fanfare</t>
  </si>
  <si>
    <t xml:space="preserve">pedal steel; long solos; harmonized guitars; cosmic; strings</t>
  </si>
  <si>
    <t xml:space="preserve">A denser, more orchestrated follow-up to Gentle Spirit, adding strings and a wider cast of guests (including David Crosby and Graham Nash) to Wilson's long-form country-rock songs. Extended guitar jams and layered harmonies stretch several tracks well past the six-minute mark. It further cemented Wilson's reputation as a producer-auteur of the Laurel Canyon revival.</t>
  </si>
  <si>
    <t xml:space="preserve">Expands Gentle Spirit's Laurel Canyon and Grateful Dead-indebted guitar-rock into a more maximalist, string-laden record.</t>
  </si>
  <si>
    <t xml:space="preserve">Dear Friend; Fazon</t>
  </si>
  <si>
    <t xml:space="preserve">A2209</t>
  </si>
  <si>
    <t xml:space="preserve">Rare Birds</t>
  </si>
  <si>
    <t xml:space="preserve">synths; long solos; cosmic; harmonized guitars; polished</t>
  </si>
  <si>
    <t xml:space="preserve">A more synth-laced, polished record than Wilson's first two albums, though still built around long, winding guitar solos and breezy tempos. It reflects his work as a Roger Waters sideman and in-demand producer during this period, with a slicker, more 1980s-tinged studio sound. Fans of his earlier folk-rock leaned mixed, but the guitar-forward core remained.</t>
  </si>
  <si>
    <t xml:space="preserve">Shows Wilson's Laurel Canyon revivalism absorbing more polished, synth-rock textures without abandoning its long-solo, cosmic foundation.</t>
  </si>
  <si>
    <t xml:space="preserve">Rare Birds; Sunset Blvd</t>
  </si>
  <si>
    <t xml:space="preserve">A2210</t>
  </si>
  <si>
    <t xml:space="preserve">Dixie Blur</t>
  </si>
  <si>
    <t xml:space="preserve">BMG</t>
  </si>
  <si>
    <t xml:space="preserve">fiddle; pedal steel; breezy; fingerpicked acoustic; harmonized guitars</t>
  </si>
  <si>
    <t xml:space="preserve">Recorded in Nashville with a crew of bluegrass and session players, this album pulls Wilson's sound closest to straight country, adding fiddle and pedal steel to his usual breezy, long-form guitar writing. It is a warmer, more rootsy record than Rare Birds, closer in spirit to Gentle Spirit. Wilson has described it as a return to more direct songwriting.</t>
  </si>
  <si>
    <t xml:space="preserve">Brings Wilson's Laurel Canyon revivalism back toward its country-rock and Gram Parsons roots by way of Nashville session musicians.</t>
  </si>
  <si>
    <t xml:space="preserve">Just for Love; El Camino Real</t>
  </si>
  <si>
    <t xml:space="preserve">A2211</t>
  </si>
  <si>
    <t xml:space="preserve">Howlin Rain</t>
  </si>
  <si>
    <t xml:space="preserve">Magnificent Fiend</t>
  </si>
  <si>
    <t xml:space="preserve">long solos; Crazy Horse fuzz; harmonized guitars; cosmic; anthemic</t>
  </si>
  <si>
    <t xml:space="preserve">Ethan Miller's band follows up their debut with a bigger, Rick Rubin-produced record of heavy, extended guitar jams built on Crazy Horse-style fuzz and Southern-rock swagger. Songs stretch out into long instrumental sections without losing their anthemic hooks. It is generally considered Howlin Rain's breakthrough.</t>
  </si>
  <si>
    <t xml:space="preserve">A direct continuation of the Neil Young &amp; Crazy Horse and Allman Brothers long-jam lineage, filtered through Miller's earlier work in the psych band Comets on Fire.</t>
  </si>
  <si>
    <t xml:space="preserve">Dancers at the End of Time; Riverboat</t>
  </si>
  <si>
    <t xml:space="preserve">https://en.wikipedia.org/wiki/Howlin_Rain</t>
  </si>
  <si>
    <t xml:space="preserve">A2212</t>
  </si>
  <si>
    <t xml:space="preserve">The Russian Wilds</t>
  </si>
  <si>
    <t xml:space="preserve">A dense, heavily produced record of sprawling, riff-driven rock songs, several stretching past seven minutes with extended guitar interplay. It leans harder into arena-scaled classic rock than Howlin Rain's earlier records, while keeping the same Dead- and Crazy Horse-indebted jam structure. Miller has called it the most difficult record he made with the band.</t>
  </si>
  <si>
    <t xml:space="preserve">Pushes the Crazy Horse and Southern-rock long-jam lineage of Magnificent Fiend toward a heavier, more maximalist studio sound.</t>
  </si>
  <si>
    <t xml:space="preserve">Self Made Man; Phantom in the Valley</t>
  </si>
  <si>
    <t xml:space="preserve">A2213</t>
  </si>
  <si>
    <t xml:space="preserve">Mansion Songs</t>
  </si>
  <si>
    <t xml:space="preserve">Silver Current Records</t>
  </si>
  <si>
    <t xml:space="preserve">long solos; harmonized guitars; cosmic; breezy; anthemic</t>
  </si>
  <si>
    <t xml:space="preserve">A looser, more organic-sounding record than The Russian Wilds, recorded live off the floor with a new lineup and leaning into warmer, more soulful arrangements. Extended guitar solos still anchor several songs, but the overall feel is breezier and less studio-heavy. It marked Miller's move to his own Silver Current label.</t>
  </si>
  <si>
    <t xml:space="preserve">Returns Howlin Rain's Crazy Horse-and-Dead-indebted jamming to a rawer, band-in-a-room sound after the maximalism of The Russian Wilds.</t>
  </si>
  <si>
    <t xml:space="preserve">Meet Me in the Wind; Wild Bush Congregation</t>
  </si>
  <si>
    <t xml:space="preserve">A2214</t>
  </si>
  <si>
    <t xml:space="preserve">The Alligator Bride</t>
  </si>
  <si>
    <t xml:space="preserve">long solos; harmonized guitars; cosmic; anthemic; Crazy Horse fuzz</t>
  </si>
  <si>
    <t xml:space="preserve">A double album that stretches Howlin Rain's long-form jamming even further, with several tracks built around extended, exploratory guitar sections in the mode of the Dead's live improvisation. It is the most explicitly psychedelic and least song-oriented record in Miller's catalog. Fans of the band's jam-rock side consider it a high point.</t>
  </si>
  <si>
    <t xml:space="preserve">The fullest expression of Howlin Rain's Grateful Dead- and Crazy Horse-style extended-jam songwriting.</t>
  </si>
  <si>
    <t xml:space="preserve">Rainbow Trout; The Wild Boys</t>
  </si>
  <si>
    <t xml:space="preserve">A2215</t>
  </si>
  <si>
    <t xml:space="preserve">Lighten Up</t>
  </si>
  <si>
    <t xml:space="preserve">Nashville</t>
  </si>
  <si>
    <t xml:space="preserve">pedal steel; close harmonies; breezy; hushed; storytelling</t>
  </si>
  <si>
    <t xml:space="preserve">A more textured, golden-toned record than Putting On Airs, layering Rae's strong, unhurried voice over AM-radio-indebted arrangements that Terry called never kitschy despite the vintage flourishes. Every arrangement stays tasteful and uncluttered, in keeping with the breezy Cosmic American Music lineage she works in. It builds on her Single Lock catalog without repeating it.</t>
  </si>
  <si>
    <t xml:space="preserve">Extends Rae's Nashville country-folk lineage, tying her to the same Single Lock circle of Muscle Shoals-adjacent Americana artists.</t>
  </si>
  <si>
    <t xml:space="preserve">Lighten Up; Modern Woman</t>
  </si>
  <si>
    <t xml:space="preserve">https://en.wikipedia.org/wiki/Erin_Rae</t>
  </si>
  <si>
    <t xml:space="preserve">A2216</t>
  </si>
  <si>
    <t xml:space="preserve">Cory Hanson</t>
  </si>
  <si>
    <t xml:space="preserve">The Unborn Capitalist from Limbo</t>
  </si>
  <si>
    <t xml:space="preserve">pedal steel; fingerpicked acoustic; cosmic; hushed; strings</t>
  </si>
  <si>
    <t xml:space="preserve">Hanson's first solo album away from his fuzzed-out band Wand strips things back to gentle, string-and-pedal-steel-laced folk-rock, closer to Gene Clark than to Wand's noise. His high, plaintive voice sits up front over patient, breezy arrangements. It is a quiet detour from the guitar heroics of his main band.</t>
  </si>
  <si>
    <t xml:space="preserve">Moves Hanson from Wand's psych-fuzz toward a hushed, Laurel Canyon-adjacent country-folk sound that resurfaces in his later solo work.</t>
  </si>
  <si>
    <t xml:space="preserve">Ordinary Life; Vaporized</t>
  </si>
  <si>
    <t xml:space="preserve">https://coryhanson.bandcamp.com/music
https://en.wikipedia.org/wiki/Wand_(band)</t>
  </si>
  <si>
    <t xml:space="preserve">A2217</t>
  </si>
  <si>
    <t xml:space="preserve">Pale Horse Rider</t>
  </si>
  <si>
    <t xml:space="preserve">pedal steel; long solos; cosmic; breezy; harmonized guitars</t>
  </si>
  <si>
    <t xml:space="preserve">A fuller-band, more overtly country-rock record than Hanson's debut, with pedal steel and long, winding guitar solos running through desert-toned songs. It leans into the sound of vintage Neil Young and Gene Clark records without straight pastiche. Critics noted it as his most cohesive solo statement to date.</t>
  </si>
  <si>
    <t xml:space="preserve">Pulls Hanson's solo work closer to classic Cosmic American Music, sitting alongside labelmates like Bill Callahan on Drag City's roster.</t>
  </si>
  <si>
    <t xml:space="preserve">Pale Horse Rider; Necklace</t>
  </si>
  <si>
    <t xml:space="preserve">https://coryhanson.bandcamp.com/music</t>
  </si>
  <si>
    <t xml:space="preserve">A2218</t>
  </si>
  <si>
    <t xml:space="preserve">Western Cum</t>
  </si>
  <si>
    <t xml:space="preserve">long solos; pedal steel; cosmic; harmonized guitars; breezy</t>
  </si>
  <si>
    <t xml:space="preserve">A provocatively titled record built around ten-minute guitar-solo epics, closer to Hanson's Wand side than his quieter solo debut. Country-rock tempos and pedal steel still anchor the songs even as the guitar playing stretches out at length. Terry called it instantly likable despite the sprawl.</t>
  </si>
  <si>
    <t xml:space="preserve">Reconnects Hanson's solo work to the long-form, Dead- and Crazy Horse-style guitar jamming of the Cosmic American Music lineage.</t>
  </si>
  <si>
    <t xml:space="preserve">Motorcycle; Persuasion Architecture</t>
  </si>
  <si>
    <t xml:space="preserve">A2219</t>
  </si>
  <si>
    <t xml:space="preserve">I Love People</t>
  </si>
  <si>
    <t xml:space="preserve">pedal steel; piano; breezy; harmonized guitars; funny-sad</t>
  </si>
  <si>
    <t xml:space="preserve">A full swerve from Hanson's scorching guitar-rock records into piano-led, orchestral Nashville Sound balladry, as Josh Terry described it, with sarcastic, well-built songs. It keeps the breezy tempos of his earlier work while trading long solos for lusher, more classic-country arrangement. It is his most stylistically surprising solo record.</t>
  </si>
  <si>
    <t xml:space="preserve">Bends Hanson's Cosmic American Music-indebted solo catalog toward classic Nashville Sound orchestration.</t>
  </si>
  <si>
    <t xml:space="preserve">A2220</t>
  </si>
  <si>
    <t xml:space="preserve">Kacy &amp; Clayton</t>
  </si>
  <si>
    <t xml:space="preserve">The Siren's Song</t>
  </si>
  <si>
    <t xml:space="preserve">Glentworth, Saskatchewan</t>
  </si>
  <si>
    <t xml:space="preserve">fingerpicked acoustic; close harmonies; drawl; storytelling; fiddle</t>
  </si>
  <si>
    <t xml:space="preserve">Produced by Jeff Tweedy, this album pairs the Saskatchewan cousins' antique folk repertoire and close harmonies with warmer, more electric backing than their earlier records, edging toward a breezy country-rock feel. Clayton Linthicum's fingerpicked and occasionally fuzzed guitar work sits alongside Kacy Anderson's plain, unadorned voice. It was their first release for a US label.</t>
  </si>
  <si>
    <t xml:space="preserve">Bridges Kacy &amp; Clayton's traditional Canadian folk repertoire with the Laurel Canyon-adjacent country-rock arrangements Tweedy brought to the sessions.</t>
  </si>
  <si>
    <t xml:space="preserve">The Light of Day; Rio Grande</t>
  </si>
  <si>
    <t xml:space="preserve">https://en.wikipedia.org/wiki/Kacy_%26_Clayton</t>
  </si>
  <si>
    <t xml:space="preserve">A2221</t>
  </si>
  <si>
    <t xml:space="preserve">Carrying On</t>
  </si>
  <si>
    <t xml:space="preserve">fingerpicked acoustic; close harmonies; drawl; storytelling; harmonized guitars</t>
  </si>
  <si>
    <t xml:space="preserve">A fuller-band record than The Siren's Song, with more electric guitar interplay and a breezier tempo, while keeping the duo's plainspoken, old-timey vocal delivery. Produced again with outside help, it leans further from strict folk revivalism toward a country-rock sound. It continued their run on New West alongside labelmates working similar traditionalist-to-rock territory.</t>
  </si>
  <si>
    <t xml:space="preserve">Extends Kacy &amp; Clayton's move from pure folk repertoire toward a Laurel Canyon-style country-rock sound.</t>
  </si>
  <si>
    <t xml:space="preserve">Devil's Guns; Run Away</t>
  </si>
  <si>
    <t xml:space="preserve">A2222</t>
  </si>
  <si>
    <t xml:space="preserve">Garcia Peoples</t>
  </si>
  <si>
    <t xml:space="preserve">Cosmic Cash</t>
  </si>
  <si>
    <t xml:space="preserve">Ridgewood, NJ</t>
  </si>
  <si>
    <t xml:space="preserve">long solos; harmonized guitars; cosmic; Crazy Horse fuzz; anthemic</t>
  </si>
  <si>
    <t xml:space="preserve">A prolific New Jersey guitar band named for a certain Dead guitarist, this album is built around long, twin-guitar jams that move between fuzzed-out heaviness and lighter, twangy interplay. Songs regularly stretch past seven minutes, foregrounding improvisation over verse-chorus structure. It is one of the clearest examples of the 2010s Dead-revival guitar-band sound.</t>
  </si>
  <si>
    <t xml:space="preserve">Directly channels the Grateful Dead's twin-guitar jam vocabulary, filtered through a DIY New Jersey psych-rock scene shared with Ryley Walker and Endless Boogie.</t>
  </si>
  <si>
    <t xml:space="preserve">Cosmic Cash; Wichita Buttermilk</t>
  </si>
  <si>
    <t xml:space="preserve">https://garciapeoples.bandcamp.com/music</t>
  </si>
  <si>
    <t xml:space="preserve">A2223</t>
  </si>
  <si>
    <t xml:space="preserve">Nightcap at Wits' End</t>
  </si>
  <si>
    <t xml:space="preserve">long solos; harmonized guitars; cosmic; Crazy Horse fuzz; breezy</t>
  </si>
  <si>
    <t xml:space="preserve">A tighter, more song-focused record than Cosmic Cash, though still anchored by extended guitar interplay between the band's two lead players. Tempos loosen into breezier, more melodic territory in places, without giving up the long jams entirely. It shows the band refining rather than abandoning their Dead-indebted approach.</t>
  </si>
  <si>
    <t xml:space="preserve">Continues Garcia Peoples' Grateful Dead-inspired dual-guitar jamming within the same New Jersey/New York psych-rock underground as Endless Boogie and Woods.</t>
  </si>
  <si>
    <t xml:space="preserve">Yes Yes Y'All; Wanderer's Lament</t>
  </si>
  <si>
    <t xml:space="preserve">A2224</t>
  </si>
  <si>
    <t xml:space="preserve">Age of Peace</t>
  </si>
  <si>
    <t xml:space="preserve">Ode to Life</t>
  </si>
  <si>
    <t xml:space="preserve">fingerpicked acoustic; hushed; spiritual or gospel; lullaby; cosmic</t>
  </si>
  <si>
    <t xml:space="preserve">The debut LP from Angie Willcutt and Micah Wu (of Artificial Go and ROD) is eight brief, folk-based songs built on plucked strings and a mallet-driven pulse, released on Willcutt's own imprint. Willcutt's playful, transcendental lyrics float over Wu's spare, exploratory arrangements. Josh Terry called it spectral, cosmic folk-pop that is somewhat spooky despite its short 23-minute runtime.</t>
  </si>
  <si>
    <t xml:space="preserve">A hushed, folk-song take on Cosmic American Music by two members of a more frantic Los Angeles band, closer to Vashti Bunyan than to full-band jam-rock.</t>
  </si>
  <si>
    <t xml:space="preserve">For I Am Life Now; Northern Trees</t>
  </si>
  <si>
    <t xml:space="preserve">https://www.noexpectations.fyi/p/twin-peaks-age-of-peace-cola-trinity-ace</t>
  </si>
  <si>
    <t xml:space="preserve">https://ageofpeace.bandcamp.com/album/ode-to-life</t>
  </si>
  <si>
    <t xml:space="preserve">A2225</t>
  </si>
  <si>
    <t xml:space="preserve">Glyders</t>
  </si>
  <si>
    <t xml:space="preserve">Maria's Hunt</t>
  </si>
  <si>
    <t xml:space="preserve">harmonized guitars; breezy; cosmic; fingerpicked acoustic; drawl</t>
  </si>
  <si>
    <t xml:space="preserve">The debut full-length from Chicago duo Joshua Condon and Eliza Weber, following a decade of self-released EPs, sets warm harmony vocals against loose, breezy guitar arrangements. The songs move at an easy tempo somewhere between cosmic country and dream-pop. It was the first Glyders record to reach a wider audience beyond Chicago clubs.</t>
  </si>
  <si>
    <t xml:space="preserve">A slow-building DIY project that channels Laurel Canyon-style harmony songwriting through a decade of Chicago house-show self-release culture.</t>
  </si>
  <si>
    <t xml:space="preserve">https://glyders.bandcamp.com/music</t>
  </si>
  <si>
    <t xml:space="preserve">A2226</t>
  </si>
  <si>
    <t xml:space="preserve">Forever</t>
  </si>
  <si>
    <t xml:space="preserve">harmonized guitars; breezy; cosmic; drawl; anthemic</t>
  </si>
  <si>
    <t xml:space="preserve">Glyders' second full-length was flagged by Josh Terry as a forthcoming record to watch, continuing the duo's mix of breezy, harmony-driven guitar pop and cosmic-country tempos. It builds on Maria's Hunt with slightly fuller, more anthemic arrangements. The band remains a self-released Chicago project more than a decade after forming.</t>
  </si>
  <si>
    <t xml:space="preserve">Continues Glyders' Laurel Canyon-indebted harmony songwriting within Chicago's independent DIY scene.</t>
  </si>
  <si>
    <t xml:space="preserve">A2227</t>
  </si>
  <si>
    <t xml:space="preserve">Echolalia</t>
  </si>
  <si>
    <t xml:space="preserve">synths; cosmic; breezy; pedal steel; hushed</t>
  </si>
  <si>
    <t xml:space="preserve">A Nashville collective built around players who also work in Shrunken Elvis and Rich Ruth's band, this self-titled record blends Radiohead-style atmospherics with Nilsson-esque psychedelic pop and woozy, pub-rock-adjacent Americana. Josh Terry linked its ties to Nashville's Rich Ruth and Shrunken Elvis scene of instrumentalists reworking country and soul textures. It marked the project's debut on the UK label Full Time Hobby.</t>
  </si>
  <si>
    <t xml:space="preserve">Extends Nashville's instrumentalist-led cosmic country scene (Shrunken Elvis, Rich Ruth, Spencer Cullum) into a more song-based, psychedelic-pop direction.</t>
  </si>
  <si>
    <t xml:space="preserve">https://www.noexpectations.fyi/p/what-writing-100-newsletters-does-to-a-mf</t>
  </si>
  <si>
    <t xml:space="preserve">A2228</t>
  </si>
  <si>
    <t xml:space="preserve">Credit Electric</t>
  </si>
  <si>
    <t xml:space="preserve">Salvation</t>
  </si>
  <si>
    <t xml:space="preserve">harmonized guitars; breezy; cosmic; drawl; long solos</t>
  </si>
  <si>
    <t xml:space="preserve">A self-released Los Angeles record praised by Josh Terry as one of his favorite albums of the year, built on warm, breezy guitar interplay and easygoing tempos in the Dead-revival mode. The songwriting stays understated rather than showy, favoring feel over flash. It remains a low-profile release outside a small circle of devoted fans.</t>
  </si>
  <si>
    <t xml:space="preserve">Part of the same self-released, Dead-indebted West Coast guitar-band underground as Garcia Peoples and Cass McCombs' looser records.</t>
  </si>
  <si>
    <t xml:space="preserve">https://creditelectric.bandcamp.com/music
https://www.noexpectations.fyi/p/the-100-best-albums-of-2025</t>
  </si>
  <si>
    <t xml:space="preserve">A2229</t>
  </si>
  <si>
    <t xml:space="preserve">John Andrews &amp; the Yawns</t>
  </si>
  <si>
    <t xml:space="preserve">Cookbook</t>
  </si>
  <si>
    <t xml:space="preserve">Woodsist</t>
  </si>
  <si>
    <t xml:space="preserve">Hudson Valley, NY</t>
  </si>
  <si>
    <t xml:space="preserve">fingerpicked acoustic; harmonized guitars; breezy; jangle; drawl</t>
  </si>
  <si>
    <t xml:space="preserve">Andrews (a longtime member of the Woods/Woodsist scene, formerly of Quilt) leads this loose, sunny record of ramshackle country-folk, recorded at his farmhouse in the Hudson Valley. Ringing guitars and easygoing tempos carry conversational, unfussy songwriting throughout. It sits comfortably alongside labelmate Woods in the Woodsist roster's twangy, DIY take on Laurel Canyon songwriting.</t>
  </si>
  <si>
    <t xml:space="preserve">Continues the Woodsist label's lineage of hazy, harmony-driven country-folk that runs through Woods and Cut Worms as well.</t>
  </si>
  <si>
    <t xml:space="preserve">New California Blue; River of Doubt</t>
  </si>
  <si>
    <t xml:space="preserve">https://woodsist.com/product/yawns-cookbook/
https://en.wikipedia.org/wiki/John_Andrews_%26_The_Yawns</t>
  </si>
  <si>
    <t xml:space="preserve">A2230</t>
  </si>
  <si>
    <t xml:space="preserve">The War on Drugs</t>
  </si>
  <si>
    <t xml:space="preserve">Wagonwheel Blues</t>
  </si>
  <si>
    <t xml:space="preserve">Telecaster twang; hushed; long songs (7+ minutes); cosmic; breezy</t>
  </si>
  <si>
    <t xml:space="preserve">Adam Granduciel's full-length debut with the band, a hazy blend of Dylan-style harmonica and drawl with Crazy Horse guitar sprawl. Long, meandering tracks like 'Buenos Aires Beach' stretch toward Americana psychedelia rather than pop songcraft. It is for listeners who want the roots of the band's later widescreen sound in a rawer, more ragged form.</t>
  </si>
  <si>
    <t xml:space="preserve">Grew out of Granduciel and Kurt Vile's shared Philadelphia scene and Dylan/Neil Young influences, feeding directly into the more polished cosmic-Americana of the band's later records.</t>
  </si>
  <si>
    <t xml:space="preserve">Buenos Aires Beach; Arms Like Boulders</t>
  </si>
  <si>
    <t xml:space="preserve">https://en.wikipedia.org/wiki/The_War_on_Drugs_(band)</t>
  </si>
  <si>
    <t xml:space="preserve">A2231</t>
  </si>
  <si>
    <t xml:space="preserve">Slave Ambient</t>
  </si>
  <si>
    <t xml:space="preserve">synths; drum machine; long songs (7+ minutes); cosmic; hushed</t>
  </si>
  <si>
    <t xml:space="preserve">The War on Drugs' second album layers motorik drum-machine pulse under harmonica, slide guitar and reverb-soaked vocals, moving toward the widescreen sound the band would perfect later. Tracks bleed into one another like a long highway drive, closer to Springsteen-via-Eno than jam-band twang. A transitional record between the group's scrappier debut and its arena-ready future.</t>
  </si>
  <si>
    <t xml:space="preserve">Bridges the band's Crazy Horse-inflected debut and the fully-formed synth-Americana of Lost in the Dream, with Kurt Vile's departure from the lineup shaping its more singular vision.</t>
  </si>
  <si>
    <t xml:space="preserve">Baby Missiles; Come to the City</t>
  </si>
  <si>
    <t xml:space="preserve">A2232</t>
  </si>
  <si>
    <t xml:space="preserve">Lost in the Dream</t>
  </si>
  <si>
    <t xml:space="preserve">synths; Telecaster twang; long songs (7+ minutes); cosmic; anthemic</t>
  </si>
  <si>
    <t xml:space="preserve">The band's breakthrough: widescreen, synth-lined heartland rock with long, patient builds, pedal-steel-like guitar figures and Granduciel's plainspoken, hurting voice. As Josh Terry put it in a Wild Pink interview, this record 'clicked' for a generation of songwriters discovering their own voice. It is the album that made cosmic Americana a viable indie-rock lane again.</t>
  </si>
  <si>
    <t xml:space="preserve">Descended from Dylan, Petty and Springsteen filtered through Eno-style production, and became a direct influence on artists like Wild Pink and Hovvdy.</t>
  </si>
  <si>
    <t xml:space="preserve">Red Eyes; Under the Pressure</t>
  </si>
  <si>
    <t xml:space="preserve">https://www.noexpectations.fyi/p/wild-pink-dulling-the-horns-interview-john-ross</t>
  </si>
  <si>
    <t xml:space="preserve">A2233</t>
  </si>
  <si>
    <t xml:space="preserve">A Deeper Understanding</t>
  </si>
  <si>
    <t xml:space="preserve">synths; polished; long songs (7+ minutes); anthemic; cosmic</t>
  </si>
  <si>
    <t xml:space="preserve">The band's major-label debut pushes the sound even more polished and arena-scaled, with layered guitars, synth pads and a Grammy-winning sheen. It trades some of the earlier records' ragged charm for widescreen consistency, still built on long-form, slow-building songs. A record for driving at night with the windows down.</t>
  </si>
  <si>
    <t xml:space="preserve">Extends the cosmic-Americana approach of Lost in the Dream into a more maximalist, radio-scaled register.</t>
  </si>
  <si>
    <t xml:space="preserve">Pain; Thinking of a Place</t>
  </si>
  <si>
    <t xml:space="preserve">A2234</t>
  </si>
  <si>
    <t xml:space="preserve">I Don't Live Here Anymore</t>
  </si>
  <si>
    <t xml:space="preserve">synths; anthemic; hushed; polished; cosmic</t>
  </si>
  <si>
    <t xml:space="preserve">A slightly brighter, more direct record than its predecessors, with tighter songwriting and guest vocals from Lucius. Still built on the band's signature long crescendos and Telecaster shimmer, it is a comfortable, confident continuation rather than a reinvention.</t>
  </si>
  <si>
    <t xml:space="preserve">Continues the band's cosmic-Americana lineage into the 2020s, an established touchstone for younger heartland-adjacent songwriters.</t>
  </si>
  <si>
    <t xml:space="preserve">I Don't Live Here Anymore; Change</t>
  </si>
  <si>
    <t xml:space="preserve">A2235</t>
  </si>
  <si>
    <t xml:space="preserve">Woods</t>
  </si>
  <si>
    <t xml:space="preserve">Songs of Shame</t>
  </si>
  <si>
    <t xml:space="preserve">Woodsist / Brooklyn DIY</t>
  </si>
  <si>
    <t xml:space="preserve">fingerpicked acoustic; lo-fi; cracked or yelping; breezy; harmonized guitars</t>
  </si>
  <si>
    <t xml:space="preserve">Jeremy Earl's Brooklyn band moves from bedroom-folk haze to a full-band, live-sounding record with the addition of Jarvis Taveniere and G. Lucas Crane's cassette collages. Earl's falsetto floats over fuzzy, Crazy Horse-style guitar runs and Kraut-rock-tinged jams. A defining record of the late-2000s Woodsist/DIY scene.</t>
  </si>
  <si>
    <t xml:space="preserve">Grew out of Earl's early lo-fi cassette recordings; established the template of sunny psych-folk and extended guitar jams that fed the label's roster (Real Estate, White Fence, Kurt Vile).</t>
  </si>
  <si>
    <t xml:space="preserve">To Clean; Rain On</t>
  </si>
  <si>
    <t xml:space="preserve">https://en.wikipedia.org/wiki/Woods_(band)
https://www.forcefieldpr.com/2012/06/19/woods-announces-new-album-bend-beyond-due-this-sept/</t>
  </si>
  <si>
    <t xml:space="preserve">A2236</t>
  </si>
  <si>
    <t xml:space="preserve">At Echo Lake</t>
  </si>
  <si>
    <t xml:space="preserve">fingerpicked acoustic; lo-fi; breezy; harmonized guitars; cosmic</t>
  </si>
  <si>
    <t xml:space="preserve">The follow-up to Songs of Shame leans further into sun-soaked pop hooks while keeping the tape-hiss production and Earl's high, reedy voice. Long instrumental passages and Crane's found-sound collage keep it from ever feeling too straightforward. A quintessential entry in the Woodsist label's back catalog.</t>
  </si>
  <si>
    <t xml:space="preserve">Continues directly from Songs of Shame's template of Crazy Horse guitar sprawl and DIY tape production.</t>
  </si>
  <si>
    <t xml:space="preserve">Suffering Season; From the Horn</t>
  </si>
  <si>
    <t xml:space="preserve">A2237</t>
  </si>
  <si>
    <t xml:space="preserve">Sun and Shade</t>
  </si>
  <si>
    <t xml:space="preserve">long solos; harmonized guitars; breezy; cosmic; fingerpicked acoustic</t>
  </si>
  <si>
    <t xml:space="preserve">Woods stretch out further here, with side-long instrumental jams sitting next to their usual sun-dappled pop songs. It is the most explicitly Dead-indebted record in their catalog to that point, trading some of the earlier tape-hiss murk for cleaner, more expansive guitar interplay.</t>
  </si>
  <si>
    <t xml:space="preserve">Marks the band's turn toward longer, more overtly jam-based arrangements, anticipating Bend Beyond and the band's live reputation.</t>
  </si>
  <si>
    <t xml:space="preserve">Pushing Onlys; Out of the Eye</t>
  </si>
  <si>
    <t xml:space="preserve">A2238</t>
  </si>
  <si>
    <t xml:space="preserve">Bend Beyond</t>
  </si>
  <si>
    <t xml:space="preserve">harmonized guitars; long solos; cosmic; breezy; anthemic</t>
  </si>
  <si>
    <t xml:space="preserve">Recorded upstate with a more deliberate, less improvisatory process than past records, Bend Beyond captures the muscular, Crazy Horse-inflected live show the band had built over years of touring. The title track is an extended showcase for the group's guitar interplay. A high point of the band's Woodsist-era run.</t>
  </si>
  <si>
    <t xml:space="preserve">The culmination of the band's 2009-2012 Woodsist run, after which they continued to evolve toward more polished psych-pop on later albums.</t>
  </si>
  <si>
    <t xml:space="preserve">Bend Beyond; Cali in a Cup</t>
  </si>
  <si>
    <t xml:space="preserve">A2239</t>
  </si>
  <si>
    <t xml:space="preserve">Rose City Band</t>
  </si>
  <si>
    <t xml:space="preserve">pedal steel; harmonized guitars; breezy; cosmic; fingerpicked acoustic</t>
  </si>
  <si>
    <t xml:space="preserve">Ripley Johnson's (Wooden Shjips, Moon Duo) country-rock solo project debuts with seven warm, unhurried songs built on layered acoustic and electric guitars and Barry Walker's pedal steel. It trades Wooden Shjips' krautrock drone for direct, breezy homage to 1970s private-press country rock.</t>
  </si>
  <si>
    <t xml:space="preserve">Grew directly out of Johnson's psych-rock work in Wooden Shjips and Moon Duo, redirected toward Gram Parsons/Grateful Dead-style country rock; became a flagship of the 2020s cosmic-country revival.</t>
  </si>
  <si>
    <t xml:space="preserve">Rip City; Wandering Feeling</t>
  </si>
  <si>
    <t xml:space="preserve">https://rosecityband.bandcamp.com/album/rose-city-band</t>
  </si>
  <si>
    <t xml:space="preserve">A2240</t>
  </si>
  <si>
    <t xml:space="preserve">Summerlong</t>
  </si>
  <si>
    <t xml:space="preserve">pedal steel; breezy; cosmic; harmonized guitars; anthemic</t>
  </si>
  <si>
    <t xml:space="preserve">The second Rose City Band album widens the sound with fuller arrangements and a sunnier, more anthemic set of songs, still anchored by Johnson's laconic voice and Barry Walker's pedal steel. It plays like a long summer drive record, patient and glowing rather than showy.</t>
  </si>
  <si>
    <t xml:space="preserve">Expands on the debut's Gram Parsons/Grateful Dead-indebted template with a fuller studio sound.</t>
  </si>
  <si>
    <t xml:space="preserve">Only Lonely; Morning Rain</t>
  </si>
  <si>
    <t xml:space="preserve">https://rosecityband.bandcamp.com/music</t>
  </si>
  <si>
    <t xml:space="preserve">A2241</t>
  </si>
  <si>
    <t xml:space="preserve">Earth Trip</t>
  </si>
  <si>
    <t xml:space="preserve">A patient, groove-heavy record that leans further into the band's live-jam reputation, with extended guitar and pedal-steel interplay over motorik rhythms. Fan reviews compare it to 'Wooden Shjips trading their sails for a prairie schooner' -- psychedelic country rock for a long, stoned drive.</t>
  </si>
  <si>
    <t xml:space="preserve">Continues Johnson's arc from Wooden Shjips' drone-rock toward fully-formed cosmic country.</t>
  </si>
  <si>
    <t xml:space="preserve">Silver Roses; Overjoyed</t>
  </si>
  <si>
    <t xml:space="preserve">A2242</t>
  </si>
  <si>
    <t xml:space="preserve">pedal steel; breezy; harmonized guitars; cosmic; anthemic</t>
  </si>
  <si>
    <t xml:space="preserve">A tighter, hookier set than its predecessors, with standout single 'Mariposa' drawing praise from fans as an instant favorite. The band's core lineup (Johnson, Walker, Hasenberg, Jeffery) sound fully locked in, balancing sunlit pop songcraft with room to stretch out.</t>
  </si>
  <si>
    <t xml:space="preserve">Part of Rose City Band's steady evolution of the Gram Parsons/Grateful Dead cosmic-country template into a signature sound.</t>
  </si>
  <si>
    <t xml:space="preserve">Mariposa</t>
  </si>
  <si>
    <t xml:space="preserve">A2243</t>
  </si>
  <si>
    <t xml:space="preserve">Sol Y Sombra</t>
  </si>
  <si>
    <t xml:space="preserve">pedal steel; cosmic; breezy; long solos; harmonized guitars</t>
  </si>
  <si>
    <t xml:space="preserve">Johnson's most emotionally shadowed Rose City Band record to date, letting a melancholy undertone sit alongside the band's usual sun-kissed grooves. Sanae Yamada (Moon Duo) guests on synths and vocals; Barry Walker's pedal steel remains the record's glinting through-line.</t>
  </si>
  <si>
    <t xml:space="preserve">The latest chapter in Johnson's long arc from Wooden Shjips/Moon Duo psych-drone to widescreen cosmic country.</t>
  </si>
  <si>
    <t xml:space="preserve">Lights on the Way; Evergreen</t>
  </si>
  <si>
    <t xml:space="preserve">A2244</t>
  </si>
  <si>
    <t xml:space="preserve">Mapache</t>
  </si>
  <si>
    <t xml:space="preserve">Spiritual Pajamas</t>
  </si>
  <si>
    <t xml:space="preserve">fingerpicked acoustic; close harmonies; breezy; harmonized guitars; cosmic</t>
  </si>
  <si>
    <t xml:space="preserve">Clay Finch and Sam Blasucci's duo debut is built on intertwined nylon and steel-string acoustic guitars and close, easy harmonies, closer to Everly Brothers or Simon &amp; Garfunkel than jam-band sprawl. It is unhurried, warm California folk-country, intimate rather than expansive.</t>
  </si>
  <si>
    <t xml:space="preserve">Rooted in Laurel Canyon duo harmony singing and 1970s California country rock, feeding directly into the Beachwood Sparks-adjacent scene that includes Silver Synthetic and Farmer Dave Scher.</t>
  </si>
  <si>
    <t xml:space="preserve">Mountain Song; In the Morning Light</t>
  </si>
  <si>
    <t xml:space="preserve">https://www.discogs.com/artist/2505237-Mapache
https://mapachesounds.bandcamp.com/music</t>
  </si>
  <si>
    <t xml:space="preserve">A2245</t>
  </si>
  <si>
    <t xml:space="preserve">From Liberty Street</t>
  </si>
  <si>
    <t xml:space="preserve">The duo's major-imprint debut sharpens the songwriting while keeping the same easygoing intertwined-guitar sound, drawing overt inspiration from the Flying Burrito Brothers and classic California country rock. It is warmer and more fully arranged than their debut, without losing its front-porch intimacy.</t>
  </si>
  <si>
    <t xml:space="preserve">Continues Mapache's Laurel Canyon-via-California-country lineage with a bigger studio budget and outside collaborators.</t>
  </si>
  <si>
    <t xml:space="preserve">Karina's Song; Chapel Road</t>
  </si>
  <si>
    <t xml:space="preserve">https://www.discogs.com/artist/2505237-Mapache</t>
  </si>
  <si>
    <t xml:space="preserve">A2246</t>
  </si>
  <si>
    <t xml:space="preserve">3</t>
  </si>
  <si>
    <t xml:space="preserve">Innovative Leisure / Calico Discos</t>
  </si>
  <si>
    <t xml:space="preserve">Mapache's third album keeps refining their duo-guitar-and-harmony formula, drawing comparisons to Allah-Las and other West Coast revivalists. It is short, warm and unpretentious, songs built for a porch or a campfire rather than a festival stage.</t>
  </si>
  <si>
    <t xml:space="preserve">A continuation of Mapache's steady development of the California cosmic-country duo sound.</t>
  </si>
  <si>
    <t xml:space="preserve">Peaceful Mind</t>
  </si>
  <si>
    <t xml:space="preserve">A2247</t>
  </si>
  <si>
    <t xml:space="preserve">Roscoe's Dream</t>
  </si>
  <si>
    <t xml:space="preserve">An 18-song, hour-long set of earnest, classic songwriting named for the band's dog, with covers of 'Love Can't Hold Me' and 'Light My Fire' folded into the sprawl. As Josh Terry noted, it is an unpretentious road-trip record from a duo comfortable with letting songs breathe.</t>
  </si>
  <si>
    <t xml:space="preserve">The most expansive entry in Mapache's catalog, extending their duo-harmony format across a double-LP-length set.</t>
  </si>
  <si>
    <t xml:space="preserve">Love Can't Hold Me; Roscoe's Dream</t>
  </si>
  <si>
    <t xml:space="preserve">A2248</t>
  </si>
  <si>
    <t xml:space="preserve">Swinging Stars</t>
  </si>
  <si>
    <t xml:space="preserve">A relaxed, well-loved set that includes a cover of the Flying Burrito Brothers' 'Hot Burrito No. 2' alongside originals like 'French Kiss', continuing the duo's front-porch harmony sound with a slightly fuller band arrangement.</t>
  </si>
  <si>
    <t xml:space="preserve">Extends Mapache's ongoing homage to Flying Burrito Brothers-style California country rock.</t>
  </si>
  <si>
    <t xml:space="preserve">French Kiss; Hot Burrito No. 2</t>
  </si>
  <si>
    <t xml:space="preserve">A2249</t>
  </si>
  <si>
    <t xml:space="preserve">Rosali</t>
  </si>
  <si>
    <t xml:space="preserve">Trouble Anyway</t>
  </si>
  <si>
    <t xml:space="preserve">Scissor Tail / Spinster</t>
  </si>
  <si>
    <t xml:space="preserve">Philadelphia, PA / North Carolina</t>
  </si>
  <si>
    <t xml:space="preserve">Telecaster twang; drawl; hushed; breezy; fingerpicked acoustic</t>
  </si>
  <si>
    <t xml:space="preserve">Rosali Middleman's early solo record pairs plainspoken, deceptively simple songwriting with restrained electric-guitar backing, patient rather than showy. It sets the template for her later work with David Nance's Mowed Sound band: songs that unravel slowly, revealing more with repeat listens.</t>
  </si>
  <si>
    <t xml:space="preserve">Rooted in the Philadelphia DIY folk scene, laying groundwork for her later collaborations with Nebraska's Mowed Sound band on No Medium and Bite Down.</t>
  </si>
  <si>
    <t xml:space="preserve">https://en.wikipedia.org/wiki/Rosali</t>
  </si>
  <si>
    <t xml:space="preserve">A2250</t>
  </si>
  <si>
    <t xml:space="preserve">No Medium</t>
  </si>
  <si>
    <t xml:space="preserve">Telecaster twang; drawl; harmonized guitars; hushed; breezy</t>
  </si>
  <si>
    <t xml:space="preserve">Rosali's first collaboration with David Nance's Mowed Sound band opens up her songs into looser, more guitar-forward arrangements, closer to Neil Young or Yo La Tengo than singer-songwriter folk. Josh Terry called it a standout of the decade.</t>
  </si>
  <si>
    <t xml:space="preserve">Marks the start of her ongoing partnership with the Mowed Sound band, a key thread connecting Philadelphia and Omaha DIY scenes.</t>
  </si>
  <si>
    <t xml:space="preserve">Rewind; Bad Cop</t>
  </si>
  <si>
    <t xml:space="preserve">A2251</t>
  </si>
  <si>
    <t xml:space="preserve">Bite Down</t>
  </si>
  <si>
    <t xml:space="preserve">Telecaster twang; harmonized guitars; drawl; long solos; breezy</t>
  </si>
  <si>
    <t xml:space="preserve">Rosali's fourth album and Merge Records debut, again with Nance's Mowed Sound band, elaborates elliptical folk songs into full-bodied guitar rock reminiscent of Yo La Tengo or Neil Young, while her voice carries the mesmerizing pull of Sandy Denny or Will Oldham.</t>
  </si>
  <si>
    <t xml:space="preserve">The full flowering of her Mowed Sound collaboration, moving her from DIY folk circles onto a larger indie label.</t>
  </si>
  <si>
    <t xml:space="preserve">Bite Down; On Tonight</t>
  </si>
  <si>
    <t xml:space="preserve">A2252</t>
  </si>
  <si>
    <t xml:space="preserve">Silver Synthetic</t>
  </si>
  <si>
    <t xml:space="preserve">harmonized guitars; Telecaster twang; breezy; cosmic; anthemic</t>
  </si>
  <si>
    <t xml:space="preserve">Chris Lyons of garage-punk band Bottomfeeders steps into '70s classic-rock territory here, all chiming guitars, T-Rex stomp and Lou Reed-style breeziness. The band favors warmth and laid-back groove over polish, evoking the LP's late-'60s/early-'70s golden era rather than throwback pastiche.</t>
  </si>
  <si>
    <t xml:space="preserve">Grew out of New Orleans garage-punk band Bottomfeeders, redirecting toward Britfolk- and glam-inflected classic rock; connected to the Beachwood Sparks-adjacent Curation Records scene via later releases.</t>
  </si>
  <si>
    <t xml:space="preserve">In the Beginning; Chasm Killer</t>
  </si>
  <si>
    <t xml:space="preserve">https://silversynthetic.bandcamp.com/album/silver-synthetic-2</t>
  </si>
  <si>
    <t xml:space="preserve">A2253</t>
  </si>
  <si>
    <t xml:space="preserve">Rosalie</t>
  </si>
  <si>
    <t xml:space="preserve">Curation Records</t>
  </si>
  <si>
    <t xml:space="preserve">pedal steel; harmonized guitars; cosmic; breezy; anthemic</t>
  </si>
  <si>
    <t xml:space="preserve">A playful, cosmic-pop record described by Josh Terry as sitting between New Riders of the Purple Sage and the Clientele, released on the Beachwood Sparks-adjacent Curation label. Pedal steel from Luke Schneider and flute from Rex Gregory widen the band's palette beyond their glammier debut.</t>
  </si>
  <si>
    <t xml:space="preserve">Deepens Silver Synthetic's turn from garage punk toward cosmic country, aligning them with the Curation Records/Beachwood Sparks lineage.</t>
  </si>
  <si>
    <t xml:space="preserve">Rosalie; Yr Gonna Be Happy</t>
  </si>
  <si>
    <t xml:space="preserve">https://silversynthetic.bandcamp.com/album/rosalie</t>
  </si>
  <si>
    <t xml:space="preserve">A2254</t>
  </si>
  <si>
    <t xml:space="preserve">Liam Kazar</t>
  </si>
  <si>
    <t xml:space="preserve">Due North</t>
  </si>
  <si>
    <t xml:space="preserve">pedal steel; close harmonies; breezy; anthemic; fingerpicked acoustic</t>
  </si>
  <si>
    <t xml:space="preserve">Kazar's debut solo album, made after years as a sideman for Jeff Tweedy and Steve Gunn, is joyful, unhurried rock built on winding jams and pedal steel from James Elkington. Kevin Morby (Mare Records) compared it to 'David Bowie meets the Band.'</t>
  </si>
  <si>
    <t xml:space="preserve">Grew out of Kazar's years as a touring/session player in the Chicago scene (Wilco, Steve Gunn), released on Kevin Morby's Mare Records imprint.</t>
  </si>
  <si>
    <t xml:space="preserve">Frank Bacon; Shoes Too Tight</t>
  </si>
  <si>
    <t xml:space="preserve">https://liamkazar.bandcamp.com/album/due-north</t>
  </si>
  <si>
    <t xml:space="preserve">A2255</t>
  </si>
  <si>
    <t xml:space="preserve">Pilot Light</t>
  </si>
  <si>
    <t xml:space="preserve">Congrats Records</t>
  </si>
  <si>
    <t xml:space="preserve">pedal steel; fiddle; close harmonies; breezy; hushed</t>
  </si>
  <si>
    <t xml:space="preserve">Kazar's second solo LP, produced by Sam Evian, is cozy, conversational folk-rock in a New Morning/Wings register, with Dorian Gehring's pedal steel and fiddle threading through warm, unhurried songs about everyday intimacy.</t>
  </si>
  <si>
    <t xml:space="preserve">Continues Kazar's post-Due North songwriting, deepening ties to the Sam Evian/Flying Cloud studio network shared with Liz Cooper and other C6 artists.</t>
  </si>
  <si>
    <t xml:space="preserve">Pilot Light; Day Off</t>
  </si>
  <si>
    <t xml:space="preserve">https://www.noexpectations.fyi/p/liam-kazar-astrachan-zook-h-pruz-belair-lip-bombs</t>
  </si>
  <si>
    <t xml:space="preserve">https://liamkazar.bandcamp.com/album/pilot-light</t>
  </si>
  <si>
    <t xml:space="preserve">A2256</t>
  </si>
  <si>
    <t xml:space="preserve">Sean Thompson's Weird Ears</t>
  </si>
  <si>
    <t xml:space="preserve">Weird Ears Part 1</t>
  </si>
  <si>
    <t xml:space="preserve">Nashville DIY</t>
  </si>
  <si>
    <t xml:space="preserve">Telecaster twang; drawl; breezy; fingerpicked acoustic; road songs</t>
  </si>
  <si>
    <t xml:space="preserve">Sean Thompson's first solo EP after years as a Nashville sideman, short and direct, exploring his own songwriting voice with a small backing band of drums, keys and bass. A modest but confident opening statement for the project.</t>
  </si>
  <si>
    <t xml:space="preserve">Grew out of Thompson's time in Nashville DIY bands (Gnarwhal, Promised Land Sound) before he became a touring guitarist for Margo Price and others.</t>
  </si>
  <si>
    <t xml:space="preserve">Breitbart Blues; Lookout, Kid</t>
  </si>
  <si>
    <t xml:space="preserve">https://seanthompsonsweirdears.bandcamp.com/album/weird-ears-part-1</t>
  </si>
  <si>
    <t xml:space="preserve">A2257</t>
  </si>
  <si>
    <t xml:space="preserve">Head In The Sand</t>
  </si>
  <si>
    <t xml:space="preserve">Telecaster twang; road songs; breezy; cosmic; drawl</t>
  </si>
  <si>
    <t xml:space="preserve">Thompson's debut full-band LP trades some of his earlier twang for exploratory, cosmic territory, with easygoing songs about country living and long drives. Josh Terry called him his favorite touring guitarist, previewing this as a step forward from the project's 2022 self-titled EP.</t>
  </si>
  <si>
    <t xml:space="preserve">Builds on Thompson's Nashville session career and his earlier Weird Ears EPs into a fuller cosmic-country-jam statement.</t>
  </si>
  <si>
    <t xml:space="preserve">Head In The Sand; Riding In The Van</t>
  </si>
  <si>
    <t xml:space="preserve">https://seanthompsonsweirdears.bandcamp.com/album/head-in-the-sand</t>
  </si>
  <si>
    <t xml:space="preserve">A2258</t>
  </si>
  <si>
    <t xml:space="preserve">Shrunken Elvis</t>
  </si>
  <si>
    <t xml:space="preserve">pedal steel; synths; long songs (7+ minutes); cosmic; hushed</t>
  </si>
  <si>
    <t xml:space="preserve">An instrumental trio of Nashville sidemen (Spencer Cullum on pedal steel, Sean Thompson on guitar, Rich Ruth's Michael Ruth on synths) built this debut from a European tour's worth of long-drive jamming. It luxuriates in kosmische, ambient and jazz-fusion textures rather than song structure -- Dead-adjacent in spirit, closer to Alice Coltrane or Ashra in execution.</t>
  </si>
  <si>
    <t xml:space="preserve">Formed from the overlapping session circles of Nashville's Promised Land Sound/Erin Rae/Margo Price world; a spinoff project of Spencer Cullum's Coin Collection and Sean Thompson's Weird Ears.</t>
  </si>
  <si>
    <t xml:space="preserve">Marina Pt. 2; An Old Outlet</t>
  </si>
  <si>
    <t xml:space="preserve">https://shrunkenelvis.bandcamp.com/album/shrunken-elvis</t>
  </si>
  <si>
    <t xml:space="preserve">A2259</t>
  </si>
  <si>
    <t xml:space="preserve">Spencer Cullum's Coin Collection</t>
  </si>
  <si>
    <t xml:space="preserve">Spencer Cullum's Coin Collection 3</t>
  </si>
  <si>
    <t xml:space="preserve">Nashville, TN (via London)</t>
  </si>
  <si>
    <t xml:space="preserve">pedal steel; fingerpicked acoustic; hushed; breezy; cosmic</t>
  </si>
  <si>
    <t xml:space="preserve">The concluding album in pedal-steel player Spencer Cullum's Coin Collection trilogy, made from reel-to-reel field recordings and rough studio takes and built around English folklore. Featuring Erin Rae, Sean Thompson, Rich Ruth and others from his Nashville circle, it is a kaleidoscopic mix of folk, jazz and pop.</t>
  </si>
  <si>
    <t xml:space="preserve">A member of Miranda Lambert's band and pedal-steel player for Angel Olsen, Lambchop and others, Cullum's solo trilogy pulls his Nashville session network into an English folk-rock frame.</t>
  </si>
  <si>
    <t xml:space="preserve">Rowan Tree; Music on the Hill</t>
  </si>
  <si>
    <t xml:space="preserve">https://spencercullumscoincollection.bandcamp.com/album/spencer-cullums-coin-collection-3-2</t>
  </si>
  <si>
    <t xml:space="preserve">A2260</t>
  </si>
  <si>
    <t xml:space="preserve">Ora Cogan</t>
  </si>
  <si>
    <t xml:space="preserve">Hard Hearted Woman</t>
  </si>
  <si>
    <t xml:space="preserve">Sacred Bones Records</t>
  </si>
  <si>
    <t xml:space="preserve">Nanaimo, British Columbia</t>
  </si>
  <si>
    <t xml:space="preserve">pedal steel; mandolin; drawl; hushed; cosmic</t>
  </si>
  <si>
    <t xml:space="preserve">Cogan's debut for Sacred Bones mixes haunted folk, psych rock and a shadowy strain of country, recorded partly with the country and experimental musicians of her Nanaimo, B.C. circle. Matt Kelly's pedal steel and Patrick M'Gonigle's mandolin ground the record's smoky, '70s-inflected atmosphere.</t>
  </si>
  <si>
    <t xml:space="preserve">A shift for Cogan from her earlier dream-folk/goth-folk records toward explicit country and psych-rock textures, aligning her with the wider cosmic-country revival.</t>
  </si>
  <si>
    <t xml:space="preserve">Honey; Division</t>
  </si>
  <si>
    <t xml:space="preserve">https://oracogan.bandcamp.com/album/hard-hearted-woman</t>
  </si>
  <si>
    <t xml:space="preserve">A2261</t>
  </si>
  <si>
    <t xml:space="preserve">Minor Moon</t>
  </si>
  <si>
    <t xml:space="preserve">The Light Up Waltz</t>
  </si>
  <si>
    <t xml:space="preserve">Chicago DIY</t>
  </si>
  <si>
    <t xml:space="preserve">pedal steel; harmonized guitars; cosmic; breezy; storytelling</t>
  </si>
  <si>
    <t xml:space="preserve">Sam Cantor's Chicago band mixes alt-country songwriting with adventurous, Dead-like guitar theatrics and Max Subar's pedal steel, backed by a rotating cast of Chicago players including Sima Cunningham and Macie Stewart. Josh Terry, who wrote the album's bio, called it his favorite Chicago band's best work.</t>
  </si>
  <si>
    <t xml:space="preserve">Part of the same Chicago DIY web as Liam Kazar and Spencer Radcliffe, drawing on Grateful Dead and Crazy Horse guitar lineage filtered through Midwestern alt-country songwriting.</t>
  </si>
  <si>
    <t xml:space="preserve">The Light Up Waltz; Miriam Underwater</t>
  </si>
  <si>
    <t xml:space="preserve">https://minormoon.bandcamp.com/album/the-light-up-waltz</t>
  </si>
  <si>
    <t xml:space="preserve">A2262</t>
  </si>
  <si>
    <t xml:space="preserve">Way Dynamic</t>
  </si>
  <si>
    <t xml:space="preserve">Duck</t>
  </si>
  <si>
    <t xml:space="preserve">Spoilsport Records / Earth Libraries</t>
  </si>
  <si>
    <t xml:space="preserve">strings; close harmonies; breezy; hushed; cosmic</t>
  </si>
  <si>
    <t xml:space="preserve">Dylan Young's second Way Dynamic album studies mellow '70s songwriting in the Carole King, Jackson Browne, Harry Nilsson and Todd Rundgren mode, dressed in baroque-pop string arrangements. It is playful and melodic rather than jam-heavy, closer to chamber-pop revivalism than Dead-style sprawl.</t>
  </si>
  <si>
    <t xml:space="preserve">Grows out of Young's work in Melbourne bands Cool Sounds and Good Morning, channeling '70s Laurel Canyon songcraft into a minimalist folk-pop frame.</t>
  </si>
  <si>
    <t xml:space="preserve">Candlelight; Doctor Doctor</t>
  </si>
  <si>
    <t xml:space="preserve">https://waydynamic.bandcamp.com/album/duck</t>
  </si>
  <si>
    <t xml:space="preserve">A2263</t>
  </si>
  <si>
    <t xml:space="preserve">Massive Shoe</t>
  </si>
  <si>
    <t xml:space="preserve">Way Dynamic's third album continues Dylan Young's painstaking attention to '70s-styled folk-rock harmonies and drum sounds, mixing sincere songwriting with oddball funk detours. Waxahatchee's Katie Crutchfield has singled out the song 'Miffed It' as a favorite.</t>
  </si>
  <si>
    <t xml:space="preserve">Continues Young's Melbourne chamber-pop lineage established on Duck and So Familiar.</t>
  </si>
  <si>
    <t xml:space="preserve">Miffed It; Ibiza</t>
  </si>
  <si>
    <t xml:space="preserve">https://waydynamic.bandcamp.com/album/massive-shoe-2</t>
  </si>
  <si>
    <t xml:space="preserve">A2264</t>
  </si>
  <si>
    <t xml:space="preserve">Wilder Maker</t>
  </si>
  <si>
    <t xml:space="preserve">Male Models</t>
  </si>
  <si>
    <t xml:space="preserve">long solos; harmonized guitars; storytelling; breezy; anthemic</t>
  </si>
  <si>
    <t xml:space="preserve">Gabe Birnbaum cedes lead vocals throughout to a guest cast (Mutual Benefit's Jordan Lee, V.V. Lightbody, Adam Duritz) over extended, guitar-forward jams and replayable choruses. It is a generous, collaborative record built for a full band stretching out live.</t>
  </si>
  <si>
    <t xml:space="preserve">Birnbaum's main outlet outside his solo work, rooted in the New York DIY/session network that also includes Robber Robber and Sam Evian collaborators.</t>
  </si>
  <si>
    <t xml:space="preserve">Letter of Apology; 5 Train</t>
  </si>
  <si>
    <t xml:space="preserve">https://wildermaker.bandcamp.com/album/male-models</t>
  </si>
  <si>
    <t xml:space="preserve">A2265</t>
  </si>
  <si>
    <t xml:space="preserve">Teddy and The Rough Riders</t>
  </si>
  <si>
    <t xml:space="preserve">The Congress of Teddy and The Rough Riders</t>
  </si>
  <si>
    <t xml:space="preserve">pedal steel; harmonized guitars; road songs; rowdy; breezy</t>
  </si>
  <si>
    <t xml:space="preserve">A Dead-inspired, psychedelic-twang debut from a four-piece Nashville band including pedal steel player Luke Schneider, mixing rowdy garage energy with guitar interplay. Recorded at Sam Phillips Recording and mixed by Matt Ross-Spang, it has the loose, live-in-the-room feel of a band raised on both punk and country.</t>
  </si>
  <si>
    <t xml:space="preserve">Part of the same Nashville DIY-country scene as Promised Land Sound and Erin Rae, with member Luke Schneider going on to play pedal steel widely across the C6 lane.</t>
  </si>
  <si>
    <t xml:space="preserve">Vampire; Hurricane Teddy</t>
  </si>
  <si>
    <t xml:space="preserve">https://teddyandtheroughriders.bandcamp.com/album/the-congress-of-teddy-and-the-rough-riders</t>
  </si>
  <si>
    <t xml:space="preserve">A2266</t>
  </si>
  <si>
    <t xml:space="preserve">Sam Blasucci</t>
  </si>
  <si>
    <t xml:space="preserve">Off My Stars</t>
  </si>
  <si>
    <t xml:space="preserve">Los Angeles, CA (Ojai)</t>
  </si>
  <si>
    <t xml:space="preserve">piano; close harmonies; breezy; hushed; road songs</t>
  </si>
  <si>
    <t xml:space="preserve">Mapache's Sam Blasucci steps out solo, trading intertwined acoustic guitars for a piano his bandmate's mother gave away, writing fully autobiographical songs about settling into adult life. Covers of Dido's 'Thank You' and the Cranberries' 'Linger' sit unironically alongside the originals.</t>
  </si>
  <si>
    <t xml:space="preserve">A solo detour from Mapache's California cosmic-country duo sound, recorded with Mapache collaborator Johnny Payne at Dan Horne's Lone Palm Studio.</t>
  </si>
  <si>
    <t xml:space="preserve">Sha La La; Turn Yourself Around</t>
  </si>
  <si>
    <t xml:space="preserve">https://samblasucci.bandcamp.com/album/off-my-stars</t>
  </si>
  <si>
    <t xml:space="preserve">A2267</t>
  </si>
  <si>
    <t xml:space="preserve">ALL BLUE</t>
  </si>
  <si>
    <t xml:space="preserve">piano; close harmonies; hushed; breezy; cosmic</t>
  </si>
  <si>
    <t xml:space="preserve">Blasucci's third solo LP, an airy, piano-led set that trades some of Off My Stars' folk directness for a more sophisticated pop croon, with contributions from Andres Renteria, Mia Wilson and Laena Myers. Tasteful rather than showy, it continues his move away from Mapache's guitar-forward sound.</t>
  </si>
  <si>
    <t xml:space="preserve">Follows Off My Stars and the glam-pop Real Life Thing in Blasucci's ongoing solo evolution away from Mapache's duo format.</t>
  </si>
  <si>
    <t xml:space="preserve">Crying; Underworld</t>
  </si>
  <si>
    <t xml:space="preserve">https://samblasucci.bandcamp.com/album/all-blue</t>
  </si>
  <si>
    <t xml:space="preserve">A2268</t>
  </si>
  <si>
    <t xml:space="preserve">Skyway Man</t>
  </si>
  <si>
    <t xml:space="preserve">Flight of the Long Distance Healer</t>
  </si>
  <si>
    <t xml:space="preserve">piano; strings; cosmic; spiritual or gospel; anthemic</t>
  </si>
  <si>
    <t xml:space="preserve">James Wallace's kaleidoscopic project mixes piano-led psychedelic rock with dense, spacey arrangements and guest turns from Erin Rae, Vetiver and Spencer Cullum. Opaque, mystic lyrics (voiced partly through Wallace's Dr. James Oliver CYR persona) sit over swampy, soulful production.</t>
  </si>
  <si>
    <t xml:space="preserve">Wallace also plays drums in The Dead Tongues and has worked widely across the Nashville/Asheville cosmic-country circle; this album connects Oakland psych with that Southern network via its many guest features.</t>
  </si>
  <si>
    <t xml:space="preserve">Moonlight Thunder; Backwards in Time</t>
  </si>
  <si>
    <t xml:space="preserve">https://skywayman.bandcamp.com/album/flight-of-the-long-distance-healer</t>
  </si>
  <si>
    <t xml:space="preserve">A2269</t>
  </si>
  <si>
    <t xml:space="preserve">Mikaela Davis</t>
  </si>
  <si>
    <t xml:space="preserve">And Southern Star</t>
  </si>
  <si>
    <t xml:space="preserve">Catskill, NY (formerly Rochester)</t>
  </si>
  <si>
    <t xml:space="preserve">harmonized guitars; close harmonies; breezy; cosmic; anthemic</t>
  </si>
  <si>
    <t xml:space="preserve">Davis's classically-trained harp anchors a full-band record made with longtime collaborators, weaving 60s pop melodies, psychedelia and driving folk rock. Fans compare it to Fleetwood Mac at their most collaborative; steel guitarist Kurt Johnson gives it a country-rock backbone.</t>
  </si>
  <si>
    <t xml:space="preserve">Davis has shared stages with Bob Weir, Phil Lesh and Circles Around the Sun, and this record leans into that Dead-adjacent, harmony-driven jam-pop lineage.</t>
  </si>
  <si>
    <t xml:space="preserve">Cinderella; Far From You</t>
  </si>
  <si>
    <t xml:space="preserve">https://mikaeladavis.bandcamp.com/album/and-southern-star</t>
  </si>
  <si>
    <t xml:space="preserve">A2270</t>
  </si>
  <si>
    <t xml:space="preserve">Graceland Way</t>
  </si>
  <si>
    <t xml:space="preserve">harmonized guitars; breezy; cosmic; anthemic; road songs</t>
  </si>
  <si>
    <t xml:space="preserve">A 'canyon country' record written in a Chevy Chase Canyon hillside home, tying a neo-western future to Laurel Canyon's lineage and the mythos of Elvis's Graceland. It balances light and dark more explicitly than her earlier records while keeping her harp and full-band folk-rock sound intact.</t>
  </si>
  <si>
    <t xml:space="preserve">Continues Davis's arc from harp-led chamber pop toward explicit Laurel Canyon/cosmic-country songwriting.</t>
  </si>
  <si>
    <t xml:space="preserve">(Looking Through) Rose Colored Glasses; Starlite Tonite</t>
  </si>
  <si>
    <t xml:space="preserve">https://mikaeladavis.bandcamp.com/album/graceland-way</t>
  </si>
  <si>
    <t xml:space="preserve">A2271</t>
  </si>
  <si>
    <t xml:space="preserve">The Dead Tongues</t>
  </si>
  <si>
    <t xml:space="preserve">Unsung Passage</t>
  </si>
  <si>
    <t xml:space="preserve">banjo; harmonica; storytelling; breezy; hushed</t>
  </si>
  <si>
    <t xml:space="preserve">Ryan Gustafson's main project, backed here by James Wallace (Skyway Man) and Molly Sarle (Mountain Man), mixes fingerpicked guitar and banjo with warm full-band arrangements. It is patient, plainspoken songwriting rooted in life on the road and in the North Carolina mountains.</t>
  </si>
  <si>
    <t xml:space="preserve">Gustafson has played guitar with Hiss Golden Messenger and shares members with Skyway Man, tying this record into the wider Asheville/Nashville cosmic-country web.</t>
  </si>
  <si>
    <t xml:space="preserve">Won't Be Long; Ebb and Flow</t>
  </si>
  <si>
    <t xml:space="preserve">https://thedeadtongues.bandcamp.com/album/unsung-passage</t>
  </si>
  <si>
    <t xml:space="preserve">A2272</t>
  </si>
  <si>
    <t xml:space="preserve">Transmigration Blues (Deluxe Edition)</t>
  </si>
  <si>
    <t xml:space="preserve">harmonica; synths; storytelling; breezy; cosmic</t>
  </si>
  <si>
    <t xml:space="preserve">Gustafson's fourth and most emotionally direct Dead Tongues album, reckoning with failed relationships and a religious upbringing over full-band arrangements including Molly Sarle and Amelia Meath (Mountain Man/Sylvan Esso) on backing vocals. A statement of, in his words, 'radical acceptance.'</t>
  </si>
  <si>
    <t xml:space="preserve">Deepens Gustafson's connections across the Asheville/Durham folk-rock scene (Mountain Man, Hiss Golden Messenger collaborators).</t>
  </si>
  <si>
    <t xml:space="preserve">Transmigration Blues; Deja Vu</t>
  </si>
  <si>
    <t xml:space="preserve">https://thedeadtongues.bandcamp.com/album/transmigration-blues-deluxe-edition</t>
  </si>
  <si>
    <t xml:space="preserve">A2273</t>
  </si>
  <si>
    <t xml:space="preserve">Ryley Walker</t>
  </si>
  <si>
    <t xml:space="preserve">Primrose Green</t>
  </si>
  <si>
    <t xml:space="preserve">Chicago jazz/DIY</t>
  </si>
  <si>
    <t xml:space="preserve">fingerpicked acoustic; long solos; cosmic; harmonized guitars; breezy</t>
  </si>
  <si>
    <t xml:space="preserve">Walker's breakthrough backs his fingerpicked-guitar songwriting with Chicago jazz and experimental players (including cellist/improviser Fred Lonberg-Holm), stretching folk songs into loose, Van Morrison-and-Tim Buckley-indebted jams. It is warm, exploratory and unhurried.</t>
  </si>
  <si>
    <t xml:space="preserve">Grew out of Walker's Chicago DIY cassette-EP years, pulling jazz improvisation into a folk-rock frame indebted to Astral Weeks and the Grateful Dead's more pastoral side.</t>
  </si>
  <si>
    <t xml:space="preserve">Primrose Green; Griffiths Bucks Blues</t>
  </si>
  <si>
    <t xml:space="preserve">https://en.wikipedia.org/wiki/Ryley_Walker</t>
  </si>
  <si>
    <t xml:space="preserve">A2274</t>
  </si>
  <si>
    <t xml:space="preserve">Golden Sings That Have Been Sung</t>
  </si>
  <si>
    <t xml:space="preserve">fingerpicked acoustic; harmonized guitars; cosmic; breezy; hushed</t>
  </si>
  <si>
    <t xml:space="preserve">A deliberate evolution from Primrose Green's jazz-folk sprawl toward tighter, more song-focused arrangements, still built on Walker's intricate guitar work and a loose, breezy band feel. Reviewers noted it as 'yet another change' in his continually shifting sound.</t>
  </si>
  <si>
    <t xml:space="preserve">The second of Walker's Dead Oceans albums, part of his restless movement between folk, jazz and rock idioms.</t>
  </si>
  <si>
    <t xml:space="preserve">The Halfwit in Me; Roundabout</t>
  </si>
  <si>
    <t xml:space="preserve">A2275</t>
  </si>
  <si>
    <t xml:space="preserve">Sam Burton</t>
  </si>
  <si>
    <t xml:space="preserve">I Can Go With You</t>
  </si>
  <si>
    <t xml:space="preserve">Los Angeles, CA (via Salt Lake City)</t>
  </si>
  <si>
    <t xml:space="preserve">drawl; hushed; fingerpicked acoustic; breezy; cracked or yelping</t>
  </si>
  <si>
    <t xml:space="preserve">Burton's debut LP, produced by Jarvis Taveniere of Woods, pairs a high, Roy Orbison-like wail with moody, echo-laden country-rock production. The L.A. Times called it 'an old, weird Americana sound filled with echo and longing' -- timeless rather than retro.</t>
  </si>
  <si>
    <t xml:space="preserve">Produced by Woods' Jarvis Taveniere, tying Burton directly into the Woodsist/cosmic-country lineage; released on Tompkins Square, the American Primitive-adjacent folk label.</t>
  </si>
  <si>
    <t xml:space="preserve">Nothing Touches Me; I Can Go With You</t>
  </si>
  <si>
    <t xml:space="preserve">https://samburton.bandcamp.com/album/i-can-go-with-you
https://tompkinssquare.bandcamp.com/album/i-can-go-with-you-2</t>
  </si>
  <si>
    <t xml:space="preserve">A2276</t>
  </si>
  <si>
    <t xml:space="preserve">Kurt Vile</t>
  </si>
  <si>
    <t xml:space="preserve">Wakin on a Pretty Daze</t>
  </si>
  <si>
    <t xml:space="preserve">C7 Slacker, jangle, and power-pop revival</t>
  </si>
  <si>
    <t xml:space="preserve">drawl; fingerpicked acoustic; hushed; deadpan; long songs (7+ minutes)</t>
  </si>
  <si>
    <t xml:space="preserve">Vile's fifth album stretches sun-baked slacker rock into sprawling, double-LP length, blending gorgeous fingerpicking with heavy guitar drift. The mood is unhurried and half-stoned, closer to a daydream than a statement. It is the record where his Pavement/Crazy Horse-indebted sound became widescreen.</t>
  </si>
  <si>
    <t xml:space="preserve">Descends directly from Pavement's loose-limbed guitar rock and Neil Young's amp-drone side, filtered through Vile's own Philadelphia lo-fi scene alongside The War on Drugs.</t>
  </si>
  <si>
    <t xml:space="preserve">Wakin On A Pretty Day; KV Crimes; Never Run Away</t>
  </si>
  <si>
    <t xml:space="preserve">https://en.wikipedia.org/wiki/Kurt_Vile
https://kurtvile.bandcamp.com/album/wakin-on-a-pretty-daze</t>
  </si>
  <si>
    <t xml:space="preserve">A2277</t>
  </si>
  <si>
    <t xml:space="preserve">b'lieve i'm goin down...</t>
  </si>
  <si>
    <t xml:space="preserve">drawl; deadpan; fingerpicked acoustic; hushed; funny-sad</t>
  </si>
  <si>
    <t xml:space="preserve">A more introspective, home-recorded turn with banjo and piano alongside the guitars, its lead single 'Pretty Pimpin' became his biggest hit. Vile's cracked, mumbling delivery and stream-of-consciousness lyrics stay pure slacker even as the arrangements soften toward folk.</t>
  </si>
  <si>
    <t xml:space="preserve">Extends the Pavement-to-Silver Jews thread of deadpan funny-sad songwriting into a more folk-inflected register.</t>
  </si>
  <si>
    <t xml:space="preserve">Pretty Pimpin; Wheelhouse; I'm an Outlaw</t>
  </si>
  <si>
    <t xml:space="preserve">https://en.wikipedia.org/wiki/Kurt_Vile
https://kurtvile.bandcamp.com/album/blieve-im-goin-down</t>
  </si>
  <si>
    <t xml:space="preserve">A2278</t>
  </si>
  <si>
    <t xml:space="preserve">Alex G</t>
  </si>
  <si>
    <t xml:space="preserve">God Save the Animals</t>
  </si>
  <si>
    <t xml:space="preserve">C8</t>
  </si>
  <si>
    <t xml:space="preserve">lo-fi; hushed; deadpan; cracked or yelping; spiritual or gospel</t>
  </si>
  <si>
    <t xml:space="preserve">Alex Giannascoli's ninth album pairs pitched-up vocal tics and Auto-Tune warps with plainspoken, sometimes menacing songwriting about faith and small-town life. Josh Terry calls him an essential artist whose imitators only ever capture his gentleness or his menace, never both; 'Runner' is his favorite Alex G song.</t>
  </si>
  <si>
    <t xml:space="preserve">Grew out of Bandcamp-era home recording (indebted to GBV's fragment-song lo-fi) into one of the most imitated songwriters in the current jangle/slacker underground.</t>
  </si>
  <si>
    <t xml:space="preserve">Runner; Blessing; Immunity</t>
  </si>
  <si>
    <t xml:space="preserve">https://en.wikipedia.org/wiki/Alex_G
https://sandy.bandcamp.com/music</t>
  </si>
  <si>
    <t xml:space="preserve">A2279</t>
  </si>
  <si>
    <t xml:space="preserve">Headlights</t>
  </si>
  <si>
    <t xml:space="preserve">hushed; deadpan; lo-fi; pop-culture references</t>
  </si>
  <si>
    <t xml:space="preserve">His major-label debut keeps the warped, intimate production but pushes toward higher fidelity, with Terry noting latter-day R.E.M. and Daniel Johnston nods folded into the same gentle-menace songwriting.</t>
  </si>
  <si>
    <t xml:space="preserve">Continues Alex G's arc from Bandcamp lo-fi into a wider, still jangle-rooted indie-pop palette.</t>
  </si>
  <si>
    <t xml:space="preserve">https://en.wikipedia.org/wiki/Alex_G</t>
  </si>
  <si>
    <t xml:space="preserve">A2280</t>
  </si>
  <si>
    <t xml:space="preserve">Hurry</t>
  </si>
  <si>
    <t xml:space="preserve">Fake Ideas</t>
  </si>
  <si>
    <t xml:space="preserve">jangle; short songs (under 2 minutes); funny-sad; deadpan; heartbreak</t>
  </si>
  <si>
    <t xml:space="preserve">Matt Scottoline's project turns plainspoken heartbreak into tight, hook-forward power pop, ten songs recorded with an easy, unfussy jangle. It sits alongside 2nd Grade and Golden Apples in Philly's power-pop revival.</t>
  </si>
  <si>
    <t xml:space="preserve">Big Star and Superchunk by way of the Philadelphia DIY scene that also produced Hop Along and Mo Troper's touring circle.</t>
  </si>
  <si>
    <t xml:space="preserve">A Fake Idea; Doomsday; Where You Go, I Go</t>
  </si>
  <si>
    <t xml:space="preserve">https://hurrymusic.com/album/fake-ideas
https://hurry.bandcamp.com/music</t>
  </si>
  <si>
    <t xml:space="preserve">A2281</t>
  </si>
  <si>
    <t xml:space="preserve">Golden Apples</t>
  </si>
  <si>
    <t xml:space="preserve">Shooting Star</t>
  </si>
  <si>
    <t xml:space="preserve">jangle; Crazy Horse fuzz; harmonized guitars; funny-sad; pop-culture references</t>
  </si>
  <si>
    <t xml:space="preserve">Russell Edling's group deconstructs its own songwriting process across a spacious, nervy set of fuzzed and jangling power pop, Elephant 6-indebted per Terry, with dreamy mellotron cutting against scrubby guitars.</t>
  </si>
  <si>
    <t xml:space="preserve">Big Star/Elephant 6 melodicism filtered through Philadelphia's current power-pop scene alongside Hurry and 2nd Grade.</t>
  </si>
  <si>
    <t xml:space="preserve">Noonday Demon; Divine Blight; Another Grand Offering for the Swine</t>
  </si>
  <si>
    <t xml:space="preserve">https://goldenapples.bandcamp.com/album/shooting-star-2</t>
  </si>
  <si>
    <t xml:space="preserve">A2282</t>
  </si>
  <si>
    <t xml:space="preserve">Bananasugarfire</t>
  </si>
  <si>
    <t xml:space="preserve">jangle; Crazy Horse fuzz; funny-sad; harmonized guitars</t>
  </si>
  <si>
    <t xml:space="preserve">Terry-praised as 'relentlessly inspiring,' this is Golden Apples' hookiest, most fuzzed-out set, packed with memorable choruses in the power-pop/jangle vein.</t>
  </si>
  <si>
    <t xml:space="preserve">Big Star melodicism via Philadelphia's power-pop revival.</t>
  </si>
  <si>
    <t xml:space="preserve">https://goldenapples.bandcamp.com/music</t>
  </si>
  <si>
    <t xml:space="preserve">A2283</t>
  </si>
  <si>
    <t xml:space="preserve">Horsegirl</t>
  </si>
  <si>
    <t xml:space="preserve">Versions of Modern Performance</t>
  </si>
  <si>
    <t xml:space="preserve">noise wall; feedback; deadpan; jangle; short songs (under 2 minutes)</t>
  </si>
  <si>
    <t xml:space="preserve">Three Chicago teenagers' debut, recorded with John Agnello (Kurt Vile, Dinosaur Jr.), is an efficient romp through indie rock's post-punk and jangle fringes -- Terry says he'd never seen better taste in a young band.</t>
  </si>
  <si>
    <t xml:space="preserve">Draws on Pavement and Sonic Youth's guitar interplay via Chicago's all-ages DIY scene.</t>
  </si>
  <si>
    <t xml:space="preserve">Anti-glory; Dirtbag Transformation (Still Dirty); World of Pots and Pans</t>
  </si>
  <si>
    <t xml:space="preserve">https://en.wikipedia.org/wiki/Horsegirl
https://thisishorsegirl.bandcamp.com/album/versions-of-modern-performance</t>
  </si>
  <si>
    <t xml:space="preserve">A2284</t>
  </si>
  <si>
    <t xml:space="preserve">Phonetics On and On</t>
  </si>
  <si>
    <t xml:space="preserve">jangle; deadpan; short songs (under 2 minutes)</t>
  </si>
  <si>
    <t xml:space="preserve">A more direct sophomore set per Terry: ramshackle, perfect pop songs with grooves and glowing harmonies replacing the debut's noisier fringes.</t>
  </si>
  <si>
    <t xml:space="preserve">Continues Horsegirl's Pavement/post-punk lineage toward cleaner pop songwriting.</t>
  </si>
  <si>
    <t xml:space="preserve">https://en.wikipedia.org/wiki/Horsegirl</t>
  </si>
  <si>
    <t xml:space="preserve">A2285</t>
  </si>
  <si>
    <t xml:space="preserve">Joe Glass</t>
  </si>
  <si>
    <t xml:space="preserve">Snakewards</t>
  </si>
  <si>
    <t xml:space="preserve">Rockford, IL / Chicago</t>
  </si>
  <si>
    <t xml:space="preserve">jangle; Telecaster twang; short songs (under 2 minutes); rowdy</t>
  </si>
  <si>
    <t xml:space="preserve">16 scrap-rock sketches of telecaster-driven hooks and guitar charm; Terry calls Joe Glass's earworm rippers a mix of Nuggets garage and '90s indie jangle with punk swagger.</t>
  </si>
  <si>
    <t xml:space="preserve">Garage/Nuggets and '90s indie jangle filtered through the Midwest DIY circuit around Good Flying Birds and Sharp Pins.</t>
  </si>
  <si>
    <t xml:space="preserve">Freight Train Woman; Dust on Your Halo; Dandelion</t>
  </si>
  <si>
    <t xml:space="preserve">https://joeglassetc.bandcamp.com/album/snakewards</t>
  </si>
  <si>
    <t xml:space="preserve">A2286</t>
  </si>
  <si>
    <t xml:space="preserve">Golomb</t>
  </si>
  <si>
    <t xml:space="preserve">The Beat Goes On</t>
  </si>
  <si>
    <t xml:space="preserve">jangle; deadpan; long solos</t>
  </si>
  <si>
    <t xml:space="preserve">Adventurous, stylistically shifting indie rock that Terry says still flows front to back, with Built to Spill and Pavement echoes running through eleven tracks.</t>
  </si>
  <si>
    <t xml:space="preserve">Pavement's loose song-suite structure and Built to Spill's guitar interplay.</t>
  </si>
  <si>
    <t xml:space="preserve">The Beat Goes On; Experience Humanness; Be Here Now</t>
  </si>
  <si>
    <t xml:space="preserve">https://golomb.bandcamp.com/album/the-beat-goes-on</t>
  </si>
  <si>
    <t xml:space="preserve">A2287</t>
  </si>
  <si>
    <t xml:space="preserve">Good Flying Birds</t>
  </si>
  <si>
    <t xml:space="preserve">Talulah's Tape</t>
  </si>
  <si>
    <t xml:space="preserve">Carpark Records</t>
  </si>
  <si>
    <t xml:space="preserve">Indianapolis, IN</t>
  </si>
  <si>
    <t xml:space="preserve">jangle; lo-fi; short songs (under 2 minutes); small-town</t>
  </si>
  <si>
    <t xml:space="preserve">A twee-punk-leaning collection of home recordings from 2020-2024, re-released on vinyl by Carpark and Smoking Room after underground buzz; Terry hears pristine, thoughtful jangle-pop with GBV-grade hooks and surging punk energy.</t>
  </si>
  <si>
    <t xml:space="preserve">Guided by Voices and Beat Happening's DIY-jangle lineage, shared with tourmates Sharp Pins and Horsegirl.</t>
  </si>
  <si>
    <t xml:space="preserve">down on me; gfb; i care for you</t>
  </si>
  <si>
    <t xml:space="preserve">https://www.noexpectations.fyi/p/cusp-good-flying-birds-shutaro-noguchi-review</t>
  </si>
  <si>
    <t xml:space="preserve">https://goodflyingbirds.bandcamp.com/album/talulahs-tape</t>
  </si>
  <si>
    <t xml:space="preserve">A2288</t>
  </si>
  <si>
    <t xml:space="preserve">Bonny Doon</t>
  </si>
  <si>
    <t xml:space="preserve">Let There Be Music</t>
  </si>
  <si>
    <t xml:space="preserve">Detroit</t>
  </si>
  <si>
    <t xml:space="preserve">hushed; breezy; deadpan; close harmonies</t>
  </si>
  <si>
    <t xml:space="preserve">Detroit's Bonny Doon make their ANTI- debut breezier and more accessible than past records, per Terry, with lyrics that sneak up on the listener over unhurried, conversational arrangements.</t>
  </si>
  <si>
    <t xml:space="preserve">Slacker-folk in the Silver Jews/Palace mold, filtered through Detroit's indie scene.</t>
  </si>
  <si>
    <t xml:space="preserve">San Francisco; Naturally; Let There Be Music</t>
  </si>
  <si>
    <t xml:space="preserve">https://bonnydoon.bandcamp.com/album/let-there-be-music
https://addtowantlist.com/index.php/2023/06/21/new-album-bonny-doon-let-there-be-music/</t>
  </si>
  <si>
    <t xml:space="preserve">A2289</t>
  </si>
  <si>
    <t xml:space="preserve">Hovvdy</t>
  </si>
  <si>
    <t xml:space="preserve">True Love</t>
  </si>
  <si>
    <t xml:space="preserve">hushed; lullaby; lo-fi; deadpan</t>
  </si>
  <si>
    <t xml:space="preserve">Charlie Martin and Will Taylor's duo makes soft-focus, mid-fi slacker pop, warm and unhurried, built on plain-spoken affection and gentle drum-machine pulses.</t>
  </si>
  <si>
    <t xml:space="preserve">Descends from the lo-fi/DIY college-radio-to-Bandcamp lineage of Duster and Alex G.</t>
  </si>
  <si>
    <t xml:space="preserve">True Love; Sometimes; Lake June</t>
  </si>
  <si>
    <t xml:space="preserve">https://hovvdy.bandcamp.com/album/true-love
https://hovvdy.bandcamp.com/music</t>
  </si>
  <si>
    <t xml:space="preserve">A2290</t>
  </si>
  <si>
    <t xml:space="preserve">Arts &amp; Crafts</t>
  </si>
  <si>
    <t xml:space="preserve">hushed; lullaby; lo-fi</t>
  </si>
  <si>
    <t xml:space="preserve">A 19-track double LP that per Terry has stronger melodies and more hi-fi recording than earlier Hovvdy work, praised by Zach Bryan and boygenius.</t>
  </si>
  <si>
    <t xml:space="preserve">Continues Hovvdy's lo-fi slacker-pop arc toward fuller production.</t>
  </si>
  <si>
    <t xml:space="preserve">https://www.noexpectations.fyi/p/hovvdy-interview-charlie-martin-will-taylor</t>
  </si>
  <si>
    <t xml:space="preserve">https://hovvdy.bandcamp.com/music</t>
  </si>
  <si>
    <t xml:space="preserve">A2291</t>
  </si>
  <si>
    <t xml:space="preserve">Hotline TNT</t>
  </si>
  <si>
    <t xml:space="preserve">Cartwheel</t>
  </si>
  <si>
    <t xml:space="preserve">X9</t>
  </si>
  <si>
    <t xml:space="preserve">feedback; noise wall; jangle; drawl</t>
  </si>
  <si>
    <t xml:space="preserve">Will Anderson's project buries plainspoken, slacker-jangly songwriting under warm shoegaze fuzz; Cartwheel was his Third Man Records debut.</t>
  </si>
  <si>
    <t xml:space="preserve">Sits between countrygaze/shoegaze fuzz and the jangle-pop tradition, indebted to Guided by Voices' song-fragment economy.</t>
  </si>
  <si>
    <t xml:space="preserve">Protocol; History Channel; I Know You</t>
  </si>
  <si>
    <t xml:space="preserve">https://hotlinetnt.bandcamp.com/album/cartwheel
https://thirdmanrecords.com/products/cartwheel</t>
  </si>
  <si>
    <t xml:space="preserve">A2292</t>
  </si>
  <si>
    <t xml:space="preserve">Cash Langdon</t>
  </si>
  <si>
    <t xml:space="preserve">Seasick Records</t>
  </si>
  <si>
    <t xml:space="preserve">Crazy Horse fuzz; Telecaster twang; storytelling; small-town</t>
  </si>
  <si>
    <t xml:space="preserve">Loud, relentlessly hooky rock that Terry says channels Summerteeth-era Wilco and Ty Segall's frantic energy, cut live-in-two-days in Muscle Shoals with his band Meadow Dust.</t>
  </si>
  <si>
    <t xml:space="preserve">Neil Young &amp; Crazy Horse fuzz filtered through Birmingham's DIY scene, with Wilco's Americana-pop as a touchstone.</t>
  </si>
  <si>
    <t xml:space="preserve">Dogs; Lilac Whiskey Nose; Dead Dogs</t>
  </si>
  <si>
    <t xml:space="preserve">https://cashlangdon.bandcamp.com/album/dogs</t>
  </si>
  <si>
    <t xml:space="preserve">A2293</t>
  </si>
  <si>
    <t xml:space="preserve">The Convenience</t>
  </si>
  <si>
    <t xml:space="preserve">Like Cartoon Vampires</t>
  </si>
  <si>
    <t xml:space="preserve">deadpan; jangle; lo-fi</t>
  </si>
  <si>
    <t xml:space="preserve">New Orleans slacker-pop trio The Convenience deliver thirteen loose, deadpan-sung tracks built on jangling, lightly lo-fi guitars. The songwriting is plainspoken and wry, closer to a conversation than a performance, in the same Crescent City DIY scene as Lawn.</t>
  </si>
  <si>
    <t xml:space="preserve">Part of New Orleans' current jangle/slacker cluster alongside Lawn.</t>
  </si>
  <si>
    <t xml:space="preserve">I Got Exactly What I Wanted; Waiting For A Train; Rats</t>
  </si>
  <si>
    <t xml:space="preserve">https://theconvenience.bandcamp.com/album/like-cartoon-vampires</t>
  </si>
  <si>
    <t xml:space="preserve">A2294</t>
  </si>
  <si>
    <t xml:space="preserve">Car Seat Headrest</t>
  </si>
  <si>
    <t xml:space="preserve">Teens of Denial</t>
  </si>
  <si>
    <t xml:space="preserve">deadpan; funny-sad; anthemic; long songs (7+ minutes); drinking songs</t>
  </si>
  <si>
    <t xml:space="preserve">Will Toledo's first full-band studio album turns eleven Bandcamp-honed years of bedroom pop into classic-rock-scaled narrative rock, nodding to the Cars, Pavement and Jonathan Richman across a sprawling, self-lacerating song cycle.</t>
  </si>
  <si>
    <t xml:space="preserve">Directly descended from the DIY-network/Bandcamp lineage (Toledo self-released 12 albums before signing to Matador), fused with Pavement's slacker irony.</t>
  </si>
  <si>
    <t xml:space="preserve">Fill In The Blank; Drunk Drivers/Killer Whales; Destroyed By Hippie Powers</t>
  </si>
  <si>
    <t xml:space="preserve">https://en.wikipedia.org/wiki/Car_Seat_Headrest
https://carseatheadrest.bandcamp.com/album/teens-of-denial</t>
  </si>
  <si>
    <t xml:space="preserve">A2295</t>
  </si>
  <si>
    <t xml:space="preserve">Courtney Barnett</t>
  </si>
  <si>
    <t xml:space="preserve">Sometimes I Sit and Think, and Sometimes I Just Sit</t>
  </si>
  <si>
    <t xml:space="preserve">Melbourne</t>
  </si>
  <si>
    <t xml:space="preserve">deadpan; drawl; storytelling; small-town; funny-sad</t>
  </si>
  <si>
    <t xml:space="preserve">Barnett's debut is a wry, rambling slacker-rock landmark, its deadpan run-on lyrics detailing house-hunting anxiety ('Depreston') and open-mic dread ('Pedestrian at Best') over loose, twangy guitars.</t>
  </si>
  <si>
    <t xml:space="preserve">A direct heir to Pavement's talky slacker rock and the Australian jangle lineage running through Dick Diver and the Goon Sax.</t>
  </si>
  <si>
    <t xml:space="preserve">Pedestrian At Best; Depreston; Elevator Operator</t>
  </si>
  <si>
    <t xml:space="preserve">https://en.wikipedia.org/wiki/Courtney_Barnett
https://courtneybarnett.bandcamp.com/album/sometimes-i-sit-and-think-and-sometimes-i-just-sit</t>
  </si>
  <si>
    <t xml:space="preserve">A2296</t>
  </si>
  <si>
    <t xml:space="preserve">Things Take Time, Take Time</t>
  </si>
  <si>
    <t xml:space="preserve">Marathon Artists</t>
  </si>
  <si>
    <t xml:space="preserve">deadpan; breezy; drum machine; hushed</t>
  </si>
  <si>
    <t xml:space="preserve">A calmer, more self-produced record that trades some of the wordplay density for spacious, drum-machine-inflected slacker pop.</t>
  </si>
  <si>
    <t xml:space="preserve">Barnett's continuing Pavement-indebted songwriting, softened toward indie-pop.</t>
  </si>
  <si>
    <t xml:space="preserve">https://en.wikipedia.org/wiki/Courtney_Barnett</t>
  </si>
  <si>
    <t xml:space="preserve">A2297</t>
  </si>
  <si>
    <t xml:space="preserve">The Goon Sax</t>
  </si>
  <si>
    <t xml:space="preserve">Mirror II</t>
  </si>
  <si>
    <t xml:space="preserve">jangle; close harmonies; deadpan; synths</t>
  </si>
  <si>
    <t xml:space="preserve">The Brisbane trio (including Robert Forster's son Louis) add synths and sheen to their Go-Betweens-descended jangle-pop, its trio of songwriters trading plainspoken, bittersweet verses.</t>
  </si>
  <si>
    <t xml:space="preserve">Direct lineage from the Go-Betweens/Flying Nun jangle-pop tradition, one generation removed via founding member Louis Forster.</t>
  </si>
  <si>
    <t xml:space="preserve">In the Stone; Psychic; Desire</t>
  </si>
  <si>
    <t xml:space="preserve">https://en.wikipedia.org/wiki/The_Goon_Sax
https://thegoonsax.bandcamp.com/album/mirror-ii</t>
  </si>
  <si>
    <t xml:space="preserve">A2298</t>
  </si>
  <si>
    <t xml:space="preserve">Kiwi Jr.</t>
  </si>
  <si>
    <t xml:space="preserve">Cooler Returns</t>
  </si>
  <si>
    <t xml:space="preserve">Toronto</t>
  </si>
  <si>
    <t xml:space="preserve">jangle; deadpan; storytelling; pop-culture references</t>
  </si>
  <si>
    <t xml:space="preserve">Toronto's Kiwi Jr. sharpen their Pavement/GBV-descended jangle into a wry, hooky sophomore set; Terry notes they've opened for both bands plus the Walkmen and the Lemonheads.</t>
  </si>
  <si>
    <t xml:space="preserve">Direct Pavement/GBV lineage in sound and touring circles.</t>
  </si>
  <si>
    <t xml:space="preserve">Tyler; Undecided Voters; Cooler Returns</t>
  </si>
  <si>
    <t xml:space="preserve">https://en.wikipedia.org/wiki/Kiwi_Jr.
https://kiwijr.bandcamp.com/album/cooler-returns</t>
  </si>
  <si>
    <t xml:space="preserve">A2299</t>
  </si>
  <si>
    <t xml:space="preserve">Chopper</t>
  </si>
  <si>
    <t xml:space="preserve">jangle; deadpan; synths</t>
  </si>
  <si>
    <t xml:space="preserve">Kiwi Jr.'s third album adds synths and sheen to their wit-and-melody formula, sardonic Toronto indie rock that Terry calls a mastered combination of humor and hooks, building on the jangle of Cooler Returns and Football Money.</t>
  </si>
  <si>
    <t xml:space="preserve">Continues the band's Pavement/GBV-descended jangle.</t>
  </si>
  <si>
    <t xml:space="preserve">https://en.wikipedia.org/wiki/Kiwi_Jr.</t>
  </si>
  <si>
    <t xml:space="preserve">A2300</t>
  </si>
  <si>
    <t xml:space="preserve">The Bug Club</t>
  </si>
  <si>
    <t xml:space="preserve">On the Intricate Inner Workings of the System</t>
  </si>
  <si>
    <t xml:space="preserve">Caldicot, Wales</t>
  </si>
  <si>
    <t xml:space="preserve">short songs (under 2 minutes); shouted; funny-sad; rowdy</t>
  </si>
  <si>
    <t xml:space="preserve">Welsh trio's third LP and Sub Pop debut is Modern-Lovers-meets-Nuggets garage rock with sarcastic dual vocals and clanging riffs; Terry notes their prior LP made his 2023 year-end list.</t>
  </si>
  <si>
    <t xml:space="preserve">Garage/Nuggets by way of the Jonathan Richman/Modern Lovers deadpan-talky lineage.</t>
  </si>
  <si>
    <t xml:space="preserve">War Movies; Quality Pints; Pop Single</t>
  </si>
  <si>
    <t xml:space="preserve">https://en.wikipedia.org/wiki/The_Bug_Club
https://thebugclub.bandcamp.com/album/on-the-intricate-inner-workings-of-the-system</t>
  </si>
  <si>
    <t xml:space="preserve">A2301</t>
  </si>
  <si>
    <t xml:space="preserve">Rare Birds: Hour of Song</t>
  </si>
  <si>
    <t xml:space="preserve">short songs (under 2 minutes); rowdy; funny-sad</t>
  </si>
  <si>
    <t xml:space="preserve">A sprawling 47-track second LP of relentlessly catchy, fuzz-wrapped garage pop, per Terry, with great dual-singer chemistry.</t>
  </si>
  <si>
    <t xml:space="preserve">Continues the band's garage/Nuggets lineage at maximalist length.</t>
  </si>
  <si>
    <t xml:space="preserve">https://en.wikipedia.org/wiki/The_Bug_Club</t>
  </si>
  <si>
    <t xml:space="preserve">A2302</t>
  </si>
  <si>
    <t xml:space="preserve">Dazy</t>
  </si>
  <si>
    <t xml:space="preserve">OUTOFBODY</t>
  </si>
  <si>
    <t xml:space="preserve">Richmond</t>
  </si>
  <si>
    <t xml:space="preserve">Crazy Horse fuzz; short songs (under 2 minutes); anthemic</t>
  </si>
  <si>
    <t xml:space="preserve">James Goodson's project crams huge hooks into no-second-wasted power pop -- Terry compares it to Fountains of Wayne played at ear-shattering volume, 12 songs in 26 minutes.</t>
  </si>
  <si>
    <t xml:space="preserve">Big Star/Fountains of Wayne melodicism blown out with fuzz-pedal DIY energy.</t>
  </si>
  <si>
    <t xml:space="preserve">Out Of Body; Split; Rollercoaster Ride</t>
  </si>
  <si>
    <t xml:space="preserve">https://dazysound.bandcamp.com/album/outofbody-2</t>
  </si>
  <si>
    <t xml:space="preserve">A2303</t>
  </si>
  <si>
    <t xml:space="preserve">The Beths</t>
  </si>
  <si>
    <t xml:space="preserve">Expert in a Dying Field</t>
  </si>
  <si>
    <t xml:space="preserve">Auckland</t>
  </si>
  <si>
    <t xml:space="preserve">jangle; anthemic; harmonized guitars; heartbreak</t>
  </si>
  <si>
    <t xml:space="preserve">Elizabeth Stokes writes tight, guitar-heavy songs that read as autobiographical character studies of relationships' aftermaths, an 'incandescent collision of power-pop and skuzz' per the band's own liner text.</t>
  </si>
  <si>
    <t xml:space="preserve">New Zealand jangle-pop lineage (Flying Nun-adjacent) crossed with American power pop.</t>
  </si>
  <si>
    <t xml:space="preserve">Expert In A Dying Field; Knees Deep; Silence is Golden</t>
  </si>
  <si>
    <t xml:space="preserve">https://en.wikipedia.org/wiki/The_Beths
https://thebethsnz.bandcamp.com/album/expert-in-a-dying-field</t>
  </si>
  <si>
    <t xml:space="preserve">A2304</t>
  </si>
  <si>
    <t xml:space="preserve">Dick Diver</t>
  </si>
  <si>
    <t xml:space="preserve">New Start Again</t>
  </si>
  <si>
    <t xml:space="preserve">Chapter Music</t>
  </si>
  <si>
    <t xml:space="preserve">jangle; deadpan; drawl; small-town</t>
  </si>
  <si>
    <t xml:space="preserve">Melbourne band's debut is loose, plainspoken jangle-pop full of local color (Melbourne suburb references, wry deadpan vocals) that helped define the 2010s Australian slacker scene alongside Twerps and the Goon Sax.</t>
  </si>
  <si>
    <t xml:space="preserve">Flying Nun-descended jangle by way of Melbourne's Chapter Music scene.</t>
  </si>
  <si>
    <t xml:space="preserve">New Start Again; Hammock Days; Seagulls</t>
  </si>
  <si>
    <t xml:space="preserve">https://dickdiver.bandcamp.com/album/new-start-again</t>
  </si>
  <si>
    <t xml:space="preserve">A2305</t>
  </si>
  <si>
    <t xml:space="preserve">Chook Race</t>
  </si>
  <si>
    <t xml:space="preserve">About Time</t>
  </si>
  <si>
    <t xml:space="preserve">A tightly-recorded set of plainspoken, jangling Melbourne guitar pop, mixed by Tom Hardisty and mastered by Mikey Young, in the same scene as Dick Diver and the Goon Sax.</t>
  </si>
  <si>
    <t xml:space="preserve">Flying Nun-descended Melbourne jangle-pop scene.</t>
  </si>
  <si>
    <t xml:space="preserve">Dentists; Time; Clever</t>
  </si>
  <si>
    <t xml:space="preserve">https://chookrace.bandcamp.com/album/about-time</t>
  </si>
  <si>
    <t xml:space="preserve">A2306</t>
  </si>
  <si>
    <t xml:space="preserve">Lomelda</t>
  </si>
  <si>
    <t xml:space="preserve">Thx</t>
  </si>
  <si>
    <t xml:space="preserve">Silsbee, TX</t>
  </si>
  <si>
    <t xml:space="preserve">hushed; lo-fi; fingerpicked acoustic; drawl; bleak</t>
  </si>
  <si>
    <t xml:space="preserve">Thx is Hannah Read's hushed, homespun early full-length as Lomelda, ten short songs of plainspoken lyrics over sparse acoustic and electric guitar, recorded with the DIY intimacy that defines her Silsbee, Texas project. It sits at the quiet, unresolved end of the 2010s Bandcamp folk scene, closer to a diary than a studio record.</t>
  </si>
  <si>
    <t xml:space="preserve">An early document in the hemlock/Little Mazarn/Texas hushed-folk network Read has stayed close to; a direct precursor to the fuller-band M for Empathy and Hannah.</t>
  </si>
  <si>
    <t xml:space="preserve">Interstate Vision; Thx; Nervous Driver</t>
  </si>
  <si>
    <t xml:space="preserve">https://lomelda.bandcamp.com/album/thx-4
https://en.wikipedia.org/wiki/Lomelda</t>
  </si>
  <si>
    <t xml:space="preserve">A2307</t>
  </si>
  <si>
    <t xml:space="preserve">M for Empathy</t>
  </si>
  <si>
    <t xml:space="preserve">M for Empathy is Hannah Read's most stripped-down Lomelda record, eleven brief, whispery songs built from silence, half-finished phrases and spare guitar. Read has described it as things said or unsaid finally let out, a record about making peace with her own voice.</t>
  </si>
  <si>
    <t xml:space="preserve">The quietest turn in Lomelda's catalog between the full-band Thx and Hannah, deepening her ties to the Texas/hemlock hushed-folk network.</t>
  </si>
  <si>
    <t xml:space="preserve">Talk; M for Magic; Tell</t>
  </si>
  <si>
    <t xml:space="preserve">https://lomelda.bandcamp.com/album/m-for-empathy
https://en.wikipedia.org/wiki/Lomelda</t>
  </si>
  <si>
    <t xml:space="preserve">A2308</t>
  </si>
  <si>
    <t xml:space="preserve">Hannah</t>
  </si>
  <si>
    <t xml:space="preserve">hushed; fingerpicked acoustic; drawl; funny-sad; lullaby</t>
  </si>
  <si>
    <t xml:space="preserve">Hannah is Read's most fleshed-out Lomelda album to date, fourteen tender, unhurried songs that move between fragile solo passages and warmer full-band arrangements while keeping her plainspoken, diaristic lyrics at the center. It is patient, intimate Texas indie folk built for close listening.</t>
  </si>
  <si>
    <t xml:space="preserve">Widely regarded as Lomelda's breakthrough, consolidating the hushed songwriting of Thx and M for Empathy into a fuller sound shared with labelmates in the Double Double Whammy/hemlock orbit.</t>
  </si>
  <si>
    <t xml:space="preserve">Hannah Sun; Reach; Big Shot</t>
  </si>
  <si>
    <t xml:space="preserve">https://lomelda.bandcamp.com/album/hannah
https://en.wikipedia.org/wiki/Lomelda</t>
  </si>
  <si>
    <t xml:space="preserve">A2309</t>
  </si>
  <si>
    <t xml:space="preserve">Plum</t>
  </si>
  <si>
    <t xml:space="preserve">drawl; hushed; breezy; cosmic; Telecaster twang</t>
  </si>
  <si>
    <t xml:space="preserve">Plum is Widowspeak's warmest, most unhurried record, recorded with Sam Evian in the Catskills; Molly Hamilton's honeyed voice sits over dusty, sun-worn guitars and easy tempos that lean further into the band's country and 90s-dream-pop touchstones than the darker Expect the Best before it.</t>
  </si>
  <si>
    <t xml:space="preserve">Follows Expect the Best and precedes The Jacket in Widowspeak's later-career turn toward a twangier, more overtly country-inflected version of their dream-pop sound.</t>
  </si>
  <si>
    <t xml:space="preserve">Plum; Money; Breadwinner</t>
  </si>
  <si>
    <t xml:space="preserve">https://widowspeak.bandcamp.com/album/plum
https://en.wikipedia.org/wiki/Widowspeak</t>
  </si>
  <si>
    <t xml:space="preserve">A2310</t>
  </si>
  <si>
    <t xml:space="preserve">Expect the Best</t>
  </si>
  <si>
    <t xml:space="preserve">drawl; hushed; bleak; Telecaster twang; glacial</t>
  </si>
  <si>
    <t xml:space="preserve">Expect the Best is Widowspeak's heaviest, most nocturnal record, four-piece takes on somber indie rock, dream pop and what the band calls 'cowboy grunge.' Molly Hamilton's melodies stay pretty even as the songs sit in dread and self-doubt, recorded by Kevin McMahon (Swans, Real Estate).</t>
  </si>
  <si>
    <t xml:space="preserve">Follows the duo-recorded All Yours and marks Widowspeak's shift to a full touring band, laying groundwork for the country-tinged twang that deepens on Plum and The Jacket.</t>
  </si>
  <si>
    <t xml:space="preserve">The Dream; Expect the Best; Dog</t>
  </si>
  <si>
    <t xml:space="preserve">https://widowspeak.bandcamp.com/album/expect-the-best
https://en.wikipedia.org/wiki/Widowspeak</t>
  </si>
  <si>
    <t xml:space="preserve">A2311</t>
  </si>
  <si>
    <t xml:space="preserve">The Jacket</t>
  </si>
  <si>
    <t xml:space="preserve">drawl; Telecaster twang; harmonized guitars; road songs; hushed</t>
  </si>
  <si>
    <t xml:space="preserve">The Jacket loosely tracks a fictional band's rise and fall through ten songs of layered guitars, dusty percussion and ambling bass; Widowspeak lean fully into their outlaw-country and slowcore reference points (Neil Young, Cowboy Junkies) while keeping Molly Hamilton's voice front and center.</t>
  </si>
  <si>
    <t xml:space="preserve">The most explicitly twangy Widowspeak record to date, recorded back in New York with Homer Steinweiss and mixed by Chris Coady, extending the country turn begun on Plum.</t>
  </si>
  <si>
    <t xml:space="preserve">While You Wait; The Jacket; Salt</t>
  </si>
  <si>
    <t xml:space="preserve">https://widowspeak.bandcamp.com/album/the-jacket
https://en.wikipedia.org/wiki/Widowspeak</t>
  </si>
  <si>
    <t xml:space="preserve">A2312</t>
  </si>
  <si>
    <t xml:space="preserve">Glen Campbell</t>
  </si>
  <si>
    <t xml:space="preserve">Wichita Lineman</t>
  </si>
  <si>
    <t xml:space="preserve">X1 Mainstream Nashville, countrypolitan to bro-country</t>
  </si>
  <si>
    <t xml:space="preserve">pedal steel; strings; close harmonies; polished; heartbreak</t>
  </si>
  <si>
    <t xml:space="preserve">A Wrecking Crew session guitarist turned solo star, Campbell and producer Al De Lory built the title track (a Jimmy Webb song about a lineman's loneliness) into the high point of countrypolitan orchestration, all shimmering strings, subtle pedal steel, and Campbell's warm, unshowy tenor. It is the clearest bridge between Nashville Sound polish and the pop mainstream, a hit on country and adult-contemporary radio alike. It is for listeners who want to hear how far a steel guitar and a string section could carry a country song into the pop charts.</t>
  </si>
  <si>
    <t xml:space="preserve">A pop-crossover cousin to the Nashville Sound records charted in V26 (Patsy Cline, Jim Reeves), taking the genre's countrypolitan side toward Hollywood session-musician sheen rather than the honky-tonk instrumentation that fed alt-country; its commercial path runs forward to Kenny Rogers and eventually the countrypolitan-adjacent pop-country of the 1990s.</t>
  </si>
  <si>
    <t xml:space="preserve">Wichita Lineman; Dreams of the Everyday Housewife; Fate of Man</t>
  </si>
  <si>
    <t xml:space="preserve">https://en.wikipedia.org/wiki/Glen_Campbell
https://en.wikipedia.org/wiki/Wichita_Lineman_(song)</t>
  </si>
  <si>
    <t xml:space="preserve">A2313</t>
  </si>
  <si>
    <t xml:space="preserve">George Strait</t>
  </si>
  <si>
    <t xml:space="preserve">Does Fort Worth Ever Cross Your Mind</t>
  </si>
  <si>
    <t xml:space="preserve">Neotraditionalist country</t>
  </si>
  <si>
    <t xml:space="preserve">fiddle; pedal steel; Telecaster twang; drawl; heartbreak</t>
  </si>
  <si>
    <t xml:space="preserve">Strait's fourth album cemented the neotraditionalist swing back to honky-tonk fiddle and steel after a decade of countrypolitan crossover, with his understated Texas baritone delivering the title-track ballad and dancehall shuffles like 'Let's Fall to Pieces Together.' It is plainspoken, ranch-and-dancehall country built for two-stepping, not radio gloss. It matters as the template that a generation of 1980s-90s mainstream country singers, and eventually the entire commercial format, measured itself against.</t>
  </si>
  <si>
    <t xml:space="preserve">A direct reaction against the countrypolitan pop-country of the 1970s (the Glen Campbell/Charlie Rich side of this lane's parent V26), pulling the mainstream back toward honky-tonk instrumentation; Strait's steady commercial dominance set the template Randy Travis, Alan Jackson, and later Luke Combs followed.</t>
  </si>
  <si>
    <t xml:space="preserve">Does Fort Worth Ever Cross Your Mind; Let's Fall to Pieces Together; The Cowboy Rides Away</t>
  </si>
  <si>
    <t xml:space="preserve">https://en.wikipedia.org/wiki/George_Strait
https://en.wikipedia.org/wiki/Does_Fort_Worth_Ever_Cross_Your_Mind</t>
  </si>
  <si>
    <t xml:space="preserve">A2314</t>
  </si>
  <si>
    <t xml:space="preserve">Randy Travis</t>
  </si>
  <si>
    <t xml:space="preserve">Storms of Life</t>
  </si>
  <si>
    <t xml:space="preserve">Warner Bros. Nashville</t>
  </si>
  <si>
    <t xml:space="preserve">pedal steel; baritone; drawl; heartbreak; drinking songs</t>
  </si>
  <si>
    <t xml:space="preserve">Travis's debut, cut with a stripped-down honky-tonk band and his deep, unadorned baritone, arrived as country radio's answer to the countrypolitan glut, full of plainspoken heartbreak songs like '1982' and 'On the Other Hand.' Its multi-platinum success proved there was a mainstream audience hungry for a return to traditional instrumentation and vocal restraint. It is for anyone who wants the sound that reopened Nashville's door to fiddle and steel in the mid-1980s.</t>
  </si>
  <si>
    <t xml:space="preserve">Part of the same mid-1980s neotraditionalist wave as George Strait, pushing the mainstream back toward honky-tonk instrumentation after a countrypolitan-dominated decade; its commercial template runs forward through Alan Jackson and Garth Brooks into 1990s mainstream country.</t>
  </si>
  <si>
    <t xml:space="preserve">On the Other Hand; 1982; Diggin' Up Bones</t>
  </si>
  <si>
    <t xml:space="preserve">https://en.wikipedia.org/wiki/Randy_Travis</t>
  </si>
  <si>
    <t xml:space="preserve">A2315</t>
  </si>
  <si>
    <t xml:space="preserve">Garth Brooks</t>
  </si>
  <si>
    <t xml:space="preserve">No Fences</t>
  </si>
  <si>
    <t xml:space="preserve">Capitol Nashville</t>
  </si>
  <si>
    <t xml:space="preserve">Oklahoma City, OK</t>
  </si>
  <si>
    <t xml:space="preserve">fiddle; anthemic; storytelling; rowdy; drinking songs</t>
  </si>
  <si>
    <t xml:space="preserve">Brooks's second album turned country into a stadium format, pairing honky-tonk fiddle with arena-rock dynamics and showmanship on 'Friends in Low Places' and 'The Thunder Rolls.' Its scale of sales (diamond-certified) rewired what a country album could be commercially. It is for listeners who want the moment country music started selling like classic rock.</t>
  </si>
  <si>
    <t xml:space="preserve">Grows out of the neotraditionalist instrumentation Strait and Travis reestablished, but redirects it toward arena-scale showmanship and crossover pop production, opening the commercial path that leads to 1990s superstar country and eventually bro-country's stadium ambitions.</t>
  </si>
  <si>
    <t xml:space="preserve">Friends in Low Places; The Thunder Rolls; Unanswered Prayers</t>
  </si>
  <si>
    <t xml:space="preserve">https://en.wikipedia.org/wiki/No_Fences</t>
  </si>
  <si>
    <t xml:space="preserve">A2316</t>
  </si>
  <si>
    <t xml:space="preserve">Alan Jackson</t>
  </si>
  <si>
    <t xml:space="preserve">Don't Rock the Jukebox</t>
  </si>
  <si>
    <t xml:space="preserve">Arista Nashville</t>
  </si>
  <si>
    <t xml:space="preserve">Newnan, GA</t>
  </si>
  <si>
    <t xml:space="preserve">fiddle; pedal steel; drawl; small-town; drinking songs</t>
  </si>
  <si>
    <t xml:space="preserve">Jackson's second album kept the neotraditionalist commitment to fiddle and steel alive inside the increasingly pop-leaning mainstream, the title track a wry honky-tonk defense of traditional country against the era's pop-crossover pressure. His plain-spoken Georgia drawl and unfussy arrangements made him the genre's steadiest traditionalist even as the format modernized around him. It is for anyone who wants the last gasp of pure honky-tonk instrumentation inside 1990s Music Row.</t>
  </si>
  <si>
    <t xml:space="preserve">A direct continuation of the Strait/Travis neotraditionalist lane, explicitly defending 'a little bit of Hank' against pop-country encroachment even as the format moved toward the Garth Brooks arena model.</t>
  </si>
  <si>
    <t xml:space="preserve">Don't Rock the Jukebox; Someday; Dallas</t>
  </si>
  <si>
    <t xml:space="preserve">https://en.wikipedia.org/wiki/Alan_Jackson</t>
  </si>
  <si>
    <t xml:space="preserve">A2317</t>
  </si>
  <si>
    <t xml:space="preserve">Shania Twain</t>
  </si>
  <si>
    <t xml:space="preserve">Come On Over</t>
  </si>
  <si>
    <t xml:space="preserve">anthemic; polished; breezy; drum machine; storytelling</t>
  </si>
  <si>
    <t xml:space="preserve">Produced with then-husband Mutt Lange, Come On Over fused country storytelling with arena-pop and rock production (programmed drums, big guitar hooks) on hits like 'Man! I Feel Like a Woman!' and 'You're Still the One,' becoming the best-selling country album by a woman ever. It sanded away nearly all twang for maximal pop crossover appeal. It is for listeners tracing how far countrypolitan's pop instincts could travel before the genre line disappeared.</t>
  </si>
  <si>
    <t xml:space="preserve">Takes the pop-crossover ambitions of the countrypolitan lane (Glen Campbell, and later Garth Brooks's arena scale) to their commercial extreme, largely abandoning traditional instrumentation; its pop-first template anticipates the vocal-hook-driven side of 2010s mainstream country.</t>
  </si>
  <si>
    <t xml:space="preserve">Man! I Feel Like a Woman!; You're Still the One; That Don't Impress Me Much</t>
  </si>
  <si>
    <t xml:space="preserve">https://en.wikipedia.org/wiki/Come_On_Over</t>
  </si>
  <si>
    <t xml:space="preserve">A2318</t>
  </si>
  <si>
    <t xml:space="preserve">Florida Georgia Line</t>
  </si>
  <si>
    <t xml:space="preserve">Here's to the Good Times</t>
  </si>
  <si>
    <t xml:space="preserve">Republic Nashville</t>
  </si>
  <si>
    <t xml:space="preserve">Bro-country</t>
  </si>
  <si>
    <t xml:space="preserve">drum machine; anthemic; rowdy; drinking songs; road songs</t>
  </si>
  <si>
    <t xml:space="preserve">Built around the inescapable 'Cruise,' the duo's debut fused trap-adjacent beats, party-anthem lyrics about trucks and tailgates, and rap-influenced vocal cadences into what critics quickly labeled bro-country. It is glossy, hook-first, and built for a truck stereo rather than a dancehall. It is for tracing exactly where mainstream country's honky-tonk instrumentation gave way to hip-hop-inflected pop production.</t>
  </si>
  <si>
    <t xml:space="preserve">Descends from the arena-scale, pop-crossover ambitions of Garth Brooks and Shania Twain, but replaces steel guitar and fiddle almost entirely with programmed beats and rap cadence; alongside Jason Aldean's 'Dirt Road Anthem,' it opens the bro-country era that Luke Bryan and eventually Morgan Wallen would inherit.</t>
  </si>
  <si>
    <t xml:space="preserve">Cruise; Get Your Shine On; Round Here</t>
  </si>
  <si>
    <t xml:space="preserve">https://en.wikipedia.org/wiki/Here's_to_the_Good_Times</t>
  </si>
  <si>
    <t xml:space="preserve">A2319</t>
  </si>
  <si>
    <t xml:space="preserve">Jason Aldean</t>
  </si>
  <si>
    <t xml:space="preserve">My Kinda Party</t>
  </si>
  <si>
    <t xml:space="preserve">Broken Bow Records</t>
  </si>
  <si>
    <t xml:space="preserve">drum machine; anthemic; rowdy; drinking songs; storytelling</t>
  </si>
  <si>
    <t xml:space="preserve">Aldean's fourth album broke bro-country wide with 'Dirt Road Anthem,' a Colt Ford-cowritten track sung in a half-rapped cadence over a hip-hop-indebted beat, alongside more traditional rockers like 'My Kinda Party.' The mix of country subject matter (trucks, dirt roads, small towns) with rap-inflected delivery previewed the genre's next decade. It is for hearing the exact single that made country-rap commercially unavoidable.</t>
  </si>
  <si>
    <t xml:space="preserve">A key hinge point between 2000s arena country and full bro-country, taking Southern rock's guitar muscle and grafting on rap cadence and hip-hop production; it directly set up Florida Georgia Line's 2012 breakthrough and the genre wave that followed.</t>
  </si>
  <si>
    <t xml:space="preserve">Dirt Road Anthem; My Kinda Party; Don't You Wanna Stay</t>
  </si>
  <si>
    <t xml:space="preserve">https://en.wikipedia.org/wiki/My_Kinda_Party</t>
  </si>
  <si>
    <t xml:space="preserve">A2320</t>
  </si>
  <si>
    <t xml:space="preserve">Morgan Wallen</t>
  </si>
  <si>
    <t xml:space="preserve">Dangerous: The Double Album</t>
  </si>
  <si>
    <t xml:space="preserve">Big Loud/Republic</t>
  </si>
  <si>
    <t xml:space="preserve">drum machine; drawl; heartbreak; drinking songs; anthemic</t>
  </si>
  <si>
    <t xml:space="preserve">A sprawling 30-song double album mixing bro-country hooks, hip-hop-adjacent production, and hard-country balladry, Dangerous became the best-selling album (of any genre) of 2021 in the US, propelled by Wallen's rasping East Tennessee drawl. It is loud, maximalist mainstream country built to dominate streaming as much as radio. It is for hearing where bro-country's commercial machinery had arrived a decade after Florida Georgia Line's debut.</t>
  </si>
  <si>
    <t xml:space="preserve">The commercial endpoint of the bro-country lineage running from Jason Aldean and Florida Georgia Line, now scaled to streaming-era volume and genre-blending with hip-hop and pop; Luke Combs runs parallel to Wallen as the more traditionalist mainstream-country pole of the same moment.</t>
  </si>
  <si>
    <t xml:space="preserve">Wasted on You; 7 Summers; Sand in My Boots</t>
  </si>
  <si>
    <t xml:space="preserve">https://en.wikipedia.org/wiki/Dangerous:_The_Double_Album</t>
  </si>
  <si>
    <t xml:space="preserve">A2321</t>
  </si>
  <si>
    <t xml:space="preserve">Luke Combs</t>
  </si>
  <si>
    <t xml:space="preserve">This One's for You</t>
  </si>
  <si>
    <t xml:space="preserve">River House Artists/Columbia Nashville</t>
  </si>
  <si>
    <t xml:space="preserve">Telecaster twang; baritone; anthemic; drinking songs; heartbreak</t>
  </si>
  <si>
    <t xml:space="preserve">Combs's debut kept bro-country's blue-collar, beer-and-truck subject matter but sang it in a big, classic-rock-scaled baritone with more guitar muscle and less programmed beat than the Florida Georgia Line generation, on hits like 'Hurricane' and the title track. It became one of the longest-charting albums in Billboard 200 history. It is for the mainstream-country audience that wanted arena size without fully leaving guitar-band instrumentation behind.</t>
  </si>
  <si>
    <t xml:space="preserve">A traditionalist correction inside the bro-country era, pulling the commercial mainstream back toward guitar-driven arrangements even while keeping bro-country's blue-collar, party-and-heartbreak subject matter; runs parallel to Morgan Wallen as the two dominant male mainstream-country stars of the later 2010s.</t>
  </si>
  <si>
    <t xml:space="preserve">Hurricane; When It Rains It Pours; This One's for You</t>
  </si>
  <si>
    <t xml:space="preserve">https://en.wikipedia.org/wiki/This_One's_for_You</t>
  </si>
  <si>
    <t xml:space="preserve">A2322</t>
  </si>
  <si>
    <t xml:space="preserve">Lainey Wilson</t>
  </si>
  <si>
    <t xml:space="preserve">Bell Bottom Country</t>
  </si>
  <si>
    <t xml:space="preserve">BBR Music Group</t>
  </si>
  <si>
    <t xml:space="preserve">pedal steel; drawl; anthemic; small-town; rowdy</t>
  </si>
  <si>
    <t xml:space="preserve">Produced by Jay Joyce, Wilson's breakthrough mixes 1970s-leaning steel guitar and rock riffs with unconventional production choices (fuzzed guitars, odd textures) under her thick Louisiana drawl, on songs like 'Heart Like a Truck.' It sold mainstream country as a persona ('bell bottom country') rather than just a sound, winning CMA and ACM top honors. It is for listeners who want current mainstream country with more rock grit than Music Row's usual polish.</t>
  </si>
  <si>
    <t xml:space="preserve">A 2020s continuation of the mainstream-country lineage running through Combs and Wallen, but with Jay Joyce's rock-leaning production pulling it closer to the Southern-rock-inflected edge of the format.</t>
  </si>
  <si>
    <t xml:space="preserve">Heart Like a Truck; Watermelon Moonshine; Never Say Never</t>
  </si>
  <si>
    <t xml:space="preserve">https://en.wikipedia.org/wiki/Bell_Bottom_Country</t>
  </si>
  <si>
    <t xml:space="preserve">A2323</t>
  </si>
  <si>
    <t xml:space="preserve">Willow Avalon</t>
  </si>
  <si>
    <t xml:space="preserve">Stranger</t>
  </si>
  <si>
    <t xml:space="preserve">Atlantic/Assemble Sound</t>
  </si>
  <si>
    <t xml:space="preserve">Glennville, GA</t>
  </si>
  <si>
    <t xml:space="preserve">drawl; hushed; storytelling; small-town; drum machine</t>
  </si>
  <si>
    <t xml:space="preserve">A seven-song EP of atmospheric, hypnotic mainstream country about economic anxiety and small-town Georgia life, sung in Avalon's plainspoken drawl over spare, moody production. It is quieter and more downcast than the genre's usual party mode. It is for listeners watching for the next Nashville crossover artist in the Kacey Musgraves mold.</t>
  </si>
  <si>
    <t xml:space="preserve">A newer, more atmospheric strand of the mainstream-Nashville lineage, closer in mood to Kacey Musgraves's pop-leaning country turn than to bro-country's party anthems, suggesting a possible future branch away from the Wallen/Combs commercial center.</t>
  </si>
  <si>
    <t xml:space="preserve">Strangers; Wishing Well; Corn Bread</t>
  </si>
  <si>
    <t xml:space="preserve">https://en.wikipedia.org/wiki/Willow_Avalon</t>
  </si>
  <si>
    <t xml:space="preserve">A2324</t>
  </si>
  <si>
    <t xml:space="preserve">Cross Canadian Ragweed</t>
  </si>
  <si>
    <t xml:space="preserve">Universal South</t>
  </si>
  <si>
    <t xml:space="preserve">X2 Red Dirt, Texas country, and arena Americana</t>
  </si>
  <si>
    <t xml:space="preserve">Yukon, OK</t>
  </si>
  <si>
    <t xml:space="preserve">Red Dirt</t>
  </si>
  <si>
    <t xml:space="preserve">Telecaster twang; rowdy; drawl; road songs; drinking songs</t>
  </si>
  <si>
    <t xml:space="preserve">The Oklahoma band's major-label debut is loud, guitar-forward Red Dirt rock, closer to Southern rock and outlaw country than to Nashville polish, built for college-town bar shows across Texas and Oklahoma. Cody Canada's raspy drawl and the band's road-tested live-band chemistry made them the flagship act of the Red Dirt scene's crossover moment. It is for hearing the Stillwater/Oklahoma State University bar circuit that fed the 2000s Texas-country boom.</t>
  </si>
  <si>
    <t xml:space="preserve">Grows out of the same outlaw-country and Southern-rock lineages (V24 Texas songwriter tradition, V23/V7 rock) but stays a self-contained regional scene rather than crossing fully into indie or alt-country; its live-circuit model fed directly into Turnpike Troubadours and the wider Red Dirt scene of the 2000s-2010s.</t>
  </si>
  <si>
    <t xml:space="preserve">17; Boys From Oklahoma; Sick and Tired</t>
  </si>
  <si>
    <t xml:space="preserve">https://en.wikipedia.org/wiki/Cross_Canadian_Ragweed_(album)</t>
  </si>
  <si>
    <t xml:space="preserve">A2325</t>
  </si>
  <si>
    <t xml:space="preserve">Jason Boland &amp; the Stragglers</t>
  </si>
  <si>
    <t xml:space="preserve">Pearl Snaps</t>
  </si>
  <si>
    <t xml:space="preserve">Smith Music Group</t>
  </si>
  <si>
    <t xml:space="preserve">Harrah, OK</t>
  </si>
  <si>
    <t xml:space="preserve">A founding document of the Red Dirt scene, Pearl Snaps sets Boland's outlaw-indebted songwriting (Waylon and Willie's directness) against full fiddle-and-steel band arrangements recorded live-sounding and unpolished. It has no radio ambitions and none of Nashville's studio sheen. It is for listeners tracing Red Dirt's roots back to its founding, Oklahoma-bar-circuit moment before Cross Canadian Ragweed and Turnpike Troubadours widened the audience.</t>
  </si>
  <si>
    <t xml:space="preserve">Descends directly from the outlaw-country tradition (Waylon Jennings/Willie Nelson) filtered through the same Stillwater, Oklahoma scene that produced Cross Canadian Ragweed, establishing Red Dirt as a self-sustaining regional alternative to Nashville.</t>
  </si>
  <si>
    <t xml:space="preserve">Pearl Snaps; Blackjack County Chain; Somewhere Down in Texas</t>
  </si>
  <si>
    <t xml:space="preserve">https://en.wikipedia.org/wiki/Jason_Boland_%26_The_Stragglers</t>
  </si>
  <si>
    <t xml:space="preserve">A2326</t>
  </si>
  <si>
    <t xml:space="preserve">Pat Green</t>
  </si>
  <si>
    <t xml:space="preserve">Wave on Wave</t>
  </si>
  <si>
    <t xml:space="preserve">Universal/Republic</t>
  </si>
  <si>
    <t xml:space="preserve">Texas country</t>
  </si>
  <si>
    <t xml:space="preserve">Telecaster twang; anthemic; road songs; drawl; breezy</t>
  </si>
  <si>
    <t xml:space="preserve">Green's major-label breakthrough is the moment the independent Texas-country dancehall circuit crossed over into the Nashville mainstream, the gold-certified title track landing on national country radio. It is glossier and more radio-built than his earlier, scrappier records, but keeps the Texas-scene sensibility of communal, singalong choruses. It is for tracing how the Texas country scene's stars started migrating toward major-label arena country.</t>
  </si>
  <si>
    <t xml:space="preserve">Bridges the independent Texas-country/dancehall scene (the Robert Earl Keen/Pat Green college-circuit tradition documented in V13/V24) with the Nashville mainstream, previewing how Red Dirt and Texas-country artists would later cross into arena Americana via Stapleton and Zach Bryan.</t>
  </si>
  <si>
    <t xml:space="preserve">Wave on Wave; Guy Like Me; Tell Me Something I Don't Know</t>
  </si>
  <si>
    <t xml:space="preserve">https://en.wikipedia.org/wiki/Wave_on_Wave
https://en.wikipedia.org/wiki/Pat_Green</t>
  </si>
  <si>
    <t xml:space="preserve">A2327</t>
  </si>
  <si>
    <t xml:space="preserve">Turnpike Troubadours</t>
  </si>
  <si>
    <t xml:space="preserve">Diamonds &amp; Gasoline</t>
  </si>
  <si>
    <t xml:space="preserve">Bossier City Records</t>
  </si>
  <si>
    <t xml:space="preserve">Tahlequah, OK</t>
  </si>
  <si>
    <t xml:space="preserve">fiddle; storytelling; drawl; small-town; road songs</t>
  </si>
  <si>
    <t xml:space="preserve">The album that made the Turnpike Troubadours the defining band of the 2010s Red Dirt scene, its fiddle-and-guitar arrangements framing Evan Felker's novelistic character songs ('Diamonds &amp; Gasoline,' '7 &amp; 7') about small-town Oklahoma life. It is more literary than most Red Dirt records, closer to Robert Earl Keen's storytelling than to Southern-rock riffing. It is for listeners who want Red Dirt's biggest 2010s crossover success before Zach Bryan's streaming-era version of the same regional pride.</t>
  </si>
  <si>
    <t xml:space="preserve">The band that carried the Cross Canadian Ragweed/Jason Boland generation's Red Dirt scene into the 2010s festival circuit, with storytelling closer to the Guy Clark/Robert Earl Keen Texas songwriter tradition; its audience overlaps directly with the arena-scale Americana of Stapleton and Bryan that followed.</t>
  </si>
  <si>
    <t xml:space="preserve">Diamonds &amp; Gasoline; 7 &amp; 7; The Bird Hunters</t>
  </si>
  <si>
    <t xml:space="preserve">https://en.wikipedia.org/wiki/Turnpike_Troubadours</t>
  </si>
  <si>
    <t xml:space="preserve">A2328</t>
  </si>
  <si>
    <t xml:space="preserve">Chris Stapleton</t>
  </si>
  <si>
    <t xml:space="preserve">Traveller</t>
  </si>
  <si>
    <t xml:space="preserve">Mercury Nashville</t>
  </si>
  <si>
    <t xml:space="preserve">baritone; slide guitar; storytelling; heartbreak; cracked or yelping</t>
  </si>
  <si>
    <t xml:space="preserve">After years as a Nashville songwriter, Stapleton's solo debut (produced with Dave Cobb) paired old-school Southern-rock and soul instrumentation with his enormous, gravel-and-smoke voice, most famously on the ubiquitous cover 'Tennessee Whiskey.' Its surprise CMA sweep reoriented mainstream country's taste toward rootsier, less radio-slick production for the rest of the decade. It is for anyone tracing how arena-scale Americana became commercially viable inside the country mainstream.</t>
  </si>
  <si>
    <t xml:space="preserve">Draws on the Southern-rock and outlaw-country lineages (V7, V23) filtered through Dave Cobb's rootsier Nashville production, opening the commercial lane that Zach Bryan and the arena-Americana wave of the later 2010s-2020s would scale even further.</t>
  </si>
  <si>
    <t xml:space="preserve">Tennessee Whiskey; Nobody to Blame; Parachute</t>
  </si>
  <si>
    <t xml:space="preserve">https://en.wikipedia.org/wiki/Traveller_(Chris_Stapleton_album)</t>
  </si>
  <si>
    <t xml:space="preserve">A2329</t>
  </si>
  <si>
    <t xml:space="preserve">Zach Bryan</t>
  </si>
  <si>
    <t xml:space="preserve">American Heartbreak</t>
  </si>
  <si>
    <t xml:space="preserve">Warner Records</t>
  </si>
  <si>
    <t xml:space="preserve">Oologah, OK</t>
  </si>
  <si>
    <t xml:space="preserve">fingerpicked acoustic; drawl; cracked or yelping; heartbreak; storytelling</t>
  </si>
  <si>
    <t xml:space="preserve">A sprawling 34-song set that turned Bryan's earnest, unpolished songwriting (equal parts military-brat plainspokenness and diary-entry directness) into a streaming-era phenomenon, melodic and frank in ways that made its simplicity an asset rather than a limitation. It arrived with almost none of Nashville's studio machinery behind it, built instead on volume of songs and a devoted online fanbase. It is for hearing how a self-recorded, DIY-adjacent country songwriter became arena-scale without going through the mainstream Nashville pipeline.</t>
  </si>
  <si>
    <t xml:space="preserve">Emerges from the same Oklahoma singer-songwriter and Red Dirt-adjacent tradition as Turnpike Troubadours but scales it to streaming-era volume and a rougher, unpolished delivery closer to lo-fi singer-songwriter records than to full-band Red Dirt; its runaway popularity opened the commercial lane for Wyatt Flores and other young Oklahoma/Texas songwriters.</t>
  </si>
  <si>
    <t xml:space="preserve">Something in the Orange; Sun to Me; From Austin</t>
  </si>
  <si>
    <t xml:space="preserve">https://en.wikipedia.org/wiki/Zach_Bryan_discography</t>
  </si>
  <si>
    <t xml:space="preserve">A2330</t>
  </si>
  <si>
    <t xml:space="preserve">fingerpicked acoustic; drawl; cracked or yelping; storytelling; hushed</t>
  </si>
  <si>
    <t xml:space="preserve">Bryan's self-titled fourth album topped the Billboard 200 on the strength of 'I Remember Everything' (a duet with Kacey Musgraves), tightening the songwriting from American Heartbreak's sprawl while keeping the same unpolished, diaristic delivery. It is quieter and more focused than its predecessor even as its commercial reach grew larger. It is for hearing the record that made Bryan a genuine arena headliner.</t>
  </si>
  <si>
    <t xml:space="preserve">A direct continuation of American Heartbreak's plainspoken, streaming-first songwriting, further cementing Bryan as the commercial center of the arena-Americana wave alongside Stapleton.</t>
  </si>
  <si>
    <t xml:space="preserve">I Remember Everything; East Side of Sorrow; Fear and Fridays</t>
  </si>
  <si>
    <t xml:space="preserve">https://www.noexpectations.fyi/p/zach-bryan-concert-review-2024</t>
  </si>
  <si>
    <t xml:space="preserve">A2331</t>
  </si>
  <si>
    <t xml:space="preserve">Wyatt Flores</t>
  </si>
  <si>
    <t xml:space="preserve">Half Life</t>
  </si>
  <si>
    <t xml:space="preserve">OEG/Island</t>
  </si>
  <si>
    <t xml:space="preserve">Stillwater, OK</t>
  </si>
  <si>
    <t xml:space="preserve">fingerpicked acoustic; drawl; heartbreak; hushed; storytelling</t>
  </si>
  <si>
    <t xml:space="preserve">An Oklahoma State University-scene songwriter whose plainspoken acoustic songs about heartbreak and hometown drift follow directly in Zach Bryan's commercial and stylistic wake, with a rawer, less arena-scaled vocal delivery. It stayed close to the Stillwater/Red Dirt bar circuit even as streaming numbers grew fast. It is for hearing the next generation of Oklahoma singer-songwriters emerging behind Bryan's breakthrough.</t>
  </si>
  <si>
    <t xml:space="preserve">A direct stylistic descendant of Zach Bryan, working the same Stillwater, Oklahoma Red Dirt-adjacent singer-songwriter lane at a smaller scale, suggesting the arena-Americana boom's commercial pipeline continuing into a new generation.</t>
  </si>
  <si>
    <t xml:space="preserve">Please Don't Go; Fair Weather Fan; Life Lessons</t>
  </si>
  <si>
    <t xml:space="preserve">https://en.wikipedia.org/wiki/Wyatt_Flores</t>
  </si>
  <si>
    <t xml:space="preserve">A2332</t>
  </si>
  <si>
    <t xml:space="preserve">49 Winchester</t>
  </si>
  <si>
    <t xml:space="preserve">Leavin' This Holler</t>
  </si>
  <si>
    <t xml:space="preserve">Castlewood, VA</t>
  </si>
  <si>
    <t xml:space="preserve">pedal steel; Telecaster twang; drawl; small-town; road songs</t>
  </si>
  <si>
    <t xml:space="preserve">The Southwest Virginia band's major-label debut lands between The Band's rootsy groove and Tyler Childers's Appalachian directness, built for the same festival and arena stages Zach Bryan and Stapleton now headline, with live-ready full-band arrangements. Frontman Isaac Gibson's plainspoken drawl keeps the songs grounded in specific Appalachian place. It is for listeners tracing arena Americana's reach beyond the Texas/Oklahoma Red Dirt axis into Appalachia.</t>
  </si>
  <si>
    <t xml:space="preserve">A geographically distinct (Appalachian rather than Texas/Oklahoma) branch of the same arena-Americana wave that Stapleton and Zach Bryan lead commercially, sharing festival bills and touring circuits with them.</t>
  </si>
  <si>
    <t xml:space="preserve">Miles to Go; Everlasting Lover; Fast Asleep</t>
  </si>
  <si>
    <t xml:space="preserve">https://en.wikipedia.org/wiki/49_Winchester</t>
  </si>
  <si>
    <t xml:space="preserve">A2333</t>
  </si>
  <si>
    <t xml:space="preserve">Cody Johnson</t>
  </si>
  <si>
    <t xml:space="preserve">Human: The Double Album</t>
  </si>
  <si>
    <t xml:space="preserve">Warner Music Nashville/CoJo Music</t>
  </si>
  <si>
    <t xml:space="preserve">Sebastopol, TX</t>
  </si>
  <si>
    <t xml:space="preserve">fiddle; pedal steel; baritone; drawl; storytelling</t>
  </si>
  <si>
    <t xml:space="preserve">Johnson's second major-label album followed years of independent success on the Texas dancehall circuit, keeping fiddle-and-steel instrumentation and rodeo-circuit authenticity intact even as the record's scale (30 songs, double-album format) matched arena-country ambitions. His booming baritone carries both barroom rockers and gospel-tinged ballads. It is for hearing a Texas-country independent star's path into the Nashville mainstream without abandoning traditional instrumentation.</t>
  </si>
  <si>
    <t xml:space="preserve">Follows the same Texas-country-to-mainstream trajectory Pat Green traveled two decades earlier, but arrives with the fiddle-and-steel instrumentation intact, closer to the neotraditionalist wing of mainstream country than to bro-country's programmed beats.</t>
  </si>
  <si>
    <t xml:space="preserve">'Til You Can't; Human; Longer Than She Did</t>
  </si>
  <si>
    <t xml:space="preserve">https://en.wikipedia.org/wiki/Human:_The_Double_Album
https://en.wikipedia.org/wiki/Cody_Johnson</t>
  </si>
  <si>
    <t xml:space="preserve">A2334</t>
  </si>
  <si>
    <t xml:space="preserve">Old Crow Medicine Show</t>
  </si>
  <si>
    <t xml:space="preserve">O.C.M.S.</t>
  </si>
  <si>
    <t xml:space="preserve">Nettwerk</t>
  </si>
  <si>
    <t xml:space="preserve">X3 Big-tent Americana and stomp-clap folk</t>
  </si>
  <si>
    <t xml:space="preserve">banjo; fiddle; storytelling; rowdy; anthemic</t>
  </si>
  <si>
    <t xml:space="preserve">Produced by David Rawlings, the string band's national debut fuses old-time and bluegrass instrumentation with punk-scaled energy, most famously on 'Wagon Wheel' (built from a Bob Dylan chorus fragment by frontman Ketch Secor), which became one of the most-covered songs of the 2000s. It is rowdier and more raucous than traditional old-time music, aimed at festival crowds rather than folk-revival purists. It is for hearing the record that helped launch the festival-scale Americana boom of the 2000s-2010s.</t>
  </si>
  <si>
    <t xml:space="preserve">Bridges old-time and bluegrass tradition (this lane's X4 parent) with a punk-energy, festival-scaled string-band sound; 'Wagon Wheel' became a foundational singalong for the entire stomp-clap-folk wave that the Avett Brothers and Mumford &amp; Sons scaled to arenas.</t>
  </si>
  <si>
    <t xml:space="preserve">Wagon Wheel; Tell It to Me; We're All in This Together</t>
  </si>
  <si>
    <t xml:space="preserve">https://en.wikipedia.org/wiki/Old_Crow_Medicine_Show_(album)</t>
  </si>
  <si>
    <t xml:space="preserve">A2335</t>
  </si>
  <si>
    <t xml:space="preserve">Avett Brothers</t>
  </si>
  <si>
    <t xml:space="preserve">I and Love and You</t>
  </si>
  <si>
    <t xml:space="preserve">Concord, NC</t>
  </si>
  <si>
    <t xml:space="preserve">fingerpicked acoustic; piano; close harmonies; anthemic; heartbreak</t>
  </si>
  <si>
    <t xml:space="preserve">Produced by Rick Rubin, the Avetts' major-label debut smoothed their earlier punk-folk roughness into fuller, string-and-piano-arranged Americana, the title track and 'January Wedding' built for big emotional payoffs and festival-crowd singalongs. It kept their brothers' close harmonies and confessional lyrics but scaled the sound to arenas. It is for hearing the moment stomp-clap folk pivoted from underground string-band roughness to mainstream festival Americana.</t>
  </si>
  <si>
    <t xml:space="preserve">Grows out of the Avetts' earlier punk-folk-adjacent scrappiness (their own path runs back toward folk-punk and old-time string-band tradition) but this album redirects it toward the festival-scale Americana mainstream that Mumford &amp; Sons and the Lumineers would soon dominate commercially.</t>
  </si>
  <si>
    <t xml:space="preserve">I and Love and You; January Wedding; Kick Drum Heart</t>
  </si>
  <si>
    <t xml:space="preserve">https://en.wikipedia.org/wiki/I_and_Love_and_You</t>
  </si>
  <si>
    <t xml:space="preserve">A2336</t>
  </si>
  <si>
    <t xml:space="preserve">Mumford &amp; Sons</t>
  </si>
  <si>
    <t xml:space="preserve">Sigh No More</t>
  </si>
  <si>
    <t xml:space="preserve">Island Records/Glassnote Records</t>
  </si>
  <si>
    <t xml:space="preserve">banjo; close harmonies; anthemic; spiritual or gospel; shouted</t>
  </si>
  <si>
    <t xml:space="preserve">The London band's debut defined the stomp-clap-folk sound proper: banjo strum building to shouted group choruses, quiet-to-loud dynamics borrowed as much from indie rock as from folk revival, on hits like 'Little Lion Man' and 'The Cave.' It is unapologetically anthemic, built for festival main stages rather than folk clubs. It is for hearing the single most influential template of the 2010s festival-folk boom.</t>
  </si>
  <si>
    <t xml:space="preserve">Takes the festival-Americana energy Old Crow Medicine Show and the Avett Brothers had been building in the US and turns it into a globally exportable UK indie-folk formula, directly inspiring the Lumineers and the entire stomp-clap-folk wave of the early 2010s.</t>
  </si>
  <si>
    <t xml:space="preserve">Little Lion Man; The Cave; Winter Winds</t>
  </si>
  <si>
    <t xml:space="preserve">https://en.wikipedia.org/wiki/Sigh_No_More_(album)</t>
  </si>
  <si>
    <t xml:space="preserve">A2337</t>
  </si>
  <si>
    <t xml:space="preserve">The Lumineers</t>
  </si>
  <si>
    <t xml:space="preserve">Dualtone</t>
  </si>
  <si>
    <t xml:space="preserve">fingerpicked acoustic; shouted; anthemic; close harmonies; hushed</t>
  </si>
  <si>
    <t xml:space="preserve">The band's self-titled debut, driven by the singalong stomp-clap of 'Ho Hey,' distilled the Mumford &amp; Sons formula into a leaner, more American-radio-friendly package: acoustic guitar, cello, minimal percussion, and audience-participation hooks. It became a top-five, multi-platinum crossover hit. It is for hearing stomp-clap folk at its most streamlined and commercially dominant.</t>
  </si>
  <si>
    <t xml:space="preserve">A direct American response to Mumford &amp; Sons' UK folk-revival formula, stripping it down further for pop radio; alongside the Avett Brothers, it defined the festival-Americana mainstream that Brandi Carlile and the Head and the Heart would extend through the 2010s.</t>
  </si>
  <si>
    <t xml:space="preserve">Ho Hey; Stubborn Love; Flowers in Your Hair</t>
  </si>
  <si>
    <t xml:space="preserve">https://en.wikipedia.org/wiki/The_Lumineers_(album)</t>
  </si>
  <si>
    <t xml:space="preserve">A2338</t>
  </si>
  <si>
    <t xml:space="preserve">The Head and the Heart</t>
  </si>
  <si>
    <t xml:space="preserve">piano; close harmonies; fingerpicked acoustic; anthemic; breezy</t>
  </si>
  <si>
    <t xml:space="preserve">Originally self-released and sold at Seattle shows before Sub Pop picked it up, the band's debut leans on three-part harmonies, piano and violin melodies, and steady, festival-ready percussion on songs like 'Rivers and Roads.' It is warmer and more communal than Mumford &amp; Sons' bombast, closer to campfire harmony singing scaled up. It is for hearing the softer, more indie-rock-adjacent wing of the stomp-clap-folk boom.</t>
  </si>
  <si>
    <t xml:space="preserve">A Pacific Northwest, indie-label (Sub Pop) variant of the same festival-folk wave the Lumineers and Mumford &amp; Sons were riding, closer to indie-pop harmony singing than to old-time string-band roots.</t>
  </si>
  <si>
    <t xml:space="preserve">Rivers and Roads; Lost in My Mind; Down in the Valley</t>
  </si>
  <si>
    <t xml:space="preserve">https://en.wikipedia.org/wiki/The_Head_and_the_Heart_(album)</t>
  </si>
  <si>
    <t xml:space="preserve">A2339</t>
  </si>
  <si>
    <t xml:space="preserve">Brandi Carlile</t>
  </si>
  <si>
    <t xml:space="preserve">By the Way, I Forgive You</t>
  </si>
  <si>
    <t xml:space="preserve">Low Country Sound/Elektra</t>
  </si>
  <si>
    <t xml:space="preserve">close harmonies; strings; anthemic; storytelling; spiritual or gospel</t>
  </si>
  <si>
    <t xml:space="preserve">Produced by Dave Cobb with the Hanseroth twins, Carlile's sixth album fuses big-voiced folk-rock balladry with orchestral strings on 'The Joke' and 'Every Time I Hear That Song,' scaling festival-Americana emotion to Grammy-stage size. It is more vocally virtuosic and personal than the genre's usual crowd-singalong mode. It is for hearing Americana's festival mainstream at its most emotionally direct and critically decorated.</t>
  </si>
  <si>
    <t xml:space="preserve">A more singer-songwriter-driven, less banjo-strum-dependent branch of the same festival-Americana mainstream as the Lumineers and Avett Brothers, closer in vocal scale to 1970s folk-rock than to stomp-clap folk proper.</t>
  </si>
  <si>
    <t xml:space="preserve">The Joke; Every Time I Hear That Song; The Mother</t>
  </si>
  <si>
    <t xml:space="preserve">https://en.wikipedia.org/wiki/By_the_Way,_I_Forgive_You</t>
  </si>
  <si>
    <t xml:space="preserve">A2340</t>
  </si>
  <si>
    <t xml:space="preserve">Nathaniel Rateliff &amp; the Night Sweats</t>
  </si>
  <si>
    <t xml:space="preserve">Stax</t>
  </si>
  <si>
    <t xml:space="preserve">horns; shouted; anthemic; rowdy; drinking songs</t>
  </si>
  <si>
    <t xml:space="preserve">After a career in quieter folk music, Rateliff reinvented himself with a horn section and Stax-style soul-revival energy on 'S.O.B.,' a stomp-and-shout single that became a festival-circuit anthem far bigger than his earlier solo folk records. It swaps banjo strum for horns and gang vocals but keeps the same communal, crowd-participation energy as the rest of this lane. It is for hearing the soul-revival cousin of stomp-clap folk's festival-anthem instinct.</t>
  </si>
  <si>
    <t xml:space="preserve">Shares the same festival-crowd, singalong-anthem instinct as Mumford &amp; Sons and the Lumineers but channels it through horn-driven Stax soul rather than banjo folk, an adjacent branch of the big-tent Americana mainstream.</t>
  </si>
  <si>
    <t xml:space="preserve">S.O.B.; I Need Never Get Old; Wasting Time</t>
  </si>
  <si>
    <t xml:space="preserve">https://en.wikipedia.org/wiki/Nathaniel_Rateliff_%26_the_Night_Sweats_(album)</t>
  </si>
  <si>
    <t xml:space="preserve">A2341</t>
  </si>
  <si>
    <t xml:space="preserve">JD Clayton</t>
  </si>
  <si>
    <t xml:space="preserve">Long Way From Home</t>
  </si>
  <si>
    <t xml:space="preserve">Mulberry Records</t>
  </si>
  <si>
    <t xml:space="preserve">Fort Smith, AR</t>
  </si>
  <si>
    <t xml:space="preserve">Telecaster twang; drawl; storytelling; small-town; breezy</t>
  </si>
  <si>
    <t xml:space="preserve">A Fort Smith-to-Nashville songwriter's swampy, familiar-sounding country rock that draws on Bobby Charles-style Southern groove without feeling derivative, closer to Americana's big-tent song-craft tradition than to Red Dirt's bar-band rowdiness. It is warm, unhurried, and built for the same festival Americana audience as the Avett Brothers or JD Souther's generation of songwriters. It is for hearing where the festival-Americana mainstream and the Southern songwriter tradition currently overlap.</t>
  </si>
  <si>
    <t xml:space="preserve">Sits at the overlap of the big-tent Americana festival scene and the Southern/Texas songwriter tradition, closer to swampy roots-rock songcraft than to stomp-clap folk's banjo-strum anthems.</t>
  </si>
  <si>
    <t xml:space="preserve">American Millionaire; Long Way From Home; Devil in the Corner</t>
  </si>
  <si>
    <t xml:space="preserve">https://www.discogs.com/release/26264531-JD-Clayton-Long-Way-From-Home</t>
  </si>
  <si>
    <t xml:space="preserve">A2342</t>
  </si>
  <si>
    <t xml:space="preserve">The War and Treaty</t>
  </si>
  <si>
    <t xml:space="preserve">Lover's Game</t>
  </si>
  <si>
    <t xml:space="preserve">Mercury Nashville/UMG Nashville</t>
  </si>
  <si>
    <t xml:space="preserve">Albion, MI</t>
  </si>
  <si>
    <t xml:space="preserve">horns; close harmonies; duets; spiritual or gospel; shouted</t>
  </si>
  <si>
    <t xml:space="preserve">The husband-and-wife duo's major-label debut mixes soul and gospel vocal power with Americana songwriting, their trading, dueting vocals (Michael and Tanya Trotter) drawing on both Stax soul and festival-Americana's big-emotion instincts. Its crossover into country awards recognition (a first for a Black duo in that format) marked a widening of the genre's commercial mainstream. It is for hearing gospel-soul vocal tradition meeting the big-tent Americana and country-award circuit.</t>
  </si>
  <si>
    <t xml:space="preserve">A gospel-and-soul-rooted branch of the festival-Americana mainstream, sharing the emotional bigness of Brandi Carlile's records and eventually crossing into the arena-Americana/country-award circuit via their Zach Bryan collaboration.</t>
  </si>
  <si>
    <t xml:space="preserve">Lover's Game; Ain't No Harmin' Me; Blank Page</t>
  </si>
  <si>
    <t xml:space="preserve">https://en.wikipedia.org/wiki/The_War_and_Treaty</t>
  </si>
  <si>
    <t xml:space="preserve">A2343</t>
  </si>
  <si>
    <t xml:space="preserve">New Grass Revival</t>
  </si>
  <si>
    <t xml:space="preserve">Starday Records</t>
  </si>
  <si>
    <t xml:space="preserve">X4 Bluegrass, old-time, and newgrass</t>
  </si>
  <si>
    <t xml:space="preserve">banjo; mandolin; fiddle; long solos; rowdy</t>
  </si>
  <si>
    <t xml:space="preserve">The debut of the band that coined the term 'newgrass,' fusing traditional bluegrass instrumentation (banjo, mandolin, fiddle) with rock and jazz-influenced improvisation and a hippie-era openness to extended jamming. It broke from bluegrass orthodoxy's strict traditionalism far more aggressively than contemporaries like the Osborne Brothers. It is for hearing bluegrass's founding progressive-jam experiment, decades before Billy Strings.</t>
  </si>
  <si>
    <t xml:space="preserve">Descends directly from the first-generation bluegrass tradition (Bill Monroe, the Stanley Brothers, documented in this lane's parent R1) but breaks from its strict traditionalism to found the 'newgrass' style, opening the improvisational, genre-blending path that Nickel Creek, Punch Brothers, and Billy Strings all eventually walk.</t>
  </si>
  <si>
    <t xml:space="preserve">Prince of Peace; Great Balls of Fire; Rabbit in a Log</t>
  </si>
  <si>
    <t xml:space="preserve">https://en.wikipedia.org/wiki/New_Grass_Revival</t>
  </si>
  <si>
    <t xml:space="preserve">A2344</t>
  </si>
  <si>
    <t xml:space="preserve">Alison Krauss &amp; Union Station</t>
  </si>
  <si>
    <t xml:space="preserve">New Favorite</t>
  </si>
  <si>
    <t xml:space="preserve">fiddle; mandolin; close harmonies; hushed; polished</t>
  </si>
  <si>
    <t xml:space="preserve">Krauss's crystalline fiddle and vocal purity, paired with Union Station's tight, polished bluegrass picking (Dan Tyminski, Jerry Douglas), made this the crossover-friendly, radio-ready face of modern bluegrass just before O Brother, Where Art Thou? sent the genre briefly mainstream. It is cleaner and more vocally driven than jam-leaning newgrass. It is for hearing bluegrass's most award-decorated, mainstream-crossover-capable ensemble.</t>
  </si>
  <si>
    <t xml:space="preserve">A polished, vocal-forward continuation of the first-generation bluegrass tradition (this lane's parent R1), positioned opposite the jam-leaning newgrass lineage of New Grass Revival and Billy Strings; Krauss's crossover success helped keep bluegrass commercially visible into the 2000s.</t>
  </si>
  <si>
    <t xml:space="preserve">The Lucky One; New Favorite; Let Me Touch You for a While</t>
  </si>
  <si>
    <t xml:space="preserve">https://en.wikipedia.org/wiki/New_Favorite</t>
  </si>
  <si>
    <t xml:space="preserve">A2345</t>
  </si>
  <si>
    <t xml:space="preserve">Nickel Creek</t>
  </si>
  <si>
    <t xml:space="preserve">mandolin; fiddle; close harmonies; long solos; breezy</t>
  </si>
  <si>
    <t xml:space="preserve">Produced by Alison Krauss, the trio's redefining third album (their earlier two are out of print) mixes bluegrass virtuosity (Chris Thile's mandolin, Sara Watkins's fiddle) with pop songcraft and progressive-newgrass instrumental stretches. It introduced bluegrass technique to a younger, indie-adjacent audience far from the genre's traditional base. It is for hearing the record that launched Chris Thile's decades-long push to blend bluegrass virtuosity with art-music ambition.</t>
  </si>
  <si>
    <t xml:space="preserve">A direct newgrass descendant of New Grass Revival's genre-blending example, filtered through pop songcraft; Chris Thile's continued evolution from this record leads straight into Punch Brothers' more art-music-inflected bluegrass.</t>
  </si>
  <si>
    <t xml:space="preserve">The Lighthouse's Tale; When You Come Back Down; Reasons Why</t>
  </si>
  <si>
    <t xml:space="preserve">https://en.wikipedia.org/wiki/Nickel_Creek_(album)</t>
  </si>
  <si>
    <t xml:space="preserve">A2346</t>
  </si>
  <si>
    <t xml:space="preserve">Punch Brothers</t>
  </si>
  <si>
    <t xml:space="preserve">Punch</t>
  </si>
  <si>
    <t xml:space="preserve">mandolin; banjo; long solos; long songs (7+ minutes); close harmonies</t>
  </si>
  <si>
    <t xml:space="preserve">Chris Thile's post-Nickel Creek project pushes bluegrass instrumentation toward classical-adjacent composition, anchored by the four-part suite 'The Blind Leaving the Blind,' which runs over 40 minutes across its movements. It treats mandolin, banjo, and fiddle as a chamber-music ensemble rather than a dance-tune string band. It is for listeners who want bluegrass technique pushed toward art-music ambition.</t>
  </si>
  <si>
    <t xml:space="preserve">Extends Nickel Creek's newgrass genre-blending toward classical composition and long-form suites, the most art-music-oriented branch of the bluegrass lineage that eventually feeds Billy Strings' and Molly Tuttle's more jam- and roots-rock-facing 2010s-2020s bluegrass.</t>
  </si>
  <si>
    <t xml:space="preserve">Punch; This Is the Song (Good Luck); Sold to the Devil</t>
  </si>
  <si>
    <t xml:space="preserve">https://en.wikipedia.org/wiki/Punch_(album)</t>
  </si>
  <si>
    <t xml:space="preserve">A2347</t>
  </si>
  <si>
    <t xml:space="preserve">Billy Strings</t>
  </si>
  <si>
    <t xml:space="preserve">banjo; mandolin; long solos; cracked or yelping; rowdy</t>
  </si>
  <si>
    <t xml:space="preserve">Strings's second solo album won a Best Bluegrass Album Grammy on the strength of blistering flatpicked guitar runs and jam-band-scaled improvisation layered over traditional bluegrass songwriting, drawing a younger, festival- and jam-scene audience (including a Bob Weir cosign) into bluegrass. It is faster and more rock-adjacent in its soloing than Krauss's polished ensemble sound. It is for hearing bluegrass's 2010s-2020s jam-band crossover moment.</t>
  </si>
  <si>
    <t xml:space="preserve">The clearest 2010s-2020s inheritor of New Grass Revival's improvisational newgrass experiment, scaled to jam-band festival culture; Strings's success opened commercial space for Molly Tuttle and Sierra Ferrell's own genre-blending bluegrass in the same period.</t>
  </si>
  <si>
    <t xml:space="preserve">Taking Water; Away From the Mire; Highway Hypnosis</t>
  </si>
  <si>
    <t xml:space="preserve">https://en.wikipedia.org/wiki/Home_(Billy_Strings_album)</t>
  </si>
  <si>
    <t xml:space="preserve">A2348</t>
  </si>
  <si>
    <t xml:space="preserve">Molly Tuttle</t>
  </si>
  <si>
    <t xml:space="preserve">Crooked Tree</t>
  </si>
  <si>
    <t xml:space="preserve">Tuttle's first album with her band Golden Highway (and first for Nonesuch) won the Grammy for Best Bluegrass Album, its guest list (Margo Price, Billy Strings, Old Crow Medicine Show, Gillian Welch) mapping the current bluegrass-and-Americana overlap. Co-produced with dobro player Jerry Douglas, it keeps virtuosic flatpicking guitar at its center while writing personally about growing up different in a small bluegrass town. It is for hearing bluegrass's current critical and commercial high point.</t>
  </si>
  <si>
    <t xml:space="preserve">A 2020s culmination of the same newgrass lineage running from New Grass Revival through Nickel Creek, directly collaborating with Billy Strings and Old Crow Medicine Show as peers in the current bluegrass revival.</t>
  </si>
  <si>
    <t xml:space="preserve">Crooked Tree; She'll Change; Dooley's Farm</t>
  </si>
  <si>
    <t xml:space="preserve">https://en.wikipedia.org/wiki/Crooked_Tree_(album)</t>
  </si>
  <si>
    <t xml:space="preserve">A2349</t>
  </si>
  <si>
    <t xml:space="preserve">Sierra Ferrell</t>
  </si>
  <si>
    <t xml:space="preserve">Trail of Flowers</t>
  </si>
  <si>
    <t xml:space="preserve">fiddle; banjo; close harmonies; storytelling; cosmic</t>
  </si>
  <si>
    <t xml:space="preserve">A West Virginia-to-Nashville songwriter whose sound blends bluegrass and old-time instrumentation with vintage country, gypsy-jazz, and folk textures, Trail of Flowers swept the 2024 Americana Music Awards. Her flexible, old-timey-inflected voice moves between wistful balladry and rowdy string-band numbers without settling into one lane. It is for hearing bluegrass and old-time tradition filtered through a genuinely idiosyncratic, festival-scale voice.</t>
  </si>
  <si>
    <t xml:space="preserve">A genre-blurring newgrass/old-time descendant that shares Molly Tuttle's and Billy Strings's current bluegrass-revival moment while pulling in vintage pop and gypsy-jazz textures closer to X2's arena-Americana crossover audience.</t>
  </si>
  <si>
    <t xml:space="preserve">American Dreaming; Jeremiah; Fox Hunt</t>
  </si>
  <si>
    <t xml:space="preserve">https://en.wikipedia.org/wiki/Trail_of_Flowers</t>
  </si>
  <si>
    <t xml:space="preserve">A2350</t>
  </si>
  <si>
    <t xml:space="preserve">Leyla McCalla</t>
  </si>
  <si>
    <t xml:space="preserve">Breaking the Thermometer</t>
  </si>
  <si>
    <t xml:space="preserve">banjo; strings; close harmonies; spiritual or gospel; storytelling</t>
  </si>
  <si>
    <t xml:space="preserve">McCalla's fourth album, sung substantially in Haitian Creole, pairs accomplished clawhammer banjo and cello with a narrative about Radio Haiti and her Haitian-American identity, drawing on old-time string-band technique as a vehicle for a story far from the genre's usual Appalachian frame. It includes a striking Caetano Veloso cover. It is for hearing old-time banjo tradition applied to a Haitian-American, French-Creole songwriting project.</t>
  </si>
  <si>
    <t xml:space="preserve">Uses old-time string-band technique (banjo, in the lineage of this lane's parent R1) as a vehicle for Haitian-American and Creole storytelling, a geographically and culturally distinct branch of the old-time tradition from its Appalachian mainstream.</t>
  </si>
  <si>
    <t xml:space="preserve">Fort Dimanche; Dodinin; Memory Song</t>
  </si>
  <si>
    <t xml:space="preserve">https://en.wikipedia.org/wiki/Leyla_McCalla</t>
  </si>
  <si>
    <t xml:space="preserve">A2351</t>
  </si>
  <si>
    <t xml:space="preserve">Sufjan Stevens</t>
  </si>
  <si>
    <t xml:space="preserve">Illinois</t>
  </si>
  <si>
    <t xml:space="preserve">Asthmatic Kitty</t>
  </si>
  <si>
    <t xml:space="preserve">X5 Chamber, baroque, and freak folk</t>
  </si>
  <si>
    <t xml:space="preserve">strings; horns; banjo; storytelling; small-town; anthemic</t>
  </si>
  <si>
    <t xml:space="preserve">A sprawling concept album about Illinois history and geography, stitched from banjo, horns, strings and choirs into theatrical baroque-pop suites. It is the high-water mark of 2000s chamber-folk ambition, turning state trivia into aching character studies. For listeners who want orchestral folk that still swings and surprises.</t>
  </si>
  <si>
    <t xml:space="preserve">Grows out of the rootsy indie-folk of V5 (Iron &amp; Wine, early Fleet Foxes) but pushes past songwriter-plus-guitar into full chamber arrangement, leading toward Beirut, the Decemberists and 2010s art-folk rather than back into the Core twang sound.</t>
  </si>
  <si>
    <t xml:space="preserve">Chicago; Casimir Pulaski Day; Come On! Feel the Illinoise!</t>
  </si>
  <si>
    <t xml:space="preserve">https://en.wikipedia.org/wiki/Sufjan_Stevens</t>
  </si>
  <si>
    <t xml:space="preserve">A2352</t>
  </si>
  <si>
    <t xml:space="preserve">Carrie &amp; Lowell</t>
  </si>
  <si>
    <t xml:space="preserve">fingerpicked acoustic; hushed; bleak; lullaby; spiritual or gospel</t>
  </si>
  <si>
    <t xml:space="preserve">A hushed, drumless return to acoustic guitar and banjo, written after his mother's death. Stripped-back fingerpicking and multi-tracked falsetto replace the earlier records' orchestration, turning grief into some of his plainest, most devastating songwriting.</t>
  </si>
  <si>
    <t xml:space="preserve">A retreat from X5's ornateness back toward the rootsy indie folk of V5, showing how the chamber-folk branch can circle back near the Core's hushed acoustic sound without joining it.</t>
  </si>
  <si>
    <t xml:space="preserve">Fourth of July; Should Have Known Better; Eugene</t>
  </si>
  <si>
    <t xml:space="preserve">A2353</t>
  </si>
  <si>
    <t xml:space="preserve">Joanna Newsom</t>
  </si>
  <si>
    <t xml:space="preserve">Ys</t>
  </si>
  <si>
    <t xml:space="preserve">strings; harmonized guitars; storytelling; cracked or yelping; long songs (7+ minutes)</t>
  </si>
  <si>
    <t xml:space="preserve">Five side-long songs for harp and voice, orchestrated by Van Dyke Parks into swelling string arrangements. Newsom's yelping, childlike delivery and dense, archaic imagery make this the most maximalist record freak folk produced. For listeners drawn to folk as literature rather than song form.</t>
  </si>
  <si>
    <t xml:space="preserve">Descends from the American Primitive/DIY folk instincts near V8 and V11 but detours into art-song orchestration that leads toward chamber-pop peers like Bon Iver and Fleet Foxes, not back toward Core twang.</t>
  </si>
  <si>
    <t xml:space="preserve">Emily; Monkey &amp; Bear; Sawdust &amp; Diamonds</t>
  </si>
  <si>
    <t xml:space="preserve">https://en.wikipedia.org/wiki/Joanna_Newsom</t>
  </si>
  <si>
    <t xml:space="preserve">A2354</t>
  </si>
  <si>
    <t xml:space="preserve">The Milk-Eyed Mender</t>
  </si>
  <si>
    <t xml:space="preserve">harmonized guitars; cracked or yelping; fingerpicked acoustic; lo-fi; storytelling</t>
  </si>
  <si>
    <t xml:space="preserve">Newsom's plainer, more lo-fi debut: harp, harpsichord and clavichord under a reedy, unschooled voice. Sets the template of eccentric vocal delivery and dense wordplay that Ys would later inflate into full orchestration.</t>
  </si>
  <si>
    <t xml:space="preserve">A Drag City labelmate record that shares DNA with V11's home-recording aesthetic before Newsom's own arc pushes toward the chamber-folk maximalism of Ys.</t>
  </si>
  <si>
    <t xml:space="preserve">Bridges and Balloons; Sadie; Peach, Plum, Pear</t>
  </si>
  <si>
    <t xml:space="preserve">A2355</t>
  </si>
  <si>
    <t xml:space="preserve">Devendra Banhart</t>
  </si>
  <si>
    <t xml:space="preserve">Rejoicing in the Hands</t>
  </si>
  <si>
    <t xml:space="preserve">Young God</t>
  </si>
  <si>
    <t xml:space="preserve">fingerpicked acoustic; cracked or yelping; lo-fi; spiritual or gospel; hushed</t>
  </si>
  <si>
    <t xml:space="preserve">A warbling, hand-recorded set of acoustic songs steeped in Vashti Bunyan and Marc Bolan, with Vetiver's Andy Cabic and Bunyan herself guesting. It is the record most responsible for tagging 'freak folk' as a scene, gentler and stranger than his later, more crowded albums.</t>
  </si>
  <si>
    <t xml:space="preserve">Roots in the same lo-fi DIY folk instincts as V11 and the American Primitive line near V8, but its bohemian, jam-session sprawl leads outward into the 2000s freak-folk scene (Vetiver, CocoRosie) rather than back into Core twang.</t>
  </si>
  <si>
    <t xml:space="preserve">This Beard Is for Siobhan; A Sight to Behold; Insect Eyes</t>
  </si>
  <si>
    <t xml:space="preserve">https://en.wikipedia.org/wiki/Devendra_Banhart
https://en.wikipedia.org/wiki/Rejoicing_in_the_Hands</t>
  </si>
  <si>
    <t xml:space="preserve">A2356</t>
  </si>
  <si>
    <t xml:space="preserve">Cripple Crow</t>
  </si>
  <si>
    <t xml:space="preserve">XL Recordings</t>
  </si>
  <si>
    <t xml:space="preserve">harmonized guitars; fingerpicked acoustic; drawl; spiritual or gospel; storytelling</t>
  </si>
  <si>
    <t xml:space="preserve">A sprawling 22-song double LP with a full band, folding in Brazilian tropicalia, hippie-commune harmonies and psych-folk jams. The commercial and stylistic peak of the mid-2000s freak-folk moment before Banhart's sound streamlined.</t>
  </si>
  <si>
    <t xml:space="preserve">Extends the freak-folk branch further from V8/V11's DIY roots into a fuller, more collaborative psych-folk sound that fed the wider 2000s indie-folk scene rather than the Core.</t>
  </si>
  <si>
    <t xml:space="preserve">I Feel Just Like a Child; Little Yellow Spider; Heard Somebody Say</t>
  </si>
  <si>
    <t xml:space="preserve">https://en.wikipedia.org/wiki/Devendra_Banhart
https://en.wikipedia.org/wiki/Cripple_Crow</t>
  </si>
  <si>
    <t xml:space="preserve">A2357</t>
  </si>
  <si>
    <t xml:space="preserve">Beirut</t>
  </si>
  <si>
    <t xml:space="preserve">Gulag Orkestar</t>
  </si>
  <si>
    <t xml:space="preserve">Ba Da Bing</t>
  </si>
  <si>
    <t xml:space="preserve">Santa Fe, NM</t>
  </si>
  <si>
    <t xml:space="preserve">horns; strings; cracked or yelping; anthemic; storytelling</t>
  </si>
  <si>
    <t xml:space="preserve">A teenage Zach Condon's Balkan-brass fantasia, built on ukulele, mandolin, accordion and a rotating horn section that mimics Eastern European wedding bands. Its blend of world-music color and indie-pop songcraft became the template for 'chamber indie' for the rest of the decade.</t>
  </si>
  <si>
    <t xml:space="preserve">Grows out of the same ornate-folk impulse as V5's rootsy indie folk and V30's UK folk-rock chamber pop, but its Balkan-brass focus leads toward orchestral indie pop (Arcade Fire, Beirut's own catalog) rather than toward Core twang.</t>
  </si>
  <si>
    <t xml:space="preserve">Postcards from Italy; Elephant Gun; Rhineland (Heartland)</t>
  </si>
  <si>
    <t xml:space="preserve">https://en.wikipedia.org/wiki/Beirut_(band)</t>
  </si>
  <si>
    <t xml:space="preserve">A2358</t>
  </si>
  <si>
    <t xml:space="preserve">The Flying Club Cup</t>
  </si>
  <si>
    <t xml:space="preserve">horns; strings; harmonized guitars; anthemic; storytelling</t>
  </si>
  <si>
    <t xml:space="preserve">A more French-chanson-indebted follow-up to Gulag Orkestar, thick with strings, accordion and brass arranged around Belle &amp; Sebastian-style melodies. Slightly more polished and melodic than the debut, it broadened Beirut's audience beyond the freak-folk crowd.</t>
  </si>
  <si>
    <t xml:space="preserve">A continuation of the Balkan/chamber-pop branch that Gulag Orkestar opened, feeding forward into Beirut's later, more electronic-tinged records rather than into the Core.</t>
  </si>
  <si>
    <t xml:space="preserve">Nantes; A Sunday Smile; Cliquot</t>
  </si>
  <si>
    <t xml:space="preserve">A2359</t>
  </si>
  <si>
    <t xml:space="preserve">The Decemberists</t>
  </si>
  <si>
    <t xml:space="preserve">Picaresque</t>
  </si>
  <si>
    <t xml:space="preserve">strings; harmonized guitars; storytelling; anthemic; pop-culture references</t>
  </si>
  <si>
    <t xml:space="preserve">Colin Meloy's most fully realized set of literary character sketches, orchestrated with accordion, strings and pump organ into miniature sea shanties and murder ballads. Sets the theatrical, historical-fiction template the band would push further on The Crane Wife.</t>
  </si>
  <si>
    <t xml:space="preserve">Shares the wordy, storytelling instinct of V25/V13 songwriting but channels it into ornate chamber-folk theater, leading the band toward the prog-folk suites of The Hazards of Love rather than toward Core twang.</t>
  </si>
  <si>
    <t xml:space="preserve">The Infanta; 16 Military Wives; The Mariner's Revenge Song</t>
  </si>
  <si>
    <t xml:space="preserve">https://en.wikipedia.org/wiki/Picaresque_(album)</t>
  </si>
  <si>
    <t xml:space="preserve">A2360</t>
  </si>
  <si>
    <t xml:space="preserve">The Crane Wife</t>
  </si>
  <si>
    <t xml:space="preserve">strings; harmonized guitars; long songs (7+ minutes); storytelling; anthemic</t>
  </si>
  <si>
    <t xml:space="preserve">The band's major-label debut and prog-folk high point, built around a Japanese folk tale spread across two multi-part song cycles. Longer, heavier and more classic-rock indebted than Picaresque, with extended guitar and organ passages.</t>
  </si>
  <si>
    <t xml:space="preserve">Pushes the chamber-folk storytelling of Picaresque toward full prog suites, a path that leads outward into folk-rock and prog rather than back toward Core twang.</t>
  </si>
  <si>
    <t xml:space="preserve">The Crane Wife 3; O Valencia!; Sons &amp; Daughters</t>
  </si>
  <si>
    <t xml:space="preserve">https://en.wikipedia.org/wiki/The_Crane_Wife</t>
  </si>
  <si>
    <t xml:space="preserve">A2361</t>
  </si>
  <si>
    <t xml:space="preserve">Racing Mount Pleasant</t>
  </si>
  <si>
    <t xml:space="preserve">strings; horns; anthemic; harmonized guitars; storytelling</t>
  </si>
  <si>
    <t xml:space="preserve">A modern Ann Arbor sextet reviving the mid-2000s chamber-indie sound with swelling brass, strings and Arcade Fire-scale dynamics. Terry flagged it as an unpredictable, gorgeous throwback to the Beirut/Decemberists era for a new generation of Bandcamp listeners.</t>
  </si>
  <si>
    <t xml:space="preserve">A direct 2020s descendant of the Beirut/Decemberists chamber-folk template, proof the X5 branch still produces new landmarks rather than folding back into the Core.</t>
  </si>
  <si>
    <t xml:space="preserve">Overture; Youngblood</t>
  </si>
  <si>
    <t xml:space="preserve">A2362</t>
  </si>
  <si>
    <t xml:space="preserve">Tapir!</t>
  </si>
  <si>
    <t xml:space="preserve">The Pilgrim, Their God and the King of My Decrepit Mountain</t>
  </si>
  <si>
    <t xml:space="preserve">Heavenly Recordings</t>
  </si>
  <si>
    <t xml:space="preserve">strings; horns; spiritual or gospel; storytelling; anthemic</t>
  </si>
  <si>
    <t xml:space="preserve">A UK sextet's three-act art-folk concept album full of biblical allusion and spoken narration, orchestrated with strings, horns and choral voices into earnest, fist-raising catharsis. A 2020s example of the chamber-folk concept-album strain Sufjan Stevens popularized.</t>
  </si>
  <si>
    <t xml:space="preserve">Descends from the same UK folk-rock chamber-pop lineage as V30 and the concept-album ambitions Sufjan Stevens and the Decemberists set for X5, carrying it into the current UK indie scene.</t>
  </si>
  <si>
    <t xml:space="preserve">Ready to Fly Away</t>
  </si>
  <si>
    <t xml:space="preserve">A2363</t>
  </si>
  <si>
    <t xml:space="preserve">Cap'n Jazz</t>
  </si>
  <si>
    <t xml:space="preserve">Shmap'n Shmazz</t>
  </si>
  <si>
    <t xml:space="preserve">Man With Gun</t>
  </si>
  <si>
    <t xml:space="preserve">X6 Emo and Midwest emo</t>
  </si>
  <si>
    <t xml:space="preserve">Emo</t>
  </si>
  <si>
    <t xml:space="preserve">Buffalo Grove, IL</t>
  </si>
  <si>
    <t xml:space="preserve">shouted; noise wall; Midwestern; short songs (under 2 minutes); drawl</t>
  </si>
  <si>
    <t xml:space="preserve">The chaotic, herky-jerky debut and only proper studio album from the band that invented Midwest emo, all yelped vocals, start-stop math-rock riffing and teenage overspill. Tim Kinsella's siblings and future American Football/Joan of Arc members all pass through here.</t>
  </si>
  <si>
    <t xml:space="preserve">Splits off from the American underground/college-rock noise of V16 and the punk foundation of X14, opening the Midwest emo line that leads to American Football, Joan of Arc and the 2010s emo revival rather than into Core twang.</t>
  </si>
  <si>
    <t xml:space="preserve">Little League; Basil's Kite</t>
  </si>
  <si>
    <t xml:space="preserve">https://en.wikipedia.org/wiki/Cap%27n_Jazz</t>
  </si>
  <si>
    <t xml:space="preserve">A2364</t>
  </si>
  <si>
    <t xml:space="preserve">American Football</t>
  </si>
  <si>
    <t xml:space="preserve">Polyvinyl</t>
  </si>
  <si>
    <t xml:space="preserve">Urbana, IL</t>
  </si>
  <si>
    <t xml:space="preserve">jangle; Midwestern; hushed; harmonized guitars; glacial</t>
  </si>
  <si>
    <t xml:space="preserve">Mike Kinsella's post-Cap'n Jazz project distilled Midwest emo into gentle, jazzy guitar interplay, trumpet and conversational vocals. Its lone original-era album became the genre's defining text, endlessly cited by 2010s emo-revival bands.</t>
  </si>
  <si>
    <t xml:space="preserve">A direct offshoot of Cap'n Jazz's chaos within X6, trading noise for math-rock jangle; the sound it codified fed both later Midwest emo bands and the twangy emo crossover of Core lane C9.</t>
  </si>
  <si>
    <t xml:space="preserve">Never Meant; The Summer Ends</t>
  </si>
  <si>
    <t xml:space="preserve">https://en.wikipedia.org/wiki/American_Football_(band)</t>
  </si>
  <si>
    <t xml:space="preserve">A2365</t>
  </si>
  <si>
    <t xml:space="preserve">Mineral</t>
  </si>
  <si>
    <t xml:space="preserve">The Power of Failing</t>
  </si>
  <si>
    <t xml:space="preserve">Crank!</t>
  </si>
  <si>
    <t xml:space="preserve">shouted; cracked or yelping; anthemic; Southern gothic; long songs (7+ minutes)</t>
  </si>
  <si>
    <t xml:space="preserve">A Texas emo landmark of quiet-loud dynamics and raw, cracked-voice catharsis, considered alongside Diary as a genre-defining second-wave emo record despite the band's short lifespan.</t>
  </si>
  <si>
    <t xml:space="preserve">Sits alongside Sunny Day Real Estate in the second-wave emo line growing out of V16's underground rock scene, feeding the 2000s emo mainstream rather than the Core.</t>
  </si>
  <si>
    <t xml:space="preserve">Parking Lot; Gloria</t>
  </si>
  <si>
    <t xml:space="preserve">https://en.wikipedia.org/wiki/Mineral_(band)</t>
  </si>
  <si>
    <t xml:space="preserve">A2366</t>
  </si>
  <si>
    <t xml:space="preserve">Sunny Day Real Estate</t>
  </si>
  <si>
    <t xml:space="preserve">Diary</t>
  </si>
  <si>
    <t xml:space="preserve">shouted; cracked or yelping; noise wall; anthemic; glacial</t>
  </si>
  <si>
    <t xml:space="preserve">The foundational second-wave emo album, pairing Jeremy Enigk's keening, cracked voice with dense, dynamic guitar builds on a Seattle grunge-era Sub Pop roster. Widely cited as the record that turned hardcore-adjacent emo into something melodic and anthemic.</t>
  </si>
  <si>
    <t xml:space="preserve">Emerges from the same Sub Pop/Seattle underground-rock world as V16's college-rock lineage, launching the emo line (X6) that would later feed the twangy crossover of Core's C9 by way of American Football and the emo revival.</t>
  </si>
  <si>
    <t xml:space="preserve">Seven; In Circles; 47</t>
  </si>
  <si>
    <t xml:space="preserve">https://en.wikipedia.org/wiki/Sunny_Day_Real_Estate</t>
  </si>
  <si>
    <t xml:space="preserve">A2367</t>
  </si>
  <si>
    <t xml:space="preserve">The Promise Ring</t>
  </si>
  <si>
    <t xml:space="preserve">Nothing Feels Good</t>
  </si>
  <si>
    <t xml:space="preserve">jangle; shouted; short songs (under 2 minutes); Midwestern; anthemic</t>
  </si>
  <si>
    <t xml:space="preserve">A Milwaukee band's shift from post-hardcore into jangly, hooky pop-emo, with Davey von Bohlen's lisped, boyish vocals over bright major-key guitars. A key bridge between hardcore-rooted emo and the pop-punk-adjacent emo of the early 2000s.</t>
  </si>
  <si>
    <t xml:space="preserve">Grows from the Midwest hardcore scene near X14 into the jangly, pop-facing wing of X6, pointing toward 2000s pop-emo and Modern Baseball-style revival bands rather than the Core.</t>
  </si>
  <si>
    <t xml:space="preserve">Is This Thing On?; Raspberry Rush</t>
  </si>
  <si>
    <t xml:space="preserve">https://en.wikipedia.org/wiki/The_Promise_Ring</t>
  </si>
  <si>
    <t xml:space="preserve">A2368</t>
  </si>
  <si>
    <t xml:space="preserve">Modern Baseball</t>
  </si>
  <si>
    <t xml:space="preserve">You're Gonna Miss It All</t>
  </si>
  <si>
    <t xml:space="preserve">shouted; drawl; funny-sad; small-town; short songs (under 2 minutes)</t>
  </si>
  <si>
    <t xml:space="preserve">A Philadelphia band's breakout emo-revival record, all conversational, self-deprecating lyrics and twin-vocalist trade-offs over fast, hooky guitar pop. A defining document of the mid-2010s emo revival's college-scene sound.</t>
  </si>
  <si>
    <t xml:space="preserve">A 2010s emo-revival descendant of the American Football/Promise Ring lineage within X6, part of the same wave that fed the twangy emo crossover of Core lane C9.</t>
  </si>
  <si>
    <t xml:space="preserve">Rock Bottom; Your Graduation</t>
  </si>
  <si>
    <t xml:space="preserve">https://en.wikipedia.org/wiki/Modern_Baseball_(band)</t>
  </si>
  <si>
    <t xml:space="preserve">A2369</t>
  </si>
  <si>
    <t xml:space="preserve">The Hotelier</t>
  </si>
  <si>
    <t xml:space="preserve">Home, Like Noplace Is There</t>
  </si>
  <si>
    <t xml:space="preserve">Tiny Engines</t>
  </si>
  <si>
    <t xml:space="preserve">Worcester, MA</t>
  </si>
  <si>
    <t xml:space="preserve">shouted; bleak; anthemic; funny-sad; noise wall</t>
  </si>
  <si>
    <t xml:space="preserve">A Massachusetts emo-revival landmark that pairs post-hardcore intensity with raw, therapy-session lyricism about grief and mental illness. Widely regarded as the emo revival's emotional and critical peak.</t>
  </si>
  <si>
    <t xml:space="preserve">Another 2010s branch of the emo-revival wave within X6, tracing back to Sunny Day Real Estate's dynamics and feeding the same scene that overlaps with Core's twangy-emo crossover lane C9.</t>
  </si>
  <si>
    <t xml:space="preserve">Your Deep Rest; Discomfort Revisited</t>
  </si>
  <si>
    <t xml:space="preserve">https://en.wikipedia.org/wiki/The_Hotelier</t>
  </si>
  <si>
    <t xml:space="preserve">A2370</t>
  </si>
  <si>
    <t xml:space="preserve">Into It. Over It.</t>
  </si>
  <si>
    <t xml:space="preserve">Proper</t>
  </si>
  <si>
    <t xml:space="preserve">Triple Crown</t>
  </si>
  <si>
    <t xml:space="preserve">jangle; Midwestern; harmonized guitars; shouted; anthemic</t>
  </si>
  <si>
    <t xml:space="preserve">Evan Weiss's full-band debut as Into It. Over It., trading his earlier solo twinkly-emo for a fuller, Midwest-emo-revival guitar sound indebted to American Football and Cap'n Jazz. A key connector between the original Midwest emo scene and its 2010s revival.</t>
  </si>
  <si>
    <t xml:space="preserve">Carries the American Football math-rock jangle forward into the 2010s emo revival within X6, part of the same scene overlapping with Core's C9.</t>
  </si>
  <si>
    <t xml:space="preserve">Discretion; Anchor</t>
  </si>
  <si>
    <t xml:space="preserve">https://en.wikipedia.org/wiki/Into_It._Over_It.</t>
  </si>
  <si>
    <t xml:space="preserve">A2371</t>
  </si>
  <si>
    <t xml:space="preserve">Bruce Springsteen</t>
  </si>
  <si>
    <t xml:space="preserve">Born to Run</t>
  </si>
  <si>
    <t xml:space="preserve">X7 Heartland rock</t>
  </si>
  <si>
    <t xml:space="preserve">Asbury Park, NJ</t>
  </si>
  <si>
    <t xml:space="preserve">anthemic; Telecaster twang; storytelling; road songs; small-town</t>
  </si>
  <si>
    <t xml:space="preserve">The breakthrough Wall of Sound epic that made Springsteen a rock icon, pairing widescreen Spector-style production with sax, glockenspiel and E Street Band bombast on songs about cars, girls and escape. The blueprint for arena heartland rock.</t>
  </si>
  <si>
    <t xml:space="preserve">Grows from the Dylan/Band roots-rock songwriting of V22 into full arena scale, defining the heartland rock lane (X7) that mostly stays outside the Core except for its stripped-down cousin Nebraska.</t>
  </si>
  <si>
    <t xml:space="preserve">Thunder Road; Born to Run; Jungleland</t>
  </si>
  <si>
    <t xml:space="preserve">https://en.wikipedia.org/wiki/Bruce_Springsteen_discography</t>
  </si>
  <si>
    <t xml:space="preserve">A2372</t>
  </si>
  <si>
    <t xml:space="preserve">Darkness on the Edge of Town</t>
  </si>
  <si>
    <t xml:space="preserve">anthemic; drawl; storytelling; small-town; heartbreak</t>
  </si>
  <si>
    <t xml:space="preserve">A leaner, angrier follow-up to Born to Run, stripping away strings for harder guitar and working-class fury. Sets up the more austere, character-driven songwriting that Nebraska would push even further.</t>
  </si>
  <si>
    <t xml:space="preserve">Continues the arena-scale storytelling of X7, tightening the sound in a way that anticipates Nebraska's stark turn back toward the Core's folk-songwriting roots.</t>
  </si>
  <si>
    <t xml:space="preserve">Badlands; The Promised Land; Racing in the Street</t>
  </si>
  <si>
    <t xml:space="preserve">A2373</t>
  </si>
  <si>
    <t xml:space="preserve">Nebraska</t>
  </si>
  <si>
    <t xml:space="preserve">fingerpicked acoustic; bleak; storytelling; drawl; Southern gothic</t>
  </si>
  <si>
    <t xml:space="preserve">A stark, four-track home-recorded album of murder ballads and blue-collar desperation, just acoustic guitar, harmonica and Springsteen's flattened voice. Its bare-bones intimacy became a direct influence on indie and alt-country songwriters decades later.</t>
  </si>
  <si>
    <t xml:space="preserve">The one heartland-rock record that reaches back into the V: its home-recorded, Woody Guthrie-indebted starkness directly influenced alt-country and indie-folk songwriters in V22's Dylan/Band lineage, making it the exception that feeds the Core rather than leading away from it.</t>
  </si>
  <si>
    <t xml:space="preserve">Nebraska; Atlantic City; Highway Patrolman</t>
  </si>
  <si>
    <t xml:space="preserve">A2374</t>
  </si>
  <si>
    <t xml:space="preserve">Born in the U.S.A.</t>
  </si>
  <si>
    <t xml:space="preserve">anthemic; synths; drum machine; road songs; political</t>
  </si>
  <si>
    <t xml:space="preserve">The synth-and-drum-machine-inflected blockbuster that made Springsteen a stadium-filling pop icon, its title track's bitter Vietnam-veteran lyric endlessly misread as flag-waving anthem. The commercial peak of 1980s heartland rock.</t>
  </si>
  <si>
    <t xml:space="preserve">Represents heartland rock's full pop-mainstream turn within X7, moving further from the Core's DIY roots than any other Springsteen record here.</t>
  </si>
  <si>
    <t xml:space="preserve">Born in the U.S.A.; Dancing in the Dark; My Hometown</t>
  </si>
  <si>
    <t xml:space="preserve">https://www.noexpectations.fyi/p/the-2024-chill-grill-summer-playlist</t>
  </si>
  <si>
    <t xml:space="preserve">A2375</t>
  </si>
  <si>
    <t xml:space="preserve">Tom Petty and the Heartbreakers</t>
  </si>
  <si>
    <t xml:space="preserve">Damn the Torpedoes</t>
  </si>
  <si>
    <t xml:space="preserve">Backstreet/MCA</t>
  </si>
  <si>
    <t xml:space="preserve">Gainesville, FL</t>
  </si>
  <si>
    <t xml:space="preserve">Telecaster twang; jangle; anthemic; road songs; drawl</t>
  </si>
  <si>
    <t xml:space="preserve">Petty's commercial and critical breakthrough, all chiming Rickenbacker and Telecaster hooks over a tight, radio-ready rhythm section. A defining record of jangly, guitar-forward heartland rock built for classic-rock radio.</t>
  </si>
  <si>
    <t xml:space="preserve">A parallel Southern branch of X7's arena-rock lineage feeding out of the Byrds/Dylan-adjacent jangle of V22, staying in FM-radio rock rather than crossing into Core twang.</t>
  </si>
  <si>
    <t xml:space="preserve">Refugee; Even the Losers; Here Comes My Girl</t>
  </si>
  <si>
    <t xml:space="preserve">https://en.wikipedia.org/wiki/Tom_Petty_and_the_Heartbreakers</t>
  </si>
  <si>
    <t xml:space="preserve">A2376</t>
  </si>
  <si>
    <t xml:space="preserve">Southern Accents</t>
  </si>
  <si>
    <t xml:space="preserve">synths; drawl; Southern gothic; road songs; anthemic</t>
  </si>
  <si>
    <t xml:space="preserve">A more ambitious, Dave Stewart-assisted record fusing Southern storytelling with 1980s synth textures, its title track a wistful ballad about Southern identity. Shows heartland rock absorbing the era's production trends.</t>
  </si>
  <si>
    <t xml:space="preserve">Extends the Southern branch of X7 further from its jangle-rock roots into 1980s studio polish, staying outside the Core's rawer sound.</t>
  </si>
  <si>
    <t xml:space="preserve">Rebels; Southern Accents; Don't Come Around Here No More</t>
  </si>
  <si>
    <t xml:space="preserve">A2377</t>
  </si>
  <si>
    <t xml:space="preserve">John Mellencamp</t>
  </si>
  <si>
    <t xml:space="preserve">Scarecrow</t>
  </si>
  <si>
    <t xml:space="preserve">Riva</t>
  </si>
  <si>
    <t xml:space="preserve">Telecaster twang; fiddle; small-town; storytelling; political</t>
  </si>
  <si>
    <t xml:space="preserve">Mellencamp's state-of-the-farm-crisis record, adding fiddle and mandolin to jangly guitar rock to sing about vanishing small-town Indiana life. His most explicitly roots-conscious and political heartland record.</t>
  </si>
  <si>
    <t xml:space="preserve">A Midwest counterpart to Springsteen's Nebraska within X7, its fiddle-and-storytelling instincts brush against the Core's small-town songwriting without fully crossing into it.</t>
  </si>
  <si>
    <t xml:space="preserve">Small Town; Rain on the Scarecrow; Lonely Ol' Night</t>
  </si>
  <si>
    <t xml:space="preserve">https://en.wikipedia.org/wiki/Scarecrow_(John_Mellencamp_album)</t>
  </si>
  <si>
    <t xml:space="preserve">A2378</t>
  </si>
  <si>
    <t xml:space="preserve">Bob Seger</t>
  </si>
  <si>
    <t xml:space="preserve">Night Moves</t>
  </si>
  <si>
    <t xml:space="preserve">anthemic; road songs; heartbreak; drawl; storytelling</t>
  </si>
  <si>
    <t xml:space="preserve">Seger's commercial breakthrough, blending bar-band rock with nostalgic, plainspoken ballads about growing up in Michigan. The title track's wistful teenage-memory songwriting became a heartland-rock standard.</t>
  </si>
  <si>
    <t xml:space="preserve">Represents the Midwest bar-band wing of X7's arena-rock lineage, staying within classic-rock radio rather than crossing into the Core's DIY scene.</t>
  </si>
  <si>
    <t xml:space="preserve">Night Moves; Mainstreet; Rock and Roll Never Forgets</t>
  </si>
  <si>
    <t xml:space="preserve">https://en.wikipedia.org/wiki/Bob_Seger</t>
  </si>
  <si>
    <t xml:space="preserve">A2379</t>
  </si>
  <si>
    <t xml:space="preserve">Against the Wind</t>
  </si>
  <si>
    <t xml:space="preserve">anthemic; heartbreak; road songs; drawl; storytelling</t>
  </si>
  <si>
    <t xml:space="preserve">Seger's chart-topping peak, softening his bar-band edge into reflective, radio-friendly ballads about aging and touring life. A commercial high point for the Midwest wing of heartland rock.</t>
  </si>
  <si>
    <t xml:space="preserve">Continues the Midwest bar-rock strand of X7, staying firmly on classic-rock radio rather than feeding back into the Core.</t>
  </si>
  <si>
    <t xml:space="preserve">Against the Wind; Fire Lake; You'll Accomp'ny Me</t>
  </si>
  <si>
    <t xml:space="preserve">A2380</t>
  </si>
  <si>
    <t xml:space="preserve">Nirvana</t>
  </si>
  <si>
    <t xml:space="preserve">Bleach</t>
  </si>
  <si>
    <t xml:space="preserve">X8 Grunge and '90s alt radio</t>
  </si>
  <si>
    <t xml:space="preserve">Aberdeen, WA</t>
  </si>
  <si>
    <t xml:space="preserve">feedback; noise wall; drawl; shouted; lo-fi</t>
  </si>
  <si>
    <t xml:space="preserve">Nirvana's murky, sludgy Sub Pop debut, all detuned riffs and Melvins-indebted heaviness before Cobain's pop instincts fully emerged. The rawest document of the pre-fame Seattle scene.</t>
  </si>
  <si>
    <t xml:space="preserve">Grows out of the noise-rock and underground scene near V16 and the SST/college-radio DIY network, opening the Seattle grunge line (X8) that would explode into mainstream alt-radio rather than feed the Core.</t>
  </si>
  <si>
    <t xml:space="preserve">Blew; About a Girl; Negative Creep</t>
  </si>
  <si>
    <t xml:space="preserve">https://en.wikipedia.org/wiki/Nirvana_(band)</t>
  </si>
  <si>
    <t xml:space="preserve">A2381</t>
  </si>
  <si>
    <t xml:space="preserve">Nevermind</t>
  </si>
  <si>
    <t xml:space="preserve">feedback; anthemic; shouted; drawl; noise wall</t>
  </si>
  <si>
    <t xml:space="preserve">The record that took grunge mainstream, fusing pop hooks with distorted dynamics on a Butch Vig production that polished the Pixies' quiet-loud formula into a cultural phenomenon. The single most consequential alt-rock album of the era.</t>
  </si>
  <si>
    <t xml:space="preserve">The commercial explosion point of the Seattle line (X8), turning underground-rock roots shared with V16 into '90s mainstream alt-radio, a path that runs parallel to rather than through the Core.</t>
  </si>
  <si>
    <t xml:space="preserve">Smells Like Teen Spirit; Come as You Are; Lithium</t>
  </si>
  <si>
    <t xml:space="preserve">A2382</t>
  </si>
  <si>
    <t xml:space="preserve">In Utero</t>
  </si>
  <si>
    <t xml:space="preserve">feedback; noise wall; shouted; bleak; lo-fi</t>
  </si>
  <si>
    <t xml:space="preserve">A deliberately abrasive, Steve Albini-recorded reaction to Nevermind's polish, full of harsh dynamics and unresolved dissonance. Widely considered Nirvana's artistic peak and a bridge back toward the noisier underground it came from.</t>
  </si>
  <si>
    <t xml:space="preserve">Loops the Seattle line back toward the noise-rock aesthetic of V16 via Albini's production, without leaving the X8 lane's mainstream alt-radio orbit.</t>
  </si>
  <si>
    <t xml:space="preserve">Heart-Shaped Box; Rape Me; All Apologies</t>
  </si>
  <si>
    <t xml:space="preserve">A2383</t>
  </si>
  <si>
    <t xml:space="preserve">Pearl Jam</t>
  </si>
  <si>
    <t xml:space="preserve">Ten</t>
  </si>
  <si>
    <t xml:space="preserve">anthemic; baritone; drawl; heartbreak; storytelling</t>
  </si>
  <si>
    <t xml:space="preserve">Eddie Vedder's classic-rock-indebted baritone over widescreen, arena-scaled grunge, closer to heartland rock's earnestness than Nirvana's punk lineage. Its blend of confessional lyrics and guitar-solo bombast made it grunge's other multi-platinum debut.</t>
  </si>
  <si>
    <t xml:space="preserve">A Seattle-scene record within X8 that leans on the same classic-rock instincts as V20's Crazy Horse universe, feeding '90s alt radio rather than the Core.</t>
  </si>
  <si>
    <t xml:space="preserve">Alive; Jeremy; Black</t>
  </si>
  <si>
    <t xml:space="preserve">https://en.wikipedia.org/wiki/Pearl_Jam</t>
  </si>
  <si>
    <t xml:space="preserve">A2384</t>
  </si>
  <si>
    <t xml:space="preserve">Vs.</t>
  </si>
  <si>
    <t xml:space="preserve">anthemic; shouted; political; road songs; baritone</t>
  </si>
  <si>
    <t xml:space="preserve">A rawer, more urgent follow-up to Ten, trading some of the debut's polish for tighter, angrier songs and the record-setting first-week sales that confirmed grunge's mainstream dominance.</t>
  </si>
  <si>
    <t xml:space="preserve">Continues Pearl Jam's classic-rock-leaning wing of X8's Seattle scene, staying in '90s alt radio rather than crossing toward the Core.</t>
  </si>
  <si>
    <t xml:space="preserve">Go; Animal; Daughter</t>
  </si>
  <si>
    <t xml:space="preserve">A2385</t>
  </si>
  <si>
    <t xml:space="preserve">Soundgarden</t>
  </si>
  <si>
    <t xml:space="preserve">Badmotorfinger</t>
  </si>
  <si>
    <t xml:space="preserve">feedback; long solos; baritone; noise wall; anthemic</t>
  </si>
  <si>
    <t xml:space="preserve">A heavier, Sabbath-and-Zeppelin-indebted entry in the grunge canon, built on odd time signatures and Chris Cornell's operatic wail. Helped usher grunge into hard-rock radio alongside Nirvana and Pearl Jam.</t>
  </si>
  <si>
    <t xml:space="preserve">A metal-leaning branch of the Seattle scene within X8, drawing on the same noise-rock underground as V16 but pushing toward hard rock rather than the Core.</t>
  </si>
  <si>
    <t xml:space="preserve">Rusty Cage; Outshined; Jesus Christ Pose</t>
  </si>
  <si>
    <t xml:space="preserve">https://en.wikipedia.org/wiki/Soundgarden</t>
  </si>
  <si>
    <t xml:space="preserve">A2386</t>
  </si>
  <si>
    <t xml:space="preserve">Superunknown</t>
  </si>
  <si>
    <t xml:space="preserve">feedback; long solos; baritone; anthemic; bleak</t>
  </si>
  <si>
    <t xml:space="preserve">Soundgarden's chart-topping peak, expanding their sludgy riffing into more melodic, psychedelic songwriting on hits like 'Black Hole Sun.' The commercial apex of grunge's early-'90s takeover of rock radio.</t>
  </si>
  <si>
    <t xml:space="preserve">The mainstream apex of X8's metal-leaning Seattle branch, fully embedded in '90s alt radio rather than the Core.</t>
  </si>
  <si>
    <t xml:space="preserve">Black Hole Sun; Spoonman; Fell on Black Days</t>
  </si>
  <si>
    <t xml:space="preserve">A2387</t>
  </si>
  <si>
    <t xml:space="preserve">Mudhoney</t>
  </si>
  <si>
    <t xml:space="preserve">Superfuzz Bigmuff</t>
  </si>
  <si>
    <t xml:space="preserve">feedback; noise wall; shouted; lo-fi; drawl</t>
  </si>
  <si>
    <t xml:space="preserve">A six-song fuzz-pedal manifesto that essentially invented grunge's sound before Nirvana existed, all Stooges-worship distortion and slacker sneer. Mark Arm's yowl and the wall of fuzz made this Sub Pop's founding artistic statement.</t>
  </si>
  <si>
    <t xml:space="preserve">The true ground-zero record of the Seattle line (X8), growing directly from the noise-rock/underground scene of V16 without ever crossing into the Core's twang.</t>
  </si>
  <si>
    <t xml:space="preserve">Touch Me I'm Sick; Mudride</t>
  </si>
  <si>
    <t xml:space="preserve">https://en.wikipedia.org/wiki/Mudhoney</t>
  </si>
  <si>
    <t xml:space="preserve">A2388</t>
  </si>
  <si>
    <t xml:space="preserve">Screaming Trees</t>
  </si>
  <si>
    <t xml:space="preserve">Sweet Oblivion</t>
  </si>
  <si>
    <t xml:space="preserve">Ellensburg, WA</t>
  </si>
  <si>
    <t xml:space="preserve">baritone; long solos; anthemic; drawl; feedback</t>
  </si>
  <si>
    <t xml:space="preserve">A more classic-rock-tinged entry from the eastern-Washington band, pairing Mark Lanegan's deep baritone with psychedelic, Crazy Horse-adjacent guitar work. Its blend of grunge heaviness and '60s/'70s rock songcraft made it a critical favorite that never matched its peers' sales.</t>
  </si>
  <si>
    <t xml:space="preserve">A Crazy Horse-tinged outlier within X8's Seattle scene, closer in guitar tone to V20 than to punk-rooted grunge, though its commercial path still runs through '90s alt radio rather than the Core.</t>
  </si>
  <si>
    <t xml:space="preserve">Nearly Lost You; Dollar Bill</t>
  </si>
  <si>
    <t xml:space="preserve">https://en.wikipedia.org/wiki/Screaming_Trees</t>
  </si>
  <si>
    <t xml:space="preserve">A2389</t>
  </si>
  <si>
    <t xml:space="preserve">Truth Club</t>
  </si>
  <si>
    <t xml:space="preserve">Not An Exit</t>
  </si>
  <si>
    <t xml:space="preserve">Raleigh DIY</t>
  </si>
  <si>
    <t xml:space="preserve">deadpan; funny-sad; short songs (under 2 minutes); drawl; noise wall</t>
  </si>
  <si>
    <t xml:space="preserve">Truth Club's debut pairs Chris Davis's conversational, self-lacerating lyrics with tense, angular guitar interplay that snaps between quiet verses and squalling choruses. It sounds like a Raleigh house-show band that grew up on Pavement and Cap'n Jazz in equal measure. Good for listeners who want their slacker rock a little more wound-up and anxious.</t>
  </si>
  <si>
    <t xml:space="preserve">Grows out of the Pavement/GBV lineage of loud-quiet indie rock filtered through Raleigh's DIY basement scene; feeds directly into the tighter, more melodic songwriting of Running From the Chase.</t>
  </si>
  <si>
    <t xml:space="preserve">I Know There Is; Student Housing; Not An Exit</t>
  </si>
  <si>
    <t xml:space="preserve">https://truthclub.bandcamp.com/album/not-an-exit</t>
  </si>
  <si>
    <t xml:space="preserve">A2390</t>
  </si>
  <si>
    <t xml:space="preserve">Running From the Chase</t>
  </si>
  <si>
    <t xml:space="preserve">deadpan; funny-sad; drawl; cracked or yelping; anthemic</t>
  </si>
  <si>
    <t xml:space="preserve">A more confident, widescreen version of the Truth Club sound: 12 songs that move from hushed confession to full-band catharsis, with Chris Davis's voice cracking at the edges of big, hooky choruses. It plays like a document of getting older and more self-aware without losing any of the tension of the debut.</t>
  </si>
  <si>
    <t xml:space="preserve">Continues Truth Club's basement-scene, Pavement/GBV-descended jangle-and-noise songwriting into a more polished, emotionally direct register.</t>
  </si>
  <si>
    <t xml:space="preserve">Suffer Debt; Uh Oh; Blue Eternal</t>
  </si>
  <si>
    <t xml:space="preserve">https://truthclub.bandcamp.com/album/running-from-the-chase
https://www.noexpectations.fyi/p/wednesday-potpot-lawn-goose-new-albums</t>
  </si>
  <si>
    <t xml:space="preserve">A2391</t>
  </si>
  <si>
    <t xml:space="preserve">American Weekend</t>
  </si>
  <si>
    <t xml:space="preserve">Don Giovanni</t>
  </si>
  <si>
    <t xml:space="preserve">lo-fi; hushed; deadpan; fingerpicked acoustic; heartbreak</t>
  </si>
  <si>
    <t xml:space="preserve">Katie Crutchfield's bedroom-recorded debut, written and tracked in a week at her family home, is just acoustic guitar and a cracked, plainspoken voice working through devastation and longing. It is the rawest end of the slacker/DIY spectrum this lane covers, closer to a diary than a studio record.</t>
  </si>
  <si>
    <t xml:space="preserve">A direct descendant of the DIY cassette-and-Bandcamp network (SST/college radio to lo-fi) and the deadpan-funny-sad songwriting line; it seeds Crutchfield's entire catalog, including her later, more country-leaning work covered elsewhere in this atlas.</t>
  </si>
  <si>
    <t xml:space="preserve">Be Good; Catfish</t>
  </si>
  <si>
    <t xml:space="preserve">A2392</t>
  </si>
  <si>
    <t xml:space="preserve">Cerulean Salt</t>
  </si>
  <si>
    <t xml:space="preserve">lo-fi; drawl; deadpan; heartbreak; small-town</t>
  </si>
  <si>
    <t xml:space="preserve">Recorded in Crutchfield's basement with Swearin's Kyle Gilbride and Keith Spencer, this is a fuller-sounding but still homemade record about family, addiction and young adulthood in Alabama. The song-to-song shift between fragile acoustic pieces and full-band fuzz set the template for a decade of Waxahatchee records.</t>
  </si>
  <si>
    <t xml:space="preserve">Extends American Weekend's DIY lo-fi songwriting with Swearin'-band muscle; a key transitional record between bedroom-pop slacker rock and Crutchfield's later, more countryish songwriting.</t>
  </si>
  <si>
    <t xml:space="preserve">Coast to Coast; Swan Dive; Lively</t>
  </si>
  <si>
    <t xml:space="preserve">https://en.wikipedia.org/wiki/Cerulean_Salt</t>
  </si>
  <si>
    <t xml:space="preserve">A2393</t>
  </si>
  <si>
    <t xml:space="preserve">Ivy Tripp</t>
  </si>
  <si>
    <t xml:space="preserve">drum machine; synths; lo-fi; deadpan; hushed</t>
  </si>
  <si>
    <t xml:space="preserve">Waxahatchee's Merge debut loosens the structure further, mixing drum machines and organ drones into the guitar songs for a woozier, more experimental slacker record. It is the least polished-sounding of her Merge albums and the closest to classic 90s indie rock.</t>
  </si>
  <si>
    <t xml:space="preserve">Bridges Cerulean Salt's basement sound with a more expansive, era-blurring indie rock palette; part of the same Merge-era run that established Crutchfield as an indie rock and later Americana songwriter.</t>
  </si>
  <si>
    <t xml:space="preserve">Breathless; La Loose; Air</t>
  </si>
  <si>
    <t xml:space="preserve">https://en.wikipedia.org/wiki/Ivy_Tripp</t>
  </si>
  <si>
    <t xml:space="preserve">A2394</t>
  </si>
  <si>
    <t xml:space="preserve">Out in the Storm</t>
  </si>
  <si>
    <t xml:space="preserve">anthemic; shouted; heartbreak; cracked or yelping; drawl</t>
  </si>
  <si>
    <t xml:space="preserve">Produced with John Agnello and her touring band, this is Waxahatchee's loudest, most straightforwardly indie-rock record, about the end of a relationship. It trades the lo-fi hush of her earlier albums for full-band immersion and sharper, angrier hooks.</t>
  </si>
  <si>
    <t xml:space="preserve">The full-band endpoint of Waxahatchee's slacker/DIY period before she moved toward the more countryish Saint Cloud and Tigers Blood.</t>
  </si>
  <si>
    <t xml:space="preserve">Never Been Wrong; 8 Ball; Silver</t>
  </si>
  <si>
    <t xml:space="preserve">https://en.wikipedia.org/wiki/Out_in_the_Storm</t>
  </si>
  <si>
    <t xml:space="preserve">A2395</t>
  </si>
  <si>
    <t xml:space="preserve">Mac DeMarco</t>
  </si>
  <si>
    <t xml:space="preserve">2</t>
  </si>
  <si>
    <t xml:space="preserve">Edmonton / Montreal</t>
  </si>
  <si>
    <t xml:space="preserve">deadpan; breezy; lo-fi; drawl; funny-sad</t>
  </si>
  <si>
    <t xml:space="preserve">DeMarco's Captured Tracks debut coined the woozy, chorus-pedal 'jizz jazz' sound that defined blog-era slacker rock: loose, warbly guitar lines, half-mumbled vocals and a stoned, unhurried tempo throughout. It set the template for a decade of goofball-slacker singer-songwriters.</t>
  </si>
  <si>
    <t xml:space="preserve">Descends from Pavement's shambling guitar pop and the Flying Nun DIY-jangle tradition; directly influences the 2010s slacker-rock and bedroom-pop wave that followed.</t>
  </si>
  <si>
    <t xml:space="preserve">Ode to Viceroy; Robson Girl</t>
  </si>
  <si>
    <t xml:space="preserve">https://en.wikipedia.org/wiki/Mac_DeMarco</t>
  </si>
  <si>
    <t xml:space="preserve">A2396</t>
  </si>
  <si>
    <t xml:space="preserve">breezy; deadpan; jangle; funny-sad; hushed</t>
  </si>
  <si>
    <t xml:space="preserve">DeMarco's best-known record is a warmer, more melodic take on his slacker sound, about the anxieties of encroaching adulthood delivered with a shrug. The title track and 'Passing Out Pieces' became blog-rock standards.</t>
  </si>
  <si>
    <t xml:space="preserve">Refines the '2' blueprint into DeMarco's signature sound; a touchstone for the 2010s jangle/slacker revival.</t>
  </si>
  <si>
    <t xml:space="preserve">Salad Days; Passing Out Pieces; Brother</t>
  </si>
  <si>
    <t xml:space="preserve">A2397</t>
  </si>
  <si>
    <t xml:space="preserve">This Old Dog</t>
  </si>
  <si>
    <t xml:space="preserve">fingerpicked acoustic; synths; hushed; drawl; funny-sad</t>
  </si>
  <si>
    <t xml:space="preserve">A quieter, more acoustic-leaning record built around fingerpicked guitar and synth textures, dealing with DeMarco's relationship with his father. Still slacker in tone but more reflective than his earlier records.</t>
  </si>
  <si>
    <t xml:space="preserve">Shows the slacker-rock lineage bending toward hushed singer-songwriter territory.</t>
  </si>
  <si>
    <t xml:space="preserve">My Old Man; On the Level</t>
  </si>
  <si>
    <t xml:space="preserve">A2398</t>
  </si>
  <si>
    <t xml:space="preserve">Here Comes the Cowboy</t>
  </si>
  <si>
    <t xml:space="preserve">Mac's Record Label</t>
  </si>
  <si>
    <t xml:space="preserve">lo-fi; drawl; deadpan; breezy; lullaby</t>
  </si>
  <si>
    <t xml:space="preserve">Self-released on DeMarco's own label, this record strips his sound to its most repetitive and hypnotic, with simple, mantra-like song structures and titles. A deliberately low-key follow-up that trades hooks for mood.</t>
  </si>
  <si>
    <t xml:space="preserve">DeMarco's move to full DIY self-release, closing the loop back to the Bandcamp/DIY network this lane traces.</t>
  </si>
  <si>
    <t xml:space="preserve">Nobody; Choo Choo</t>
  </si>
  <si>
    <t xml:space="preserve">A2399</t>
  </si>
  <si>
    <t xml:space="preserve">Rolling Blackouts Coastal Fever</t>
  </si>
  <si>
    <t xml:space="preserve">Hope Downs</t>
  </si>
  <si>
    <t xml:space="preserve">jangle; harmonized guitars; anthemic; breezy; storytelling</t>
  </si>
  <si>
    <t xml:space="preserve">Three guitarists trading melodic, chiming lines over motorik rhythms, with plainspoken, road-trip lyrics about growing up and moving on. It is one of the cleanest modern distillations of the Flying Nun/Go-Betweens jangle sound.</t>
  </si>
  <si>
    <t xml:space="preserve">Directly descended from Flying Nun-style Antipodean jangle-pop (The Clean, The Go-Betweens); part of the 2010s Australian guitar-pop wave alongside The Goon Sax and Twerps.</t>
  </si>
  <si>
    <t xml:space="preserve">An Air Conditioned Man; Talking Straight; Time in Common</t>
  </si>
  <si>
    <t xml:space="preserve">https://en.wikipedia.org/wiki/Rolling_Blackouts_Coastal_Fever</t>
  </si>
  <si>
    <t xml:space="preserve">A2400</t>
  </si>
  <si>
    <t xml:space="preserve">Sideways to New Italy</t>
  </si>
  <si>
    <t xml:space="preserve">jangle; harmonized guitars; breezy; anthemic; road songs</t>
  </si>
  <si>
    <t xml:space="preserve">A sunnier, more confident sequel to Hope Downs, with the same three-guitar interlock but bigger choruses and warmer production. Written partly about touring and homesickness.</t>
  </si>
  <si>
    <t xml:space="preserve">Second-generation Flying Nun-indebted jangle-pop, continuing the band's refinement of the sound.</t>
  </si>
  <si>
    <t xml:space="preserve">The Second of the First; Falling Thunder</t>
  </si>
  <si>
    <t xml:space="preserve">A2401</t>
  </si>
  <si>
    <t xml:space="preserve">Endless Rooms</t>
  </si>
  <si>
    <t xml:space="preserve">jangle; harmonized guitars; long songs (7+ minutes); anthemic; storytelling</t>
  </si>
  <si>
    <t xml:space="preserve">A darker, more expansive record with longer song structures and heavier guitar tones layered under the band's signature jangle. Terry rated it among the strongest guitar-pop records of 2022.</t>
  </si>
  <si>
    <t xml:space="preserve">Shows the band stretching its Flying Nun-descended jangle sound toward denser, more textured arrangements.</t>
  </si>
  <si>
    <t xml:space="preserve">The Way It Shatters; My Echo; Coldwater</t>
  </si>
  <si>
    <t xml:space="preserve">https://en.wikipedia.org/wiki/Rolling_Blackouts_Coastal_Fever
https://www.noexpectations.fyi/p/the-60-best-albums-of-2022-according</t>
  </si>
  <si>
    <t xml:space="preserve">A2402</t>
  </si>
  <si>
    <t xml:space="preserve">Nap Eyes</t>
  </si>
  <si>
    <t xml:space="preserve">Whine of the Mystic</t>
  </si>
  <si>
    <t xml:space="preserve">You've Changed Records</t>
  </si>
  <si>
    <t xml:space="preserve">Halifax</t>
  </si>
  <si>
    <t xml:space="preserve">jangle; deadpan; storytelling; drawl; funny-sad</t>
  </si>
  <si>
    <t xml:space="preserve">Nigel Chapman's conversational, half-spoken vocals ride over loose, unhurried jangle-rock guitar, closer to Jonathan Richman or Silver Jews than most of their slacker-rock peers. Bookish, philosophical lyrics over simple, warm arrangements.</t>
  </si>
  <si>
    <t xml:space="preserve">Descends from the deadpan funny-sad songwriting line (Silver Jews/Drag City) crossed with VU-descended jangle guitar; the start of one of the decade's most consistent guitar-rock runs.</t>
  </si>
  <si>
    <t xml:space="preserve">Trust Their Feet; Dark Creedence</t>
  </si>
  <si>
    <t xml:space="preserve">https://en.wikipedia.org/wiki/Nap_Eyes</t>
  </si>
  <si>
    <t xml:space="preserve">A2403</t>
  </si>
  <si>
    <t xml:space="preserve">Thought Rock Fish Scale</t>
  </si>
  <si>
    <t xml:space="preserve">jangle; deadpan; storytelling; drawl; cracked or yelping</t>
  </si>
  <si>
    <t xml:space="preserve">A more assured, road-tested version of the band's talky jangle-rock, with Chapman's lyrics turning toward philosophy and self-doubt over bright, ringing guitar lines.</t>
  </si>
  <si>
    <t xml:space="preserve">Continuation of the band's Silver Jews/VU-descended jangle songwriting.</t>
  </si>
  <si>
    <t xml:space="preserve">Everytime the Feeling; Stargazer</t>
  </si>
  <si>
    <t xml:space="preserve">A2404</t>
  </si>
  <si>
    <t xml:space="preserve">I'm Bad Now</t>
  </si>
  <si>
    <t xml:space="preserve">jangle; deadpan; storytelling; drawl; hushed</t>
  </si>
  <si>
    <t xml:space="preserve">A slightly more polished, full-band record that keeps the band's signature talk-singing but adds more melodic hooks and confident guitar solos.</t>
  </si>
  <si>
    <t xml:space="preserve">Third album in Nap Eyes' jangle/talk-song lineage, moving toward a bigger label and wider audience.</t>
  </si>
  <si>
    <t xml:space="preserve">Every Time the Feeling; Follow Me Down</t>
  </si>
  <si>
    <t xml:space="preserve">A2405</t>
  </si>
  <si>
    <t xml:space="preserve">Snapshot of a Beginner</t>
  </si>
  <si>
    <t xml:space="preserve">jangle; deadpan; storytelling; drawl; breezy</t>
  </si>
  <si>
    <t xml:space="preserve">Nap Eyes' most direct, hook-forward record, still built on Chapman's conversational delivery but with brighter, more confident arrangements.</t>
  </si>
  <si>
    <t xml:space="preserve">Continues the band's jangle/talk-song lineage into a fourth album.</t>
  </si>
  <si>
    <t xml:space="preserve">Mark Zuckerberg; Snapshot of a Beginner</t>
  </si>
  <si>
    <t xml:space="preserve">A2406</t>
  </si>
  <si>
    <t xml:space="preserve">The Neon Gate</t>
  </si>
  <si>
    <t xml:space="preserve">Per Josh Terry, this album pairs the band's conversational, bookish lyrics with sunny organ and strong guitar work; he calls Nap Eyes one of the decade's best guitar-rock bands.</t>
  </si>
  <si>
    <t xml:space="preserve">Latest chapter in Nap Eyes' Silver Jews/VU-descended jangle lineage.</t>
  </si>
  <si>
    <t xml:space="preserve">https://en.wikipedia.org/wiki/Nap_Eyes
https://www.noexpectations.fyi/p/new-lps-sheepskin-hemlock-spun-out-nap-eyes</t>
  </si>
  <si>
    <t xml:space="preserve">A2407</t>
  </si>
  <si>
    <t xml:space="preserve">Neu Blume</t>
  </si>
  <si>
    <t xml:space="preserve">Let It Win</t>
  </si>
  <si>
    <t xml:space="preserve">Earth Libraries</t>
  </si>
  <si>
    <t xml:space="preserve">Detroit (via Phoenix)</t>
  </si>
  <si>
    <t xml:space="preserve">jangle; pedal steel; harmonized guitars; breezy; hushed</t>
  </si>
  <si>
    <t xml:space="preserve">A Detroit duo's warm, crisp midtempo jangle record, built around layered melodies and unvarnished lyricism, with pedal steel coloring several tracks. Per Josh Terry, it stakes out its own lane of graceful, inviting jangle-pop.</t>
  </si>
  <si>
    <t xml:space="preserve">Descends from the DIY jangle/college-radio line (Big Star, Flying Nun) filtered through 2020s Midwest indie rock.</t>
  </si>
  <si>
    <t xml:space="preserve">Cold Strange; Wood Pile; Let It Win</t>
  </si>
  <si>
    <t xml:space="preserve">https://www.noexpectations.fyi/p/brown-horse-mamalarky-neu-blume-finnish-postcard-casper-skulls</t>
  </si>
  <si>
    <t xml:space="preserve">https://neublume.bandcamp.com/album/let-it-win
https://www.noexpectations.fyi/p/brown-horse-mamalarky-neu-blume-finnish-postcard-casper-skulls</t>
  </si>
  <si>
    <t xml:space="preserve">A2408</t>
  </si>
  <si>
    <t xml:space="preserve">Liz Cooper</t>
  </si>
  <si>
    <t xml:space="preserve">New Day</t>
  </si>
  <si>
    <t xml:space="preserve">Vermont (formerly Nashville)</t>
  </si>
  <si>
    <t xml:space="preserve">synths; piano; Crazy Horse fuzz; hushed; funny-sad</t>
  </si>
  <si>
    <t xml:space="preserve">Cooper's third album trades her earlier band's jam-guitar sound for a crisper, Beck-inspired mix of fuzz bass, piano and twinkling synths, written around her move to New York and coming out. Warm, direct pop-rock songwriting with a slacker's DIY informality.</t>
  </si>
  <si>
    <t xml:space="preserve">A former jam/psych-rock guitarist moving toward a more concise, jangle-adjacent indie-pop songwriting style.</t>
  </si>
  <si>
    <t xml:space="preserve">New Day; Boy Toy; IDFK</t>
  </si>
  <si>
    <t xml:space="preserve">https://lizcooper.bandcamp.com/album/new-day</t>
  </si>
  <si>
    <t xml:space="preserve">A2409</t>
  </si>
  <si>
    <t xml:space="preserve">Sunday Mourners</t>
  </si>
  <si>
    <t xml:space="preserve">A-Rhythm Absolute</t>
  </si>
  <si>
    <t xml:space="preserve">jangle; noise wall; anthemic; short songs (under 2 minutes); drawl</t>
  </si>
  <si>
    <t xml:space="preserve">A Los Angeles band's debut LP, blending frantic C86-style jangle-pop with post-punk urgency; Terry describes it as fusing C86 and Flying Nun with contemporary swagger. Ten songs of tightly wound guitar interplay and restless energy.</t>
  </si>
  <si>
    <t xml:space="preserve">A direct 2020s continuation of the Flying Nun/C86 jangle lineage that runs through this whole lane.</t>
  </si>
  <si>
    <t xml:space="preserve">Careers In Acting; Biograph; Darling</t>
  </si>
  <si>
    <t xml:space="preserve">https://sundaymourners.bandcamp.com/album/a-rhythm-absolute
https://www.noexpectations.fyi/p/no-expectations-132-penny-in-the</t>
  </si>
  <si>
    <t xml:space="preserve">A2410</t>
  </si>
  <si>
    <t xml:space="preserve">Lawn</t>
  </si>
  <si>
    <t xml:space="preserve">Bigger Sprout</t>
  </si>
  <si>
    <t xml:space="preserve">Born Yesterday Records</t>
  </si>
  <si>
    <t xml:space="preserve">short songs (under 2 minutes); anthemic; Crazy Horse fuzz; deadpan; breezy</t>
  </si>
  <si>
    <t xml:space="preserve">A New Orleans duo splitting the difference between breezy power-pop hooks and nervy post-punk edges across seven skip-free songs. Part of the same power-pop revival as Dazy, 2nd Grade and Mo Troper.</t>
  </si>
  <si>
    <t xml:space="preserve">Descends from the Big Star power-pop line crossed with post-punk tension, part of the mid-2020s power-pop revival.</t>
  </si>
  <si>
    <t xml:space="preserve">Down; Medicine Forever; Night Life</t>
  </si>
  <si>
    <t xml:space="preserve">https://frontlawn.bandcamp.com/album/bigger-sprout
https://www.noexpectations.fyi/p/the-60-best-albums-of-2022-according</t>
  </si>
  <si>
    <t xml:space="preserve">A2411</t>
  </si>
  <si>
    <t xml:space="preserve">God Made The Highway</t>
  </si>
  <si>
    <t xml:space="preserve">close harmonies; anthemic; Crazy Horse fuzz; drawl; short songs (under 2 minutes)</t>
  </si>
  <si>
    <t xml:space="preserve">Lawn's most confident record yet, a scrappy blend of post-punk and power-pop with dual lead vocals trading off across ten hook-heavy songs. Terry called it a thrilling New Orleans distillation of the band's sound.</t>
  </si>
  <si>
    <t xml:space="preserve">Continues Lawn's power-pop/post-punk hybrid songwriting into a bigger, punchier register.</t>
  </si>
  <si>
    <t xml:space="preserve">Davie; Pressure; Sports Gun</t>
  </si>
  <si>
    <t xml:space="preserve">https://frontlawn.bandcamp.com/album/god-made-the-highway
https://www.noexpectations.fyi/p/wednesday-potpot-lawn-goose-new-albums</t>
  </si>
  <si>
    <t xml:space="preserve">A2412</t>
  </si>
  <si>
    <t xml:space="preserve">Snail Mail</t>
  </si>
  <si>
    <t xml:space="preserve">Lush</t>
  </si>
  <si>
    <t xml:space="preserve">Matador</t>
  </si>
  <si>
    <t xml:space="preserve">jangle; deadpan; heartbreak; short songs (under 2 minutes); drawl</t>
  </si>
  <si>
    <t xml:space="preserve">Lindsey Jordan's teenage debut pairs plainspoken, diaristic lyrics with clean, jangly guitar leads that build into big, cathartic choruses. A defining record of the 2010s slacker-rock revival's younger generation.</t>
  </si>
  <si>
    <t xml:space="preserve">Descends from 90s slowcore/slacker guitar bands (Liz Phair, Rilo Kiley) and the Bandcamp-era DIY scene; a key touchstone for the wave of young guitar-pop songwriters that followed.</t>
  </si>
  <si>
    <t xml:space="preserve">Pristine; Heat Wave; Habit</t>
  </si>
  <si>
    <t xml:space="preserve">https://en.wikipedia.org/wiki/Snail_Mail_(musician)</t>
  </si>
  <si>
    <t xml:space="preserve">A2413</t>
  </si>
  <si>
    <t xml:space="preserve">Valentine</t>
  </si>
  <si>
    <t xml:space="preserve">synths; anthemic; heartbreak; cracked or yelping; hushed</t>
  </si>
  <si>
    <t xml:space="preserve">A more produced, emotionally raw follow-up to Lush, adding synths and string arrangements to Jordan's core jangle-guitar sound while pushing her voice into new, more theatrical territory.</t>
  </si>
  <si>
    <t xml:space="preserve">Second chapter of Snail Mail's slacker-to-art-pop evolution.</t>
  </si>
  <si>
    <t xml:space="preserve">Valentine; Ben Franklin; Light Blue</t>
  </si>
  <si>
    <t xml:space="preserve">A2414</t>
  </si>
  <si>
    <t xml:space="preserve">Soccer Mommy</t>
  </si>
  <si>
    <t xml:space="preserve">Clean</t>
  </si>
  <si>
    <t xml:space="preserve">deadpan; hushed; heartbreak; jangle; lo-fi</t>
  </si>
  <si>
    <t xml:space="preserve">Sophie Allison's breakout record moves her Bandcamp bedroom-pop into full-band arrangements, still built on quiet, confessional verses and 90s-alt-rock-indebted guitar hooks about jealousy and self-doubt.</t>
  </si>
  <si>
    <t xml:space="preserve">Grows out of the Bandcamp/DIY bedroom-pop network and 90s alt-rock guitar songwriting; a borderline case whose pop instincts push toward Context-lane crossover on later records.</t>
  </si>
  <si>
    <t xml:space="preserve">Your Dog; Cool; Blossom (Wasting All My Time)</t>
  </si>
  <si>
    <t xml:space="preserve">https://en.wikipedia.org/wiki/Soccer_Mommy</t>
  </si>
  <si>
    <t xml:space="preserve">A2415</t>
  </si>
  <si>
    <t xml:space="preserve">Real Estate</t>
  </si>
  <si>
    <t xml:space="preserve">jangle; breezy; hushed; fingerpicked acoustic; small-town</t>
  </si>
  <si>
    <t xml:space="preserve">A hazy, reverb-soaked debut about suburban New Jersey boredom, built on interlocking clean-toned guitar lines and unhurried tempos. A foundational record for the 2010s jangle revival.</t>
  </si>
  <si>
    <t xml:space="preserve">Descends directly from Flying Nun/Feelies-style jangle guitar pop; a key node connecting classic jangle to the 2010s slacker/jangle scene.</t>
  </si>
  <si>
    <t xml:space="preserve">Beach Comber; Fake Blues</t>
  </si>
  <si>
    <t xml:space="preserve">https://en.wikipedia.org/wiki/Real_Estate_(band)</t>
  </si>
  <si>
    <t xml:space="preserve">A2416</t>
  </si>
  <si>
    <t xml:space="preserve">Days</t>
  </si>
  <si>
    <t xml:space="preserve">Domino</t>
  </si>
  <si>
    <t xml:space="preserve">jangle; breezy; harmonized guitars; hushed; small-town</t>
  </si>
  <si>
    <t xml:space="preserve">A cleaner, more melodic refinement of the band's suburban jangle-pop sound, widely regarded as their high point. Warm, mid-tempo guitar interplay over gentle, nostalgic lyrics.</t>
  </si>
  <si>
    <t xml:space="preserve">Second-generation entry in Real Estate's Flying Nun/Feelies-descended jangle catalog.</t>
  </si>
  <si>
    <t xml:space="preserve">Easy; It's Real; Green Aisles</t>
  </si>
  <si>
    <t xml:space="preserve">A2417</t>
  </si>
  <si>
    <t xml:space="preserve">Speedy Ortiz</t>
  </si>
  <si>
    <t xml:space="preserve">Major Arcana</t>
  </si>
  <si>
    <t xml:space="preserve">Carpark</t>
  </si>
  <si>
    <t xml:space="preserve">noise wall; deadpan; cracked or yelping; long solos; drawl</t>
  </si>
  <si>
    <t xml:space="preserve">Sadie Dupuis's knotty, GBV/Pavement-indebted guitar riffs collide with tossed-off, sardonic lyrics across a record that swings between melody and noise. A key 2010s document of the slacker-noise-rock crossover.</t>
  </si>
  <si>
    <t xml:space="preserve">Descends directly from Guided by Voices/Pavement's loud-quiet guitar-pop songwriting.</t>
  </si>
  <si>
    <t xml:space="preserve">Tiger Tank; No Below</t>
  </si>
  <si>
    <t xml:space="preserve">https://en.wikipedia.org/wiki/Speedy_Ortiz</t>
  </si>
  <si>
    <t xml:space="preserve">A2418</t>
  </si>
  <si>
    <t xml:space="preserve">Foil Deer</t>
  </si>
  <si>
    <t xml:space="preserve">noise wall; long solos; cracked or yelping; anthemic; shouted</t>
  </si>
  <si>
    <t xml:space="preserve">A more confident, bigger-sounding follow-up, with Dupuis's guitar leads pushed further forward and her lyrics turning more pointed and political. Still rooted in the band's angular, GBV-descended riffing.</t>
  </si>
  <si>
    <t xml:space="preserve">Continuation of Speedy Ortiz's Pavement/GBV-indebted noise-pop songwriting.</t>
  </si>
  <si>
    <t xml:space="preserve">Raising the Skate; The Graduates</t>
  </si>
  <si>
    <t xml:space="preserve">A2419</t>
  </si>
  <si>
    <t xml:space="preserve">Swearin'</t>
  </si>
  <si>
    <t xml:space="preserve">Salinas Records</t>
  </si>
  <si>
    <t xml:space="preserve">Crazy Horse fuzz; deadpan; short songs (under 2 minutes); cracked or yelping; drawl</t>
  </si>
  <si>
    <t xml:space="preserve">Allison Crutchfield and Kyle Gilbride's band debuts with scrappy, fuzzed-out guitar-pop that splits the difference between 90s indie rock and Philly basement-punk. Direct, unpolished and hook-driven.</t>
  </si>
  <si>
    <t xml:space="preserve">Grows out of the same Philadelphia DIY scene as Waxahatchee and Radiator Hospital, tracing back to Pavement/GBV-style guitar-pop songwriting.</t>
  </si>
  <si>
    <t xml:space="preserve">Watered Down; Loud Thoughts</t>
  </si>
  <si>
    <t xml:space="preserve">https://en.wikipedia.org/wiki/Swearin%27</t>
  </si>
  <si>
    <t xml:space="preserve">A2420</t>
  </si>
  <si>
    <t xml:space="preserve">Surfing Strange</t>
  </si>
  <si>
    <t xml:space="preserve">Crazy Horse fuzz; noise wall; cracked or yelping; short songs (under 2 minutes); deadpan</t>
  </si>
  <si>
    <t xml:space="preserve">A noisier, more layered second record, with dual songwriters Allison Crutchfield and Kyle Gilbride trading lead vocals over dense, fuzzed guitar interplay.</t>
  </si>
  <si>
    <t xml:space="preserve">Continues Swearin's Philadelphia DIY, Pavement/GBV-descended guitar-pop songwriting.</t>
  </si>
  <si>
    <t xml:space="preserve">Dust in the Gold Sack; Surfing Strange</t>
  </si>
  <si>
    <t xml:space="preserve">A2421</t>
  </si>
  <si>
    <t xml:space="preserve">Radiator Hospital</t>
  </si>
  <si>
    <t xml:space="preserve">Something Wild</t>
  </si>
  <si>
    <t xml:space="preserve">lo-fi; short songs (under 2 minutes); deadpan; drawl; Crazy Horse fuzz</t>
  </si>
  <si>
    <t xml:space="preserve">Sam Cook-Parrott's project delivers 13 scrappy, hissy, hook-filled songs recorded at home, with guest vocals from Allison Crutchfield. Unpretentious, DIY power-pop-punk in the classic Philly basement mold.</t>
  </si>
  <si>
    <t xml:space="preserve">Part of the same Philadelphia DIY network as Swearin' and Waxahatchee, tracing to Guided by Voices-style lo-fi guitar-pop.</t>
  </si>
  <si>
    <t xml:space="preserve">Do You Remember?; Your Boyfriend; Something Wild</t>
  </si>
  <si>
    <t xml:space="preserve">https://radiatorhospital.bandcamp.com/album/something-wild</t>
  </si>
  <si>
    <t xml:space="preserve">A2422</t>
  </si>
  <si>
    <t xml:space="preserve">Torch Song</t>
  </si>
  <si>
    <t xml:space="preserve">lo-fi; short songs (under 2 minutes); deadpan; drawl; hushed</t>
  </si>
  <si>
    <t xml:space="preserve">A denser, more collaborative record featuring Katie and Allison Crutchfield among a rotating cast of Philly musicians, still built on Cook-Parrott's plainspoken, hook-first songwriting.</t>
  </si>
  <si>
    <t xml:space="preserve">Continues Radiator Hospital's DIY, GBV-descended lo-fi pop-punk songwriting within the Philadelphia scene.</t>
  </si>
  <si>
    <t xml:space="preserve">Leather &amp; Lace; Blue Gown; Sleeping House</t>
  </si>
  <si>
    <t xml:space="preserve">https://radiatorhospital.bandcamp.com/album/torch-song</t>
  </si>
  <si>
    <t xml:space="preserve">A2423</t>
  </si>
  <si>
    <t xml:space="preserve">Pardoner</t>
  </si>
  <si>
    <t xml:space="preserve">Uncontrollable Salvation</t>
  </si>
  <si>
    <t xml:space="preserve">Father Daughter Records</t>
  </si>
  <si>
    <t xml:space="preserve">Crazy Horse fuzz; noise wall; deadpan; shouted; drawl</t>
  </si>
  <si>
    <t xml:space="preserve">A murky, distorted slacker-punk record from a San Francisco band steeped in 90s indie rock, mixing hooky riffs with intentionally lo-fi, gnarled production.</t>
  </si>
  <si>
    <t xml:space="preserve">Descends from Pavement/GBV-style shambling guitar-pop crossed with West Coast noise-punk.</t>
  </si>
  <si>
    <t xml:space="preserve">Blue Hell; Carousel of Punishment</t>
  </si>
  <si>
    <t xml:space="preserve">https://pardoner.bandcamp.com/album/uncontrollable-salvation</t>
  </si>
  <si>
    <t xml:space="preserve">A2424</t>
  </si>
  <si>
    <t xml:space="preserve">Came Down Different</t>
  </si>
  <si>
    <t xml:space="preserve">Crazy Horse fuzz; noise wall; shouted; deadpan; short songs (under 2 minutes)</t>
  </si>
  <si>
    <t xml:space="preserve">A tighter, more melodic version of Pardoner's slacker-punk sound, still caked in fuzz but with clearer hooks poking through the murk.</t>
  </si>
  <si>
    <t xml:space="preserve">Continuation of Pardoner's Pavement/GBV-descended noisy slacker-pop songwriting.</t>
  </si>
  <si>
    <t xml:space="preserve">Donna Said; Tranquilizer; Came Down Different</t>
  </si>
  <si>
    <t xml:space="preserve">https://pardoner.bandcamp.com/album/came-down-different</t>
  </si>
  <si>
    <t xml:space="preserve">A2425</t>
  </si>
  <si>
    <t xml:space="preserve">Parquet Courts</t>
  </si>
  <si>
    <t xml:space="preserve">American Specialties</t>
  </si>
  <si>
    <t xml:space="preserve">Play Pinball!</t>
  </si>
  <si>
    <t xml:space="preserve">New York, NY (via Denton, TX)</t>
  </si>
  <si>
    <t xml:space="preserve">lo-fi; deadpan; drawl; short songs (under 2 minutes); pop-culture references</t>
  </si>
  <si>
    <t xml:space="preserve">Parquet Courts' scrappy, self-released debut, full of talky, deadpan vocals and loose, Pavement-indebted guitar interplay recorded on the cheap.</t>
  </si>
  <si>
    <t xml:space="preserve">A direct extension of Pavement's slacker guitar-pop songwriting into a Brooklyn DIY setting.</t>
  </si>
  <si>
    <t xml:space="preserve">https://en.wikipedia.org/wiki/Parquet_Courts</t>
  </si>
  <si>
    <t xml:space="preserve">A2426</t>
  </si>
  <si>
    <t xml:space="preserve">Light Up Gold</t>
  </si>
  <si>
    <t xml:space="preserve">What's Your Rupture?</t>
  </si>
  <si>
    <t xml:space="preserve">deadpan; drawl; short songs (under 2 minutes); pop-culture references; shouted</t>
  </si>
  <si>
    <t xml:space="preserve">The breakout record: rambling, funny, deadpan talk-singing over tight, Pavement-and-Modern-Lovers-descended guitar interplay, half stream-of-consciousness and half punk energy.</t>
  </si>
  <si>
    <t xml:space="preserve">Widely cited as the clearest 2010s inheritor of Pavement's slacker guitar-pop songwriting.</t>
  </si>
  <si>
    <t xml:space="preserve">Master of My Craft; Stoned and Starving; Borrowed Time</t>
  </si>
  <si>
    <t xml:space="preserve">A2427</t>
  </si>
  <si>
    <t xml:space="preserve">Twerps</t>
  </si>
  <si>
    <t xml:space="preserve">jangle; breezy; deadpan; hushed; drawl</t>
  </si>
  <si>
    <t xml:space="preserve">A hazy, unhurried debut of ramshackle jangle-pop from Melbourne, indebted to the Flying Nun and Feelies sound, sung in an offhand, half-mumbled register.</t>
  </si>
  <si>
    <t xml:space="preserve">Direct descendant of Flying Nun jangle-pop and the Go-Betweens/Clean lineage, part of the same Melbourne scene as Rolling Blackouts Coastal Fever and The Goon Sax.</t>
  </si>
  <si>
    <t xml:space="preserve">Dreamin'; Blossom</t>
  </si>
  <si>
    <t xml:space="preserve">https://en.wikipedia.org/wiki/Twerps_(band)</t>
  </si>
  <si>
    <t xml:space="preserve">A2428</t>
  </si>
  <si>
    <t xml:space="preserve">Range Anxiety</t>
  </si>
  <si>
    <t xml:space="preserve">jangle; breezy; harmonized guitars; hushed; drawl</t>
  </si>
  <si>
    <t xml:space="preserve">A more polished, dreamier follow-up, with brighter production but the same loose, Flying Nun-descended jangle songwriting at its core.</t>
  </si>
  <si>
    <t xml:space="preserve">Continues Twerps' Flying Nun/Go-Betweens-descended jangle-pop lineage.</t>
  </si>
  <si>
    <t xml:space="preserve">I Don't Mind; Back to You</t>
  </si>
  <si>
    <t xml:space="preserve">A2429</t>
  </si>
  <si>
    <t xml:space="preserve">Terry HQ</t>
  </si>
  <si>
    <t xml:space="preserve">Upset The Rhythm</t>
  </si>
  <si>
    <t xml:space="preserve">jangle; deadpan; short songs (under 2 minutes); drawl; funny-sad</t>
  </si>
  <si>
    <t xml:space="preserve">A Melbourne supergroup (members of Total Control, UV Race and Blank Realm among them) debuts with wiry, deadpan guitar-pop songs about everyday minutiae, closer to a shaggier Flying Nun update than to noise rock.</t>
  </si>
  <si>
    <t xml:space="preserve">Grows out of Melbourne's DIY jangle/post-punk scene, connected to the same lineage as Rolling Blackouts Coastal Fever and Twerps.</t>
  </si>
  <si>
    <t xml:space="preserve">Moscow on Thames; Hot Heads; Uncle Greg</t>
  </si>
  <si>
    <t xml:space="preserve">https://terryhq.bandcamp.com/album/terry-hq</t>
  </si>
  <si>
    <t xml:space="preserve">A2430</t>
  </si>
  <si>
    <t xml:space="preserve">Remember Sports</t>
  </si>
  <si>
    <t xml:space="preserve">Sunchokes</t>
  </si>
  <si>
    <t xml:space="preserve">short songs (under 2 minutes); shouted; deadpan; Crazy Horse fuzz; drawl</t>
  </si>
  <si>
    <t xml:space="preserve">Then known as Sports, this self-released debut is scrappy, hooky basement-pop-punk cut in the same Philadelphia scene as Swearin' and Waxahatchee.</t>
  </si>
  <si>
    <t xml:space="preserve">Part of the Philadelphia DIY network descended from GBV/Pavement guitar-pop songwriting.</t>
  </si>
  <si>
    <t xml:space="preserve">https://en.wikipedia.org/wiki/Remember_Sports</t>
  </si>
  <si>
    <t xml:space="preserve">A2431</t>
  </si>
  <si>
    <t xml:space="preserve">Slow Buzz</t>
  </si>
  <si>
    <t xml:space="preserve">Father/Daughter</t>
  </si>
  <si>
    <t xml:space="preserve">anthemic; short songs (under 2 minutes); shouted; Crazy Horse fuzz; funny-sad</t>
  </si>
  <si>
    <t xml:space="preserve">A tighter, more anthemic record than the band's early lo-fi releases, mixing power-pop hooks with the same wry, self-aware lyrics.</t>
  </si>
  <si>
    <t xml:space="preserve">Continues the Philadelphia DIY-to-power-pop pipeline shared with Lawn and Sharp Pins.</t>
  </si>
  <si>
    <t xml:space="preserve">Otherwise; Doing the Right Thing</t>
  </si>
  <si>
    <t xml:space="preserve">A2432</t>
  </si>
  <si>
    <t xml:space="preserve">The Refrigerator</t>
  </si>
  <si>
    <t xml:space="preserve">Get Better Records</t>
  </si>
  <si>
    <t xml:space="preserve">anthemic; hushed; funny-sad; Crazy Horse fuzz; short songs (under 2 minutes)</t>
  </si>
  <si>
    <t xml:space="preserve">Per Terry, an anthemic yet intimate pop-rock record sitting between energetic and vulnerable songwriting, continuing the band's Philadelphia-scene power-pop evolution.</t>
  </si>
  <si>
    <t xml:space="preserve">Latest chapter of Remember Sports' Philadelphia DIY power-pop lineage.</t>
  </si>
  <si>
    <t xml:space="preserve">https://www.noexpectations.fyi/p/mod-lang-liz-cooper-nashpaints-remember-sports</t>
  </si>
  <si>
    <t xml:space="preserve">https://en.wikipedia.org/wiki/Remember_Sports
https://www.noexpectations.fyi/p/mod-lang-liz-cooper-nashpaints-remember-sports</t>
  </si>
  <si>
    <t xml:space="preserve">A2433</t>
  </si>
  <si>
    <t xml:space="preserve">NE-HI</t>
  </si>
  <si>
    <t xml:space="preserve">jangle; Crazy Horse fuzz; harmonized guitars; anthemic; drawl</t>
  </si>
  <si>
    <t xml:space="preserve">A kinetic Chicago DIY debut mixing jangly, interlocking guitar lines with garage-rock urgency, part of what Terry calls one of Chicago indie rock's best two-LP runs.</t>
  </si>
  <si>
    <t xml:space="preserve">Descends from Flying Nun/Feelies jangle crossed with garage-rock energy, rooted in Chicago's DIY venue scene.</t>
  </si>
  <si>
    <t xml:space="preserve">1200 Miles; Sisters</t>
  </si>
  <si>
    <t xml:space="preserve">https://en.wikipedia.org/wiki/NE-HI
https://www.noexpectations.fyi/p/twin-peaks-age-of-peace-cola-trinity-ace</t>
  </si>
  <si>
    <t xml:space="preserve">A2434</t>
  </si>
  <si>
    <t xml:space="preserve">Offers</t>
  </si>
  <si>
    <t xml:space="preserve">jangle; Crazy Horse fuzz; anthemic; harmonized guitars; breezy</t>
  </si>
  <si>
    <t xml:space="preserve">The second half of NE-HI's acclaimed two-album run, with sharper songwriting and more melodic hooks layered over the same jangly, fuzz-toned guitar interplay.</t>
  </si>
  <si>
    <t xml:space="preserve">Continuation of NE-HI's jangle/garage-rock songwriting within Chicago's DIY scene.</t>
  </si>
  <si>
    <t xml:space="preserve">Offers; Now</t>
  </si>
  <si>
    <t xml:space="preserve">A2435</t>
  </si>
  <si>
    <t xml:space="preserve">Major Murphy</t>
  </si>
  <si>
    <t xml:space="preserve">Access</t>
  </si>
  <si>
    <t xml:space="preserve">Grand Rapids, MI</t>
  </si>
  <si>
    <t xml:space="preserve">jangle; harmonized guitars; anthemic; breezy; hushed</t>
  </si>
  <si>
    <t xml:space="preserve">A cohesive, jittery-warm record of jangle-pop songwriting, praised by Katie Crutchfield for its full-album craft. Grand Rapids band mixing heavy rock'n'roll textures with pop hooks.</t>
  </si>
  <si>
    <t xml:space="preserve">Descends from Big Star/Flying Nun jangle-pop songwriting via the Midwest DIY circuit.</t>
  </si>
  <si>
    <t xml:space="preserve">Access; Attention; Unfazed</t>
  </si>
  <si>
    <t xml:space="preserve">https://majormurphy.bandcamp.com/album/access
https://www.noexpectations.fyi/p/best-new-tracks-july-2023</t>
  </si>
  <si>
    <t xml:space="preserve">A2436</t>
  </si>
  <si>
    <t xml:space="preserve">Mo Troper</t>
  </si>
  <si>
    <t xml:space="preserve">MTV</t>
  </si>
  <si>
    <t xml:space="preserve">short songs (under 2 minutes); anthemic; Crazy Horse fuzz; funny-sad; pop-culture references</t>
  </si>
  <si>
    <t xml:space="preserve">Fifteen all-killer power-pop tracks that pair intellectual rigor with warmth and classic hooks, per Josh Terry, from a Portland songwriter whose own tagline calls his style 'the Conker's Bad Fur Day of power pop.'</t>
  </si>
  <si>
    <t xml:space="preserve">Direct descendant of the Big Star/Teenage Fanclub power-pop lineage, part of the 2020s power-pop revival alongside Sharp Pins and Lawn.</t>
  </si>
  <si>
    <t xml:space="preserve">Between You &amp; Me; Power Pop Chat; Royal Jelly</t>
  </si>
  <si>
    <t xml:space="preserve">https://motroper.bandcamp.com/album/mtv
https://www.noexpectations.fyi/p/no-expectations-043-bad-summer</t>
  </si>
  <si>
    <t xml:space="preserve">A2437</t>
  </si>
  <si>
    <t xml:space="preserve">Sharp Pins</t>
  </si>
  <si>
    <t xml:space="preserve">Turtle Rock</t>
  </si>
  <si>
    <t xml:space="preserve">Hallogallo Tapes</t>
  </si>
  <si>
    <t xml:space="preserve">lo-fi; short songs (under 2 minutes); harmonized guitars; anthemic; Crazy Horse fuzz</t>
  </si>
  <si>
    <t xml:space="preserve">Kai Slater's (Lifeguard, Dwaal Troupe) solo power-pop project delivers bedroom-recorded, Big Star/Teenage Fanclub-style hooks with a scrappy, tape-hiss charm.</t>
  </si>
  <si>
    <t xml:space="preserve">Descends from the Big Star power-pop lineage via lo-fi, self-recorded bedroom pop.</t>
  </si>
  <si>
    <t xml:space="preserve">Bye Bye Basil; Breathing Air; Turtle Rock</t>
  </si>
  <si>
    <t xml:space="preserve">https://sharppins.bandcamp.com/album/turtle-rock
https://www.noexpectations.fyi/p/spotify-vertical-feed-algorithm-ai-dj-koth</t>
  </si>
  <si>
    <t xml:space="preserve">A2438</t>
  </si>
  <si>
    <t xml:space="preserve">This Is Lorelei</t>
  </si>
  <si>
    <t xml:space="preserve">Box for Buddy, Box for Star</t>
  </si>
  <si>
    <t xml:space="preserve">synths; drum machine; funny-sad; hushed; anthemic</t>
  </si>
  <si>
    <t xml:space="preserve">Nate Amos's (Water From Your Eyes) solo project delivers a set of warped, hooky pop songs that Terry compares to Postal Service, Big Star and Magnetic Fields, mixing drum machines with genuine power-pop songwriting.</t>
  </si>
  <si>
    <t xml:space="preserve">Descends from Big Star power-pop songwriting filtered through home-recorded, synth-augmented indie pop.</t>
  </si>
  <si>
    <t xml:space="preserve">Angel's Eye; Dancing in the Club; Box for Buddy, Box for Star</t>
  </si>
  <si>
    <t xml:space="preserve">https://thisislorelei.bandcamp.com/album/box-for-buddy-box-for-star
https://www.noexpectations.fyi/p/the-60-best-albums-of-2024</t>
  </si>
  <si>
    <t xml:space="preserve">A2439</t>
  </si>
  <si>
    <t xml:space="preserve">Twin Peaks</t>
  </si>
  <si>
    <t xml:space="preserve">Sunken</t>
  </si>
  <si>
    <t xml:space="preserve">Autumn Tone</t>
  </si>
  <si>
    <t xml:space="preserve">Crazy Horse fuzz; short songs (under 2 minutes); drawl; rowdy; jangle</t>
  </si>
  <si>
    <t xml:space="preserve">Twin Peaks' scrappy cassette-era debut, all ragged garage-jangle riffs and teenage swagger, later played in full as an encore at their Chicago residency.</t>
  </si>
  <si>
    <t xml:space="preserve">Descends from garage-rock and Pavement-style slacker guitar-pop, part of Chicago's teenage DIY scene.</t>
  </si>
  <si>
    <t xml:space="preserve">Stray; Boogies</t>
  </si>
  <si>
    <t xml:space="preserve">https://en.wikipedia.org/wiki/Twin_Peaks_(band)
https://www.noexpectations.fyi/p/twin-peaks-age-of-peace-cola-trinity-ace</t>
  </si>
  <si>
    <t xml:space="preserve">A2440</t>
  </si>
  <si>
    <t xml:space="preserve">Wild Onion</t>
  </si>
  <si>
    <t xml:space="preserve">Crazy Horse fuzz; rowdy; anthemic; harmonized guitars; short songs (under 2 minutes)</t>
  </si>
  <si>
    <t xml:space="preserve">A tighter, more craft-oriented sophomore LP that stood out from the band's garage-rock peers, mixing ragged jangle-pop with rowdy energy across 16 songs.</t>
  </si>
  <si>
    <t xml:space="preserve">Continuation of Twin Peaks' garage-jangle songwriting, moving toward wider recognition.</t>
  </si>
  <si>
    <t xml:space="preserve">Flavor; Making Breakfast</t>
  </si>
  <si>
    <t xml:space="preserve">A2441</t>
  </si>
  <si>
    <t xml:space="preserve">Down in Heaven</t>
  </si>
  <si>
    <t xml:space="preserve">harmonized guitars; anthemic; rowdy; breezy; Crazy Horse fuzz</t>
  </si>
  <si>
    <t xml:space="preserve">Terry calls this 'a staggering level-up,' with new member Colin Croom adding keyboard textures to the band's rowdy garage-jangle sound and pushing the songwriting toward classic-rock scope.</t>
  </si>
  <si>
    <t xml:space="preserve">Fourth-wave Chicago garage-jangle record building on Wild Onion's sound.</t>
  </si>
  <si>
    <t xml:space="preserve">Getting Better; Walk to the One You Love</t>
  </si>
  <si>
    <t xml:space="preserve">A2442</t>
  </si>
  <si>
    <t xml:space="preserve">Lookout Low</t>
  </si>
  <si>
    <t xml:space="preserve">breezy; anthemic; harmonized guitars; rowdy</t>
  </si>
  <si>
    <t xml:space="preserve">A warmer, more classic-rock-leaning record Terry wrote the liner notes for, rounding out the band's transition from scrappy garage kids to accomplished songwriters.</t>
  </si>
  <si>
    <t xml:space="preserve">Later-period Twin Peaks, still rooted in the band's Chicago garage-jangle scene origins.</t>
  </si>
  <si>
    <t xml:space="preserve">Lookout Low; Dance Through It</t>
  </si>
  <si>
    <t xml:space="preserve">A2443</t>
  </si>
  <si>
    <t xml:space="preserve">Zook</t>
  </si>
  <si>
    <t xml:space="preserve">Evergreen</t>
  </si>
  <si>
    <t xml:space="preserve">jangle; synths; drum machine; lo-fi; hushed</t>
  </si>
  <si>
    <t xml:space="preserve">A Nashville project's early record mixing jangly guitar with drum machines and synths in an off-kilter, homemade pop style.</t>
  </si>
  <si>
    <t xml:space="preserve">Part of the DIY/Bandcamp jangle-pop network this lane traces from Flying Nun and college radio.</t>
  </si>
  <si>
    <t xml:space="preserve">https://zook1.bandcamp.com/music</t>
  </si>
  <si>
    <t xml:space="preserve">A2444</t>
  </si>
  <si>
    <t xml:space="preserve">Evaporating</t>
  </si>
  <si>
    <t xml:space="preserve">jangle; synths; drum machine; lo-fi; short songs (under 2 minutes)</t>
  </si>
  <si>
    <t xml:space="preserve">Per Terry, a rewarding, knotty, chameleonic indie rock record mixing jangle, synths and drum machines, with one song he calls 'the best Pavement never wrote.'</t>
  </si>
  <si>
    <t xml:space="preserve">Continues Zook's homemade jangle/synth-pop hybrid songwriting, tracing to Pavement's slacker guitar-pop.</t>
  </si>
  <si>
    <t xml:space="preserve">https://zook1.bandcamp.com/music
https://www.noexpectations.fyi/p/liam-kazar-astrachan-zook-h-pruz-belair-lip-bombs</t>
  </si>
  <si>
    <t xml:space="preserve">A2445</t>
  </si>
  <si>
    <t xml:space="preserve">Wishy</t>
  </si>
  <si>
    <t xml:space="preserve">Triple Seven</t>
  </si>
  <si>
    <t xml:space="preserve">Crazy Horse fuzz; feedback; short songs (under 2 minutes); hushed; anthemic</t>
  </si>
  <si>
    <t xml:space="preserve">Indiana songwriters Kevin Krauter and Nina Pitchkites blend shoegaze haze, grunge fuzz and power-pop hooks on their debut LP, moving between pillowy atmospherics and scathing distortion.</t>
  </si>
  <si>
    <t xml:space="preserve">Descends from the Big Star power-pop line crossed with 90s alt-rock guitar tones.</t>
  </si>
  <si>
    <t xml:space="preserve">Sick Sweet; Triple Seven; Love On The Outside</t>
  </si>
  <si>
    <t xml:space="preserve">https://www.noexpectations.fyi/p/new-lps-closebye-wishy-lindsay-reamer</t>
  </si>
  <si>
    <t xml:space="preserve">https://en.wikipedia.org/wiki/Triple_Seven_(album)
https://www.noexpectations.fyi/p/new-lps-closebye-wishy-lindsay-reamer</t>
  </si>
  <si>
    <t xml:space="preserve">A2446</t>
  </si>
  <si>
    <t xml:space="preserve">Video Age</t>
  </si>
  <si>
    <t xml:space="preserve">Away From The Castle</t>
  </si>
  <si>
    <t xml:space="preserve">breezy; harmonized guitars; funny-sad; pop-culture references</t>
  </si>
  <si>
    <t xml:space="preserve">A New Orleans duo's fourth LP moves away from disco nostalgia toward more personal, unselfconscious songwriting, with effortless-sounding hooks and pop craft Terry compares to Steely Dan or the Beach Boys.</t>
  </si>
  <si>
    <t xml:space="preserve">Descends from breezy 70s pop-rock songwriting filtered through 2010s New Orleans indie pop.</t>
  </si>
  <si>
    <t xml:space="preserve">Ready To Stay; Away From The Castle; Golden Sun</t>
  </si>
  <si>
    <t xml:space="preserve">https://www.noexpectations.fyi/p/remembering-the-itunes-free-single-of-the-week</t>
  </si>
  <si>
    <t xml:space="preserve">https://videoage.bandcamp.com/album/away-from-the-castle
https://www.noexpectations.fyi/p/remembering-the-itunes-free-single-of-the-week</t>
  </si>
  <si>
    <t xml:space="preserve">A2447</t>
  </si>
  <si>
    <t xml:space="preserve">Say Sue Me</t>
  </si>
  <si>
    <t xml:space="preserve">We've Sobered Up</t>
  </si>
  <si>
    <t xml:space="preserve">Electric Muse</t>
  </si>
  <si>
    <t xml:space="preserve">Busan, South Korea</t>
  </si>
  <si>
    <t xml:space="preserve">jangle; breezy; drawl; harmonized guitars</t>
  </si>
  <si>
    <t xml:space="preserve">A Busan band's debut full-length, applying warm, ringing jangle-pop guitar tones to plainspoken, sea-town songwriting; the start of a consistently pristine throwback indie-rock run.</t>
  </si>
  <si>
    <t xml:space="preserve">Descends from Flying Nun/Byrds-style jangle-pop transplanted to the Korean indie scene.</t>
  </si>
  <si>
    <t xml:space="preserve">Old Town; We've Sobered Up</t>
  </si>
  <si>
    <t xml:space="preserve">https://www.noexpectations.fyi/p/best-tv-shows-2022</t>
  </si>
  <si>
    <t xml:space="preserve">https://en.wikipedia.org/wiki/Say_Sue_Me
https://www.noexpectations.fyi/p/best-tv-shows-2022</t>
  </si>
  <si>
    <t xml:space="preserve">A2448</t>
  </si>
  <si>
    <t xml:space="preserve">Where We Were Together</t>
  </si>
  <si>
    <t xml:space="preserve">Damnably</t>
  </si>
  <si>
    <t xml:space="preserve">jangle; breezy; harmonized guitars; drawl</t>
  </si>
  <si>
    <t xml:space="preserve">Terry cites this as the start of the band's run of great, pristine throwback indie rock: sun-bleached, reverb-drenched jangle-pop that recalls the Byrds by way of Real Estate.</t>
  </si>
  <si>
    <t xml:space="preserve">Continuation of Say Sue Me's Flying Nun/Byrds-descended jangle-pop songwriting.</t>
  </si>
  <si>
    <t xml:space="preserve">Old Town; Semin</t>
  </si>
  <si>
    <t xml:space="preserve">A2449</t>
  </si>
  <si>
    <t xml:space="preserve">The Tubs</t>
  </si>
  <si>
    <t xml:space="preserve">Dead Meat</t>
  </si>
  <si>
    <t xml:space="preserve">Wales / London</t>
  </si>
  <si>
    <t xml:space="preserve">jangle; harmonized guitars; anthemic; drawl; storytelling</t>
  </si>
  <si>
    <t xml:space="preserve">A Welsh band's debut applies ringing, Byrds/Feelies-style jangle guitar to raw, personal songwriting about grief and family, one of the sharpest post-2020s jangle-revival records.</t>
  </si>
  <si>
    <t xml:space="preserve">Direct descendant of classic jangle-pop (The Feelies, early R.E.M., Flying Nun bands).</t>
  </si>
  <si>
    <t xml:space="preserve">https://en.wikipedia.org/wiki/The_Tubs</t>
  </si>
  <si>
    <t xml:space="preserve">A2450</t>
  </si>
  <si>
    <t xml:space="preserve">Cotton Crown</t>
  </si>
  <si>
    <t xml:space="preserve">jangle; harmonized guitars; storytelling; anthemic; breezy</t>
  </si>
  <si>
    <t xml:space="preserve">A follow-up that keeps The Tubs' chiming jangle-pop core while broadening the arrangements, continuing the band's run of sharply written, classic-sounding guitar-pop.</t>
  </si>
  <si>
    <t xml:space="preserve">Second-generation entry in The Tubs' jangle-pop lineage.</t>
  </si>
  <si>
    <t xml:space="preserve">A2451</t>
  </si>
  <si>
    <t xml:space="preserve">Dan Wriggins</t>
  </si>
  <si>
    <t xml:space="preserve">Mr. Chill</t>
  </si>
  <si>
    <t xml:space="preserve">deadpan; storytelling; hushed; piano; funny-sad</t>
  </si>
  <si>
    <t xml:space="preserve">Friendship frontman Dan Wriggins' solo debut strips his prose-poem lyrics down to quiet drums, classical guitar, and a big melodic organ, letting a wounded, deadpan voice turn diary-plain lines into gutting little jokes. Produced by bandmate Michael Cormier, it is five songs of fragmentary memory and small-town Maine imagery delivered with total seriousness despite the title. It works as a quieter, more confessional companion to Friendship's barroom rock.</t>
  </si>
  <si>
    <t xml:space="preserve">Extends the Philadelphia Friendship/Orindal circle's plainspoken, half-spoken songwriting, itself indebted to the Drag City deadpan school of Silver Jews and Smog that runs through the whole 2020s barroom-storyteller scene.</t>
  </si>
  <si>
    <t xml:space="preserve">Mr. Chill; Yellow Bricks; Lucinda on June Bug</t>
  </si>
  <si>
    <t xml:space="preserve">https://danwriggins.bandcamp.com/album/mr-chill-2</t>
  </si>
  <si>
    <t xml:space="preserve">A2452</t>
  </si>
  <si>
    <t xml:space="preserve">Tre Burt</t>
  </si>
  <si>
    <t xml:space="preserve">Caught It From the Rye</t>
  </si>
  <si>
    <t xml:space="preserve">Sacramento, CA</t>
  </si>
  <si>
    <t xml:space="preserve">storytelling; drawl; fingerpicked acoustic; lo-fi; heartbreak</t>
  </si>
  <si>
    <t xml:space="preserve">Tre Burt's debut sets talky, literary verses over lo-fi fingerpicked guitar and rootsy production, favoring character sketches and slow-building narrative over hooks. It was independently released in 2019 before John Prine himself signed Burt to Oh Boy Records for its wider 2020 release. It plays like a front-porch reading more than a rock show, aimed at listeners who want the Prine lineage of plainspoken, half-sung storytelling.</t>
  </si>
  <si>
    <t xml:space="preserve">Directly anointed by John Prine, who signed Burt to his own Oh Boy Records, tying Burt's storytelling explicitly to the Prine/Tom T. Hall deadpan tradition that feeds the modern barroom-storyteller scene.</t>
  </si>
  <si>
    <t xml:space="preserve">Caught It From the Rye; What Good; Franklin's Tunnel</t>
  </si>
  <si>
    <t xml:space="preserve">https://treburtmusic.bandcamp.com/album/caught-it-from-the-rye
https://en.wikipedia.org/wiki/Tr%C3%A9_Burt</t>
  </si>
  <si>
    <t xml:space="preserve">A2453</t>
  </si>
  <si>
    <t xml:space="preserve">You, Yeah, You</t>
  </si>
  <si>
    <t xml:space="preserve">Sacramento, CA / Durham, NC</t>
  </si>
  <si>
    <t xml:space="preserve">storytelling; funny-sad; close harmonies; drawl; heartbreak</t>
  </si>
  <si>
    <t xml:space="preserve">Recorded in Durham with producer Brad Cook, Burt's second album narrates a cast of invented heroes and villains with a poet's eye for detail, closer to short fiction than confession. Guest turns from Sylvan Esso's Amelia Meath, Phil Cook, and Kelsey Waldon thicken the arrangements without softening Burt's plainspoken delivery. It is a document of the same Durham-adjacent Americana network that runs through Bloodshot and Oh Boy's roster.</t>
  </si>
  <si>
    <t xml:space="preserve">Built inside the Durham, NC production network (Brad Cook, Phil Cook) shared with Waxahatchee and Hiss Golden Messenger, while keeping Burt's storytelling tied back to his mentor John Prine.</t>
  </si>
  <si>
    <t xml:space="preserve">Sweet Misery; Carnival Mirror; Tell Mary</t>
  </si>
  <si>
    <t xml:space="preserve">https://treburtmusic.bandcamp.com/album/you-yeah-you
https://en.wikipedia.org/wiki/Tr%C3%A9_Burt</t>
  </si>
  <si>
    <t xml:space="preserve">A2454</t>
  </si>
  <si>
    <t xml:space="preserve">Jesse Welles</t>
  </si>
  <si>
    <t xml:space="preserve">Hells Welles</t>
  </si>
  <si>
    <t xml:space="preserve">deadpan; political; storytelling; fingerpicked acoustic; funny-sad</t>
  </si>
  <si>
    <t xml:space="preserve">A sprawling 21-song set that turns Jesse Welles' viral topical folk songs (Fentanyl, Cancer, War Isn't Murder, The Olympics) into a full deadpan-protest album, all delivered in a flat, half-amused talk-sing that makes the grimmest subjects into wry asides. Recorded fast and mostly solo on acoustic guitar and harmonica, it reads as a modern update of Woody Guthrie topical folk filtered through Prine's dry humor. It suits listeners who want current-events songwriting that jokes its way toward grief rather than shouting.</t>
  </si>
  <si>
    <t xml:space="preserve">Revives the Guthrie/Prine topical-folk lineage for the social-media era, arriving from the same DIY-to-viral pipeline (Bandcamp, TikTok) that also carries barroom storytellers like Ryan Davis and Colin Miller.</t>
  </si>
  <si>
    <t xml:space="preserve">Fentanyl; War Isn't Murder; Cancer</t>
  </si>
  <si>
    <t xml:space="preserve">https://jessewelles.bandcamp.com/album/hells-welles
https://en.wikipedia.org/wiki/Jesse_Welles</t>
  </si>
  <si>
    <t xml:space="preserve">A2455</t>
  </si>
  <si>
    <t xml:space="preserve">Real Companion</t>
  </si>
  <si>
    <t xml:space="preserve">Nü-metal Heroes</t>
  </si>
  <si>
    <t xml:space="preserve">Boone, NC</t>
  </si>
  <si>
    <t xml:space="preserve">deadpan; storytelling; small-town; drinking songs; funny-sad</t>
  </si>
  <si>
    <t xml:space="preserve">Boone, NC songwriter Seth Sullivan (with brother Derek Wycoff on everything else) narrates aging, addiction, and small-town North Carolina life in long, wry, half-spoken verses that turn dark memories into deadpan jokes, over unhurried heartland-rock backing. The liner notes read like a confessional essay, self-described as written "by a sober dad who owns a cheeseburger restaurant." Mastered at Drop of Sun in Asheville, it ties directly into the Lenderman/Wednesday production orbit while keeping its own plainspoken, barroom-adjacent voice.</t>
  </si>
  <si>
    <t xml:space="preserve">Shares Asheville's Drop of Sun studio (Adam McDaniel) with MJ Lenderman and Merce Lemon, applying that scene's guitar tone to Prine-style conversational storytelling.</t>
  </si>
  <si>
    <t xml:space="preserve">Great Valley; Piedmont Reason; Hometown Snakes</t>
  </si>
  <si>
    <t xml:space="preserve">https://realcompanion.bandcamp.com/album/n-metal-heroes</t>
  </si>
  <si>
    <t xml:space="preserve">A2456</t>
  </si>
  <si>
    <t xml:space="preserve">Jobi Riccio</t>
  </si>
  <si>
    <t xml:space="preserve">Whiplash</t>
  </si>
  <si>
    <t xml:space="preserve">Yep Roc</t>
  </si>
  <si>
    <t xml:space="preserve">pedal steel; fiddle; close harmonies; heartbreak; storytelling</t>
  </si>
  <si>
    <t xml:space="preserve">Jobi Riccio's debut is coming-of-age country songwriting built on pedal steel, fiddle, and small full-band arrangements, moving from tender acoustic ballads to fuller alt-country arrangements without losing its intimate, diaristic voice. Songs about self-love, loneliness, and growing up in your twenties are sung plainly, without Nashville gloss. It suits listeners who want 2020s indie-scene country that still plays like a singer-songwriter record.</t>
  </si>
  <si>
    <t xml:space="preserve">Comes out of Nashville's Yep Roc-adjacent indie-Americana pipeline, sitting alongside labelmates and peers who bring 2010s indie-folk intimacy into recognizably country arrangements.</t>
  </si>
  <si>
    <t xml:space="preserve">Whiplash; Driving; Sweet</t>
  </si>
  <si>
    <t xml:space="preserve">https://jobimusic.bandcamp.com/album/whiplash</t>
  </si>
  <si>
    <t xml:space="preserve">A2457</t>
  </si>
  <si>
    <t xml:space="preserve">Florence Dore</t>
  </si>
  <si>
    <t xml:space="preserve">Highways &amp; Rocketships</t>
  </si>
  <si>
    <t xml:space="preserve">Propeller Sound Recordings</t>
  </si>
  <si>
    <t xml:space="preserve">storytelling; close harmonies; drawl; heartbreak; small-town</t>
  </si>
  <si>
    <t xml:space="preserve">Chapel Hill songwriter and literature professor Florence Dore blends classic-rock hooks, Americana twang, and 1980s college-radio jangle on her third album, its narrative-heavy lyrics drawing comparisons to Lucinda Williams. The record draws directly on the college-rock and alt-country underground for its band, giving it a lived-in, veteran sound rather than a polished Nashville one. It is built for listeners who want literate, well-crafted country-rock steeped in the actual history of the genre's indie wing.</t>
  </si>
  <si>
    <t xml:space="preserve">Recruits Son Volt's Mark Spencer, the dB's Will Rigby and Peter Holsapple, and R.E.M. producers Don Dixon and Mitch Easter, physically linking Dore's songwriting to the 1980s-'90s college-rock/No Depression lineage that C3 grew from.</t>
  </si>
  <si>
    <t xml:space="preserve">Highways &amp; Rocketships; Rebel Debutante; Thundercloud (Fucking With Your Heart)</t>
  </si>
  <si>
    <t xml:space="preserve">https://florencedore.bandcamp.com/album/highways-rocketships
https://www.florencedoremusic.com/welcome</t>
  </si>
  <si>
    <t xml:space="preserve">A2458</t>
  </si>
  <si>
    <t xml:space="preserve">Ruston Kelly</t>
  </si>
  <si>
    <t xml:space="preserve">Dying Star</t>
  </si>
  <si>
    <t xml:space="preserve">pedal steel; drawl; heartbreak; storytelling; bleak</t>
  </si>
  <si>
    <t xml:space="preserve">Ruston Kelly's debut coined his own "dirt emo" tag: confessional, downcast lyrics about addiction and heartbreak set over pedal steel and plainspoken country-rock arrangements, closer in mood to emo than to Music Row polish. It moves between hushed acoustic laments and fuller, rootsy full-band tracks without losing its diary-like intimacy. It is a gateway record for listeners coming to alt-country from indie/emo rather than from classic country.</t>
  </si>
  <si>
    <t xml:space="preserve">Draws on Nashville's neo-traditional and outlaw country vocabulary but bends it toward emo's confessional mode, a hybrid Kelly himself named "dirt emo" and one later picked up across indie-adjacent country songwriting.</t>
  </si>
  <si>
    <t xml:space="preserve">Dying Star; Mockingbird; Blackout</t>
  </si>
  <si>
    <t xml:space="preserve">https://en.wikipedia.org/wiki/Dying_Star_(album)</t>
  </si>
  <si>
    <t xml:space="preserve">A2459</t>
  </si>
  <si>
    <t xml:space="preserve">Tommy Prine</t>
  </si>
  <si>
    <t xml:space="preserve">This Far South</t>
  </si>
  <si>
    <t xml:space="preserve">Nameless Knight Records</t>
  </si>
  <si>
    <t xml:space="preserve">John Prine's son makes an unhurried, plainspoken singer-songwriter record about grief and inheritance, built on fingerpicked acoustic guitar and a warm, understated voice that avoids leaning on his father's shadow. Songs like the title track and "Letter to My Brother" work through loss directly rather than cleverly, closer to quiet country-folk than to barroom wit. It gives the C3 scene a straight-line link back to the '70s country-folk storytellers by blood as well as sound.</t>
  </si>
  <si>
    <t xml:space="preserve">The most literal lineage in the atlas: son of John Prine, carrying the plainspoken country-folk storytelling tradition (V25) directly into the 2020s indie-country scene.</t>
  </si>
  <si>
    <t xml:space="preserve">This Far South; Letter To My Brother; Boyhood</t>
  </si>
  <si>
    <t xml:space="preserve">https://en.wikipedia.org/wiki/Tommy_Prine
https://genius.com/albums/Tommy-prine/This-far-south</t>
  </si>
  <si>
    <t xml:space="preserve">A2460</t>
  </si>
  <si>
    <t xml:space="preserve">Jesse Daniel</t>
  </si>
  <si>
    <t xml:space="preserve">Countin' the Miles</t>
  </si>
  <si>
    <t xml:space="preserve">Santa Cruz, CA / Austin, TX</t>
  </si>
  <si>
    <t xml:space="preserve">Telecaster twang; pedal steel; drawl; drinking songs; storytelling</t>
  </si>
  <si>
    <t xml:space="preserve">Jesse Daniel plays it straight: shuffling honky-tonk rhythms, crying pedal steel, and a plain, traditionalist voice on songs about recovery, the road, and old-school country's own history ("That's My Kind of Country"). Coming out of a California punk and busking background rather than a Nashville pipeline, Daniel's traditionalism is a chosen, DIY revival rather than an inherited style. It is a straightforward entry point for listeners who want honky-tonk played by someone raised on punk rock.</t>
  </si>
  <si>
    <t xml:space="preserve">A cowpunk-to-honky-tonk arc in miniature: Daniel's background in California punk bands feeds directly into a self-consciously traditionalist Bakersfield-style sound, distributed through the independent, Nashville-based Lightning Rod Records.</t>
  </si>
  <si>
    <t xml:space="preserve">Countin' the Miles; That's My Kind of Country; Golden State Rambler</t>
  </si>
  <si>
    <t xml:space="preserve">https://lightningrodrecords.com/music/countin-the-miles/
https://lightningrodrecords.com/artists/jesse-daniel/</t>
  </si>
  <si>
    <t xml:space="preserve">A2461</t>
  </si>
  <si>
    <t xml:space="preserve">Ada Lea</t>
  </si>
  <si>
    <t xml:space="preserve">when i paint my masterpiece</t>
  </si>
  <si>
    <t xml:space="preserve">Montreal, Quebec</t>
  </si>
  <si>
    <t xml:space="preserve">breezy; harmonized guitars; pop-culture references; funny-sad; cosmic</t>
  </si>
  <si>
    <t xml:space="preserve">Ada Lea's third album is her most playful and breezy, trading the moodier indie rock of her earlier records for '70s Laurel Canyon folk warmth, slice-of-life humor and knowing Dylan references in the song titles. Alexandra Levy's plainspoken voice carries loose, sun-drenched arrangements built for driving.</t>
  </si>
  <si>
    <t xml:space="preserve">A late turn toward Cosmic American Music textures for a Montreal songwriter previously closer to art-rock; sits alongside Kate Bollinger and Courtney Marie Andrews' own Laurel Canyon-leaning records in this lane.</t>
  </si>
  <si>
    <t xml:space="preserve">When I Paint My Masterpiece; Hurt; Damn</t>
  </si>
  <si>
    <t xml:space="preserve">https://en.wikipedia.org/wiki/Ada_Lea
https://www.noexpectations.fyi/p/best-new-albums-teethe-emily-hines-seth-beck-ada-lea</t>
  </si>
  <si>
    <t xml:space="preserve">A2462</t>
  </si>
  <si>
    <t xml:space="preserve">Blue Ranger</t>
  </si>
  <si>
    <t xml:space="preserve">Close Your Eyes</t>
  </si>
  <si>
    <t xml:space="preserve">strings; hushed; fingerpicked acoustic; breezy; bleak</t>
  </si>
  <si>
    <t xml:space="preserve">Blue Ranger's first LP in five years bridges electronica, soft-folk and ambient rock, its rustic, anxious songs unfolding slowly around violin textures until they build to sudden, eureka-like releases. It is a patient record about processing memory in small, private moments.</t>
  </si>
  <si>
    <t xml:space="preserve">A more collaborative, studio-focused turn for the band, growing out of the live-show chemistry Sammy Maine's liner notes describe.</t>
  </si>
  <si>
    <t xml:space="preserve">Close Your Eyes; Step Line; Holy Roof</t>
  </si>
  <si>
    <t xml:space="preserve">https://blueranger.bandcamp.com/album/close-your-eyes-2
https://www.noexpectations.fyi/p/new-music-little-kid-hemlock-bnny-hour</t>
  </si>
  <si>
    <t xml:space="preserve">A2463</t>
  </si>
  <si>
    <t xml:space="preserve">Carmen Perry</t>
  </si>
  <si>
    <t xml:space="preserve">Eyes Like a Mirror</t>
  </si>
  <si>
    <t xml:space="preserve">fingerpicked acoustic; hushed; storytelling; drawl; heartbreak</t>
  </si>
  <si>
    <t xml:space="preserve">Eyes Like a Mirror is Carmen Perry's vivid, conversational solo debut away from Remember Sports, ten earthy, understated songs with a subtle twang running under her plainspoken delivery. It is a quieter, more intimate showcase for a songwriter used to power-pop punk.</t>
  </si>
  <si>
    <t xml:space="preserve">A solo turn for Remember Sports' co-frontperson, moving from that band's power-pop toward the hushed, folk-leaning sound of labelmates on Mtn Laurel Recording Co. (also home to Sluice).</t>
  </si>
  <si>
    <t xml:space="preserve">Glimmer; Benjamin; Heart Hurts a Bit</t>
  </si>
  <si>
    <t xml:space="preserve">https://carmenperry.bandcamp.com/album/eyes-like-a-mirror
https://www.noexpectations.fyi/p/10-albums-zastava-awning-junk-drawer</t>
  </si>
  <si>
    <t xml:space="preserve">A2464</t>
  </si>
  <si>
    <t xml:space="preserve">Charlie Hill</t>
  </si>
  <si>
    <t xml:space="preserve">Chuck Pond</t>
  </si>
  <si>
    <t xml:space="preserve">pedal steel; drawl; road songs; heartbreak; breezy</t>
  </si>
  <si>
    <t xml:space="preserve">Chuck Pond is the debut LP from Nashville's Charlie Hill (formerly recording as Chazzy Lake), a cleaner-toned set of indie country blending Laurel Canyon-inspired songwriting with ample pedal steel. Singles 'Dive In' and 'L.A. Fever' set the record's easy, open-road feel.</t>
  </si>
  <si>
    <t xml:space="preserve">A friend and frequent tourmate of the Burlington, Vermont crew (Greg Freeman, Lily Seabird, Dari Bay), tying Nashville's indie-country scene to that network.</t>
  </si>
  <si>
    <t xml:space="preserve">Dive In; L.A. Fever; Richmond V.A.</t>
  </si>
  <si>
    <t xml:space="preserve">https://hillcharlie.bandcamp.com/album/chuck-pond
https://www.noexpectations.fyi/p/best-new-music-q1-2023-morby-sakamoto</t>
  </si>
  <si>
    <t xml:space="preserve">A2465</t>
  </si>
  <si>
    <t xml:space="preserve">Charlie Reed</t>
  </si>
  <si>
    <t xml:space="preserve">Eddy</t>
  </si>
  <si>
    <t xml:space="preserve">pedal steel; strings; hushed; drawl; bleak</t>
  </si>
  <si>
    <t xml:space="preserve">Eddy is the debut album from Chicago's Charlie Reed (a full band, not a solo artist), delicate and subdued folk-rock that swells into strings and pedal steel around themes of love, loss and cyclical anxiety. The band is known live for a striking Karen Dalton cover.</t>
  </si>
  <si>
    <t xml:space="preserve">Part of the Earth Libraries roster's patient, string-laced strand of Midwest indie folk.</t>
  </si>
  <si>
    <t xml:space="preserve">Your Hair Is Nice; Don't Drop Me; Helpless</t>
  </si>
  <si>
    <t xml:space="preserve">https://earthlibraries.bandcamp.com/album/eddy
https://www.noexpectations.fyi/p/the-60-best-albums-of-2022-according</t>
  </si>
  <si>
    <t xml:space="preserve">A2466</t>
  </si>
  <si>
    <t xml:space="preserve">Emily Hines</t>
  </si>
  <si>
    <t xml:space="preserve">These Days</t>
  </si>
  <si>
    <t xml:space="preserve">fingerpicked acoustic; drawl; hushed; storytelling; small-town</t>
  </si>
  <si>
    <t xml:space="preserve">These Days is Emily Hines' efficient, lived-in folk-rock debut, seven songs built on sparse acoustic arrangements and a dynamic, expressive voice. It favors economy over ornamentation, letting small details carry the emotional weight.</t>
  </si>
  <si>
    <t xml:space="preserve">Released on Keeled Scales, the Austin label that also carries Hataałii and other hushed Texas songwriters in this lane's orbit.</t>
  </si>
  <si>
    <t xml:space="preserve">Cowgirl Suit; Cold Case; Cedar on the River</t>
  </si>
  <si>
    <t xml:space="preserve">https://emilyhines.bandcamp.com/album/these-days
https://www.noexpectations.fyi/p/best-new-albums-teethe-emily-hines-seth-beck-ada-lea</t>
  </si>
  <si>
    <t xml:space="preserve">A2467</t>
  </si>
  <si>
    <t xml:space="preserve">Courtney Marie Andrews</t>
  </si>
  <si>
    <t xml:space="preserve">Loose Future</t>
  </si>
  <si>
    <t xml:space="preserve">pedal steel; close harmonies; breezy; cosmic; storytelling</t>
  </si>
  <si>
    <t xml:space="preserve">Valentine finds Courtney Marie Andrews leaning further into ornate, Laurel Canyon-styled folk, her Ronstadt-range voice wrapped in ethereal harmonies and a warm, '70s Nashville palette. It continues her run of self-released records on her own Loose Future imprint.</t>
  </si>
  <si>
    <t xml:space="preserve">The latest chapter for a songwriter who moved from Fat Possum to her own label after Old Flowers and Loose Future, staying close to the Cosmic American Music revival this lane tracks.</t>
  </si>
  <si>
    <t xml:space="preserve">https://en.wikipedia.org/wiki/Courtney_Marie_Andrews
https://www.noexpectations.fyi/p/otto-benson-joe-glass-jana-horn-winged-wheel</t>
  </si>
  <si>
    <t xml:space="preserve">A2468</t>
  </si>
  <si>
    <t xml:space="preserve">Tenci</t>
  </si>
  <si>
    <t xml:space="preserve">A Swollen River, A Well Overflowing</t>
  </si>
  <si>
    <t xml:space="preserve">fingerpicked acoustic; cracked or yelping; hushed; storytelling; bleak</t>
  </si>
  <si>
    <t xml:space="preserve">Tenci's second album pairs Jess Shoman's raw, cracked-voiced folk songwriting with Curtis Oren's saxophone and guitar, a whimsical, homespun record that widens the intimate sound of their debut without losing its plainspoken core.</t>
  </si>
  <si>
    <t xml:space="preserve">Follows My Heart Is an Open Field on the same Keeled Scales label, part of the Chicago DIY-folk scene that also includes Lomelda collaborators and Jessica Risker.</t>
  </si>
  <si>
    <t xml:space="preserve">A Swollen River; Casper</t>
  </si>
  <si>
    <t xml:space="preserve">https://en.wikipedia.org/wiki/Tenci
https://www.noexpectations.fyi/p/the-60-best-albums-of-2022-according</t>
  </si>
  <si>
    <t xml:space="preserve">A2469</t>
  </si>
  <si>
    <t xml:space="preserve">Native State</t>
  </si>
  <si>
    <t xml:space="preserve">Brutal Honest</t>
  </si>
  <si>
    <t xml:space="preserve">fingerpicked acoustic; drawl; hushed; storytelling; spiritual or gospel</t>
  </si>
  <si>
    <t xml:space="preserve">Native State is Jess Williamson's early, spare full-length, plainspoken folk songs recorded with minimal backing that let her voice and guitar carry the weight. Its 'Seventh Song' became a favorite that critics kept returning to years later.</t>
  </si>
  <si>
    <t xml:space="preserve">Predates the cosmic-country turn of Cosmic Wink and Sorceress, an early document of Williamson's move from Austin's DIY folk scene toward the wider Mexican Summer roster.</t>
  </si>
  <si>
    <t xml:space="preserve">https://en.wikipedia.org/wiki/Jess_Williamson
https://www.noexpectations.fyi/p/best-new-music-q1-2023-morby-sakamoto</t>
  </si>
  <si>
    <t xml:space="preserve">A2470</t>
  </si>
  <si>
    <t xml:space="preserve">Itasca</t>
  </si>
  <si>
    <t xml:space="preserve">Imitation of War</t>
  </si>
  <si>
    <t xml:space="preserve">fingerpicked acoustic; hushed; drawl; cosmic; breezy</t>
  </si>
  <si>
    <t xml:space="preserve">Imitation of War is Kayla Cohen's fifth album as Itasca, patient, exploratory guitar-driven folk rock with feathery vocals that trade her earlier solo-guitar instrumentals for full, dreamlike band arrangements. It is unhurried, immersive music that rewards close listening.</t>
  </si>
  <si>
    <t xml:space="preserve">Cohen's roots are in the American Primitive fingerstyle tradition of John Fahey and Jack Rose; this album folds that instrumental language into vocal-led indie folk on Paradise of Bachelors, the label behind Hiss Golden Messenger and William Tyler.</t>
  </si>
  <si>
    <t xml:space="preserve">https://en.wikipedia.org/wiki/Itasca_(musician)
https://www.noexpectations.fyi/p/always-listen-to-your-friends-recommendations</t>
  </si>
  <si>
    <t xml:space="preserve">A2471</t>
  </si>
  <si>
    <t xml:space="preserve">Jessica Risker</t>
  </si>
  <si>
    <t xml:space="preserve">I See You Among the Stars</t>
  </si>
  <si>
    <t xml:space="preserve">fingerpicked acoustic; hushed; bleak; lo-fi; drawl</t>
  </si>
  <si>
    <t xml:space="preserve">I See You Among the Stars is Chicago songwriter Jessica Risker's delicate, minimal psych-folk record, eight brief vignettes built on bouncing acoustic guitar and quiet, wood-grained atmosphere. Comparisons to Nick Drake and Sibylle Baier fit its unhurried, slightly askew calm.</t>
  </si>
  <si>
    <t xml:space="preserve">Predates Risker's more ornate, psychedelic later work (Calendar Year), an early document of the hushed Chicago folk scene that also produced Tenci and hemlock collaborators.</t>
  </si>
  <si>
    <t xml:space="preserve">I See You Among the Stars; Zero Summer Mind; A Cooling Sun</t>
  </si>
  <si>
    <t xml:space="preserve">https://jessicarisker.bandcamp.com/album/i-see-you-among-the-stars
https://www.noexpectations.fyi/p/geese-getting-killed-jeff-tweedy-review</t>
  </si>
  <si>
    <t xml:space="preserve">A2472</t>
  </si>
  <si>
    <t xml:space="preserve">Calendar Year</t>
  </si>
  <si>
    <t xml:space="preserve">fingerpicked acoustic; hushed; storytelling; cosmic; breezy</t>
  </si>
  <si>
    <t xml:space="preserve">Calendar Year widens Jessica Risker's palette into lush, considered, sometimes psychedelic Chicago folk, ten mesmerizing songs that move from bedroom intimacy to fuller, ornate arrangements. It is patient, detail-oriented songwriting built for repeat listens.</t>
  </si>
  <si>
    <t xml:space="preserve">A more expansive follow-up to the stripped-down I See You Among the Stars, staying within Chicago's small, hushed folk network.</t>
  </si>
  <si>
    <t xml:space="preserve">Camera Obscura; City Hours; Diamonds in the Snow</t>
  </si>
  <si>
    <t xml:space="preserve">https://jessicarisker.bandcamp.com/album/calendar-year
https://www.noexpectations.fyi/p/geese-getting-killed-jeff-tweedy-review</t>
  </si>
  <si>
    <t xml:space="preserve">A2473</t>
  </si>
  <si>
    <t xml:space="preserve">Lindsay Reamer</t>
  </si>
  <si>
    <t xml:space="preserve">Natural Science</t>
  </si>
  <si>
    <t xml:space="preserve">fingerpicked acoustic; storytelling; small-town; funny-sad; breezy</t>
  </si>
  <si>
    <t xml:space="preserve">Natural Science is Lindsay Reamer's lived-in folk-rock debut, songs drawn from years working as a field scientist counting cars and surveying visitors in National Parks. Acoustic guitars sit against occasional synths as she moves between wry humor and quiet heartbreak.</t>
  </si>
  <si>
    <t xml:space="preserve">Released on Dear Life Records, the same Philadelphia-adjacent label behind Little Mazarn, extending that roster's plainspoken, character-driven folk.</t>
  </si>
  <si>
    <t xml:space="preserve">Spring Song; Sugar; Figs and Peaches</t>
  </si>
  <si>
    <t xml:space="preserve">https://lindsayreamer.bandcamp.com/album/natural-science
https://www.noexpectations.fyi/p/new-lps-closebye-wishy-lindsay-reamer</t>
  </si>
  <si>
    <t xml:space="preserve">A2474</t>
  </si>
  <si>
    <t xml:space="preserve">Lou Turner</t>
  </si>
  <si>
    <t xml:space="preserve">Microcosmos</t>
  </si>
  <si>
    <t xml:space="preserve">SPINSTER</t>
  </si>
  <si>
    <t xml:space="preserve">fingerpicked acoustic; deadpan; funny-sad; cosmic; breezy</t>
  </si>
  <si>
    <t xml:space="preserve">Microcosmos is Lou Turner's third solo album, a spacious, nylon-string cycle of cosmic country songs recorded live in an Alabama barn with Nashville's Styrofoam Winos. Turner's warm, conversational voice finds humor and grace in small domestic moments, in the deadpan lineage of Silver Jews and Lambchop.</t>
  </si>
  <si>
    <t xml:space="preserve">Explicitly billed as a cosmic-country record indebted to Joni Mitchell's Hejira and 70s singer-songwriters, with direct touchstones in Bill Callahan and Silver Jews' wry, plainspoken style.</t>
  </si>
  <si>
    <t xml:space="preserve">Microcosmos; Empty Tame and Ugly; Green and Growing</t>
  </si>
  <si>
    <t xml:space="preserve">https://louturner.bandcamp.com/album/microcosmos
https://www.noexpectations.fyi/p/no-expectations-043-bad-summer</t>
  </si>
  <si>
    <t xml:space="preserve">A2475</t>
  </si>
  <si>
    <t xml:space="preserve">Kate Bollinger</t>
  </si>
  <si>
    <t xml:space="preserve">Songs From A Thousand Frames Of Mind</t>
  </si>
  <si>
    <t xml:space="preserve">C7</t>
  </si>
  <si>
    <t xml:space="preserve">Charlottesville, VA / Los Angeles, CA</t>
  </si>
  <si>
    <t xml:space="preserve">jangle; harmonized guitars; breezy; hushed; pop-culture references</t>
  </si>
  <si>
    <t xml:space="preserve">Kate Bollinger's kaleidoscopic full-length debut ranges from homespun folk songs to warmly psychedelic rock, produced with Sam Evian and co-written in part with Spacebomb's Matthew E. White. Her airy soprano and jazzy, organic arrangements give it a Laurel Canyon-adjacent glow.</t>
  </si>
  <si>
    <t xml:space="preserve">Draws on Françoise Hardy, the Velvet Underground and Teenage Fanclub as much as country, landing at the pop-facing edge of this lane's '70s revival strand.</t>
  </si>
  <si>
    <t xml:space="preserve">Any Day Now; To Your Own Devices; Postcard From A Cloud</t>
  </si>
  <si>
    <t xml:space="preserve">https://katebollinger.bandcamp.com/album/songs-from-a-thousand-frames-of-mind
https://www.noexpectations.fyi/p/new-indie-rock-albums-sept-oct-merce-lemon-lutalo</t>
  </si>
  <si>
    <t xml:space="preserve">A2476</t>
  </si>
  <si>
    <t xml:space="preserve">Sima Cunningham</t>
  </si>
  <si>
    <t xml:space="preserve">High Roller</t>
  </si>
  <si>
    <t xml:space="preserve">piano; hushed; storytelling; heartbreak; strings</t>
  </si>
  <si>
    <t xml:space="preserve">High Roller is a ornate, emotionally heavy solo record from one half of Finom (formerly Ohmme), cut with Clay Frankel and Elizabeth Moen. Its ten songs move from spare piano balladry to fuller arrangements, ending on a cathartic song about grief.</t>
  </si>
  <si>
    <t xml:space="preserve">A solo outlet for a Chicago DIY-scene fixture, tying into the same circle as Elizabeth Moen and Finom.</t>
  </si>
  <si>
    <t xml:space="preserve">High Roller; Your Bones; Adonai</t>
  </si>
  <si>
    <t xml:space="preserve">https://simacunningham.bandcamp.com/album/high-roller
https://www.noexpectations.fyi/p/new-lps-why-bonnie-bug-club-lia-kohl-sima</t>
  </si>
  <si>
    <t xml:space="preserve">A2477</t>
  </si>
  <si>
    <t xml:space="preserve">Mali Velasquez</t>
  </si>
  <si>
    <t xml:space="preserve">I'm Green</t>
  </si>
  <si>
    <t xml:space="preserve">Acrophase Records</t>
  </si>
  <si>
    <t xml:space="preserve">hushed; fingerpicked acoustic; heartbreak; drawl; breezy</t>
  </si>
  <si>
    <t xml:space="preserve">I'm Green is Mali Velasquez's folk-inflected indie rock debut, nine songs that swing between hushed verses and explosive choruses. Her plainspoken lyrics and warm voice place her alongside a wave of songwriters bridging bedroom folk and full-band indie rock.</t>
  </si>
  <si>
    <t xml:space="preserve">A fresh voice in the same lane as Katy Kirby, working the space between quiet acoustic folk and full-band indie rock.</t>
  </si>
  <si>
    <t xml:space="preserve">Bobby; Decider; Clovers</t>
  </si>
  <si>
    <t xml:space="preserve">https://malivelasquez.bandcamp.com/album/im-green
https://www.noexpectations.fyi/p/best-new-albums-dusk-golden-apples-wilco</t>
  </si>
  <si>
    <t xml:space="preserve">A2478</t>
  </si>
  <si>
    <t xml:space="preserve">Wildflower</t>
  </si>
  <si>
    <t xml:space="preserve">Green World</t>
  </si>
  <si>
    <t xml:space="preserve">Portland, ME</t>
  </si>
  <si>
    <t xml:space="preserve">pedal steel; fingerpicked acoustic; breezy; road songs; cosmic</t>
  </si>
  <si>
    <t xml:space="preserve">Green World is Adrian O'Barr's third Wildflower album, lush, adventurous folk with pedal steel (Hamilton Belk), saxophone (Joseph Shabason) and violin and harmonies from MorganEve Swain woven into ample twang. Songs about coastlines and long drives make it a warm, springlike record built for the open road.</t>
  </si>
  <si>
    <t xml:space="preserve">Continues a song cycle O'Barr began on The Ocean Rose, deepening the jazz-minded, twangy folk-rock that runs through this lane's more pastoral end.</t>
  </si>
  <si>
    <t xml:space="preserve">Seabirds; Green World; Walking Weather</t>
  </si>
  <si>
    <t xml:space="preserve">https://www.noexpectations.fyi/p/hannah-frances-mannequin-pussy-wildflower-new-lp</t>
  </si>
  <si>
    <t xml:space="preserve">https://wildflowerforever.bandcamp.com/album/green-world
https://www.noexpectations.fyi/p/hannah-frances-mannequin-pussy-wildflower-new-lp</t>
  </si>
  <si>
    <t xml:space="preserve">A2479</t>
  </si>
  <si>
    <t xml:space="preserve">Sheepskin</t>
  </si>
  <si>
    <t xml:space="preserve">Pirate Ship Playground</t>
  </si>
  <si>
    <t xml:space="preserve">We Be Friends Records</t>
  </si>
  <si>
    <t xml:space="preserve">close harmonies; duets; fingerpicked acoustic; hushed; breezy</t>
  </si>
  <si>
    <t xml:space="preserve">Pirate Ship Playground is the debut from Burlington duo Molly Meehan and Sam Tiesworth, tasteful dual-vocal folk that recalls the old Canvasback/Asthmatic Kitty era without tipping into twee. Its seven songs favor close harmony and warmth over ornament.</t>
  </si>
  <si>
    <t xml:space="preserve">Part of the Burlington, Vermont scene around Greg Freeman and vega (Meehan's own solo project), extending that circle's soft-spoken folk-rock.</t>
  </si>
  <si>
    <t xml:space="preserve">River Song; Saint Catherine; Lighthouse</t>
  </si>
  <si>
    <t xml:space="preserve">https://sheepskinsong.bandcamp.com/album/pirate-ship-playground
https://www.noexpectations.fyi/p/new-lps-sheepskin-hemlock-spun-out-nap-eyes</t>
  </si>
  <si>
    <t xml:space="preserve">A2480</t>
  </si>
  <si>
    <t xml:space="preserve">Shoulderbird</t>
  </si>
  <si>
    <t xml:space="preserve">Neighbors</t>
  </si>
  <si>
    <t xml:space="preserve">Public House Records</t>
  </si>
  <si>
    <t xml:space="preserve">fingerpicked acoustic; hushed; small-town; storytelling; drawl</t>
  </si>
  <si>
    <t xml:space="preserve">Neighbors is Meredith Nesbitt's second Shoulderbird album, eight modest, intimate tracks of folksy Midwest Americana written and recorded at home about moving, displacement and holding onto family. It favors plainspoken detail over ornament.</t>
  </si>
  <si>
    <t xml:space="preserve">Nesbitt also plays in Hannah Frances' and Minor Moon's bands, tying Shoulderbird to Chicago's hushed folk-rock network.</t>
  </si>
  <si>
    <t xml:space="preserve">Rocket; Pitch; Tall Grass</t>
  </si>
  <si>
    <t xml:space="preserve">https://www.noexpectations.fyi/p/new-lps-orbital-ensemble-shoulderbird-plusser</t>
  </si>
  <si>
    <t xml:space="preserve">https://shoulderbird.bandcamp.com/album/neighbors
https://www.noexpectations.fyi/p/new-lps-orbital-ensemble-shoulderbird-plusser</t>
  </si>
  <si>
    <t xml:space="preserve">A2481</t>
  </si>
  <si>
    <t xml:space="preserve">Will Lawrence</t>
  </si>
  <si>
    <t xml:space="preserve">Rooftops in the Centerfold</t>
  </si>
  <si>
    <t xml:space="preserve">Triangle House / Sophomore Lounge</t>
  </si>
  <si>
    <t xml:space="preserve">Philmont, NY</t>
  </si>
  <si>
    <t xml:space="preserve">fingerpicked acoustic; hushed; storytelling; drawl; small-town</t>
  </si>
  <si>
    <t xml:space="preserve">Rooftops in the Centerfold is Will Lawrence's understated, masterful record of dusky, nostalgic folk-rock, eight songs mining a tasteful, unhurried palette about love, loss and the natural world around his home in upstate New York.</t>
  </si>
  <si>
    <t xml:space="preserve">Released jointly by Triangle House and Sophomore Lounge, labels tied to the same patient, small-town-focused strand of indie folk as Itasca and Jess Williamson.</t>
  </si>
  <si>
    <t xml:space="preserve">Yellow Moon; Rooftops in the Centerfold; True Love Don't Disappear</t>
  </si>
  <si>
    <t xml:space="preserve">https://wtlawrence.bandcamp.com/album/rooftops-in-the-centerfold
https://www.noexpectations.fyi/p/hannah-frances-prewn-snooper-review</t>
  </si>
  <si>
    <t xml:space="preserve">A2482</t>
  </si>
  <si>
    <t xml:space="preserve">My Bloody Valentine</t>
  </si>
  <si>
    <t xml:space="preserve">Isn't Anything</t>
  </si>
  <si>
    <t xml:space="preserve">X9 Classic shoegaze and dream pop</t>
  </si>
  <si>
    <t xml:space="preserve">Shoegaze</t>
  </si>
  <si>
    <t xml:space="preserve">Dublin, Ireland / London, UK</t>
  </si>
  <si>
    <t xml:space="preserve">feedback; noise wall; harmonized guitars; hushed; glacial</t>
  </si>
  <si>
    <t xml:space="preserve">My Bloody Valentine's debut full-length trades their earlier jangle-pop for tremolo-bent, detuned guitars smeared into a single churning mass, with Bilinda Butcher and Kevin Shields' vocals buried as texture rather than lead instrument. It set the template — pitch-bending 'glide guitar,' whispered non-lyrics, drums mixed almost flat — that every shoegaze band after it copied. For listeners who want to hear the style before Loveless perfected it.</t>
  </si>
  <si>
    <t xml:space="preserve">Grows out of Velvet Underground/Jesus and Mary Chain noise-drone (the V29 line) crossed with C86 jangle; leads directly to Loveless and the entire shoegaze/dream-pop vocabulary that countrygaze borrows textures from, not toward V29's deadpan songwriting side.</t>
  </si>
  <si>
    <t xml:space="preserve">Feed Me with Your Kiss; Nothing Much to Lose</t>
  </si>
  <si>
    <t xml:space="preserve">https://en.wikipedia.org/wiki/My_Bloody_Valentine_(band)</t>
  </si>
  <si>
    <t xml:space="preserve">A2483</t>
  </si>
  <si>
    <t xml:space="preserve">Loveless</t>
  </si>
  <si>
    <t xml:space="preserve">feedback; noise wall; harmonized guitars; hushed; cosmic</t>
  </si>
  <si>
    <t xml:space="preserve">Loveless buries impossibly detuned, whammy-bar-warped guitars, cooing dual vocals and a hidden pop core under layers of tape manipulation and studio experimentation that reportedly bankrupted Creation Records. It is the field guide's canonical entry for the guitar-wall vocabulary — the 'noise wall' and 'harmonized guitars' descriptors — that countrygaze bands filter through pedal steel decades later. Essential listening for anyone tracing where the fuzz-and-drone side of the atlas gets its sonic palette.</t>
  </si>
  <si>
    <t xml:space="preserve">The commercial and aesthetic peak of the C86/shoegaze branch off V29's drone lineage; its guitar-wall production directly informs the noise/slowcore Context lane and, at a distance, the pedal-steel-and-fuzz textures of Core countrygaze bands like Wednesday.</t>
  </si>
  <si>
    <t xml:space="preserve">Only Shallow; When You Sleep; Soon</t>
  </si>
  <si>
    <t xml:space="preserve">A2484</t>
  </si>
  <si>
    <t xml:space="preserve">Slowdive</t>
  </si>
  <si>
    <t xml:space="preserve">Souvlaki</t>
  </si>
  <si>
    <t xml:space="preserve">Reading, UK</t>
  </si>
  <si>
    <t xml:space="preserve">harmonized guitars; hushed; cosmic; glacial; breezy</t>
  </si>
  <si>
    <t xml:space="preserve">Slowdive slow their guitars down from My Bloody Valentine's roar into something closer to ambient music, with Neil Halstead and Rachel Goswell's voices floating over reverb-drenched chords and a Brian Eno co-write on 'Sing.' It softened shoegaze into dream pop proper and became the record most cited by 2010s revival bands. A key listen for hearing the gentler, more melodic half of the guitar-wall lineage.</t>
  </si>
  <si>
    <t xml:space="preserve">Descends from the same C86/shoegaze branch of V29 as My Bloody Valentine but pushes toward ambient dream pop; that softer, glacial guitar tone echoes forward into slowcore and the hushed textures some countrygaze bands borrow.</t>
  </si>
  <si>
    <t xml:space="preserve">Alison; When the Sun Hits; Souvlaki Space Station</t>
  </si>
  <si>
    <t xml:space="preserve">https://en.wikipedia.org/wiki/Slowdive</t>
  </si>
  <si>
    <t xml:space="preserve">A2485</t>
  </si>
  <si>
    <t xml:space="preserve">Pygmalion</t>
  </si>
  <si>
    <t xml:space="preserve">glacial; hushed; drum machine; cosmic; lo-fi</t>
  </si>
  <si>
    <t xml:space="preserve">Stripped almost entirely of drums and guitar riffs in favor of loops, drones and Talk Talk-style negative space, Pygmalion pushed shoegaze toward post-rock and got Slowdive dropped by Creation. It shows how far the 'guitar wall' idea could be dissolved into pure atmosphere. For listeners who already know Souvlaki and want the more experimental, ambient endpoint of the same band.</t>
  </si>
  <si>
    <t xml:space="preserve">The most minimal extension of Slowdive's branch off V29's drone lineage, trading guitar-wall density for ambient space; anticipates the glacial, slow-build side of slowcore more than it feeds directly back toward twang.</t>
  </si>
  <si>
    <t xml:space="preserve">Crazy for You; Miranda</t>
  </si>
  <si>
    <t xml:space="preserve">A2486</t>
  </si>
  <si>
    <t xml:space="preserve">Ride</t>
  </si>
  <si>
    <t xml:space="preserve">Nowhere</t>
  </si>
  <si>
    <t xml:space="preserve">Oxford, UK</t>
  </si>
  <si>
    <t xml:space="preserve">feedback; noise wall; harmonized guitars; anthemic; jangle</t>
  </si>
  <si>
    <t xml:space="preserve">Ride's debut balances shoegaze's guitar squall with clearer, more anthemic songwriting than My Bloody Valentine, letting choruses like 'Vapour Trail' cut through the haze. Andy Bell and Mark Gardener's twin vocals and the surging rhythm section made it one of the genre's most immediately catchy entries. A good landmark for hearing shoegaze's pop instincts alongside its noise.</t>
  </si>
  <si>
    <t xml:space="preserve">Part of the same C86-into-shoegaze branch off V29 as My Bloody Valentine; its more melodic, jangle-inflected guitar wall points toward Britpop's guitar bands rather than back toward the Core's twang.</t>
  </si>
  <si>
    <t xml:space="preserve">Vapour Trail; Seagull; Dreams Burn Down</t>
  </si>
  <si>
    <t xml:space="preserve">https://en.wikipedia.org/wiki/Ride_(band)</t>
  </si>
  <si>
    <t xml:space="preserve">A2487</t>
  </si>
  <si>
    <t xml:space="preserve">Going Blank Again</t>
  </si>
  <si>
    <t xml:space="preserve">anthemic; harmonized guitars; jangle; noise wall; breezy</t>
  </si>
  <si>
    <t xml:space="preserve">A cleaner, more confident follow-up to Nowhere, Going Blank Again opens with the widescreen 'Leave Them All Behind' and leans further into pop hooks without losing the guitar haze. It marked Ride's commercial peak in the UK before Britpop pulled the rug out from under shoegaze. Useful for tracing how the genre's guitar-wall vocabulary bent toward more conventional rock structure.</t>
  </si>
  <si>
    <t xml:space="preserve">Continues Ride's branch off the C86/shoegaze line descending from V29; its arena-ready hooks show the guitar-wall aesthetic drifting toward mainstream British guitar rock rather than the DIY/Core lineage.</t>
  </si>
  <si>
    <t xml:space="preserve">Leave Them All Behind; Twisterella</t>
  </si>
  <si>
    <t xml:space="preserve">A2488</t>
  </si>
  <si>
    <t xml:space="preserve">Cocteau Twins</t>
  </si>
  <si>
    <t xml:space="preserve">Treasure</t>
  </si>
  <si>
    <t xml:space="preserve">Grangemouth, Scotland</t>
  </si>
  <si>
    <t xml:space="preserve">harmonized guitars; hushed; cosmic; strings; lullaby</t>
  </si>
  <si>
    <t xml:space="preserve">Elizabeth Fraser's wordless, glossolalia-like vocals float over Robin Guthrie's chiming, reverb-soaked guitar and synth washes, defining the ethereal 4AD sound years before shoegaze proper existed. Treasure is the record most cited as dream pop's founding text and the clearest antecedent for the vocal-as-texture approach shoegaze bands adopted. A landmark for the 'cosmic' and 'hushed' end of the guitar-wall vocabulary.</t>
  </si>
  <si>
    <t xml:space="preserve">An earlier, vocal-forward ancestor of the shoegaze branch off V29's drone lineage; its atmosphere directly shaped My Bloody Valentine and Slowdive's productions rather than descending from them.</t>
  </si>
  <si>
    <t xml:space="preserve">Lorelei; Pandora (for Cindy)</t>
  </si>
  <si>
    <t xml:space="preserve">https://en.wikipedia.org/wiki/Cocteau_Twins</t>
  </si>
  <si>
    <t xml:space="preserve">A2489</t>
  </si>
  <si>
    <t xml:space="preserve">Heaven or Las Vegas</t>
  </si>
  <si>
    <t xml:space="preserve">harmonized guitars; hushed; cosmic; breezy; strings</t>
  </si>
  <si>
    <t xml:space="preserve">Cocteau Twins' most accessible record brings Elizabeth Fraser's vocals higher in the mix and closer to actual (if still oblique) lyrics, wrapped in warm, chiming guitar and synth arrangements. It became the gateway album for listeners intimidated by the band's earlier, more abstract work. A useful contemporary counterpart to My Bloody Valentine's Loveless, showing the softer, more melodic end of the same scene.</t>
  </si>
  <si>
    <t xml:space="preserve">Sits alongside Slowdive and Lush in the dream-pop wing of the shoegaze branch off V29; its melodic clarity influenced later dream-pop and indie-pop rather than feeding the noisier Core-adjacent lanes.</t>
  </si>
  <si>
    <t xml:space="preserve">Cherry-Coloured Funk; Heaven or Las Vegas</t>
  </si>
  <si>
    <t xml:space="preserve">A2490</t>
  </si>
  <si>
    <t xml:space="preserve">Swirlies</t>
  </si>
  <si>
    <t xml:space="preserve">Blonder Tongue Audio Baton</t>
  </si>
  <si>
    <t xml:space="preserve">feedback; noise wall; lo-fi; drum machine; hushed</t>
  </si>
  <si>
    <t xml:space="preserve">Recorded on a shoestring budget with Sonic Youth's tunings and My Bloody Valentine's guitar haze filtered through American college-rock scrappiness, Blonder Tongue Audio Baton splices tape loops, drum-machine interludes and sudden noise collages between its pop songs. It is the American shoegaze scene's defining record and a direct forerunner of the lo-fi, guitar-wall indie that later feeds countrygaze's noisier edges. A field-guide-cited landmark for the U.S. side of the genre.</t>
  </si>
  <si>
    <t xml:space="preserve">Transplants the UK shoegaze branch of V29 into the Boston DIY/college-radio network (the same network that feeds SST/lo-fi indie); its noisy, tape-collaged version of the guitar wall is a direct ancestor of American slowcore and noise-pop rather than the UK dream-pop line.</t>
  </si>
  <si>
    <t xml:space="preserve">Bell; Jeremy Parker</t>
  </si>
  <si>
    <t xml:space="preserve">https://en.wikipedia.org/wiki/Swirlies</t>
  </si>
  <si>
    <t xml:space="preserve">A2491</t>
  </si>
  <si>
    <t xml:space="preserve">Spooky</t>
  </si>
  <si>
    <t xml:space="preserve">harmonized guitars; noise wall; hushed; jangle; breezy</t>
  </si>
  <si>
    <t xml:space="preserve">Produced by Robin Guthrie of Cocteau Twins, Spooky pairs Miki Berenyi and Emma Anderson's close harmonies with thick, chorused guitar layers that sit between shoegaze fog and dream-pop clarity. It shows the genre's female-fronted, 4AD-adjacent wing distinct from the male-led Creation bands. A solid landmark for the harmony-heavy side of the guitar-wall vocabulary.</t>
  </si>
  <si>
    <t xml:space="preserve">Another 4AD-rooted branch off V29's shoegaze/dream-pop lineage, produced by a Cocteau Twins member; its close-harmony vocal approach echoes forward into later dream-pop and twee-adjacent indie pop.</t>
  </si>
  <si>
    <t xml:space="preserve">For Love; Nothing Natural</t>
  </si>
  <si>
    <t xml:space="preserve">https://en.wikipedia.org/wiki/Lush_(band)</t>
  </si>
  <si>
    <t xml:space="preserve">A2492</t>
  </si>
  <si>
    <t xml:space="preserve">Chapterhouse</t>
  </si>
  <si>
    <t xml:space="preserve">Whirlpool</t>
  </si>
  <si>
    <t xml:space="preserve">Dedicated Records</t>
  </si>
  <si>
    <t xml:space="preserve">noise wall; feedback; drum machine; jangle; breezy</t>
  </si>
  <si>
    <t xml:space="preserve">Chapterhouse blend shoegaze guitar fog with dance-influenced rhythms and drum machines, reflecting the early-90s crossover between indie and rave culture ('Madchester' adjacent). Whirlpool is a solid mid-tier landmark showing shoegaze's willingness to absorb electronic production. Good for hearing a less guitar-orthodox branch of the same scene as Ride and Slowdive.</t>
  </si>
  <si>
    <t xml:space="preserve">A Reading-scene sibling of Ride within the shoegaze branch off V29; its electronic leanings point toward 90s indie-dance crossover rather than back into the Core's acoustic-and-twang lineage.</t>
  </si>
  <si>
    <t xml:space="preserve">Pearl; Falling Down</t>
  </si>
  <si>
    <t xml:space="preserve">https://en.wikipedia.org/wiki/Chapterhouse_(band)</t>
  </si>
  <si>
    <t xml:space="preserve">A2493</t>
  </si>
  <si>
    <t xml:space="preserve">Blood Music</t>
  </si>
  <si>
    <t xml:space="preserve">noise wall; synths; breezy; jangle; hushed</t>
  </si>
  <si>
    <t xml:space="preserve">Chapterhouse's second and final album pushes further into shimmering, synth-inflected guitar pop as shoegaze's UK commercial moment was closing. It rounds out the picture of the genre's more melodic, dance-adjacent wing before Britpop swept it aside. A deeper cut for completists mapping the scene's final wave.</t>
  </si>
  <si>
    <t xml:space="preserve">The tail end of Chapterhouse's branch off V29's shoegaze lineage, released as the UK press turned toward Britpop; its dance-pop instincts fed forward into 90s electronic-indie crossover rather than back toward twang.</t>
  </si>
  <si>
    <t xml:space="preserve">She's a Vision; Autosleeper</t>
  </si>
  <si>
    <t xml:space="preserve">A2494</t>
  </si>
  <si>
    <t xml:space="preserve">Pale Saints</t>
  </si>
  <si>
    <t xml:space="preserve">The Comforts of Madness</t>
  </si>
  <si>
    <t xml:space="preserve">harmonized guitars; hushed; noise wall; jangle; glacial</t>
  </si>
  <si>
    <t xml:space="preserve">Pale Saints' debut mixes jangly, Byrds-indebted guitar lines with sudden bursts of shoegaze noise and Ian Masters' airy vocals, sitting between the 4AD dream-pop catalog and the louder Creation bands. It is a lesser-known but well-regarded landmark that shows the stylistic range within the scene. A good pick for listeners who want the jangle-into-noise version of shoegaze.</t>
  </si>
  <si>
    <t xml:space="preserve">A 4AD-scene branch off V29's shoegaze lineage that keeps more jangle-pop clarity than My Bloody Valentine; its melodic guitar interplay anticipates later British indie guitar bands rather than the Core's country side.</t>
  </si>
  <si>
    <t xml:space="preserve">Sight of You; Sea of Sound</t>
  </si>
  <si>
    <t xml:space="preserve">https://en.wikipedia.org/wiki/Pale_Saints</t>
  </si>
  <si>
    <t xml:space="preserve">A2495</t>
  </si>
  <si>
    <t xml:space="preserve">In Ribbons</t>
  </si>
  <si>
    <t xml:space="preserve">harmonized guitars; hushed; breezy; jangle; noise wall</t>
  </si>
  <si>
    <t xml:space="preserve">With new member Meriel Barham (ex-Lush) sharing vocals, In Ribbons leans further into dream-pop melody while keeping the debut's noisier textures in reserve. It is a solid second landmark for a band often overshadowed by its 4AD labelmates. Recommended for filling out the roster beyond the genre's best-known names.</t>
  </si>
  <si>
    <t xml:space="preserve">Continues Pale Saints' branch off V29's dream-pop/shoegaze lineage with a lineup change that ties it to Lush; the record's melodic focus feeds forward into 90s British indie pop rather than back toward the Core.</t>
  </si>
  <si>
    <t xml:space="preserve">Throwing Back the Apple; Hunted</t>
  </si>
  <si>
    <t xml:space="preserve">A2496</t>
  </si>
  <si>
    <t xml:space="preserve">Wire</t>
  </si>
  <si>
    <t xml:space="preserve">Pink Flag</t>
  </si>
  <si>
    <t xml:space="preserve">X10 Post-punk and noise rock</t>
  </si>
  <si>
    <t xml:space="preserve">short songs (under 2 minutes); shouted; deadpan; feedback; rowdy</t>
  </si>
  <si>
    <t xml:space="preserve">Wire strip punk down to blunt, angular fragments — 21 songs in under 36 minutes, several barely a minute long — replacing Ramones-style buzz with clipped riffs, deadpan vocals and abrupt stops. It is the founding document of art-punk's move into post-punk, endlessly cited by Minor Threat, R.E.M. and Elastica alike. The essential landmark for the rhythmic, angular line adjacent to the scene.</t>
  </si>
  <si>
    <t xml:space="preserve">Splits off V29's art-punk deadpan and the punk foundation of X14 into a more clipped, structurally radical post-punk; its influence runs forward through Minor Threat and Fugazi's DIY rigor rather than toward twang or country.</t>
  </si>
  <si>
    <t xml:space="preserve">Three Girl Rhumba; Ex Lion Tamer; Mannequin</t>
  </si>
  <si>
    <t xml:space="preserve">https://en.wikipedia.org/wiki/Wire_(band)</t>
  </si>
  <si>
    <t xml:space="preserve">A2497</t>
  </si>
  <si>
    <t xml:space="preserve">Chairs Missing</t>
  </si>
  <si>
    <t xml:space="preserve">synths; deadpan; noise wall; shouted; anthemic</t>
  </si>
  <si>
    <t xml:space="preserve">Wire's second album opens up the terse songs of Pink Flag into longer, synth-and-effects-laden arrangements, edging toward the atmospheric side of post-punk without losing its angularity. It shows the band already restless with the sound they had just invented. A strong second landmark for hearing post-punk's rapid evolution.</t>
  </si>
  <si>
    <t xml:space="preserve">Continues Wire's branch off X14/V29 into more textured, synth-inflected post-punk; its atmosphere influenced the goth and art-rock wings of the genre rather than the twangier Core lineage.</t>
  </si>
  <si>
    <t xml:space="preserve">Outdoor Miner; I Am the Fly</t>
  </si>
  <si>
    <t xml:space="preserve">A2498</t>
  </si>
  <si>
    <t xml:space="preserve">154</t>
  </si>
  <si>
    <t xml:space="preserve">synths; noise wall; deadpan; anthemic; polished</t>
  </si>
  <si>
    <t xml:space="preserve">Named for the number of shows the band had played, 154 pushes furthest into studio experimentation and melodic ambition before Wire's late-70s lineup fractured. It closes out the trilogy that made Pink Flag, Chairs Missing and 154 foundational post-punk texts. A deeper cut for listeners already sold on the first two records.</t>
  </si>
  <si>
    <t xml:space="preserve">The final entry in Wire's initial branch off X14/V29's post-punk lineage before a long hiatus; its polish anticipated 80s art-rock production more than the DIY roughness that fed the American noise-rock wing.</t>
  </si>
  <si>
    <t xml:space="preserve">Map Ref. 41°N 93°W; A Touching Display</t>
  </si>
  <si>
    <t xml:space="preserve">A2499</t>
  </si>
  <si>
    <t xml:space="preserve">Mission of Burma</t>
  </si>
  <si>
    <t xml:space="preserve">Ace of Hearts Records</t>
  </si>
  <si>
    <t xml:space="preserve">shouted; noise wall; anthemic; feedback; rowdy</t>
  </si>
  <si>
    <t xml:space="preserve">Mission of Burma's only studio album from their original run pairs blaring, tape-loop-treated guitar squall with tightly wound rhythms and Roger Miller and Clint Conley's alternating shouted vocals. It became a foundational text for American noise-rock and post-hardcore despite selling few copies at the time. Essential for the angular, rhythmic line that runs from Boston's scene through Fugazi and beyond.</t>
  </si>
  <si>
    <t xml:space="preserve">An American, Boston-scene branch off X14's punk foundation and V29's art-noise lineage; its tape-loop noise and structural aggression directly informed Sonic Youth, Hüsker Dü and the noise-rock wing of X10 rather than any twang-adjacent lane.</t>
  </si>
  <si>
    <t xml:space="preserve">That's When I Reach for My Revolver; Academy Fight Song</t>
  </si>
  <si>
    <t xml:space="preserve">https://en.wikipedia.org/wiki/Mission_of_Burma</t>
  </si>
  <si>
    <t xml:space="preserve">A2500</t>
  </si>
  <si>
    <t xml:space="preserve">ONoffON</t>
  </si>
  <si>
    <t xml:space="preserve">shouted; noise wall; anthemic; rowdy; feedback</t>
  </si>
  <si>
    <t xml:space="preserve">Reuniting after a 20-year hiatus, Mission of Burma sound barely diminished on ONoffON, matching Vs.'s aggression with slightly cleaner production and Bob Weston (of Shellac) replacing original tape-loop manipulator Martin Swope. It proved the band's reunion was substance over nostalgia. A useful modern example of the lane's founders still working.</t>
  </si>
  <si>
    <t xml:space="preserve">A late-career continuation of Mission of Burma's original branch off X14/V29's noise-punk lineage, with a Shellac/Big Black connection tying it to the Chicago noise-rock wing of the same lane.</t>
  </si>
  <si>
    <t xml:space="preserve">The Setup; Dust Devil</t>
  </si>
  <si>
    <t xml:space="preserve">A2501</t>
  </si>
  <si>
    <t xml:space="preserve">Big Black</t>
  </si>
  <si>
    <t xml:space="preserve">Atomizer</t>
  </si>
  <si>
    <t xml:space="preserve">drum machine; noise wall; shouted; feedback; bleak</t>
  </si>
  <si>
    <t xml:space="preserve">Steve Albini's Big Black replace a drummer with a programmed Roland drum machine and pair it with clanging, treated guitars and confrontational lyrics about violence and small-town rot. Atomizer is the genre-defining noise-rock record, mechanical and abrasive where Mission of Burma is loose and shouted. A must-hear landmark for the harder, industrial-adjacent end of the post-punk/noise-rock line.</t>
  </si>
  <si>
    <t xml:space="preserve">Splits from X14's hardcore roots into a colder, drum-machine-driven noise rock distinct from Wire or Mission of Burma's more melodic post-punk; Albini's engineering work afterward directly shaped the Pixies, Nirvana and much of 90s indie production.</t>
  </si>
  <si>
    <t xml:space="preserve">Kerosene; Jordan, Minnesota</t>
  </si>
  <si>
    <t xml:space="preserve">https://en.wikipedia.org/wiki/Big_Black</t>
  </si>
  <si>
    <t xml:space="preserve">A2502</t>
  </si>
  <si>
    <t xml:space="preserve">Songs About Fucking</t>
  </si>
  <si>
    <t xml:space="preserve">drum machine; noise wall; shouted; political; bleak</t>
  </si>
  <si>
    <t xml:space="preserve">Big Black's second and final studio album sharpens Atomizer's clanging drum-machine noise rock with even more caustic production and a cover of Kraftwerk's 'The Model' rendered as pure menace. It closed out the band before Albini moved fully into producing other artists' records. A strong second landmark for the noise-rock wing of the lane.</t>
  </si>
  <si>
    <t xml:space="preserve">The endpoint of Big Black's branch off X14's punk lineage before Albini's influence shifted from performing to producing; its scorched-earth sound directly informed Shellac and the broader 90s noise-rock underground.</t>
  </si>
  <si>
    <t xml:space="preserve">Colombian Necktie; Bad Houses</t>
  </si>
  <si>
    <t xml:space="preserve">A2503</t>
  </si>
  <si>
    <t xml:space="preserve">Fugazi</t>
  </si>
  <si>
    <t xml:space="preserve">Repeater</t>
  </si>
  <si>
    <t xml:space="preserve">Dischord Records</t>
  </si>
  <si>
    <t xml:space="preserve">shouted; noise wall; political; anthemic; drawl</t>
  </si>
  <si>
    <t xml:space="preserve">Fugazi's first full-length turns Ian MacKaye's hardcore background and Guy Picciotto's more melodic instincts into tense, dub-influenced post-hardcore built on stop-start dynamics and pointedly political lyrics. Repeater made the band's DIY ethics (five-dollar shows, no merch markup) as influential as its music. The essential landmark for the DIY-network end of the rhythmic, angular line.</t>
  </si>
  <si>
    <t xml:space="preserve">Grows out of X14's hardcore-punk roots (MacKaye's earlier Minor Threat) filtered through V29's art-rock structural sense; Fugazi's DIY model directly fed the SST/college-radio network (the same trunk line that runs into lo-fi indie and the Core).</t>
  </si>
  <si>
    <t xml:space="preserve">Merchandise; Turnover; Blueprint</t>
  </si>
  <si>
    <t xml:space="preserve">https://en.wikipedia.org/wiki/Fugazi</t>
  </si>
  <si>
    <t xml:space="preserve">A2504</t>
  </si>
  <si>
    <t xml:space="preserve">In on the Kill Taker</t>
  </si>
  <si>
    <t xml:space="preserve">noise wall; shouted; political; anthemic; rowdy</t>
  </si>
  <si>
    <t xml:space="preserve">A heavier, more abrasive record than Repeater, In on the Kill Taker was partly re-recorded with Steve Albini before the band finished it themselves, resulting in some of Fugazi's most aggressive material. It shows the post-hardcore/noise-rock overlap within the lane at its most direct. A strong second landmark for the band's catalog.</t>
  </si>
  <si>
    <t xml:space="preserve">Continues Fugazi's branch off X14/V29 with a direct Albini connection tying it to the noise-rock wing of the same lane; its aggression influenced 90s post-hardcore more than any twang-adjacent lineage.</t>
  </si>
  <si>
    <t xml:space="preserve">Facet Squared; Smallpox Champion</t>
  </si>
  <si>
    <t xml:space="preserve">A2505</t>
  </si>
  <si>
    <t xml:space="preserve">Red Medicine</t>
  </si>
  <si>
    <t xml:space="preserve">noise wall; synths; hushed; political; shouted</t>
  </si>
  <si>
    <t xml:space="preserve">Fugazi loosen their sound on Red Medicine, adding studio experimentation, quieter passages and even a clarinet solo alongside the usual tense dynamics, recorded and self-produced entirely on their own terms. It shows a band expanding past hardcore's constraints while keeping its DIY politics intact. Recommended for hearing the band's mid-career evolution.</t>
  </si>
  <si>
    <t xml:space="preserve">A later, more experimental branch off Fugazi's X14/V29 post-hardcore lineage; its loosened structure anticipated post-rock's use of dynamics more than it fed back toward the lane's noisier origins.</t>
  </si>
  <si>
    <t xml:space="preserve">Do You Like Me; Bed for the Scraping</t>
  </si>
  <si>
    <t xml:space="preserve">A2506</t>
  </si>
  <si>
    <t xml:space="preserve">Protomartyr</t>
  </si>
  <si>
    <t xml:space="preserve">Under Color of Official Right</t>
  </si>
  <si>
    <t xml:space="preserve">deadpan; shouted; noise wall; bleak; storytelling</t>
  </si>
  <si>
    <t xml:space="preserve">Joe Casey's world-weary, half-spoken baritone narrates Rust Belt decay and municipal corruption over Greg Ahee's needling, repetitive guitar lines, updating Wire and Fall-style post-punk for post-recession Detroit. It is the modern touchstone for the lane's angular, rhythmic vocabulary translated into American indie rock. A good example of a current band still working directly in Wire's tradition.</t>
  </si>
  <si>
    <t xml:space="preserve">A modern American continuation of the post-punk branch off X14/V29, closer to the Fall's deadpan delivery than to noise rock's abrasiveness; feeds today's post-punk revival (Idles, Shame) rather than the Core's twang.</t>
  </si>
  <si>
    <t xml:space="preserve">Ellen; Scum, Rise!</t>
  </si>
  <si>
    <t xml:space="preserve">https://en.wikipedia.org/wiki/Protomartyr_(band)</t>
  </si>
  <si>
    <t xml:space="preserve">A2507</t>
  </si>
  <si>
    <t xml:space="preserve">Relatives in Descent</t>
  </si>
  <si>
    <t xml:space="preserve">deadpan; noise wall; political; bleak; storytelling</t>
  </si>
  <si>
    <t xml:space="preserve">Protomartyr's fourth album widens its scope to post-truth politics and mortality, with Casey's lyrics sharper and the band's arrangements more expansive than on earlier records, released on the larger Domino label. It marked the band's critical breakthrough beyond the post-punk revival's cult audience. Recommended as a second, more polished entry point.</t>
  </si>
  <si>
    <t xml:space="preserve">Continues Protomartyr's modern branch off X14/V29's post-punk lineage with a bigger production budget; its political storytelling parallels Southern-gothic songwriting elsewhere in the atlas without ever crossing into twang.</t>
  </si>
  <si>
    <t xml:space="preserve">A Private Understanding; Windsor Hum</t>
  </si>
  <si>
    <t xml:space="preserve">A2508</t>
  </si>
  <si>
    <t xml:space="preserve">Indigo De Souza</t>
  </si>
  <si>
    <t xml:space="preserve">Any Shape You Take</t>
  </si>
  <si>
    <t xml:space="preserve">shouted; synths; funny-sad; heartbreak; anthemic</t>
  </si>
  <si>
    <t xml:space="preserve">Indigo De Souza's second album swings between shredded-throat pop-punk catharsis and glossy synth interludes, with songs about grief, queerness and self-destruction delivered with disarming directness. She is placed here on a scene-not-sound ruling: she is a central figure of the Asheville DIY community that also produced MJ Lenderman and Wednesday, but her sound is punk/pop-punk rather than countrygaze. Included as a Context landmark for that Asheville connective tissue.</t>
  </si>
  <si>
    <t xml:space="preserve">Not a sonic descendant of the post-punk canon above; included in X10 because her music runs angular and punk-adjacent rather than twangy, and because she shares the Asheville scene (not the sound) with Core artists like Wednesday and MJ Lenderman.</t>
  </si>
  <si>
    <t xml:space="preserve">Kill Me; Real Pain</t>
  </si>
  <si>
    <t xml:space="preserve">https://en.wikipedia.org/wiki/Indigo_De_Souza</t>
  </si>
  <si>
    <t xml:space="preserve">A2509</t>
  </si>
  <si>
    <t xml:space="preserve">Robber Robber</t>
  </si>
  <si>
    <t xml:space="preserve">Two Wheels Move the Soul</t>
  </si>
  <si>
    <t xml:space="preserve">shouted; noise wall; feedback; rowdy; anthemic</t>
  </si>
  <si>
    <t xml:space="preserve">Robber Robber's Fire Talk debut hits harder and more explosively than the Burlington quartet's earlier work, pairing thick, distorted guitars with tightly coiled, start-stop arrangements closer to noise rock than to twang. They are placed here on a scene-not-sound ruling, tying them to Vermont's small but tight-knit DIY guitar-band scene. A modern example rounding out the lane's contemporary edge.</t>
  </si>
  <si>
    <t xml:space="preserve">Not a direct sonic descendant of classic post-punk; included in X10 because their noisy, angular guitar rock fits the lane's sound while their real connection to the wider atlas is scene (Burlington, VT DIY) rather than genre lineage into twang.</t>
  </si>
  <si>
    <t xml:space="preserve">The Sound It Made; Imprint</t>
  </si>
  <si>
    <t xml:space="preserve">https://robberrobber.bandcamp.com/album/two-wheels-move-the-soul
https://firetalkrecs.com/shop/robberrobber-twowheelsmovethesoul</t>
  </si>
  <si>
    <t xml:space="preserve">A2510</t>
  </si>
  <si>
    <t xml:space="preserve">Blackberry Smoke</t>
  </si>
  <si>
    <t xml:space="preserve">The Whippoorwill</t>
  </si>
  <si>
    <t xml:space="preserve">Southern Ground</t>
  </si>
  <si>
    <t xml:space="preserve">X11 Modern Southern rock</t>
  </si>
  <si>
    <t xml:space="preserve">Atlanta, GA</t>
  </si>
  <si>
    <t xml:space="preserve">slide guitar; long solos; Telecaster twang; drawl; road songs</t>
  </si>
  <si>
    <t xml:space="preserve">Produced by Zac Brown, The Whippoorwill is Blackberry Smoke's commercial and critical breakthrough, pairing triple-guitar boogie and pedal steel flourishes with radio-ready choruses about hard living and the open road. It represents Southern rock's mainstream 2010s revival at its most confident. Essential listening for hearing where the Skynyrd/Allman lineage lands as arena-country-rock today.</t>
  </si>
  <si>
    <t xml:space="preserve">Carries V28's Skynyrd/Allman/Marshall Tucker Southern-rock guitar lineage into 2010s mainstream rock and country-adjacent radio, heading toward jam-band and classic-rock revivalism rather than the punk-inflected storytelling that produced Drive-By Truckers and the Core.</t>
  </si>
  <si>
    <t xml:space="preserve">Six Ways to Sunday; Pretty Little Lie; Ain't Much Left of Me</t>
  </si>
  <si>
    <t xml:space="preserve">https://en.wikipedia.org/wiki/Blackberry_Smoke</t>
  </si>
  <si>
    <t xml:space="preserve">A2511</t>
  </si>
  <si>
    <t xml:space="preserve">Holding All the Roses</t>
  </si>
  <si>
    <t xml:space="preserve">slide guitar; Telecaster twang; drawl; anthemic; road songs</t>
  </si>
  <si>
    <t xml:space="preserve">Blackberry Smoke's Rounder Records debut hit number one on Billboard's country albums chart, cementing the band's crossover between rock radio and Nashville without softening its boogie-rock core. It shows Southern rock's mainstream continuation reaching genuine chart success rather than nostalgia-circuit status. A solid second landmark for the band's arc.</t>
  </si>
  <si>
    <t xml:space="preserve">Continues Blackberry Smoke's branch off V28's Southern-rock lineage into commercial country-rock crossover; its chart success illustrates how far this line drifted from the Core's indie/DIY route.</t>
  </si>
  <si>
    <t xml:space="preserve">Holding All the Roses; Woman in the Moon</t>
  </si>
  <si>
    <t xml:space="preserve">A2512</t>
  </si>
  <si>
    <t xml:space="preserve">You Hear Georgia</t>
  </si>
  <si>
    <t xml:space="preserve">3 Legged / Thirty Tigers</t>
  </si>
  <si>
    <t xml:space="preserve">slide guitar; drawl; anthemic; road songs; polished</t>
  </si>
  <si>
    <t xml:space="preserve">Co-produced by Dave Cobb, You Hear Georgia leans into big, radio-friendly hooks (including a title track featuring Warren Haynes and Jamey Johnson) while keeping the band's triple-guitar Southern-rock foundation intact. It shows the band still drawing A-list Southern-music collaborators well into its third decade. A strong recent example of the lane's continuing mainstream presence.</t>
  </si>
  <si>
    <t xml:space="preserve">A recent entry in Blackberry Smoke's ongoing branch off V28's Southern-rock lineage, produced by Dave Cobb, whose work elsewhere ties the mainstream and Americana wings of Southern music together without pulling this record into the Core.</t>
  </si>
  <si>
    <t xml:space="preserve">You Hear Georgia; All Rise Again</t>
  </si>
  <si>
    <t xml:space="preserve">A2513</t>
  </si>
  <si>
    <t xml:space="preserve">Whiskey Myers</t>
  </si>
  <si>
    <t xml:space="preserve">Wiggy Thump Records</t>
  </si>
  <si>
    <t xml:space="preserve">slide guitar; long solos; drawl; rowdy; drinking songs</t>
  </si>
  <si>
    <t xml:space="preserve">Firewater is the East Texas band's breakout, mixing Skynyrd-style twin-guitar riffing with outlaw-country grit and Cody Cannon's rough-edged drawl on songs about drinking, hard times and small-town life. It established Whiskey Myers as a leading voice of the 2010s Southern-rock revival alongside Blackberry Smoke. Essential for hearing the Texas variant of the lane's sound.</t>
  </si>
  <si>
    <t xml:space="preserve">Extends V28's Skynyrd/Allman Southern-rock guitar lineage through a Texas outlaw-country filter, heading toward mainstream Red Dirt/Southern-rock touring circuits rather than the indie-twang Core.</t>
  </si>
  <si>
    <t xml:space="preserve">Ballad of a Southern Man; Anna Marie</t>
  </si>
  <si>
    <t xml:space="preserve">https://en.wikipedia.org/wiki/Whiskey_Myers</t>
  </si>
  <si>
    <t xml:space="preserve">A2514</t>
  </si>
  <si>
    <t xml:space="preserve">Early Morning Shakes</t>
  </si>
  <si>
    <t xml:space="preserve">slide guitar; long solos; drawl; road songs; rowdy</t>
  </si>
  <si>
    <t xml:space="preserve">Early Morning Shakes sharpens Whiskey Myers' twin-guitar attack and adds tighter songwriting, expanding the band's audience beyond the Texas/Red Dirt circuit. It is a strong second landmark showing the band's steady climb through the 2010s Southern-rock revival. Recommended as a companion to Firewater.</t>
  </si>
  <si>
    <t xml:space="preserve">Continues Whiskey Myers' branch off V28's Southern-rock lineage into a wider national touring audience, still oriented toward mainstream rock radio rather than the Core.</t>
  </si>
  <si>
    <t xml:space="preserve">Ghost; On the River</t>
  </si>
  <si>
    <t xml:space="preserve">A2515</t>
  </si>
  <si>
    <t xml:space="preserve">Mud</t>
  </si>
  <si>
    <t xml:space="preserve">slide guitar; drawl; road songs; anthemic; rowdy</t>
  </si>
  <si>
    <t xml:space="preserve">Mud pairs Whiskey Myers' Skynyrd-indebted riffing with more polished, radio-ready production, becoming the band's first top-10 entry on the Billboard 200. It marks the point where the Southern-rock revival broke into genuine mainstream visibility. A useful landmark for the lane's commercial peak.</t>
  </si>
  <si>
    <t xml:space="preserve">A commercially peaking entry in Whiskey Myers' branch off V28's Southern-rock lineage, illustrating the lane's arrival at mainstream rock-radio and streaming success rather than the DIY/indie route.</t>
  </si>
  <si>
    <t xml:space="preserve">Trailer We Call Home; Frogman</t>
  </si>
  <si>
    <t xml:space="preserve">A2516</t>
  </si>
  <si>
    <t xml:space="preserve">slide guitar; drawl; road songs; spiritual or gospel; anthemic</t>
  </si>
  <si>
    <t xml:space="preserve">The self-titled fifth album broadens Whiskey Myers' palette with horns, gospel-tinged backing vocals and slower, more reflective songs alongside the usual boogie-rock riffing. It shows a Southern-rock band mid-career trying to stretch past genre expectations without abandoning them. Recommended for hearing the band's most ambitious studio work.</t>
  </si>
  <si>
    <t xml:space="preserve">A more expansive, horn-and-gospel-inflected entry in Whiskey Myers' branch off V28's Southern-rock/soul lineage, still aimed at mainstream rock audiences rather than the Core.</t>
  </si>
  <si>
    <t xml:space="preserve">Gasoline; Houston County Sky</t>
  </si>
  <si>
    <t xml:space="preserve">A2517</t>
  </si>
  <si>
    <t xml:space="preserve">The Allman Betts Band</t>
  </si>
  <si>
    <t xml:space="preserve">Down to the River</t>
  </si>
  <si>
    <t xml:space="preserve">Sarasota, FL</t>
  </si>
  <si>
    <t xml:space="preserve">slide guitar; long solos; harmonized guitars; road songs; cosmic</t>
  </si>
  <si>
    <t xml:space="preserve">Formed by the sons of three founding Allman Brothers Band members (Devon Allman, Duane Betts, Berry Duane Oakley), the Allman Betts Band's debut recreates the twin-lead-guitar, jam-friendly sound of their fathers' band almost note for note, down to a title track that echoes 'Blue Sky.' It is the most literal possible continuation of Southern rock's original lineage into the present. Essential for showing the mainstream continuation as a direct family inheritance.</t>
  </si>
  <si>
    <t xml:space="preserve">A direct, literal continuation of V28's Allman Brothers lineage carried by the founders' own children; heads toward legacy-act jam-band touring rather than the twangier, punk-inflected Southern storytelling of the Core.</t>
  </si>
  <si>
    <t xml:space="preserve">Down to the River; Autumn Breeze</t>
  </si>
  <si>
    <t xml:space="preserve">https://en.wikipedia.org/wiki/Allman_Betts_Band</t>
  </si>
  <si>
    <t xml:space="preserve">A2518</t>
  </si>
  <si>
    <t xml:space="preserve">Bless Your Heart</t>
  </si>
  <si>
    <t xml:space="preserve">slide guitar; long songs (7+ minutes); harmonized guitars; cosmic; road songs</t>
  </si>
  <si>
    <t xml:space="preserve">Bless Your Heart stretches into longer, more improvisational arrangements than the debut, closer to the Allman Brothers' live-jam tradition, and was recorded partly at the Muscle Shoals Sound Studio. It doubles down on the band's role as caretakers of their fathers' sound rather than pushing toward reinvention. Recommended as a second, jammier landmark.</t>
  </si>
  <si>
    <t xml:space="preserve">Continues the Allman Betts Band's direct-inheritance branch off V28, leaning further into the jam-band side of Southern rock rather than toward the Core's more compact songwriting.</t>
  </si>
  <si>
    <t xml:space="preserve">Should We Ever Part; Pale Horse Rider</t>
  </si>
  <si>
    <t xml:space="preserve">A2519</t>
  </si>
  <si>
    <t xml:space="preserve">The Steel Woods</t>
  </si>
  <si>
    <t xml:space="preserve">Straw in the Wind</t>
  </si>
  <si>
    <t xml:space="preserve">slide guitar; long solos; drawl; storytelling; bleak</t>
  </si>
  <si>
    <t xml:space="preserve">The Steel Woods' debut fuses heavy, Skynyrd-and-Zeppelin-indebted riffing with outlaw-country songwriting and a cover of David Allan Coe's 'If That Ain't Country,' positioning the Nashville band between Southern rock and heavier Americana. Guitarist Jason 'Rowdy' Cope's death in 2021 cut the band's run short, making this an important document of the lane's harder-rocking wing. Essential for the heavier, storytelling-forward branch of modern Southern rock.</t>
  </si>
  <si>
    <t xml:space="preserve">Extends V28's Southern-rock lineage through a heavier, Waylon-and-Skynyrd-citing outlaw-country filter, closer to the Core's storytelling instincts than most of this lane but still landing in mainstream rock/Americana touring rather than indie twang.</t>
  </si>
  <si>
    <t xml:space="preserve">Axe; If That Ain't Country</t>
  </si>
  <si>
    <t xml:space="preserve">https://en.wikipedia.org/wiki/The_Steel_Woods</t>
  </si>
  <si>
    <t xml:space="preserve">A2520</t>
  </si>
  <si>
    <t xml:space="preserve">Old News</t>
  </si>
  <si>
    <t xml:space="preserve">slide guitar; drawl; storytelling; long solos; bleak</t>
  </si>
  <si>
    <t xml:space="preserve">Old News keeps The Steel Woods' heavy riffing intact while sharpening the band's storytelling on songs about addiction, mortality and hard-won faith, recorded not long before Jason Cope's death. It is a strong second landmark showing the band's growth as writers within the genre. Recommended as a companion to the debut.</t>
  </si>
  <si>
    <t xml:space="preserve">A continuation of The Steel Woods' branch off V28's Southern-rock lineage with deepening Americana songwriting, still oriented toward mainstream rock/Americana audiences rather than the Core.</t>
  </si>
  <si>
    <t xml:space="preserve">Rock and Roll Never Forgets; All of Your Stones</t>
  </si>
  <si>
    <t xml:space="preserve">A2521</t>
  </si>
  <si>
    <t xml:space="preserve">Larkin Poe</t>
  </si>
  <si>
    <t xml:space="preserve">Venom &amp; Faith</t>
  </si>
  <si>
    <t xml:space="preserve">Tricki-Woo Records</t>
  </si>
  <si>
    <t xml:space="preserve">slide guitar; baritone; drawl; road songs; rowdy</t>
  </si>
  <si>
    <t xml:space="preserve">Sisters Rebecca and Megan Lovell push their roots-rock sound toward heavier blues-rock on Venom &amp; Faith, built around slide guitar, stomping rhythms and reworked blues and gospel standards alongside originals. It shows a related mainstream continuation of Southern guitar-rock filtered through blues rather than boogie-rock radio. Recommended for the slide-guitar, blues-rock branch of the lane.</t>
  </si>
  <si>
    <t xml:space="preserve">A blues-rock-leaning branch off V28's Southern guitar-rock lineage (via the Allman Brothers' slide-guitar tradition specifically), heading toward the contemporary blues-rock circuit rather than the punk-adjacent Core.</t>
  </si>
  <si>
    <t xml:space="preserve">Sometimes; Sundown Blues</t>
  </si>
  <si>
    <t xml:space="preserve">https://en.wikipedia.org/wiki/Larkin_Poe</t>
  </si>
  <si>
    <t xml:space="preserve">A2522</t>
  </si>
  <si>
    <t xml:space="preserve">Blood Harmony</t>
  </si>
  <si>
    <t xml:space="preserve">slide guitar; harmonized guitars; drawl; anthemic; road songs</t>
  </si>
  <si>
    <t xml:space="preserve">Blood Harmony won the 2024 Grammy for Best Contemporary Blues Album, pairing the Lovell sisters' close harmonies and slide-guitar riffing with the band's most polished, arena-scaled production yet. It represents the commercial high point of the blues-rock wing of Southern rock's mainstream continuation. A strong recent landmark for the lane.</t>
  </si>
  <si>
    <t xml:space="preserve">Continues Larkin Poe's branch off V28's Southern slide-guitar lineage into Grammy-recognized mainstream blues-rock, distinct from both the boogie-rock (Blackberry Smoke) and jam-band (Allman Betts) wings of the same lane.</t>
  </si>
  <si>
    <t xml:space="preserve">Bolt Cutters &amp; The Family Name; Might as Well Be Me</t>
  </si>
  <si>
    <t xml:space="preserve">A2523</t>
  </si>
  <si>
    <t xml:space="preserve">Kacey Musgraves</t>
  </si>
  <si>
    <t xml:space="preserve">Same Trailer Different Park</t>
  </si>
  <si>
    <t xml:space="preserve">X12 Pop and indie artists' country turns</t>
  </si>
  <si>
    <t xml:space="preserve">Golden, TX</t>
  </si>
  <si>
    <t xml:space="preserve">pedal steel; drawl; deadpan; funny-sad; small-town</t>
  </si>
  <si>
    <t xml:space="preserve">Musgraves' major-label debut is wry, plainspoken country songwriting aimed at small-town Texas life, weed jokes and quiet rebellion under a traditional pedal-steel-and-fiddle Nashville sound. It landed as a critics' favorite inside the mainstream country machine, opening the door for a run of pop crossover that followed. A clean entry point for how a country insider can read as an indie-friendly songwriter.</t>
  </si>
  <si>
    <t xml:space="preserve">Grows out of mainstream Nashville songwriting (X1) filtered through Cosmic American Music's plainspoken lineage (V21); leads forward into Musgraves' own pop-crossover arc rather than toward the Core scene.</t>
  </si>
  <si>
    <t xml:space="preserve">Merry Go 'Round; Follow Your Arrow</t>
  </si>
  <si>
    <t xml:space="preserve">https://en.wikipedia.org/wiki/Kacey_Musgraves_discography</t>
  </si>
  <si>
    <t xml:space="preserve">A2524</t>
  </si>
  <si>
    <t xml:space="preserve">Golden Hour</t>
  </si>
  <si>
    <t xml:space="preserve">MCA Nashville</t>
  </si>
  <si>
    <t xml:space="preserve">pedal steel; synths; breezy; cosmic; heartbreak</t>
  </si>
  <si>
    <t xml:space="preserve">Musgraves' pivot record folds disco shimmer and vocoder into her pedal-steel country base, trading jokes for a wide-open, in-love glow. It became the template for 'country as mode' crossover success that Cowboy Carter and Post Malone's country turn later followed at pop scale. Essential for hearing how far the genre's edges can stretch while keeping a steel guitar in the mix.</t>
  </si>
  <si>
    <t xml:space="preserve">Splits from the mainstream-Nashville/Cosmic American Music line (X1/V21) toward adult-pop production; the branch runs onward into 2020s pop-country crossovers like Cowboy Carter and F-1 Trillion rather than into the indie-twang Core.</t>
  </si>
  <si>
    <t xml:space="preserve">Slow Burn; Golden Hour; Space Cowboy</t>
  </si>
  <si>
    <t xml:space="preserve">A2525</t>
  </si>
  <si>
    <t xml:space="preserve">Orville Peck</t>
  </si>
  <si>
    <t xml:space="preserve">Pony</t>
  </si>
  <si>
    <t xml:space="preserve">Telecaster twang; baritone; drawl; cracked or yelping; cosmic</t>
  </si>
  <si>
    <t xml:space="preserve">A masked, mysterious persona singing lonesome-cowboy ballads over reverb-heavy Telecaret twang and shoegaze-tinged production, closer to Chris Isaak or Roy Orbison than to Nashville radio. Released on indie stalwart Sub Pop rather than a country label, it is the clearest 'indie artist adopts country iconography' landmark of the 2010s. Good starting point for the queer/theatrical branch of the country-turn trend.</t>
  </si>
  <si>
    <t xml:space="preserve">Descends from mainstream country's outlaw-and-crooner imagery via the indie label system (X1) rather than the twang scene proper; the branch runs on through his own major-label albums (Bronco, Stampede) rather than into Core indie twang.</t>
  </si>
  <si>
    <t xml:space="preserve">Dead of Night; Turn to Hate</t>
  </si>
  <si>
    <t xml:space="preserve">https://en.wikipedia.org/wiki/Orville_Peck</t>
  </si>
  <si>
    <t xml:space="preserve">A2526</t>
  </si>
  <si>
    <t xml:space="preserve">Bronco</t>
  </si>
  <si>
    <t xml:space="preserve">pedal steel; baritone; anthemic; cosmic; road songs</t>
  </si>
  <si>
    <t xml:space="preserve">A major-label-scaled follow-up to Pony, trading some of the debut's mystery for widescreen, string-and-pedal-steel Americana and guest-heavy production. It shows the country-turn persona graduating from cult indie status to a bigger pop stage. Representative of how far the Peck project moved from Sub Pop-scale intimacy toward mainstream country crossover.</t>
  </si>
  <si>
    <t xml:space="preserve">Continues Peck's outlaw-persona branch off mainstream country/X1 into major-label pop-country territory; does not feed back into the indie-twang Core.</t>
  </si>
  <si>
    <t xml:space="preserve">C'mon Baby, Cry; Daytona Sand</t>
  </si>
  <si>
    <t xml:space="preserve">A2527</t>
  </si>
  <si>
    <t xml:space="preserve">CMAT</t>
  </si>
  <si>
    <t xml:space="preserve">If My Wife New I'd Be Dead</t>
  </si>
  <si>
    <t xml:space="preserve">CMATBaby/AWAL</t>
  </si>
  <si>
    <t xml:space="preserve">pedal steel; drawl; funny-sad; pop-culture references; heartbreak</t>
  </si>
  <si>
    <t xml:space="preserve">The Irish pop singer's debut reframes breakup pain as broad, funny, hooky country-pop, pairing pedal steel with big choruses and self-deprecating one-liners. It is the field-guide entry point for CMAT's country turn: a pop songwriter reaching for Nashville signifiers to sharpen emotional whiplash rather than to join the genre outright. Good for listeners who want Dolly Parton wit filtered through 2020s indie-pop production.</t>
  </si>
  <si>
    <t xml:space="preserve">Splits off mainstream country's confessional songwriting mode (X1) through an Irish indie-pop lens; leads onward through CMAT's own catalog rather than into the twang Core.</t>
  </si>
  <si>
    <t xml:space="preserve">I Wanna Be a Cowboy, Baby!; Rodney</t>
  </si>
  <si>
    <t xml:space="preserve">https://en.wikipedia.org/wiki/CMAT</t>
  </si>
  <si>
    <t xml:space="preserve">A2528</t>
  </si>
  <si>
    <t xml:space="preserve">Crazymad, for Me</t>
  </si>
  <si>
    <t xml:space="preserve">pedal steel; drawl; funny-sad; storytelling; heartbreak</t>
  </si>
  <si>
    <t xml:space="preserve">CMAT's second album widens the scope with orchestral flourishes and even bigger country-pop hooks while keeping the same sardonic, oversharing lyric style about family and disastrous romance. It confirmed her as the UK/Ireland's most visible pop-to-country crossover artist. A strong second landmark showing the persona maturing beyond the debut's novelty framing.</t>
  </si>
  <si>
    <t xml:space="preserve">Continues CMAT's branch off mainstream country songwriting (X1) into arena-pop scale; stays in the pop-country lane rather than joining indie twang.</t>
  </si>
  <si>
    <t xml:space="preserve">Where Are Your Kids Tonight?; Stay for Something</t>
  </si>
  <si>
    <t xml:space="preserve">A2529</t>
  </si>
  <si>
    <t xml:space="preserve">EURO-COUNTRY</t>
  </si>
  <si>
    <t xml:space="preserve">pedal steel; drawl; funny-sad; anthemic; political</t>
  </si>
  <si>
    <t xml:space="preserve">CMAT's third album leans further into arena-scaled country-pop with sardonic, sometimes political lyrics about Ireland and modern life, as Josh Terry described it as "witty, sardonic pop-country with arena-filling choruses." It cements CMAT as the field-guide artist for this lane's contemporary edge. Landed on year-end best-of lists as one of 2025's most acclaimed pop-country records.</t>
  </si>
  <si>
    <t xml:space="preserve">Continues CMAT's pop-country branch off X1/mainstream country songwriting; the newest data point in the trend, feeding forward rather than back toward the Core.</t>
  </si>
  <si>
    <t xml:space="preserve">Euro-Country; Take a Sexy Picture of Me</t>
  </si>
  <si>
    <t xml:space="preserve">A2530</t>
  </si>
  <si>
    <t xml:space="preserve">Beyoncé</t>
  </si>
  <si>
    <t xml:space="preserve">Cowboy Carter</t>
  </si>
  <si>
    <t xml:space="preserve">Parkwood Entertainment/Columbia</t>
  </si>
  <si>
    <t xml:space="preserve">pedal steel; banjo; fiddle; close harmonies; storytelling</t>
  </si>
  <si>
    <t xml:space="preserve">A pop superstar's sprawling, star-studded reckoning with country music's Black roots, mixing traditional pedal steel and banjo arrangements with hip-hop and R&amp;B production and guest turns from Dolly Parton, Willie Nelson and Linda Martell. It is the highest-profile landmark of pop artists claiming country as a mode, explicitly framed as a genre-history statement rather than a genre-immersion record. Essential listening for understanding the scale this trend reached by the mid-2020s.</t>
  </si>
  <si>
    <t xml:space="preserve">Splits off mainstream Nashville country and its history of erasing Black country artists (X1) via a pop superstar's lens; the branch runs forward into pop and country radio rather than into indie twang.</t>
  </si>
  <si>
    <t xml:space="preserve">Texas Hold 'Em; 16 Carriages</t>
  </si>
  <si>
    <t xml:space="preserve">https://en.wikipedia.org/wiki/Cowboy_Carter</t>
  </si>
  <si>
    <t xml:space="preserve">A2531</t>
  </si>
  <si>
    <t xml:space="preserve">Mitski</t>
  </si>
  <si>
    <t xml:space="preserve">The Land Is Inhospitable and So Are We</t>
  </si>
  <si>
    <t xml:space="preserve">strings; hushed; bleak; storytelling; cracked or yelping</t>
  </si>
  <si>
    <t xml:space="preserve">Mitski strips back her usual maximalism for a hushed, string-laden record that Wikipedia describes as Americana, country and folk-inflected, closer to spare orchestral pop than any Nashville sound. Josh Terry called it "uniformly gorgeous and powerful even when subdued," praising how she reins in her pop impulses. It is a borderline but real example of an indie-pop artist reaching toward country/Americana textures rather than a country record proper.</t>
  </si>
  <si>
    <t xml:space="preserve">Splits off Americana and country folk's spare, string-backed songwriting (adjacent to X1/V21 territory) through Mitski's indie-rock background; the branch stays within her own art-pop catalog rather than feeding the Core scene.</t>
  </si>
  <si>
    <t xml:space="preserve">Bug Like an Angel; My Love Mine All Mine</t>
  </si>
  <si>
    <t xml:space="preserve">https://www.noexpectations.fyi/p/is-late-night-tv-dead-pup-mitski</t>
  </si>
  <si>
    <t xml:space="preserve">https://en.wikipedia.org/wiki/The_Land_Is_Inhospitable_and_So_Are_We</t>
  </si>
  <si>
    <t xml:space="preserve">A2532</t>
  </si>
  <si>
    <t xml:space="preserve">Post Malone</t>
  </si>
  <si>
    <t xml:space="preserve">F-1 Trillion</t>
  </si>
  <si>
    <t xml:space="preserve">Mercury/Republic</t>
  </si>
  <si>
    <t xml:space="preserve">pedal steel; duets; drinking songs; anthemic; Telecaster twang</t>
  </si>
  <si>
    <t xml:space="preserve">The hip-hop/pop star's full turn to country, built on duets with Tim McGraw, Chris Stapleton, Billy Strings and Sierra Ferrell over pedal steel and Telecaret twang, marking his rebrand as a Nashville-adjacent artist. It is the biggest commercial 'pop artist becomes country artist' event of the mid-2020s, running parallel to Cowboy Carter. A useful landmark for the sheer scale of mainstream pop's country pivot.</t>
  </si>
  <si>
    <t xml:space="preserve">Splits off mainstream Nashville duet culture and outlaw-country signifiers (X1) via a pop/hip-hop star's rebrand; leads forward into country radio rather than into the indie twang Core.</t>
  </si>
  <si>
    <t xml:space="preserve">I Had Some Help; Pour Me a Drink</t>
  </si>
  <si>
    <t xml:space="preserve">https://en.wikipedia.org/wiki/F-1_Trillion</t>
  </si>
  <si>
    <t xml:space="preserve">A2533</t>
  </si>
  <si>
    <t xml:space="preserve">Joni Mitchell</t>
  </si>
  <si>
    <t xml:space="preserve">Blue</t>
  </si>
  <si>
    <t xml:space="preserve">X13 Laurel Canyon and '70s soft rock</t>
  </si>
  <si>
    <t xml:space="preserve">Laurel Canyon, Los Angeles, CA</t>
  </si>
  <si>
    <t xml:space="preserve">fingerpicked acoustic; hushed; heartbreak; storytelling; close harmonies</t>
  </si>
  <si>
    <t xml:space="preserve">A spare, dulcimer-and-piano confessional record that became the defining Laurel Canyon singer-songwriter statement, all raw diary-entry lyrics and an unmistakable soaring voice. It set the emotional-honesty template that Jackson Browne, Linda Ronstadt and generations of confessional songwriters after her worked from. The clearest entry point into the LA scene this lane covers.</t>
  </si>
  <si>
    <t xml:space="preserve">Grows out of the folk-revival songwriting that also fed Cosmic American Music (V21) and Dylan/The Band's roots turn (V22); its confessional-songwriter line runs forward into mainstream singer-songwriter pop rather than into the twang-scene Core.</t>
  </si>
  <si>
    <t xml:space="preserve">A Case of You; River</t>
  </si>
  <si>
    <t xml:space="preserve">https://en.wikipedia.org/wiki/Joni_Mitchell_discography</t>
  </si>
  <si>
    <t xml:space="preserve">A2534</t>
  </si>
  <si>
    <t xml:space="preserve">Court and Spark</t>
  </si>
  <si>
    <t xml:space="preserve">piano; jangle; storytelling; breezy; close harmonies</t>
  </si>
  <si>
    <t xml:space="preserve">Mitchell's commercial peak folds jazz-tinged arrangements and studio-band polish (with members of the Crusaders) into her songwriting, moving the Laurel Canyon sound toward smoother, LA-studio sophistication. It is the record most often cited as the bridge between confessional folk and the soft-rock mainstream of the mid-70s. Representative of how far the scene's polish could stretch without losing songwriting depth.</t>
  </si>
  <si>
    <t xml:space="preserve">Continues Mitchell's folk-rock branch off V21/V22 songwriting traditions toward jazz-pop sophistication; leads into the smoothed-out LA session sound rather than back toward country rock's twang.</t>
  </si>
  <si>
    <t xml:space="preserve">Help Me; Free Man in Paris</t>
  </si>
  <si>
    <t xml:space="preserve">A2535</t>
  </si>
  <si>
    <t xml:space="preserve">Hejira</t>
  </si>
  <si>
    <t xml:space="preserve">cosmic; long songs (7+ minutes); storytelling; road songs; glacial</t>
  </si>
  <si>
    <t xml:space="preserve">A road-trip record built around Jaco Pastorius's fretless bass and Mitchell's open-tuned guitar, trading pop hooks for long, drifting, jazz-inflected meditations on travel and independence. It shows the Laurel Canyon songwriter moving furthest from the scene's radio-friendly center into art-song territory. A good deep-catalog landmark for listeners who already know Blue and Court and Spark.</t>
  </si>
  <si>
    <t xml:space="preserve">Extends Mitchell's folk-rock branch (V21/V22-adjacent) into jazz fusion territory; a dead-end for country-rock purposes but influential on later art-folk songwriters outside the Core.</t>
  </si>
  <si>
    <t xml:space="preserve">Coyote; Amelia</t>
  </si>
  <si>
    <t xml:space="preserve">A2536</t>
  </si>
  <si>
    <t xml:space="preserve">Crosby, Stills &amp; Nash</t>
  </si>
  <si>
    <t xml:space="preserve">close harmonies; fingerpicked acoustic; breezy; harmonized guitars; anthemic</t>
  </si>
  <si>
    <t xml:space="preserve">Three former band members' voices lock into the three-part harmony blueprint that defined Laurel Canyon folk rock, built on warm acoustic fingerpicking and easygoing tempos. It is the founding document of the soft-rock harmony sound before Neil Young joined for the electrified CSNY records already covered in the Core lineage. Essential for hearing the vocal-harmony half of the scene distinct from Young's guitar side.</t>
  </si>
  <si>
    <t xml:space="preserve">Splits from the Byrds/Buffalo Springfield folk-rock lineage that also produced Cosmic American Music (V21) and the Crazy Horse/CSNY axis (V20/V22); this a cappella-harmony branch leads into the LA soft-rock mainstream rather than the twangier Core sound.</t>
  </si>
  <si>
    <t xml:space="preserve">Suite: Judy Blue Eyes; Helplessly Hoping</t>
  </si>
  <si>
    <t xml:space="preserve">https://en.wikipedia.org/wiki/Crosby,_Stills_%26_Nash_(album)</t>
  </si>
  <si>
    <t xml:space="preserve">A2537</t>
  </si>
  <si>
    <t xml:space="preserve">Jackson Browne</t>
  </si>
  <si>
    <t xml:space="preserve">Late for the Sky</t>
  </si>
  <si>
    <t xml:space="preserve">piano; harmonized guitars; bleak; storytelling; breezy</t>
  </si>
  <si>
    <t xml:space="preserve">Browne's stark, piano-and-guitar meditations on failing relationships and mortality set the introspective, plainly-sung template for LA singer-songwriter rock, with David Lindley's guitar work coloring every track. It is frequently cited as the peak of the confessional Laurel Canyon songwriter mode alongside Blue. A strong entry point for the lane's more melancholy, less country-inflected side.</t>
  </si>
  <si>
    <t xml:space="preserve">Grows out of the same folk-revival and Cosmic American Music circles (V21) that shaped the Eagles and Linda Ronstadt; stays within the soft-rock singer-songwriter mainstream rather than crossing into twangier Core territory.</t>
  </si>
  <si>
    <t xml:space="preserve">Fountain of Sorrow; Late for the Sky</t>
  </si>
  <si>
    <t xml:space="preserve">https://en.wikipedia.org/wiki/Jackson_Browne_discography</t>
  </si>
  <si>
    <t xml:space="preserve">A2538</t>
  </si>
  <si>
    <t xml:space="preserve">The Pretender</t>
  </si>
  <si>
    <t xml:space="preserve">piano; strings; storytelling; breezy; heartbreak</t>
  </si>
  <si>
    <t xml:space="preserve">A lusher, string-arranged follow-up written in the aftermath of personal tragedy, widening Browne's sound toward orchestral soft rock while keeping his plainspoken lyric voice. It shows the Laurel Canyon songwriter scene absorbing bigger studio budgets as the 70s wore on. A solid second Browne landmark for those who start with Late for the Sky.</t>
  </si>
  <si>
    <t xml:space="preserve">Continues Browne's branch off the Laurel Canyon/Cosmic American Music songwriting scene (V21) into fuller studio-pop arrangements; remains in the soft-rock mainstream rather than the Core.</t>
  </si>
  <si>
    <t xml:space="preserve">The Pretender; Here Come Those Tears Again</t>
  </si>
  <si>
    <t xml:space="preserve">A2539</t>
  </si>
  <si>
    <t xml:space="preserve">Running on Empty</t>
  </si>
  <si>
    <t xml:space="preserve">road songs; harmonica; breezy; storytelling; live in the room</t>
  </si>
  <si>
    <t xml:space="preserve">A concept record recorded on the road, in hotel rooms and on the tour bus, turning the touring musician's life into song and blurring the line between live album and studio statement. It captures the Laurel Canyon scene's professional touring-band sound at its most road-worn and unguarded. An easy way in for listeners drawn to the 'life on the road' side of 70s soft rock.</t>
  </si>
  <si>
    <t xml:space="preserve">Extends Browne's Laurel Canyon songwriting branch (V21-adjacent) into a road-diary live format that influenced later singer-songwriter tour records; stays outside the Core twang scene.</t>
  </si>
  <si>
    <t xml:space="preserve">Running on Empty; The Load-Out/Stay</t>
  </si>
  <si>
    <t xml:space="preserve">A2540</t>
  </si>
  <si>
    <t xml:space="preserve">Eagles</t>
  </si>
  <si>
    <t xml:space="preserve">close harmonies; pedal steel; harmonized guitars; breezy; road songs</t>
  </si>
  <si>
    <t xml:space="preserve">The Eagles' debut, built by former Burrito Brothers and Poco sidemen, applies tight vocal harmonies and pedal steel to concise, radio-ready country-rock songs. It shows the same Cosmic American Music circle that produced the Byrds and Flying Burrito Brothers scaling the sound down into hit singles. A useful landmark for how country rock's rougher edges got smoothed into mainstream pop.</t>
  </si>
  <si>
    <t xml:space="preserve">Splits directly from the Cosmic American Music/country rock lineage (V21) that this lane's parents share, trading V21's rawer twang for tighter pop songcraft; leads forward into the soft-rock mainstream rather than the Core.</t>
  </si>
  <si>
    <t xml:space="preserve">Take It Easy; Peaceful Easy Feeling</t>
  </si>
  <si>
    <t xml:space="preserve">https://en.wikipedia.org/wiki/Eagles_discography</t>
  </si>
  <si>
    <t xml:space="preserve">A2541</t>
  </si>
  <si>
    <t xml:space="preserve">Hotel California</t>
  </si>
  <si>
    <t xml:space="preserve">harmonized guitars; long solos; anthemic; storytelling; close harmonies</t>
  </si>
  <si>
    <t xml:space="preserve">The Eagles' commercial and artistic peak trades their earlier country-rock twang for a darker, guitar-solo-driven arena-rock sound built around the title track's extended coda. It marks the point where LA soft rock became a global pop-culture phenomenon, for better and worse. Essential as the moment this branch left country rock behind entirely for stadium rock.</t>
  </si>
  <si>
    <t xml:space="preserve">Completes the Eagles' drift away from V21's Cosmic American Music twang toward mainstream arena rock; the branch ends here rather than feeding back into the Core scene.</t>
  </si>
  <si>
    <t xml:space="preserve">Hotel California; New Kid in Town</t>
  </si>
  <si>
    <t xml:space="preserve">A2542</t>
  </si>
  <si>
    <t xml:space="preserve">Linda Ronstadt</t>
  </si>
  <si>
    <t xml:space="preserve">Heart Like a Wheel</t>
  </si>
  <si>
    <t xml:space="preserve">pedal steel; close harmonies; duets; heartbreak; breezy</t>
  </si>
  <si>
    <t xml:space="preserve">Ronstadt's commercial breakthrough pairs her powerhouse voice with a crack Laurel Canyon studio band (Andrew Gold, JD Souther), covering country, pop and rock songs in a lush, pedal-steel-backed style. It became the model for the polished, interpretive side of country rock distinct from songwriter-driven records. A key landmark for how a covers-based singer could anchor the scene's sound.</t>
  </si>
  <si>
    <t xml:space="preserve">Draws on the same Cosmic American Music session-player network (V21) that built the Eagles and Flying Burrito Brothers' sound; her interpretive, hit-single approach leads into mainstream pop-country rather than the twang Core.</t>
  </si>
  <si>
    <t xml:space="preserve">You're No Good; When Will I Be Loved</t>
  </si>
  <si>
    <t xml:space="preserve">https://en.wikipedia.org/wiki/Heart_Like_a_Wheel
https://en.wikipedia.org/wiki/Linda_Ronstadt</t>
  </si>
  <si>
    <t xml:space="preserve">A2543</t>
  </si>
  <si>
    <t xml:space="preserve">Simple Dreams</t>
  </si>
  <si>
    <t xml:space="preserve">pedal steel; close harmonies; breezy; heartbreak; duets</t>
  </si>
  <si>
    <t xml:space="preserve">Ronstadt's biggest-selling record continues her interpretive country-rock approach with covers of Warren Zevon, Buddy Holly and the Rolling Stones alongside originals, backed by the same LA session-player crew heard on Eagles and Jackson Browne records. It epitomizes the late-70s soft-rock mainstream at its commercial peak. Good second landmark for the covers-and-craft half of the lane.</t>
  </si>
  <si>
    <t xml:space="preserve">Continues Ronstadt's branch off the Cosmic American Music session scene (V21); stays in the mainstream pop-country lane rather than feeding the Core.</t>
  </si>
  <si>
    <t xml:space="preserve">Blue Bayou; Poor Poor Pitiful Me</t>
  </si>
  <si>
    <t xml:space="preserve">https://en.wikipedia.org/wiki/Simple_Dreams
https://en.wikipedia.org/wiki/Linda_Ronstadt</t>
  </si>
  <si>
    <t xml:space="preserve">A2544</t>
  </si>
  <si>
    <t xml:space="preserve">Harry Nilsson</t>
  </si>
  <si>
    <t xml:space="preserve">Nilsson Schmilsson</t>
  </si>
  <si>
    <t xml:space="preserve">piano; baritone; breezy; pop-culture references; anthemic</t>
  </si>
  <si>
    <t xml:space="preserve">Nilsson's biggest commercial hit mixes barroom piano ballads, a hit cover ("Without You") and eccentric studio pop, sitting just outside the singer-songwriter mainstream of his Laurel Canyon peers thanks to his theatrical voice and studio-rat production choices. It shows the LA scene's more idiosyncratic, less country-adjacent wing. Useful contrast to the straighter country-rock records in this lane.</t>
  </si>
  <si>
    <t xml:space="preserve">Runs parallel to the Laurel Canyon songwriter scene (V21/V22-adjacent) via shared LA studio circles and friendships with the Beatles and Randy Newman rather than a country-rock lineage; the branch leads into orchestral pop rather than toward the Core.</t>
  </si>
  <si>
    <t xml:space="preserve">Without You; Jump into the Fire</t>
  </si>
  <si>
    <t xml:space="preserve">https://en.wikipedia.org/wiki/Harry_Nilsson_discography</t>
  </si>
  <si>
    <t xml:space="preserve">A2545</t>
  </si>
  <si>
    <t xml:space="preserve">Ramones</t>
  </si>
  <si>
    <t xml:space="preserve">X14 Punk and hardcore roots</t>
  </si>
  <si>
    <t xml:space="preserve">Queens, NY</t>
  </si>
  <si>
    <t xml:space="preserve">CBGB</t>
  </si>
  <si>
    <t xml:space="preserve">short songs (under 2 minutes); rowdy; deadpan; feedback; shouted</t>
  </si>
  <si>
    <t xml:space="preserve">Fourteen buzzsaw songs in under half an hour, stripped to bare chords, deadpan vocals and cartoon-tough-guy lyrics, invented the American punk template almost single-handedly. Its speed, brevity and DIY simplicity became the foundation every SST and Dischord band after it worked from. The essential starting point for this whole lane.</t>
  </si>
  <si>
    <t xml:space="preserve">Descends from the deadpan drone-and-amateurism ethos of the Velvet Underground and proto-indie scene (V29); this branch runs forward into hardcore, cowpunk and the SST/college-rock underground rather than continuing V29's own art-rock line.</t>
  </si>
  <si>
    <t xml:space="preserve">Blitzkrieg Bop; Judy Is a Punk</t>
  </si>
  <si>
    <t xml:space="preserve">https://en.wikipedia.org/wiki/Ramones_discography</t>
  </si>
  <si>
    <t xml:space="preserve">A2546</t>
  </si>
  <si>
    <t xml:space="preserve">Leave Home</t>
  </si>
  <si>
    <t xml:space="preserve">short songs (under 2 minutes); rowdy; deadpan; shouted; pop-culture references</t>
  </si>
  <si>
    <t xml:space="preserve">A quick, tighter-sounding second album that keeps the debut's speed and joke-laden lyrics while sharpening the production slightly, proving the formula wasn't a one-off. It cemented the band's rapid album-a-year work rate that fed the DIY ethic later scenes copied. A solid second landmark for hearing the sound consolidate.</t>
  </si>
  <si>
    <t xml:space="preserve">Continues the Ramones' branch off Velvet Underground deadpan minimalism (V29) toward the hardcore and DIY scenes that followed; not part of V29's own art-rock trajectory.</t>
  </si>
  <si>
    <t xml:space="preserve">Pinhead; Suzy Is a Headbanger</t>
  </si>
  <si>
    <t xml:space="preserve">A2547</t>
  </si>
  <si>
    <t xml:space="preserve">Rocket to Russia</t>
  </si>
  <si>
    <t xml:space="preserve">short songs (under 2 minutes); rowdy; anthemic; deadpan; pop-culture references</t>
  </si>
  <si>
    <t xml:space="preserve">Often cited as the band's melodic peak, this third album layers surf and bubblegum-pop hooks onto the same buzzsaw formula, its highlights becoming genre standards covered for decades after. It shows the pop songcraft hiding inside the Ramones' minimalism that later power-pop and cowpunk bands drew on. A key third landmark rounding out the band's classic run.</t>
  </si>
  <si>
    <t xml:space="preserve">Extends the Ramones' Velvet Underground-descended (V29) minimalist branch with stronger pop hooks, feeding forward into power pop and the DIY underground rather than back into V29's own catalog.</t>
  </si>
  <si>
    <t xml:space="preserve">Sheena Is a Punk Rocker; Rockaway Beach</t>
  </si>
  <si>
    <t xml:space="preserve">A2548</t>
  </si>
  <si>
    <t xml:space="preserve">Black Flag</t>
  </si>
  <si>
    <t xml:space="preserve">Hermosa Beach, CA</t>
  </si>
  <si>
    <t xml:space="preserve">shouted; rowdy; bleak; feedback; short songs (under 2 minutes)</t>
  </si>
  <si>
    <t xml:space="preserve">Henry Rollins' first album with the band turns suburban California rage into lurching, brutal hardcore, self-released on Greg Ginn's own SST label after major distributors balked at it. It is the founding document of the SST/West Coast hardcore underground that the DIY network trunk line runs through. Essential for understanding where the SST label ethic that later shaped indie distribution began.</t>
  </si>
  <si>
    <t xml:space="preserve">Splits from the New York punk template (this lane's Ramones/Dead Kennedys peers) into a harder, more nihilistic hardcore sound centered on Ginn's own label; feeds directly into the SST/college-rock underground (V16) rather than back toward V29.</t>
  </si>
  <si>
    <t xml:space="preserve">Rise Above; TV Party</t>
  </si>
  <si>
    <t xml:space="preserve">https://en.wikipedia.org/wiki/Black_Flag_discography</t>
  </si>
  <si>
    <t xml:space="preserve">A2549</t>
  </si>
  <si>
    <t xml:space="preserve">My War</t>
  </si>
  <si>
    <t xml:space="preserve">long songs (7+ minutes); bleak; feedback; shouted; noise wall</t>
  </si>
  <si>
    <t xml:space="preserve">The infamous side two slows hardcore tempos to a doom-metal crawl, alienating the band's original audience but pointing directly at the slow, heavy sound that would become sludge and slowcore's noisier cousins. It shows SST hardcore mutating away from its own founding formula within a few years. A useful landmark for how quickly the scene's rules got broken from the inside.</t>
  </si>
  <si>
    <t xml:space="preserve">Splits from Black Flag's own faster hardcore template (this lane) into slow, sludgy tempos that anticipate noise rock and slowcore textures; feeds forward into SST's own stranger later catalog and indirectly into post-punk/noise rock (X10) rather than back to the Core.</t>
  </si>
  <si>
    <t xml:space="preserve">My War; Nothing Left Inside</t>
  </si>
  <si>
    <t xml:space="preserve">A2550</t>
  </si>
  <si>
    <t xml:space="preserve">Minor Threat</t>
  </si>
  <si>
    <t xml:space="preserve">Complete Discography</t>
  </si>
  <si>
    <t xml:space="preserve">Dischord</t>
  </si>
  <si>
    <t xml:space="preserve">short songs (under 2 minutes); shouted; rowdy; political; anthemic</t>
  </si>
  <si>
    <t xml:space="preserve">Since Minor Threat never released a studio LP, this Dischord compilation collecting the band's two early-80s EPs (including the Minor Threat and Out of Step sessions) is the canonical way to hear Ian MacKaye's foundational straight-edge hardcore. Tight, fast and moralistic, it defined both the musical and ethical template (DIY labels, no drugs, no sellouts) that the whole American hardcore underground inherited. Essential for the DIY-network trunk line this lane sits under.</t>
  </si>
  <si>
    <t xml:space="preserve">Descends from the same New York/DC hardcore acceleration of punk (alongside Bad Brains and Black Flag) that this lane covers; feeds directly into Dischord's DIY-label model and the American underground/college rock scene (V16) rather than back toward earlier UK or NY punk.</t>
  </si>
  <si>
    <t xml:space="preserve">Straight Edge; Out of Step</t>
  </si>
  <si>
    <t xml:space="preserve">https://en.wikipedia.org/wiki/Minor_Threat</t>
  </si>
  <si>
    <t xml:space="preserve">A2551</t>
  </si>
  <si>
    <t xml:space="preserve">Bad Brains</t>
  </si>
  <si>
    <t xml:space="preserve">ROIR</t>
  </si>
  <si>
    <t xml:space="preserve">shouted; rowdy; long solos; spiritual or gospel; political</t>
  </si>
  <si>
    <t xml:space="preserve">A Washington, D.C. band of jazz-trained musicians plays hardcore at breakneck, technically dazzling speed and then drops into reggae interludes, originally released only on cassette by ROIR. Alongside Black Flag and Minor Threat it set the standard for early-80s American hardcore's intensity and musicianship. A key landmark showing the genre's virtuosic, genre-hopping edge.</t>
  </si>
  <si>
    <t xml:space="preserve">Runs alongside Minor Threat and Black Flag in the DC/West Coast hardcore acceleration of punk; feeds into the American hardcore underground (V16) and later crossover thrash rather than back toward V29's art-rock roots.</t>
  </si>
  <si>
    <t xml:space="preserve">Sailin' On; Pay to Cum</t>
  </si>
  <si>
    <t xml:space="preserve">https://en.wikipedia.org/wiki/Bad_Brains_(album)</t>
  </si>
  <si>
    <t xml:space="preserve">A2552</t>
  </si>
  <si>
    <t xml:space="preserve">The Clash</t>
  </si>
  <si>
    <t xml:space="preserve">London Calling</t>
  </si>
  <si>
    <t xml:space="preserve">CBS/Epic</t>
  </si>
  <si>
    <t xml:space="preserve">Telecaster twang; anthemic; political; storytelling; rowdy</t>
  </si>
  <si>
    <t xml:space="preserve">The Clash's genre-sprawling double album folds rockabilly, reggae, ska and R&amp;B into a punk base, proving the genre could absorb roots music without losing its edge. That genre-mixing openness, including its own flirtations with Americana-tinged rockabilly, fed directly into the cowpunk bands that followed on the US side. Included here as the UK punk landmark that most directly informed cowpunk's genre-crossing instincts.</t>
  </si>
  <si>
    <t xml:space="preserve">Represents the UK punk scene running alongside this lane's American hardcore lineage; its genre-blending approach (rockabilly, reggae) feeds forward into cowpunk and LA roots punk (V14) alongside the Ramones' more direct hardcore influence.</t>
  </si>
  <si>
    <t xml:space="preserve">London Calling; Rudie Can't Fail</t>
  </si>
  <si>
    <t xml:space="preserve">https://en.wikipedia.org/wiki/The_Clash_discography</t>
  </si>
  <si>
    <t xml:space="preserve">A2553</t>
  </si>
  <si>
    <t xml:space="preserve">Dead Kennedys</t>
  </si>
  <si>
    <t xml:space="preserve">Fresh Fruit for Rotting Vegetables</t>
  </si>
  <si>
    <t xml:space="preserve">Cherry Red Records</t>
  </si>
  <si>
    <t xml:space="preserve">shouted; political; rowdy; feedback; deadpan</t>
  </si>
  <si>
    <t xml:space="preserve">Jello Biafra's surf-guitar-inflected San Francisco hardcore debut pairs breakneck tempos with pointed political satire aimed at Reagan-era California, released independently through the band's own Alternative Tentacles operation. It stands alongside Black Flag as a founding text of West Coast hardcore's DIY, self-released model. Essential for the political-satire wing of the punk foundation this lane covers.</t>
  </si>
  <si>
    <t xml:space="preserve">Runs parallel to Black Flag's Southern California hardcore scene under the same DIY, self-released model; feeds the American hardcore underground (V16) and the broader DIY network trunk line rather than back toward V29.</t>
  </si>
  <si>
    <t xml:space="preserve">Holiday in Cambodia; California Über Alles</t>
  </si>
  <si>
    <t xml:space="preserve">https://en.wikipedia.org/wiki/Fresh_Fruit_for_Rotting_Vegetables
https://en.wikipedia.org/wiki/Dead_Kennedys</t>
  </si>
  <si>
    <t xml:space="preserve">A2554</t>
  </si>
  <si>
    <t xml:space="preserve">Circle Jerks</t>
  </si>
  <si>
    <t xml:space="preserve">Group Sex</t>
  </si>
  <si>
    <t xml:space="preserve">short songs (under 2 minutes); rowdy; shouted; feedback; deadpan</t>
  </si>
  <si>
    <t xml:space="preserve">Fourteen songs blaze past in fifteen minutes on this LA hardcore debut, formed by an ex-Black Flag singer and stripped down to pure speed and sneering humor. Its extreme brevity and DIY release on the independent Frontier label made it one of the era's most-cited hardcore landmarks. A tight, essential companion to Damaged for the early-80s LA hardcore scene.</t>
  </si>
  <si>
    <t xml:space="preserve">Grows directly out of the same Hermosa Beach/LA hardcore scene as Black Flag (a former member founded the band); feeds the American hardcore underground (V16) and DIY network rather than back into earlier NY punk.</t>
  </si>
  <si>
    <t xml:space="preserve">Wild in the Streets; Beverly Hills</t>
  </si>
  <si>
    <t xml:space="preserve">https://en.wikipedia.org/wiki/Group_Sex_(album)</t>
  </si>
  <si>
    <t xml:space="preserve">A2555</t>
  </si>
  <si>
    <t xml:space="preserve">No Ordinary Crown</t>
  </si>
  <si>
    <t xml:space="preserve">fingerpicked acoustic; deadpan; drawl; storytelling; small-town</t>
  </si>
  <si>
    <t xml:space="preserve">Will Johnson (Centro-matic, South San Gabriel, Monsters of Folk) sings in a craggy, weathered rasp over spare, atmospheric folk-rock built from acoustic guitar, brushed drums and low organ drones. It is unhurried, private-feeling songwriting, closer to a late-night confession than a rock record.</t>
  </si>
  <si>
    <t xml:space="preserve">Johnson's solo work extends the Secretly Canadian/Jason Molina-adjacent lineage of haunted, Crazy Horse-scaled Americana into a quieter solo register.</t>
  </si>
  <si>
    <t xml:space="preserve">Along The Runner (No Ordinary Crown); Sinker, Sinking; Swine</t>
  </si>
  <si>
    <t xml:space="preserve">https://keeledscales.bandcamp.com/music
https://willjohnson.bandcamp.com/album/no-ordinary-crown</t>
  </si>
  <si>
    <t xml:space="preserve">A2556</t>
  </si>
  <si>
    <t xml:space="preserve">El Capitán</t>
  </si>
  <si>
    <t xml:space="preserve">fingerpicked acoustic; deadpan; drawl; storytelling; hushed</t>
  </si>
  <si>
    <t xml:space="preserve">A hushed, largely solo-recorded set named for the Spanish Civil War and other historical fragments, matching Johnson's plainspoken baritone to spare guitar and occasional strings. It sits at the quiet, wounded end of his catalog.</t>
  </si>
  <si>
    <t xml:space="preserve">Continues the same Molina/Centro-matic-adjacent lineage as Johnson's other solo records.</t>
  </si>
  <si>
    <t xml:space="preserve">Teruel; Bloody Boxer; Trouble</t>
  </si>
  <si>
    <t xml:space="preserve">https://keeledscales.bandcamp.com/music
https://willjohnson.bandcamp.com/album/el-capit-n</t>
  </si>
  <si>
    <t xml:space="preserve">A2557</t>
  </si>
  <si>
    <t xml:space="preserve">RF Shannon</t>
  </si>
  <si>
    <t xml:space="preserve">Rain On Dust</t>
  </si>
  <si>
    <t xml:space="preserve">pedal steel; cosmic; hushed; drawl; breezy</t>
  </si>
  <si>
    <t xml:space="preserve">Desert-toned cosmic country from an Austin band steeped in Marfa mysticism: reverb-heavy pedal steel, loping tempos and Shannon's high, reedy voice drifting over slow-building arrangements.</t>
  </si>
  <si>
    <t xml:space="preserve">Part of the 2010s Austin cosmic-country revival alongside Twain and Promised Land Sound, drawing on Gram Parsons-style country rock filtered through desert psychedelia.</t>
  </si>
  <si>
    <t xml:space="preserve">Buzzards on the Breeze; Angeline; Snake Oil</t>
  </si>
  <si>
    <t xml:space="preserve">https://keeledscales.bandcamp.com/music
https://rfshannonmusic.bandcamp.com/album/rain-on-dust</t>
  </si>
  <si>
    <t xml:space="preserve">A2558</t>
  </si>
  <si>
    <t xml:space="preserve">Meernaa</t>
  </si>
  <si>
    <t xml:space="preserve">I Believe In You</t>
  </si>
  <si>
    <t xml:space="preserve">hushed; glacial; bleak; synths; cracked or yelping</t>
  </si>
  <si>
    <t xml:space="preserve">Three-song EP of slow-motion, synth-tinged dream-folk from Carly Bond's San Francisco project: sparse arrangements, cavernous reverb and a fragile, close-mic'd vocal at the center.</t>
  </si>
  <si>
    <t xml:space="preserve">Extends Meernaa's hushed, slowcore-adjacent songwriting between Duster-style haze and modern indie folk.</t>
  </si>
  <si>
    <t xml:space="preserve">I Believe In You; On My Line; Another Dimension</t>
  </si>
  <si>
    <t xml:space="preserve">https://keeledscales.bandcamp.com/music
https://meernaa.bandcamp.com/album/i-believe-in-you</t>
  </si>
  <si>
    <t xml:space="preserve">A2559</t>
  </si>
  <si>
    <t xml:space="preserve">twain</t>
  </si>
  <si>
    <t xml:space="preserve">Rare Feeling</t>
  </si>
  <si>
    <t xml:space="preserve">fingerpicked acoustic; cosmic; drawl; hushed; breezy</t>
  </si>
  <si>
    <t xml:space="preserve">Mat Davidson's twain project sets a high, keening voice against loose, fingerpicked country-folk with occasional bursts of full-band warmth. It's intimate cosmic country, closer to a campfire than a road trip.</t>
  </si>
  <si>
    <t xml:space="preserve">Davidson's songwriting draws directly on Gram Parsons-style cosmic country and old-time singing, filtered through a DIY, small-label folk scene.</t>
  </si>
  <si>
    <t xml:space="preserve">Solar Pilgrim; Black Chair; Good Old Friend (for Charlie)</t>
  </si>
  <si>
    <t xml:space="preserve">https://keeledscales.bandcamp.com/music
https://twain.bandcamp.com/album/rare-feeling-2</t>
  </si>
  <si>
    <t xml:space="preserve">A2560</t>
  </si>
  <si>
    <t xml:space="preserve">Adventure</t>
  </si>
  <si>
    <t xml:space="preserve">fingerpicked acoustic; cosmic; drawl; breezy; hushed</t>
  </si>
  <si>
    <t xml:space="preserve">A warmer, more full-band twain record than its predecessors, still built around Davidson's reedy tenor but adding lightly psychedelic guitar textures and looser tempos.</t>
  </si>
  <si>
    <t xml:space="preserve">Continues the cosmic-country lineage of Rare Feeling with a slightly fuller studio palette.</t>
  </si>
  <si>
    <t xml:space="preserve">Inner Beauty; Royal Road; Star Mate</t>
  </si>
  <si>
    <t xml:space="preserve">https://keeledscales.bandcamp.com/music
https://twain.bandcamp.com/album/adventure</t>
  </si>
  <si>
    <t xml:space="preserve">A2561</t>
  </si>
  <si>
    <t xml:space="preserve">90 In November</t>
  </si>
  <si>
    <t xml:space="preserve">Brooklyn, NY (via Austin, TX)</t>
  </si>
  <si>
    <t xml:space="preserve">drawl; road songs; heartbreak; storytelling; jangle</t>
  </si>
  <si>
    <t xml:space="preserve">Why Bonnie's debut full-length trades their earlier bedroom dream-pop for raw-edged, feedback-streaked indie rock; frontwoman Blair Howerton has cited Townes Van Zandt and Blaze Foley alongside the Replacements and Sparklehorse as touchstones for its road-trip-through-Texas songwriting.</t>
  </si>
  <si>
    <t xml:space="preserve">A Texas band's move from dream pop toward a more country-and-alt-rock-inflected sound, echoing the wider indie-twang turn without being a straight country record.</t>
  </si>
  <si>
    <t xml:space="preserve">Galveston; 90 In November; Nowhere, LA</t>
  </si>
  <si>
    <t xml:space="preserve">https://keeledscales.bandcamp.com/music
https://whybonnie.bandcamp.com/album/90-in-november</t>
  </si>
  <si>
    <t xml:space="preserve">A2562</t>
  </si>
  <si>
    <t xml:space="preserve">Julia Lucille</t>
  </si>
  <si>
    <t xml:space="preserve">Chthonic</t>
  </si>
  <si>
    <t xml:space="preserve">fingerpicked acoustic; hushed; lullaby; bleak; fingerpicked acoustic</t>
  </si>
  <si>
    <t xml:space="preserve">Hushed, minor-key indie folk built from finger-picked guitar and Lucille's airy, wavering voice, with lyrics circling grief and the underworld (the title nods to Persephone's myth).</t>
  </si>
  <si>
    <t xml:space="preserve">Sits in the 2010s Austin/Bandcamp indie-folk scene alongside labelmates Rae Fitzgerald and Erin Durant.</t>
  </si>
  <si>
    <t xml:space="preserve">Eternally; Darkening; Beneath the Spring</t>
  </si>
  <si>
    <t xml:space="preserve">https://keeledscales.bandcamp.com/music
https://keeledscales.bandcamp.com/album/chthonic</t>
  </si>
  <si>
    <t xml:space="preserve">A2563</t>
  </si>
  <si>
    <t xml:space="preserve">Renée Reed</t>
  </si>
  <si>
    <t xml:space="preserve">Lafayette, LA</t>
  </si>
  <si>
    <t xml:space="preserve">fingerpicked acoustic; hushed; lullaby; drawl; fingerpicked acoustic</t>
  </si>
  <si>
    <t xml:space="preserve">A dreamy, lo-fi debut from a Louisiana songwriter working partly in French, mixing Cajun-inflected folk melody with woozy, four-track-style production.</t>
  </si>
  <si>
    <t xml:space="preserve">Draws on South Louisiana's French-language folk tradition filtered through a hushed, Bandcamp-era indie-folk sensibility.</t>
  </si>
  <si>
    <t xml:space="preserve">Out Loud; Until Tomorrow; Où est la fée</t>
  </si>
  <si>
    <t xml:space="preserve">https://keeledscales.bandcamp.com/music
https://reneereed.bandcamp.com/album/ren-e-reed</t>
  </si>
  <si>
    <t xml:space="preserve">A2564</t>
  </si>
  <si>
    <t xml:space="preserve">Jo Schornikow</t>
  </si>
  <si>
    <t xml:space="preserve">ALTAR</t>
  </si>
  <si>
    <t xml:space="preserve">piano; hushed; cracked or yelping; bleak; anthemic</t>
  </si>
  <si>
    <t xml:space="preserve">Piano-led songs from a former touring keyboardist (Jenny Lewis, Phosphorescent) stepping into her own material: slow-building, emotionally direct arrangements built around Schornikow's plainspoken alto.</t>
  </si>
  <si>
    <t xml:space="preserve">A session-musician's turn to solo songwriting, closer in spirit to the piano-based end of indie folk/slowcore than to any single scene.</t>
  </si>
  <si>
    <t xml:space="preserve">Lose Yr Love; Spiders; Altar</t>
  </si>
  <si>
    <t xml:space="preserve">https://keeledscales.bandcamp.com/music
https://joschornikow.bandcamp.com/album/altar</t>
  </si>
  <si>
    <t xml:space="preserve">A2565</t>
  </si>
  <si>
    <t xml:space="preserve">Erin Durant</t>
  </si>
  <si>
    <t xml:space="preserve">fingerpicked acoustic; piano; hushed; drawl; breezy</t>
  </si>
  <si>
    <t xml:space="preserve">Jazzy, warm-toned folk from a New Orleans songwriter, mixing loose acoustic guitar and piano with unhurried melodic turns that owe as much to Randy Newman as to any folk revivalist.</t>
  </si>
  <si>
    <t xml:space="preserve">Grows out of Durant's New Orleans singer-songwriter background before her later, more country-facing Ruination Record Co. records.</t>
  </si>
  <si>
    <t xml:space="preserve">Rising Sun; Sand Dunes; Islands</t>
  </si>
  <si>
    <t xml:space="preserve">https://keeledscales.bandcamp.com/music
https://erindurant.bandcamp.com/album/islands</t>
  </si>
  <si>
    <t xml:space="preserve">A2566</t>
  </si>
  <si>
    <t xml:space="preserve">Rae Fitzgerald</t>
  </si>
  <si>
    <t xml:space="preserve">Lonely Listener</t>
  </si>
  <si>
    <t xml:space="preserve">Tell 'Em Tapes</t>
  </si>
  <si>
    <t xml:space="preserve">fingerpicked acoustic; hushed; lo-fi; drawl; lullaby</t>
  </si>
  <si>
    <t xml:space="preserve">A six-song, lo-fi indie-folk EP of intimate, close-mic'd acoustic songs from an Austin songwriter later signed to Keeled Scales.</t>
  </si>
  <si>
    <t xml:space="preserve">Part of the same Austin DIY-folk circle as Julia Lucille and RF Shannon.</t>
  </si>
  <si>
    <t xml:space="preserve">Lonely Listener; Sunset Moonrise; Smileland</t>
  </si>
  <si>
    <t xml:space="preserve">https://keeledscales.bandcamp.com/music
https://raefitzgerald.bandcamp.com/album/lonely-listener</t>
  </si>
  <si>
    <t xml:space="preserve">A2567</t>
  </si>
  <si>
    <t xml:space="preserve">Songs of the Rail</t>
  </si>
  <si>
    <t xml:space="preserve">lo-fi; drawl; storytelling; small-town; funny-sad</t>
  </si>
  <si>
    <t xml:space="preserve">A 28-track compilation of Aaron Dowdy's earliest home-recorded songs (2017-2018), released as a single sprawling document years before Fust became a full band. Rough four-track country songs, drum-machine and all, that show the roots of the band's later, more polished storytelling.</t>
  </si>
  <si>
    <t xml:space="preserve">Predates and directly seeds the full-band Fust sound heard on Genevieve and Big Ugly; a look at the songwriter's home-recording origins before the Dear Life Records band era.</t>
  </si>
  <si>
    <t xml:space="preserve">Abandon; Dark One; Run to the Wolf</t>
  </si>
  <si>
    <t xml:space="preserve">https://dearliferecs.bandcamp.com/music
https://fust.bandcamp.com/album/songs-of-the-rail</t>
  </si>
  <si>
    <t xml:space="preserve">A2568</t>
  </si>
  <si>
    <t xml:space="preserve">Weirs</t>
  </si>
  <si>
    <t xml:space="preserve">Diamond Grove</t>
  </si>
  <si>
    <t xml:space="preserve">Durham/Brunswick County, VA area, NC</t>
  </si>
  <si>
    <t xml:space="preserve">fiddle; banjo; drawl; lo-fi; storytelling</t>
  </si>
  <si>
    <t xml:space="preserve">A shifting North Carolina old-time/DIY-noise collective (members of Sluice and Magic Tuber Stringband among them) recording traditional ballads and hymns with tape manipulation and found-sound production, cut live at a family dairy farm in Virginia.</t>
  </si>
  <si>
    <t xml:space="preserve">Bridges the Piedmont old-time/string-band tradition with the same DIY network that produces Sluice and Fust, treating inherited folk songs as raw material for experimental production.</t>
  </si>
  <si>
    <t xml:space="preserve">Lord Bateman; I Want to Die Easy; Edward</t>
  </si>
  <si>
    <t xml:space="preserve">https://dearliferecs.bandcamp.com/music
https://weirs-nc.bandcamp.com/album/diamond-grove-2</t>
  </si>
  <si>
    <t xml:space="preserve">A2569</t>
  </si>
  <si>
    <t xml:space="preserve">Hour</t>
  </si>
  <si>
    <t xml:space="preserve">Ghost Bridge</t>
  </si>
  <si>
    <t xml:space="preserve">Dear Life Records circle</t>
  </si>
  <si>
    <t xml:space="preserve">strings; horns; hushed; glacial; bleak</t>
  </si>
  <si>
    <t xml:space="preserve">Michael Cormier-O'Leary's chamber-folk ensemble Hour expands to a 13-piece orchestra of winds, strings and vibraphone for a slow, meditative suite about disappearance and loss, closer to instrumental chamber music than a rock record.</t>
  </si>
  <si>
    <t xml:space="preserve">Cormier-O'Leary also founded Dear Life Records and plays in Friendship and 2nd Grade, tying Hour directly into the same Philadelphia deadpan/slowcore circle.</t>
  </si>
  <si>
    <t xml:space="preserve">Centralia; Pearls; Sky is Blue</t>
  </si>
  <si>
    <t xml:space="preserve">https://dearliferecs.bandcamp.com/music
https://itshr.bandcamp.com/album/ghost-bridge</t>
  </si>
  <si>
    <t xml:space="preserve">A2570</t>
  </si>
  <si>
    <t xml:space="preserve">Subminiature</t>
  </si>
  <si>
    <t xml:space="preserve">strings; horns; hushed; live in the room; glacial</t>
  </si>
  <si>
    <t xml:space="preserve">A 15-track live album stitched together from two years of DIY touring, capturing Hour's shifting chamber-folk ensemble across bars, movie theaters and living rooms.</t>
  </si>
  <si>
    <t xml:space="preserve">A touring-diary capstone to Hour's catalog before Ghost Bridge, part of the same Dear Life Records/Cormier-O'Leary world as Friendship and 2nd Grade.</t>
  </si>
  <si>
    <t xml:space="preserve">Hallmark; Dying of Laughter; Doxology</t>
  </si>
  <si>
    <t xml:space="preserve">https://dearliferecs.bandcamp.com/music
https://itshr.bandcamp.com/album/subminiature</t>
  </si>
  <si>
    <t xml:space="preserve">A2571</t>
  </si>
  <si>
    <t xml:space="preserve">Trace Mountains</t>
  </si>
  <si>
    <t xml:space="preserve">House of Confusion</t>
  </si>
  <si>
    <t xml:space="preserve">jangle; synths; drawl; breezy; small-town</t>
  </si>
  <si>
    <t xml:space="preserve">Dave Benton's Trace Mountains project leans further into pedal-steel-flecked, warmly recorded country-pop on this record, mixing jangling guitars with synths and unhurried melodies.</t>
  </si>
  <si>
    <t xml:space="preserve">A former LVL UP member's move toward twangier, more countryish songwriting, part of the same Brooklyn/Lame-O indie scene as Slaughter Beach, Dog.</t>
  </si>
  <si>
    <t xml:space="preserve">Seen it Coming; On My Knees; Heart of Gold</t>
  </si>
  <si>
    <t xml:space="preserve">https://lame-orecords.bandcamp.com/music
https://tracemountains.bandcamp.com/album/house-of-confusion</t>
  </si>
  <si>
    <t xml:space="preserve">A2572</t>
  </si>
  <si>
    <t xml:space="preserve">Guided Meditation</t>
  </si>
  <si>
    <t xml:space="preserve">Matt Scottoline's Hurry project debut: tight, hook-forward power pop with an easy, unfussy jangle, plainspoken lyrics about heartbreak and self-doubt.</t>
  </si>
  <si>
    <t xml:space="preserve">Part of the same Philadelphia power-pop revival as 2nd Grade and Golden Apples, descended from Big Star and Superchunk.</t>
  </si>
  <si>
    <t xml:space="preserve">Nothing To Say; Fascination; Telepathic</t>
  </si>
  <si>
    <t xml:space="preserve">https://lame-orecords.bandcamp.com/music
https://hurry.bandcamp.com/album/guided-meditation-2</t>
  </si>
  <si>
    <t xml:space="preserve">A2573</t>
  </si>
  <si>
    <t xml:space="preserve">2nd Grade</t>
  </si>
  <si>
    <t xml:space="preserve">Girls and Boys</t>
  </si>
  <si>
    <t xml:space="preserve">jangle; short songs (under 2 minutes); pop-culture references; breezy; funny-sad</t>
  </si>
  <si>
    <t xml:space="preserve">A sprawling 20-song double set of concise, hook-driven power pop split into 'Girls' and 'Boys' halves, led by Peter Gill (also of Friendship and Hour).</t>
  </si>
  <si>
    <t xml:space="preserve">Continues 2nd Grade's Big Star/Guided by Voices-indebted songwriting within the same Dear Life/Lame-O Philadelphia scene as Friendship and Hurry.</t>
  </si>
  <si>
    <t xml:space="preserve">Radio Girls; Cellophane Girls; 20th Century Boys</t>
  </si>
  <si>
    <t xml:space="preserve">https://lame-orecords.bandcamp.com/music
https://2ndgrade.bandcamp.com/album/girls-and-boys</t>
  </si>
  <si>
    <t xml:space="preserve">A2574</t>
  </si>
  <si>
    <t xml:space="preserve">Strong</t>
  </si>
  <si>
    <t xml:space="preserve">jangle; harmonized guitars; breezy; short songs (under 2 minutes); funny-sad</t>
  </si>
  <si>
    <t xml:space="preserve">A brief, three-song burst of ringing, mid-fi guitar pop from another corner of Lame-O's Philadelphia power-pop stable, all hooks and no filler in under seven minutes total.</t>
  </si>
  <si>
    <t xml:space="preserve">Part of the same Philadelphia jangle-pop scene as Hurry and 2nd Grade.</t>
  </si>
  <si>
    <t xml:space="preserve">Don't Be Long; The 15th; Occasional</t>
  </si>
  <si>
    <t xml:space="preserve">https://lame-orecords.bandcamp.com/music
https://goldenapples.bandcamp.com/album/strong</t>
  </si>
  <si>
    <t xml:space="preserve">A2575</t>
  </si>
  <si>
    <t xml:space="preserve">GospelbeacH</t>
  </si>
  <si>
    <t xml:space="preserve">Pacific Surf Line</t>
  </si>
  <si>
    <t xml:space="preserve">harmonized guitars; breezy; jangle; cosmic; long solos</t>
  </si>
  <si>
    <t xml:space="preserve">A laid-back homage to '70s Topanga Canyon and Marin County sounds from a band built around former Beachwood Sparks players: jangly, country-tinged FM rock full of easy harmonies.</t>
  </si>
  <si>
    <t xml:space="preserve">Formed by Beachwood Sparks/Jonny Niemann/Neal Casal alumni, directly continuing the Paisley Underground-to-cosmic-country lineage that Curation Records now catalogs.</t>
  </si>
  <si>
    <t xml:space="preserve">California Steamer; Sunshine Skayway; Southern Girl</t>
  </si>
  <si>
    <t xml:space="preserve">https://curation-records.bandcamp.com/music
https://gospelbeach.bandcamp.com/album/pacific-surf-line</t>
  </si>
  <si>
    <t xml:space="preserve">A2576</t>
  </si>
  <si>
    <t xml:space="preserve">Beachwood Sparks</t>
  </si>
  <si>
    <t xml:space="preserve">Across the River of Stars</t>
  </si>
  <si>
    <t xml:space="preserve">Curation</t>
  </si>
  <si>
    <t xml:space="preserve">pedal steel; harmonized guitars; cosmic; breezy; long solos</t>
  </si>
  <si>
    <t xml:space="preserve">The Paisley Underground/cosmic-country pioneers' first album in over a decade, mixing pedal-steel-laced country rock with the band's longtime cosmic, harmony-driven sound.</t>
  </si>
  <si>
    <t xml:space="preserve">A late-career return from one of the foundational 2000s cosmic-country/Paisley Underground revival bands (V15/C6's direct lineage), now released on their own reissue-and-new-music label.</t>
  </si>
  <si>
    <t xml:space="preserve">Across The River Of Stars</t>
  </si>
  <si>
    <t xml:space="preserve">https://en.wikipedia.org/wiki/Beachwood_Sparks
https://curation-records.bandcamp.com/music</t>
  </si>
  <si>
    <t xml:space="preserve">A2577</t>
  </si>
  <si>
    <t xml:space="preserve">Promised Land Sound</t>
  </si>
  <si>
    <t xml:space="preserve">For Use and Delight</t>
  </si>
  <si>
    <t xml:space="preserve">long solos; harmonized guitars; cosmic; drawl; Telecaster twang</t>
  </si>
  <si>
    <t xml:space="preserve">A young Nashville band's second album, expanding from garage-country burners into ambitious, Byrds/Big Star-indebted psych-country with guest guitar from Steve Gunn.</t>
  </si>
  <si>
    <t xml:space="preserve">Nashville's 2010s cosmic-country underground, tied to Paradise of Bachelors' wider American-vernacular roster and to Steve Gunn's Black Dirt Studio circle.</t>
  </si>
  <si>
    <t xml:space="preserve">Push and Pull (All the Time); Golden Child; Otherworldly Pleasures</t>
  </si>
  <si>
    <t xml:space="preserve">https://paradiseofbachelors.bandcamp.com/music
https://promisedlandnashville.bandcamp.com/album/for-use-and-delight-2</t>
  </si>
  <si>
    <t xml:space="preserve">A2578</t>
  </si>
  <si>
    <t xml:space="preserve">Mega Bog</t>
  </si>
  <si>
    <t xml:space="preserve">Life, and Another</t>
  </si>
  <si>
    <t xml:space="preserve">synths; hushed; cosmic; fingerpicked acoustic; storytelling</t>
  </si>
  <si>
    <t xml:space="preserve">Erin Birgy's surrealist song-world turns painterly and desert-lit on this record, co-produced with Big Thief's James Krivchenia: avant-pop arrangements wrapped around plainspoken, image-dense lyrics.</t>
  </si>
  <si>
    <t xml:space="preserve">Connected to the Big Thief/indie-folk network via Krivchenia's production; sits at the arty edge of the twangy indie-folk lane.</t>
  </si>
  <si>
    <t xml:space="preserve">Flower; Station to Station; Maybe You Died</t>
  </si>
  <si>
    <t xml:space="preserve">https://paradiseofbachelors.bandcamp.com/music
https://megabog.bandcamp.com/album/life-and-another</t>
  </si>
  <si>
    <t xml:space="preserve">A2579</t>
  </si>
  <si>
    <t xml:space="preserve">Advance Base</t>
  </si>
  <si>
    <t xml:space="preserve">Nephew in the Wild</t>
  </si>
  <si>
    <t xml:space="preserve">drum machine; deadpan; funny-sad; small-town; bleak</t>
  </si>
  <si>
    <t xml:space="preserve">Owen Ashworth's post-Casiotone project sets deadpan, plainly sung short stories about Michigan, Christmas, and lost people over minimal drum machine and synth, calling PopMatters' Indie Pop Album of the Year in 2015.</t>
  </si>
  <si>
    <t xml:space="preserve">A direct continuation of the Drag City deadpan school through Ashworth's own Orindal Records, feeding the same lineage as Silver Jews and Advance Base's Casiotone predecessor.</t>
  </si>
  <si>
    <t xml:space="preserve">Christmas in Dearborn; Nephew in the Wild; Kitty Winn</t>
  </si>
  <si>
    <t xml:space="preserve">https://orindalrecords.bandcamp.com/music
https://advancebase.bandcamp.com/album/nephew-in-the-wild</t>
  </si>
  <si>
    <t xml:space="preserve">A2580</t>
  </si>
  <si>
    <t xml:space="preserve">Macie Stewart</t>
  </si>
  <si>
    <t xml:space="preserve">Mouth Full of Glass</t>
  </si>
  <si>
    <t xml:space="preserve">piano; fingerpicked acoustic; hushed; strings; bleak</t>
  </si>
  <si>
    <t xml:space="preserve">A Chicago multi-instrumentalist's (Ohmme, Marker) solo debut: spare piano- and violin-inflected songs recorded mostly alone, moving between chamber-folk intimacy and quiet dissonance.</t>
  </si>
  <si>
    <t xml:space="preserve">Grows out of Chicago's overlapping indie-folk/experimental scene, tied to Orindal labelmates Gia Margaret and Macie Stewart's other Chicago projects.</t>
  </si>
  <si>
    <t xml:space="preserve">Finally; Garter Snake; Where We Live</t>
  </si>
  <si>
    <t xml:space="preserve">https://orindalrecords.bandcamp.com/music
https://maciestewart.bandcamp.com/album/mouth-full-of-glass</t>
  </si>
  <si>
    <t xml:space="preserve">A2581</t>
  </si>
  <si>
    <t xml:space="preserve">Gia Margaret</t>
  </si>
  <si>
    <t xml:space="preserve">There's Always Glimmer</t>
  </si>
  <si>
    <t xml:space="preserve">Dalliance Recordings</t>
  </si>
  <si>
    <t xml:space="preserve">hushed; fingerpicked acoustic; bleak; lullaby; cracked or yelping</t>
  </si>
  <si>
    <t xml:space="preserve">A hushed, lo-fi debut of whispery vocals over sparse acoustic guitar and piano, later reissued via the Orindal Records-adjacent Chicago scene.</t>
  </si>
  <si>
    <t xml:space="preserve">Sits alongside Chicago's Orindal/Dear Nora/Advance Base circle of quiet, home-recorded songwriting.</t>
  </si>
  <si>
    <t xml:space="preserve">Groceries; Birthday; Exist</t>
  </si>
  <si>
    <t xml:space="preserve">https://orindalrecords.bandcamp.com/music
https://giamargaret.bandcamp.com/album/theres-always-glimmer</t>
  </si>
  <si>
    <t xml:space="preserve">A2582</t>
  </si>
  <si>
    <t xml:space="preserve">Karima Walker</t>
  </si>
  <si>
    <t xml:space="preserve">Waking the Dreaming Body</t>
  </si>
  <si>
    <t xml:space="preserve">Keeled Scales / Orindal Records</t>
  </si>
  <si>
    <t xml:space="preserve">synths; fingerpicked acoustic; hushed; drawl; cosmic</t>
  </si>
  <si>
    <t xml:space="preserve">A Tucson artist's solo-produced record blending Americana-tinged songwriting with ambient sound design: synthesizer, tape loops, field recordings and her own desert-referencing lyrics.</t>
  </si>
  <si>
    <t xml:space="preserve">A joint release between Keeled Scales and Orindal Records, connecting Tucson's desert-folk scene to both labels' networks.</t>
  </si>
  <si>
    <t xml:space="preserve">Reconstellated; Waking the Dreaming Body; Window I</t>
  </si>
  <si>
    <t xml:space="preserve">https://orindalrecords.bandcamp.com/music
https://karimawalker.bandcamp.com/album/waking-the-dreaming-body</t>
  </si>
  <si>
    <t xml:space="preserve">A2583</t>
  </si>
  <si>
    <t xml:space="preserve">Firetrail</t>
  </si>
  <si>
    <t xml:space="preserve">fingerpicked acoustic; piano; heartbreak; breezy; hushed</t>
  </si>
  <si>
    <t xml:space="preserve">Durant's most recent record continues her warm, jazz-inflected folk songwriting, now on the Brooklyn label Ruination Record Co.</t>
  </si>
  <si>
    <t xml:space="preserve">A later-career continuation of the same New Orleans folk songwriting heard on her earlier Keeled Scales record Islands.</t>
  </si>
  <si>
    <t xml:space="preserve">Greening; Castle Rock; Firetrail</t>
  </si>
  <si>
    <t xml:space="preserve">https://ruinationrecordco.bandcamp.com/music
https://erindurant.bandcamp.com/album/firetrail</t>
  </si>
  <si>
    <t xml:space="preserve">A2584</t>
  </si>
  <si>
    <t xml:space="preserve">Adeline Hotel</t>
  </si>
  <si>
    <t xml:space="preserve">Good Timing</t>
  </si>
  <si>
    <t xml:space="preserve">fingerpicked acoustic; hushed; breezy; lo-fi; funny-sad</t>
  </si>
  <si>
    <t xml:space="preserve">Dan Knishkowy's Adeline Hotel project offers gentle, fingerpicked indie folk with plainspoken, slightly wry lyrics about memory and routine.</t>
  </si>
  <si>
    <t xml:space="preserve">Part of a small Brooklyn/Ruination songwriter circle (Frank Meadows, Jackie West, The Bird Calls) that frequently collaborates across each other's records.</t>
  </si>
  <si>
    <t xml:space="preserve">Photographic Memory; Good Timing; Blueberry Fingers</t>
  </si>
  <si>
    <t xml:space="preserve">https://ruinationrecordco.bandcamp.com/music
https://adelinehotel.bandcamp.com/album/good-timing</t>
  </si>
  <si>
    <t xml:space="preserve">A2585</t>
  </si>
  <si>
    <t xml:space="preserve">Frank Meadows</t>
  </si>
  <si>
    <t xml:space="preserve">Dead Weight</t>
  </si>
  <si>
    <t xml:space="preserve">Brooklyn, NY (via North Carolina)</t>
  </si>
  <si>
    <t xml:space="preserve">piano; storytelling; drawl; funny-sad; road songs</t>
  </si>
  <si>
    <t xml:space="preserve">A piano-led, songs-first country record from the Fust bassist and Dear Life Records co-owner, mixing Neil Young-style keyboard balladry with Lambchop-esque narrative turns and field-recording interludes.</t>
  </si>
  <si>
    <t xml:space="preserve">Meadows co-runs Dear Life Records and plays in Fust, linking this solo record directly to that North Carolina/Brooklyn alt-country network.</t>
  </si>
  <si>
    <t xml:space="preserve">Everybody's Birthday; Dead Weight; Time Enough</t>
  </si>
  <si>
    <t xml:space="preserve">https://ruinationrecordco.bandcamp.com/music
https://frankmeadows.bandcamp.com/album/dead-weight</t>
  </si>
  <si>
    <t xml:space="preserve">A2586</t>
  </si>
  <si>
    <t xml:space="preserve">Jackie West</t>
  </si>
  <si>
    <t xml:space="preserve">Silent Century</t>
  </si>
  <si>
    <t xml:space="preserve">jangle; drawl; synths; breezy; shouted</t>
  </si>
  <si>
    <t xml:space="preserve">A Brooklyn songwriter's guitar-and-synth indie rock record, made with a rotating cast from the same Ruination/Adeline Hotel circle (Dan Knishkowy, Katie Von Scheicher).</t>
  </si>
  <si>
    <t xml:space="preserve">Part of the same small Brooklyn songwriter-collaborator scene as Adeline Hotel, Office Culture and The Bird Calls.</t>
  </si>
  <si>
    <t xml:space="preserve">All Falls Down; Silent Century; Offer</t>
  </si>
  <si>
    <t xml:space="preserve">https://ruinationrecordco.bandcamp.com/music
https://jackiewest.bandcamp.com/album/silent-century</t>
  </si>
  <si>
    <t xml:space="preserve">A2587</t>
  </si>
  <si>
    <t xml:space="preserve">The Bird Calls</t>
  </si>
  <si>
    <t xml:space="preserve">Take Leave</t>
  </si>
  <si>
    <t xml:space="preserve">deadpan; funny-sad; storytelling; drawl; anthemic</t>
  </si>
  <si>
    <t xml:space="preserve">Sam Sodomsky's songwriting project draws explicit comparison to David Berman, John Darnielle and Destroyer's Dan Bejar: clever, plainspoken songs balancing folksy earnestness against wry self-awareness.</t>
  </si>
  <si>
    <t xml:space="preserve">A direct continuation of the Drag City deadpan-songwriter lineage (Berman, Darnielle) within the small Brooklyn Ruination/Adeline Hotel circle.</t>
  </si>
  <si>
    <t xml:space="preserve">Glow Like Me; To Everything There Is A Ceiling; Take Leave</t>
  </si>
  <si>
    <t xml:space="preserve">https://ruinationrecordco.bandcamp.com/music
https://thebirdcalls.bandcamp.com/album/take-leave</t>
  </si>
  <si>
    <t xml:space="preserve">A2588</t>
  </si>
  <si>
    <t xml:space="preserve">Squirrel Flower</t>
  </si>
  <si>
    <t xml:space="preserve">Tomorrow's Fire</t>
  </si>
  <si>
    <t xml:space="preserve">Chicago, IL / Iowa</t>
  </si>
  <si>
    <t xml:space="preserve">Crazy Horse fuzz; drawl; anthemic; storytelling; feedback</t>
  </si>
  <si>
    <t xml:space="preserve">Ella Williams's fourth Squirrel Flower album is dense, expansive guitar rock about work, anxiety and climate dread, cut with Alex Farrar (MJ Lenderman, Wednesday) and players from Wednesday, Bon Iver and the War on Drugs.</t>
  </si>
  <si>
    <t xml:space="preserve">Farrar's production ties Squirrel Flower directly into the Asheville Drop of Sun network that also produced Wednesday and MJ Lenderman.</t>
  </si>
  <si>
    <t xml:space="preserve">Intheskatepark; Alley Light; When a Plant Is Dying</t>
  </si>
  <si>
    <t xml:space="preserve">https://en.wikipedia.org/wiki/Squirrel_Flower
https://www.noexpectations.fyi/p/squirrel-flower-tomorrows-fire-interview</t>
  </si>
  <si>
    <t xml:space="preserve">A2589</t>
  </si>
  <si>
    <t xml:space="preserve">Say a Prayer to the Gods of Getting Going</t>
  </si>
  <si>
    <t xml:space="preserve">noise wall; drawl; feedback; anthemic; storytelling</t>
  </si>
  <si>
    <t xml:space="preserve">A travel-inspired record balancing Williams's enveloping voice against crunchy, wall-of-guitar live production, drawing comparisons to Wednesday and Alex G.</t>
  </si>
  <si>
    <t xml:space="preserve">Continues Squirrel Flower's move toward the countrygaze-adjacent, guitar-wall sound of Wednesday's circle.</t>
  </si>
  <si>
    <t xml:space="preserve">Cleveland; Wheels; Not Me</t>
  </si>
  <si>
    <t xml:space="preserve">https://en.wikipedia.org/wiki/Squirrel_Flower</t>
  </si>
  <si>
    <t xml:space="preserve">A2590</t>
  </si>
  <si>
    <t xml:space="preserve">When Your Heartstrings Break</t>
  </si>
  <si>
    <t xml:space="preserve">Sugar Free Records</t>
  </si>
  <si>
    <t xml:space="preserve">Elephant 6</t>
  </si>
  <si>
    <t xml:space="preserve">horns; jangle; harmonized guitars; funny-sad; breezy</t>
  </si>
  <si>
    <t xml:space="preserve">Beulah's second album pairs Elephant 6-style horn charts and layered harmonies with a scrappier, more rock-leaning backbone than their debut. Miles Kurosky's bittersweet melodies and off-kilter brass arrangements sit over loose, unpolished guitar pop. It's for listeners who want the Elephant 6 sound without the whimsy tipping into twee.</t>
  </si>
  <si>
    <t xml:space="preserve">Grew out of the Elephant 6 collective alongside Apples in Stereo and Olivia Tremor Control; its warm, horn-laced melancholy fed later indie-pop and slacker-pop bands drawing on '60s pop craft.</t>
  </si>
  <si>
    <t xml:space="preserve">Emma Blowgun's Last Stand; Score from Augusta; Silverado Days</t>
  </si>
  <si>
    <t xml:space="preserve">https://en.wikipedia.org/wiki/When_Your_Heartstrings_Break</t>
  </si>
  <si>
    <t xml:space="preserve">A2591</t>
  </si>
  <si>
    <t xml:space="preserve">The Minders</t>
  </si>
  <si>
    <t xml:space="preserve">Hooray for Tuesday</t>
  </si>
  <si>
    <t xml:space="preserve">spinART</t>
  </si>
  <si>
    <t xml:space="preserve">Denver, CO / Elephant 6</t>
  </si>
  <si>
    <t xml:space="preserve">jangle; fingerpicked acoustic; lo-fi; breezy; pop-culture references</t>
  </si>
  <si>
    <t xml:space="preserve">The Minders' debut is chiming, lo-fi guitar pop cut from the same Elephant 6 cloth as Neutral Milk Hotel and Apples in Stereo, with Martyn Leaper's reedy vocals riding fuzzed, melodic hooks. Production is homemade and a little wobbly, favoring hummable tunes over polish. A good entry point for the collective's sunnier, less psychedelic wing.</t>
  </si>
  <si>
    <t xml:space="preserve">Formed within the Elephant 6 collective (Leaper played with the Apples in Stereo); its scrappy jangle-pop feeds the same lo-fi indie-pop lineage as Guided by Voices and the Olivia Tremor Control.</t>
  </si>
  <si>
    <t xml:space="preserve">Hooray for Tuesday; Yeah Yeah Yeah; Our Man in Bombay</t>
  </si>
  <si>
    <t xml:space="preserve">https://en.wikipedia.org/wiki/Hooray_for_Tuesday</t>
  </si>
  <si>
    <t xml:space="preserve">A2592</t>
  </si>
  <si>
    <t xml:space="preserve">Mary Lou Lord</t>
  </si>
  <si>
    <t xml:space="preserve">Got No Shadow</t>
  </si>
  <si>
    <t xml:space="preserve">Work Records</t>
  </si>
  <si>
    <t xml:space="preserve">fingerpicked acoustic; jangle; drawl; breezy; storytelling</t>
  </si>
  <si>
    <t xml:space="preserve">A former Boston subway busker's only major-label album, pairing her plainspoken, slightly nasal voice with jangly folk-rock arrangements and songs co-written with Nick Saloman (the Bevis Frond) and Freedy Johnston. It leans more toward '90s college-radio jangle-pop than lo-fi slacker rock, closer in spirit to Liz Phair's guest spot on the record.</t>
  </si>
  <si>
    <t xml:space="preserve">Emerged from the Boston indie/busking scene around Bevis Frond and Elliott Smith (who contributed to her earlier EPs); represents the more polished, radio-adjacent edge of '90s indie jangle.</t>
  </si>
  <si>
    <t xml:space="preserve">His Lamest Flame; Some Jingle Jangle Morning (When I'm Straight); Shake Sugaree</t>
  </si>
  <si>
    <t xml:space="preserve">https://en.wikipedia.org/wiki/Got_No_Shadow</t>
  </si>
  <si>
    <t xml:space="preserve">A2593</t>
  </si>
  <si>
    <t xml:space="preserve">Rainmaker</t>
  </si>
  <si>
    <t xml:space="preserve">fingerpicked acoustic; baritone; storytelling; hushed; cracked or yelping</t>
  </si>
  <si>
    <t xml:space="preserve">Chapman's debut LP is psychedelic-tinged British folk-guitar songwriting, produced by Gus Dudgeon, with his weathered baritone over fingerpicked and occasionally full-band arrangements. It opens with his best-known song, "It Didn't Work Out," and moves through wistful, understated ballads. A key entry point into the British folk-rock guitar tradition that indie folk and American Primitive players still cite.</t>
  </si>
  <si>
    <t xml:space="preserve">Part of the same late-60s UK folk-guitar wave as Bert Jansch and Nick Drake; Chapman's fingerstyle playing directly influenced American Primitive guitarists and later indie-folk songwriters.</t>
  </si>
  <si>
    <t xml:space="preserve">It Didn't Work Out; Rainmaker; No-One Left To Care</t>
  </si>
  <si>
    <t xml:space="preserve">https://www.allmusic.com/album/rainmaker-mw0000699054
https://en.wikipedia.org/wiki/Michael_Chapman_(singer)</t>
  </si>
  <si>
    <t xml:space="preserve">A2594</t>
  </si>
  <si>
    <t xml:space="preserve">Bird-Dog</t>
  </si>
  <si>
    <t xml:space="preserve">Flying Nun / Homestead</t>
  </si>
  <si>
    <t xml:space="preserve">Dunedin sound</t>
  </si>
  <si>
    <t xml:space="preserve">jangle; harmonized guitars; cracked or yelping; storytelling; lo-fi</t>
  </si>
  <si>
    <t xml:space="preserve">Graeme Downes and the Verlaines' second album pairs the Dunedin sound's homemade, chiming guitars with unusually literate, classically-informed songwriting and a raw, garage-recorded punch. Tracks jump between full-band jangle and stripped-back drama, with Downes's cracked, urgent voice carrying it. Essential listening for the Flying Nun catalog's more ambitious songwriting wing.</t>
  </si>
  <si>
    <t xml:space="preserve">Core Dunedin sound / Flying Nun band alongside the Chills and the Clean; its homemade jangle and drone fed the American college-rock and lo-fi scenes that picked up Flying Nun records via Homestead's US distribution.</t>
  </si>
  <si>
    <t xml:space="preserve">Makes No Difference; Bird-Dog; Slow Sad Love Song</t>
  </si>
  <si>
    <t xml:space="preserve">https://en.wikipedia.org/wiki/The_Verlaines
https://www.discogs.com/master/149661-Verlaines-Bird-Dog</t>
  </si>
  <si>
    <t xml:space="preserve">A2595</t>
  </si>
  <si>
    <t xml:space="preserve">Radar Bros.</t>
  </si>
  <si>
    <t xml:space="preserve">The Singing Hatchet</t>
  </si>
  <si>
    <t xml:space="preserve">See Thru Broadcasting (US) / Chemikal Underground (UK)</t>
  </si>
  <si>
    <t xml:space="preserve">hushed; glacial; fingerpicked acoustic; lullaby; bleak</t>
  </si>
  <si>
    <t xml:space="preserve">Radar Bros.' second album is slow, reverb-soaked guitar rock built on Jim Putnam's murmured vocals and unhurried tempos, closer to Codeine or Duster than to Pavement's scrappier slacker sound. Long, patient song structures and warm analog production give it a hazy, half-asleep quality. A good pick for listeners drawn to '90s indie's quieter, sadder corner.</t>
  </si>
  <si>
    <t xml:space="preserve">Grew out of the LA indie scene alongside Grandaddy (whom Putnam later joined); its slow-motion guitar rock sits at the crossroads of Matador/Merge-style slacker indie and the slowcore/sadcore lineage of Codeine and Bedhead.</t>
  </si>
  <si>
    <t xml:space="preserve">Tar The Roofs; Shifty Lies; Open Ocean Sailing</t>
  </si>
  <si>
    <t xml:space="preserve">https://en.wikipedia.org/wiki/Radar_Bros.
https://www.discogs.com/master/193932-Radar-Bros-The-Singing-Hatchet</t>
  </si>
  <si>
    <t xml:space="preserve">A2596</t>
  </si>
  <si>
    <t xml:space="preserve">Salem 66</t>
  </si>
  <si>
    <t xml:space="preserve">Frequency and Urgency</t>
  </si>
  <si>
    <t xml:space="preserve">Homestead</t>
  </si>
  <si>
    <t xml:space="preserve">close harmonies; drawl; jangle; storytelling; lo-fi</t>
  </si>
  <si>
    <t xml:space="preserve">Salem 66's third album pairs the twin vocals of Judy Grunwald and Beth Kaplan over ringing, mid-tempo guitar rock, part of Homestead Records' Boston-area roster. It leans folkier and more melodic than the label's noisier acts, with plainspoken lyrics and close, conversational harmonies. A representative slice of American underground/college-rock's gentler wing.</t>
  </si>
  <si>
    <t xml:space="preserve">Boston Homestead-label peers of Dinosaur Jr. and Salem 66's own earlier work with Sonic Youth's Lee Ranaldo producing; part of the SST/Homestead college-radio network that fed the later lo-fi and Bandcamp DIY scene.</t>
  </si>
  <si>
    <t xml:space="preserve">Postcard; Wanderlust; Widow's Walk</t>
  </si>
  <si>
    <t xml:space="preserve">https://www.discogs.com/master/623533-Salem-66-Frequency-And-Urgency</t>
  </si>
  <si>
    <t xml:space="preserve">A2597</t>
  </si>
  <si>
    <t xml:space="preserve">Great Plains</t>
  </si>
  <si>
    <t xml:space="preserve">Naked at the Buy, Sell and Trade</t>
  </si>
  <si>
    <t xml:space="preserve">deadpan; pop-culture references; jangle; short songs (under 2 minutes); funny-sad</t>
  </si>
  <si>
    <t xml:space="preserve">Columbus, Ohio's Great Plains play scrappy, deadpan guitar-pop stuffed with pop-culture jokes and rapid-fire wordplay, closer to a Midwestern update of the Feelies than to hardcore. Ron House's flat, wry vocal delivery over jangly, fast-strummed guitars anticipates the funny-sad Drag City school. A key document of the '80s Homestead/college-rock underground outside the coasts.</t>
  </si>
  <si>
    <t xml:space="preserve">Part of the same Homestead/college-radio underground as the Feelies and R.E.M.; House's deadpan, joke-laced songwriting is a direct forerunner of the Drag City deadpan school (Silver Jews, Pavement).</t>
  </si>
  <si>
    <t xml:space="preserve">Dick Clark; Letter To A Fanzine; Chuck Berry's Orphan</t>
  </si>
  <si>
    <t xml:space="preserve">https://www.discogs.com/master/1518012-Great-Plains-Naked-At-The-Buy-Sell-And-Trade</t>
  </si>
  <si>
    <t xml:space="preserve">A2598</t>
  </si>
  <si>
    <t xml:space="preserve">Christmas</t>
  </si>
  <si>
    <t xml:space="preserve">In Excelsior Dayglo</t>
  </si>
  <si>
    <t xml:space="preserve">deadpan; pop-culture references; jangle; funny-sad; shouted</t>
  </si>
  <si>
    <t xml:space="preserve">Boston's Christmas play jittery, hook-heavy college rock with Michael Cudahy's deadpan, absurdist lyrics riding bright, angular guitars. It's brasher and more new-wave-inflected than its underground peers, with a cartoonish energy that never loses the tunes. A good example of '80s college rock's stranger, funnier fringe.</t>
  </si>
  <si>
    <t xml:space="preserve">Part of the Boston college-rock scene alongside the Pixies' early circuit; its jokey, deadpan lyricism sits in the same lineage that runs toward the Drag City school's funny-sad songwriting.</t>
  </si>
  <si>
    <t xml:space="preserve">Big Plans; Loved Ones; Pumpkinhead</t>
  </si>
  <si>
    <t xml:space="preserve">https://www.discogs.com/master/315748-Christmas-In-Excelsior-Dayglo</t>
  </si>
  <si>
    <t xml:space="preserve">A2599</t>
  </si>
  <si>
    <t xml:space="preserve">Love Tractor</t>
  </si>
  <si>
    <t xml:space="preserve">Athens, GA scene</t>
  </si>
  <si>
    <t xml:space="preserve">jangle; harmonized guitars; breezy; fingerpicked acoustic; lo-fi</t>
  </si>
  <si>
    <t xml:space="preserve">Love Tractor's debut is mostly instrumental, twangy post-punk jangle from the same early-80s Athens, Georgia scene that produced R.E.M. and Pylon. Interlocking guitar lines and a loose, homemade feel give it a warm, unhurried character rare among their punkier peers. A key document of Athens' guitar-forward, DIY college-rock beginnings.</t>
  </si>
  <si>
    <t xml:space="preserve">Formed within the Athens, GA scene alongside R.E.M. and Pylon, sharing members and stages; its ringing, interlocking guitars are a direct antecedent of the jangle strand of American underground/college rock.</t>
  </si>
  <si>
    <t xml:space="preserve">Buy Me A Million Dollars; Motorcade; Tropical</t>
  </si>
  <si>
    <t xml:space="preserve">https://www.discogs.com/master/641009-Love-Tractor-Love-Tractor</t>
  </si>
  <si>
    <t xml:space="preserve">A2600</t>
  </si>
  <si>
    <t xml:space="preserve">Scrawl</t>
  </si>
  <si>
    <t xml:space="preserve">He's Drunk</t>
  </si>
  <si>
    <t xml:space="preserve">shouted; deadpan; drawl; lo-fi; rowdy</t>
  </si>
  <si>
    <t xml:space="preserve">Scrawl's second album is rough, unglamorous Midwestern guitar rock led by Marcy Mays' and Sue Harshe's plainspoken, alternately deadpan and shouted vocals. The playing is loose and live-sounding, closer to a bar band than a studio project, with blunt lyrics about drinking and bad relationships. A rawer, more female-fronted counterpart to labelmates like the Replacements.</t>
  </si>
  <si>
    <t xml:space="preserve">Columbus, Ohio underground contemporaries of Great Plains; part of the same Homestead/Rough Trade-era college-rock network that fed the '90s slacker and lo-fi scenes.</t>
  </si>
  <si>
    <t xml:space="preserve">Green Beer; Believe; I Feel Your Pain</t>
  </si>
  <si>
    <t xml:space="preserve">https://www.discogs.com/master/33039-Scrawl-Hes-Drunk</t>
  </si>
  <si>
    <t xml:space="preserve">A2601</t>
  </si>
  <si>
    <t xml:space="preserve">The Windbreakers</t>
  </si>
  <si>
    <t xml:space="preserve">Run</t>
  </si>
  <si>
    <t xml:space="preserve">Jackson, MS</t>
  </si>
  <si>
    <t xml:space="preserve">jangle; harmonized guitars; breezy; pop-culture references; short songs (under 2 minutes)</t>
  </si>
  <si>
    <t xml:space="preserve">Bobby Sutliff and Tim Lee's Mississippi band play bright, Byrds-descended jangle-pop with tight vocal harmonies and clean, ringing guitar interplay. It's more melodic and pop-focused than their noisier Southern college-rock peers, closer to Let's Active than to Pylon. A key example of the South's own strand of '80s American jangle/college rock.</t>
  </si>
  <si>
    <t xml:space="preserve">Part of the same DB Records / Southern college-rock network as R.E.M. and Let's Active; its clean jangle-pop is a direct ancestor of '90s power-pop and jangle bands.</t>
  </si>
  <si>
    <t xml:space="preserve">Run; This Time-She Said; Visa Cards And Antique Mirrors</t>
  </si>
  <si>
    <t xml:space="preserve">https://www.discogs.com/master/235382-The-Windbreakers-Run</t>
  </si>
  <si>
    <t xml:space="preserve">A2602</t>
  </si>
  <si>
    <t xml:space="preserve">Sugar Mouth</t>
  </si>
  <si>
    <t xml:space="preserve">jangle; fingerpicked acoustic; lo-fi; breezy; hushed</t>
  </si>
  <si>
    <t xml:space="preserve">The Clean guitarist's second solo album is warmer and more song-based than his band's drone-heavy jangle, with hushed vocals over unhurried, softly fuzzed guitar melodies. The homemade production keeps the Dunedin sound's lo-fi character while leaning toward gentle pop songcraft. A good solo counterpart to the Clean's more driving records.</t>
  </si>
  <si>
    <t xml:space="preserve">Extends the Dunedin sound / Flying Nun lineage he helped define with the Clean; its quiet, homemade jangle feeds directly into '90s and 2000s lo-fi indie pop internationally.</t>
  </si>
  <si>
    <t xml:space="preserve">Fallaway; Filter; Listen To The Rain</t>
  </si>
  <si>
    <t xml:space="preserve">https://www.discogs.com/master/87166-David-Kilgour-Sugar-Mouth</t>
  </si>
  <si>
    <t xml:space="preserve">A2603</t>
  </si>
  <si>
    <t xml:space="preserve">The New Lost City Ramblers</t>
  </si>
  <si>
    <t xml:space="preserve">fiddle; banjo; mandolin; fingerpicked acoustic; storytelling</t>
  </si>
  <si>
    <t xml:space="preserve">Mike Seeger, John Cohen and Tom Paley's debut recreates 1920s-30s old-time string-band music note-for-note off 78s, revivalists playing traditional fiddle, banjo and mandolin tunes and songs with scholarly fidelity. It's plainly recorded and unadorned, meant to preserve the source material rather than reinterpret it. A foundational document of the postwar old-time revival that runs directly into the folk revival's roots consciousness.</t>
  </si>
  <si>
    <t xml:space="preserve">Drew directly on Harry Smith's Anthology of American Folk Music and prewar string-band 78s; the group's scholarly revivalism fed the 1960s folk revival and every later old-time/roots-conscious songwriter who dug into pre-war sources.</t>
  </si>
  <si>
    <t xml:space="preserve">Don't Let Your Deal Go Down; Colored Aristocracy; Brown's Ferry Blues</t>
  </si>
  <si>
    <t xml:space="preserve">https://en.wikipedia.org/wiki/New_Lost_City_Ramblers
https://www.discogs.com/master/592917-The-New-Lost-City-Ramblers-The-New-Lost-City-Ramblers</t>
  </si>
  <si>
    <t xml:space="preserve">A2604</t>
  </si>
  <si>
    <t xml:space="preserve">Hi-Res</t>
  </si>
  <si>
    <t xml:space="preserve">Flatlanders/Lubbock scene</t>
  </si>
  <si>
    <t xml:space="preserve">Telecaster twang; synths; road songs; storytelling; drawl</t>
  </si>
  <si>
    <t xml:space="preserve">Ely's early-80s MCA album pushes his Lubbock roots-rock toward new-wave-inflected production, with synths and drum machines alongside his Telecaster twang and rasping voice. It's a stranger, more experimental record than his earlier Texas honky-tonk albums, chasing a rootsy new-wave crossover in the vein of Joe King Carrasco. A curiosity for fans tracing how '80s country outsiders wrestled with mainstream rock production.</t>
  </si>
  <si>
    <t xml:space="preserve">Part of the Flatlanders/Lubbock songwriter circle with Butch Hancock and Jimmie Dale Gilmore; Ely's restless border-rock songwriting fed the alt-country and Americana movements of the '90s.</t>
  </si>
  <si>
    <t xml:space="preserve">Cool Rockin' Loretta; Letter To Laredo; Locked In A Boxcar With The Queen Of Spain</t>
  </si>
  <si>
    <t xml:space="preserve">https://en.wikipedia.org/wiki/Joe_Ely
https://www.discogs.com/master/226079-Joe-Ely-Hi-Res</t>
  </si>
  <si>
    <t xml:space="preserve">A2605</t>
  </si>
  <si>
    <t xml:space="preserve">Dig All Night</t>
  </si>
  <si>
    <t xml:space="preserve">Hightone Records</t>
  </si>
  <si>
    <t xml:space="preserve">Telecaster twang; road songs; drawl; storytelling; rowdy</t>
  </si>
  <si>
    <t xml:space="preserve">After his major-label detour, Ely landed on the independent Hightone label for this leaner, guitar-driven roots-rock record. It restores the Telecaster twang and bar-band drive of his classic Texas sound, with road-worn storytelling and a rougher, more direct production. A return-to-form that anticipated the alt-country movement's embrace of unpolished, guitar-first Americana.</t>
  </si>
  <si>
    <t xml:space="preserve">Continues the Flatlanders/Lubbock lineage of West Texas roots-rock; Hightone's roster (also home to Dave Alvin) placed Ely alongside the artists who directly built the No Depression / alt-country audience of the following decade.</t>
  </si>
  <si>
    <t xml:space="preserve">Dig All Night; Settle For Love; Drivin' Man</t>
  </si>
  <si>
    <t xml:space="preserve">https://en.wikipedia.org/wiki/Joe_Ely
https://www.discogs.com/master/296680-Joe-Ely-Dig-All-Night</t>
  </si>
  <si>
    <t xml:space="preserve">A2606</t>
  </si>
  <si>
    <t xml:space="preserve">Mother Goose</t>
  </si>
  <si>
    <t xml:space="preserve">fingerpicked acoustic; lo-fi; lullaby; hushed; deadpan</t>
  </si>
  <si>
    <t xml:space="preserve">A Louisville side project of Will Oldham associates (Jack Carneal, Paul Oldham), this debut sets classic Mother Goose nursery rhymes to hushed, homemade country-folk arrangements. Short, plainly sung and gently strummed, it reads as a lo-fi lullaby record rather than a conventional singer-songwriter statement. An oddball but genuine offshoot of the Palace/Drag City circle's deadpan, homespun aesthetic.</t>
  </si>
  <si>
    <t xml:space="preserve">Direct offshoot of Will Oldham's Palace Records world, sharing members and a label with Palace Music; part of the Drag City deadpan school's more experimental, lo-fi fringe.</t>
  </si>
  <si>
    <t xml:space="preserve">Wee Willie Winkie; Solomon Grundy; Peter Peter Pumpkin Eater</t>
  </si>
  <si>
    <t xml:space="preserve">https://www.discogs.com/release/750679-The-Anomoanon-Mother-Goose</t>
  </si>
  <si>
    <t xml:space="preserve">A2607</t>
  </si>
  <si>
    <t xml:space="preserve">Sweetkorn</t>
  </si>
  <si>
    <t xml:space="preserve">Trikont/Bellemeade Phonics</t>
  </si>
  <si>
    <t xml:space="preserve">Vermont / itinerant</t>
  </si>
  <si>
    <t xml:space="preserve">fingerpicked acoustic; drawl; funny-sad; lo-fi; storytelling</t>
  </si>
  <si>
    <t xml:space="preserve">The outsider-folk elder's early-2000s album keeps his loose, homemade blend of country blues, folk and talking-blues humor, sung in his cracked, conversational drawl. Arrangements stay sparse and unhurried, prioritizing songs and character sketches over polish. A representative later-period entry in a catalog that quietly shaped the Drag City/Palace generation's plainspoken songwriting.</t>
  </si>
  <si>
    <t xml:space="preserve">A key link between the 1960s Greenwich Village folk scene (he recorded for Folkways as a teenager) and the Drag City circle, who idolized him and released his later records; his loose, funny-sad style directly informed Will Oldham and Silver Jews.</t>
  </si>
  <si>
    <t xml:space="preserve">Ohio Blues; O My Stars; The Rue Of Ruby Whores</t>
  </si>
  <si>
    <t xml:space="preserve">https://en.wikipedia.org/wiki/Michael_Hurley_(musician)
https://www.discogs.com/master/319448-Michael-Hurley-Sweetkorn</t>
  </si>
  <si>
    <t xml:space="preserve">A2608</t>
  </si>
  <si>
    <t xml:space="preserve">Ida Con Snock</t>
  </si>
  <si>
    <t xml:space="preserve">Gnomonsong</t>
  </si>
  <si>
    <t xml:space="preserve">fingerpicked acoustic; drawl; funny-sad; hushed; storytelling</t>
  </si>
  <si>
    <t xml:space="preserve">Recorded with the indie-folk band Ida, this Gnomonsong release (the label run by Vetiver's Andy Cabic and Devendra Banhart) frames Hurley's rambling country-blues songs in gentle full-band arrangements. His cracked, easygoing voice stays the center, but the backing is warmer and fuller than his solo records. A good look at how the 2000s freak-folk generation embraced him as an elder statesman.</t>
  </si>
  <si>
    <t xml:space="preserve">Part of the 2000s freak-folk/New Weird America rediscovery of Hurley by artists like Vetiver and Devendra Banhart; extends his direct influence on the Drag City deadpan-folk lineage into a new generation.</t>
  </si>
  <si>
    <t xml:space="preserve">Wildegeeses; Hoot Owls; I Stole The Right To Live</t>
  </si>
  <si>
    <t xml:space="preserve">https://en.wikipedia.org/wiki/Michael_Hurley_(musician)
https://www.discogs.com/master/240863-Michael-Hurley-Ida-Con-Snock</t>
  </si>
  <si>
    <t xml:space="preserve">A2609</t>
  </si>
  <si>
    <t xml:space="preserve">Bailter Space</t>
  </si>
  <si>
    <t xml:space="preserve">Tanker</t>
  </si>
  <si>
    <t xml:space="preserve">Flying Nun Records</t>
  </si>
  <si>
    <t xml:space="preserve">noise wall; feedback; drawl; long solos; glacial</t>
  </si>
  <si>
    <t xml:space="preserve">Formed by two ex-members of the Gordons, Bailter Space's debut trades the Dunedin sound's chime for churning, noise-caked guitar rock, closer to Flying Nun's harder, feedback-driven edge. Vocals are buried and monotone under waves of distortion and heavy, motorik rhythms. A key bridge between New Zealand's DIY guitar scene and the noisier post-punk/shoegaze lineage.</t>
  </si>
  <si>
    <t xml:space="preserve">Grew out of Christchurch post-punk pioneers the Gordons; its noise-wall guitar sound anticipates both Flying Nun's noisier 90s bands and the international shoegaze/noise-rock scene.</t>
  </si>
  <si>
    <t xml:space="preserve">Tanker; Titan; Grader Spader</t>
  </si>
  <si>
    <t xml:space="preserve">https://en.wikipedia.org/wiki/Bailter_Space
https://www.discogs.com/master/21537-Bailter-Space-Tanker</t>
  </si>
  <si>
    <t xml:space="preserve">A2610</t>
  </si>
  <si>
    <t xml:space="preserve">The Cannanes</t>
  </si>
  <si>
    <t xml:space="preserve">The African Man's Tomato</t>
  </si>
  <si>
    <t xml:space="preserve">lo-fi; deadpan; drawl; fingerpicked acoustic; hushed</t>
  </si>
  <si>
    <t xml:space="preserve">This Sydney band's debut is scrappy, conversational lo-fi indie pop, recorded cheaply with shifting vocalists trading deadpan, half-spoken lines over loose, ramshackle arrangements. It shares the homemade DIY spirit of Flying Nun's Dunedin bands but with a drier, more Australian sense of humor. An early document of the Antipodean lo-fi/DIY network that fed international college radio.</t>
  </si>
  <si>
    <t xml:space="preserve">Part of the same Antipodean DIY-indie network as the Flying Nun bands, later closely tied to Chicago's lo-fi scene via shared members and releases; its homemade aesthetic connects directly to the SST/college-radio-to-Bandcamp DIY lineage.</t>
  </si>
  <si>
    <t xml:space="preserve">Scaled Down; Sweater; Middle Eastern Potentate</t>
  </si>
  <si>
    <t xml:space="preserve">https://www.discogs.com/master/119887-The-Cannanes-The-African-Mans-Tomato</t>
  </si>
  <si>
    <t xml:space="preserve">A2611</t>
  </si>
  <si>
    <t xml:space="preserve">Mark Olson and Victoria Williams</t>
  </si>
  <si>
    <t xml:space="preserve">Original Harmony Ridge Creekdippers</t>
  </si>
  <si>
    <t xml:space="preserve">Joshua Tree desert-folk scene</t>
  </si>
  <si>
    <t xml:space="preserve">fingerpicked acoustic; close harmonies; hushed; spiritual or gospel; small-town</t>
  </si>
  <si>
    <t xml:space="preserve">After leaving the Jayhawks, Mark Olson and his wife Victoria Williams recorded this desert-folk debut at home in Joshua Tree with a loose collective of friends. It's hushed, harmony-rich country-folk built on acoustic guitars and warm, communal singing, far more homespun than Olson's Jayhawks work. A foundational record for the loose Joshua Tree desert-folk scene that fed the 2000s cosmic-country/Americana revival.</t>
  </si>
  <si>
    <t xml:space="preserve">Grew directly out of Mark Olson's departure from the Jayhawks and Victoria Williams's Americana songwriting; the Creekdippers' communal, desert-recorded sound anticipated the 2010s cosmic-country/Cosmic American Music revival.</t>
  </si>
  <si>
    <t xml:space="preserve">Flowering Trees; Run With The Ponies; She Picks The Violets</t>
  </si>
  <si>
    <t xml:space="preserve">https://www.discogs.com/master/412927-The-Original-Harmony-Ridge-Creek-Dippers-The-Original-Harmony-Ridge-Creek-Dippers</t>
  </si>
  <si>
    <t xml:space="preserve">A2612</t>
  </si>
  <si>
    <t xml:space="preserve">Should've Learned by Now</t>
  </si>
  <si>
    <t xml:space="preserve">Liberty &amp; Lament</t>
  </si>
  <si>
    <t xml:space="preserve">Telecaster twang; horns; drawl; heartbreak; anthemic</t>
  </si>
  <si>
    <t xml:space="preserve">On this 2023 album Lucero keep the boozy, horn-flecked Memphis rock-and-soul sound of their 2010s records, with Ben Nichols's gravelly voice carrying weary, plainspoken songs about aging and regret. Tempos stay mid-paced and the arrangements lean on organ and horns as much as guitar. A late-career entry that finds the band settled into their barroom-soul identity.</t>
  </si>
  <si>
    <t xml:space="preserve">Long-running Memphis band whose punk-to-Southern-rock arc runs parallel to the Drive-By Truckers; part of the same storytelling Southern-rock lineage that feeds bands like Wednesday and Tyler Childers.</t>
  </si>
  <si>
    <t xml:space="preserve">Should've Learned By Now; Macon If We Make It; Nothing's Alright</t>
  </si>
  <si>
    <t xml:space="preserve">https://en.wikipedia.org/wiki/Lucero_(band)
https://www.discogs.com/release/26214188-Lucero-Shouldve-Learned-By-Now</t>
  </si>
  <si>
    <t xml:space="preserve">A2613</t>
  </si>
  <si>
    <t xml:space="preserve">Jess Cornelius</t>
  </si>
  <si>
    <t xml:space="preserve">CARE/TAKING</t>
  </si>
  <si>
    <t xml:space="preserve">Tender Loving Empire</t>
  </si>
  <si>
    <t xml:space="preserve">fingerpicked acoustic; hushed; storytelling; breezy; heartbreak</t>
  </si>
  <si>
    <t xml:space="preserve">CARE/TAKING is Jess Cornelius's plainspoken solo record, ten songs about caregiving, distance and loss set over spare, folk-leaning arrangements. Formerly of Teeth &amp; Tongue, the Australian-American songwriter favors quiet observation over drama.</t>
  </si>
  <si>
    <t xml:space="preserve">A solo continuation of Cornelius's move from Melbourne indie rock toward hushed, Los Angeles-recorded singer-songwriter folk.</t>
  </si>
  <si>
    <t xml:space="preserve">Back to the Mainland; People Move On; Desire</t>
  </si>
  <si>
    <t xml:space="preserve">https://jesscornelius.bandcamp.com/album/care-taking
https://www.noexpectations.fyi/p/the-30-best-albums-of-2024-so-far</t>
  </si>
  <si>
    <t xml:space="preserve">A2614</t>
  </si>
  <si>
    <t xml:space="preserve">Georgia Harmer</t>
  </si>
  <si>
    <t xml:space="preserve">Stay in Touch</t>
  </si>
  <si>
    <t xml:space="preserve">fingerpicked acoustic; drawl; storytelling; breezy; small-town</t>
  </si>
  <si>
    <t xml:space="preserve">Stay in Touch is Georgia Harmer's stunning debut, an eleven-song set that spans intimate folk and strummy country to jazz-inflected pop-rock, recorded live-feeling in a West Toronto garage. Her lyrics capture fleeting, specific moments with unusual poise for a songwriter barely out of her teens.</t>
  </si>
  <si>
    <t xml:space="preserve">Daughter of Canadian roots singer Sarah Harmer, extending that lineage into a 2020s indie-folk idiom on the Arts &amp; Crafts roster.</t>
  </si>
  <si>
    <t xml:space="preserve">Austin; Homes; Strongest Person</t>
  </si>
  <si>
    <t xml:space="preserve">https://georgiaharmer.bandcamp.com/album/stay-in-touch
https://www.noexpectations.fyi/p/the-60-best-albums-of-2022-according</t>
  </si>
  <si>
    <t xml:space="preserve">A2615</t>
  </si>
  <si>
    <t xml:space="preserve">Fran</t>
  </si>
  <si>
    <t xml:space="preserve">Leaving</t>
  </si>
  <si>
    <t xml:space="preserve">fingerpicked acoustic; hushed; storytelling; breezy; spiritual or gospel</t>
  </si>
  <si>
    <t xml:space="preserve">Leaving is Maria Jacobson's second album as Fran, eleven songs of loss and possibility written through pandemic isolation and questions of faith. Clarinet drones and delicate strings wrap around Jacobson's plainspoken, questioning voice.</t>
  </si>
  <si>
    <t xml:space="preserve">Part of the Fire Talk roster alongside Slow Pulp and Horse Jumper of Love, extending Chicago's hushed, folk-leaning strand of indie rock.</t>
  </si>
  <si>
    <t xml:space="preserve">Limousine; Winter; How Did I</t>
  </si>
  <si>
    <t xml:space="preserve">https://franband.bandcamp.com/album/leaving
https://www.noexpectations.fyi/p/the-30-best-albums-of-2023-so-far-midyear-list</t>
  </si>
  <si>
    <t xml:space="preserve">A2616</t>
  </si>
  <si>
    <t xml:space="preserve">Close To The Mystery</t>
  </si>
  <si>
    <t xml:space="preserve">fingerpicked acoustic; hushed; strings; breezy; storytelling</t>
  </si>
  <si>
    <t xml:space="preserve">Close To The Mystery was recorded live at Brooklyn's Figure 8 Studios with a cast that includes Shahzad Ismaily and Sarah Pedinotti, twelve unhurried songs of patient, detail-rich folk rock. Jackie West's guitar and voice sit at the center of loose, warm full-band arrangements.</t>
  </si>
  <si>
    <t xml:space="preserve">Shares its label, Ruination Record Co., with Blue Ranger, part of a small roster of patient, collaborative New York folk-rock records.</t>
  </si>
  <si>
    <t xml:space="preserve">End of the World; Dreamscape; Snow Amplified</t>
  </si>
  <si>
    <t xml:space="preserve">https://jackiewest.bandcamp.com/album/close-to-the-mystery
https://www.noexpectations.fyi/p/new-albums-lamplight-amen-dunes-tapir</t>
  </si>
  <si>
    <t xml:space="preserve">A2617</t>
  </si>
  <si>
    <t xml:space="preserve">Dagmar Zuniga</t>
  </si>
  <si>
    <t xml:space="preserve">in filth your mystery is kingdom / far smile peasant in yellow music</t>
  </si>
  <si>
    <t xml:space="preserve">AD 93</t>
  </si>
  <si>
    <t xml:space="preserve">Mexico City, Mexico</t>
  </si>
  <si>
    <t xml:space="preserve">lo-fi; hushed; synths; drawl; lullaby</t>
  </si>
  <si>
    <t xml:space="preserve">Originally self-uploaded to Bandcamp in obscurity before reaching Phil Elverum and getting a proper reissue on AD 93, this debut is ghostly, home-recorded folk built from spectral harmonies and muted synths. It is intimate to the point of eavesdropping, closer to a private tape than a studio record.</t>
  </si>
  <si>
    <t xml:space="preserve">A DIY-to-reissue story in the mold of Elverum's own Microphones/Mount Eerie catalog, tying Mexico City's lo-fi folk underground to the wider hushed-recording network this lane tracks.</t>
  </si>
  <si>
    <t xml:space="preserve">In Filth Your Mystery Is Kingdom; Even God Gets Stuck In Devotion; To Live Happily</t>
  </si>
  <si>
    <t xml:space="preserve">https://stereogum.com/2491109/stream-dagmar-zunigas-stunning-debut-in-filth-your-mystery-is-kingdom-far-smile-peasant-in-yellow-music/music
https://www.noexpectations.fyi/p/natalie-jane-hill-dagmar-zuniga-symbol-soup-doll-spirit-vessel</t>
  </si>
  <si>
    <t xml:space="preserve">A2618</t>
  </si>
  <si>
    <t xml:space="preserve">Lamplight</t>
  </si>
  <si>
    <t xml:space="preserve">fingerpicked acoustic; breezy; funny-sad; storytelling; hushed</t>
  </si>
  <si>
    <t xml:space="preserve">Lamplight is Ian Hatcher-Williams' debut under the name, pastoral folk rock made intricate and immediate by Kevin Copeland's (Lightning Bug) deft, dreamlike production. Its nine songs move between hope and panic, confrontation and avoidance, closing on a tender message of self-acceptance.</t>
  </si>
  <si>
    <t xml:space="preserve">Produced by Lightning Bug's Kevin Copeland, tying Lamplight to that band's hazy, Western Vinyl-adjacent strand of indie folk.</t>
  </si>
  <si>
    <t xml:space="preserve">Play; Call Your Mom; Honey</t>
  </si>
  <si>
    <t xml:space="preserve">https://lamplightsongs.bandcamp.com/album/lamplight
https://www.noexpectations.fyi/p/new-albums-lamplight-amen-dunes-tapir</t>
  </si>
  <si>
    <t xml:space="preserve">A2619</t>
  </si>
  <si>
    <t xml:space="preserve">Lizzie No</t>
  </si>
  <si>
    <t xml:space="preserve">Halfsies</t>
  </si>
  <si>
    <t xml:space="preserve">Thirty Tigers / Miss Freedomland</t>
  </si>
  <si>
    <t xml:space="preserve">pedal steel; close harmonies; storytelling; heartbreak; Telecaster twang</t>
  </si>
  <si>
    <t xml:space="preserve">Halfsies is Lizzie No's charming, infectious concept album of modern Americana, eleven songs that close by way of a rich, genre-fluid songwriting voice honed on the Cosmic Country Showcase circuit. It balances pedal-steel warmth with sharp, personal storytelling.</t>
  </si>
  <si>
    <t xml:space="preserve">No's own Miss Freedomland imprint and the Cosmic Country Showcase she co-hosts tie her to the wider Black country and cosmic-country revival within this lane's neighboring C3 scene.</t>
  </si>
  <si>
    <t xml:space="preserve">Halfsies; Annie Oakley; Deadbeat</t>
  </si>
  <si>
    <t xml:space="preserve">https://www.noexpectations.fyi/p/music-journalism-future-pitchfork-layoffs</t>
  </si>
  <si>
    <t xml:space="preserve">https://lizzieno.bandcamp.com/album/halfsies
https://www.noexpectations.fyi/p/music-journalism-future-pitchfork-layoffs</t>
  </si>
  <si>
    <t xml:space="preserve">A2620</t>
  </si>
  <si>
    <t xml:space="preserve">klark sound</t>
  </si>
  <si>
    <t xml:space="preserve">This Is Music</t>
  </si>
  <si>
    <t xml:space="preserve">fingerpicked acoustic; hushed; storytelling; breezy; funny-sad</t>
  </si>
  <si>
    <t xml:space="preserve">This Is Music is a stripped-back, conversational solo record recorded in three days, klark sound's pristine croon sitting somewhere between Labi Siffre and Fleet Foxes' Robin Pecknold over spare acoustic arrangements.</t>
  </si>
  <si>
    <t xml:space="preserve">A quiet, self-recorded entry in the same hushed singer-songwriter vein as Otto Benson and Jessica Risker.</t>
  </si>
  <si>
    <t xml:space="preserve">Three of Fates; In The Body; Heavy</t>
  </si>
  <si>
    <t xml:space="preserve">https://www.noexpectations.fyi/p/the-best-albums-of-january-2025-so-far</t>
  </si>
  <si>
    <t xml:space="preserve">https://klarksound.bandcamp.com/album/this-is-music
https://www.noexpectations.fyi/p/the-best-albums-of-january-2025-so-far</t>
  </si>
  <si>
    <t xml:space="preserve">A2621</t>
  </si>
  <si>
    <t xml:space="preserve">22º Halo</t>
  </si>
  <si>
    <t xml:space="preserve">Lily of the Valley</t>
  </si>
  <si>
    <t xml:space="preserve">Tiny Library Records</t>
  </si>
  <si>
    <t xml:space="preserve">hushed; fingerpicked acoustic; breezy; heartbreak; lo-fi</t>
  </si>
  <si>
    <t xml:space="preserve">Lily of the Valley is Will Kennedy's second 22º Halo album, nine vivacious, hopeful songs written through a partner's brain-cancer diagnosis. It sits between folk, slacker rock and bedroom pop, its plainspoken hush carrying real weight without turning maudlin.</t>
  </si>
  <si>
    <t xml:space="preserve">Part of Philadelphia's DIY scene overlapping Friendship and hemlock's Orindal/Double Yolk circle, extending that city's hushed, homemade strand of indie folk.</t>
  </si>
  <si>
    <t xml:space="preserve">Bird Sanctuary; Orioles at Dusk; Lily of the Valley</t>
  </si>
  <si>
    <t xml:space="preserve">https://22halo.bandcamp.com/album/lily-of-the-valley
https://www.noexpectations.fyi/p/22-degree-halo-haley-heynderickx-lee-baggett</t>
  </si>
  <si>
    <t xml:space="preserve">A2622</t>
  </si>
  <si>
    <t xml:space="preserve">Babehoven</t>
  </si>
  <si>
    <t xml:space="preserve">I See Them, I See Me</t>
  </si>
  <si>
    <t xml:space="preserve">hushed; close harmonies; pedal steel; breezy; storytelling</t>
  </si>
  <si>
    <t xml:space="preserve">I See Them, I See Me finds Maya Bon's Babehoven pushing into full-band indie folk-pop with country and Americana touches, its soaring vocals and explosive production a marked step up from the duo's lo-fi beginnings. It keeps the emotional directness of earlier records while widening the arrangements.</t>
  </si>
  <si>
    <t xml:space="preserve">Babehoven's studio (run with Ryan Albert) has become a hub for this lane's hushed-folk network, having co-produced Bloomsday's Heart of the Artichoke; this album marks their own move toward a fuller, more countrified sound.</t>
  </si>
  <si>
    <t xml:space="preserve">Blue Around You; Monster; Lasagna</t>
  </si>
  <si>
    <t xml:space="preserve">https://www.noexpectations.fyi/p/slow-pulp-the-drin-babehoven-ruby-of-thanks</t>
  </si>
  <si>
    <t xml:space="preserve">https://babehoven.bandcamp.com/album/i-see-them-i-see-me
https://www.noexpectations.fyi/p/slow-pulp-the-drin-babehoven-ruby-of-thanks</t>
  </si>
  <si>
    <t xml:space="preserve">A2623</t>
  </si>
  <si>
    <t xml:space="preserve">Bloomsday</t>
  </si>
  <si>
    <t xml:space="preserve">Heart of the Artichoke</t>
  </si>
  <si>
    <t xml:space="preserve">Bayonet Records</t>
  </si>
  <si>
    <t xml:space="preserve">hushed; storytelling; close harmonies; breezy; funny-sad</t>
  </si>
  <si>
    <t xml:space="preserve">Heart of the Artichoke is Iris James Garrison's delicate, perceptive record about connection and healing, spacious full-bodied folk songs recorded in ten days upstate at Babehoven's studio. Earworm melodies and a wide cast of collaborators (Lomelda's Andrew Stevens, h.pruz, Babehoven's Maya Bon) give it warmth without excess polish.</t>
  </si>
  <si>
    <t xml:space="preserve">Co-produced by Babehoven's Ryan Albert and mixed by Slow Pulp's Henry Stoehr, tying Bloomsday directly into this lane's hushed-folk collaborator network.</t>
  </si>
  <si>
    <t xml:space="preserve">Dollar Slice; Artichoke; Night Swim</t>
  </si>
  <si>
    <t xml:space="preserve">https://bl00msday.bandcamp.com/album/heart-of-the-artichoke
https://www.noexpectations.fyi/p/margaux-good-looks-bloomsday-new-music</t>
  </si>
  <si>
    <t xml:space="preserve">A2624</t>
  </si>
  <si>
    <t xml:space="preserve">Finnish Postcard</t>
  </si>
  <si>
    <t xml:space="preserve">Body</t>
  </si>
  <si>
    <t xml:space="preserve">hushed; cracked or yelping; bleak; fingerpicked acoustic; drawl</t>
  </si>
  <si>
    <t xml:space="preserve">Body is a dynamic debut swinging from homespun quiet to raging catharsis, Elliott Smith, Pinback and Owen touchpoints filtered through natural, unpolished harmonies. Its eleven songs favor emotional whiplash over consistency of mood.</t>
  </si>
  <si>
    <t xml:space="preserve">Sits at the emo-adjacent, slowcore-leaning edge of this lane, closer to Horse Jumper of Love and Joyer than to overt twang.</t>
  </si>
  <si>
    <t xml:space="preserve">Your Nothing; Fever Song; Big Old House</t>
  </si>
  <si>
    <t xml:space="preserve">https://finnishpostcard.bandcamp.com/album/body
https://www.noexpectations.fyi/p/brown-horse-mamalarky-neu-blume-finnish-postcard-casper-skulls</t>
  </si>
  <si>
    <t xml:space="preserve">A2625</t>
  </si>
  <si>
    <t xml:space="preserve">Cantuckee</t>
  </si>
  <si>
    <t xml:space="preserve">Sounds</t>
  </si>
  <si>
    <t xml:space="preserve">lo-fi; hushed; drawl; road songs; small-town</t>
  </si>
  <si>
    <t xml:space="preserve">Sounds is Mark Scott's side project apart from villagerrr, eleven hushed, lo-fi songs with titles like 'Daniel Boone' and 'Buc-ees' that lean into a wandering, small-town Americana feel. It is looser and more homemade than villagerrr's main output.</t>
  </si>
  <si>
    <t xml:space="preserve">A side outlet for villagerrr's Mark Scott, released on his own Bandcamp alongside that band's catalog.</t>
  </si>
  <si>
    <t xml:space="preserve">Kentucky; Highway; Starry Eyes</t>
  </si>
  <si>
    <t xml:space="preserve">https://villagerrr.bandcamp.com/album/sounds-cantuckee
https://www.noexpectations.fyi/p/the-30-best-albums-of-2023-so-far-midyear-list</t>
  </si>
  <si>
    <t xml:space="preserve">A2626</t>
  </si>
  <si>
    <t xml:space="preserve">Dead Sullivan</t>
  </si>
  <si>
    <t xml:space="preserve">Imbecile</t>
  </si>
  <si>
    <t xml:space="preserve">hushed; lo-fi; bleak; cracked or yelping; drawl</t>
  </si>
  <si>
    <t xml:space="preserve">Imbecile is an early, self-recorded document from Boone Patrello's Dead Sullivan project, eleven raw, hushed songs made before Patrello went on to co-found the Texas slowcore band Teethe. It is rougher and more diaristic than his later work.</t>
  </si>
  <si>
    <t xml:space="preserve">A direct predecessor to Teethe, tying Dead Sullivan to the same Texas slowcore lineage that runs through this lane.</t>
  </si>
  <si>
    <t xml:space="preserve">Here; God; Leave</t>
  </si>
  <si>
    <t xml:space="preserve">https://deadsullivan.bandcamp.com/album/imbecile
https://www.noexpectations.fyi/p/hovvdy-interview-charlie-martin-will-taylor</t>
  </si>
  <si>
    <t xml:space="preserve">A2627</t>
  </si>
  <si>
    <t xml:space="preserve">lots of hands</t>
  </si>
  <si>
    <t xml:space="preserve">into a pretty room</t>
  </si>
  <si>
    <t xml:space="preserve">Newcastle, UK</t>
  </si>
  <si>
    <t xml:space="preserve">lo-fi; hushed; drum machine; bleak; cracked or yelping</t>
  </si>
  <si>
    <t xml:space="preserve">into a pretty room is Newcastle duo Billy Woodhouse and Elliot Dryden's Fire Talk debut, a winsome, ramshackle collage of reworked bedroom demos, flickering electronics and processed vocals about grief, growing up and letting go.</t>
  </si>
  <si>
    <t xml:space="preserve">Shares Fire Talk Records with Bnny and Fran, extending that label's hushed, home-recorded strand of indie rock to the UK.</t>
  </si>
  <si>
    <t xml:space="preserve">alive; into a pretty room; rosie</t>
  </si>
  <si>
    <t xml:space="preserve">https://lotsofhands.bandcamp.com/album/into-a-pretty-room-2
https://www.noexpectations.fyi/p/the-best-albums-of-january-2025-so-far</t>
  </si>
  <si>
    <t xml:space="preserve">A2628</t>
  </si>
  <si>
    <t xml:space="preserve">Loving</t>
  </si>
  <si>
    <t xml:space="preserve">Any Light</t>
  </si>
  <si>
    <t xml:space="preserve">Victoria, British Columbia</t>
  </si>
  <si>
    <t xml:space="preserve">hushed; fingerpicked acoustic; breezy; close harmonies; drawl</t>
  </si>
  <si>
    <t xml:space="preserve">Any Light is a sophisticated, deliberately paced folk record from Victoria, BC's Loving, ten unhurried songs built on close harmony and patient arrangement. It favors restraint over hooks, rewarding slow, careful listening.</t>
  </si>
  <si>
    <t xml:space="preserve">A Canadian counterpart to the hushed American folk-rock this lane tracks, working at its own unhurried pace outside any particular scene.</t>
  </si>
  <si>
    <t xml:space="preserve">Any Light; Medicine; Blue</t>
  </si>
  <si>
    <t xml:space="preserve">https://loving.bandcamp.com/album/any-light
https://www.noexpectations.fyi/p/the-30-best-albums-of-2024-so-far</t>
  </si>
  <si>
    <t xml:space="preserve">A2629</t>
  </si>
  <si>
    <t xml:space="preserve">Mess Esque</t>
  </si>
  <si>
    <t xml:space="preserve">Jay Marie, Comfort Me</t>
  </si>
  <si>
    <t xml:space="preserve">deadpan; drawl; hushed; storytelling; funny-sad</t>
  </si>
  <si>
    <t xml:space="preserve">Mess Esque's third album is a twisted, handmade folk record from Helen Franzmann (McKisko) and Mick Turner (Dirty Three), eight songs that build a warm, dreamlike world out of plainspoken vocals and loose, unhurried arrangements. It sounds openhearted and slightly askew at once.</t>
  </si>
  <si>
    <t xml:space="preserve">Released on Drag City, placing Mess Esque squarely within that label's deadpan, wry songwriting lineage alongside Bill Callahan and Bonnie 'Prince' Billy.</t>
  </si>
  <si>
    <t xml:space="preserve">Light Showroom; That Chair; Crow's Ash Tree</t>
  </si>
  <si>
    <t xml:space="preserve">https://messesque.bandcamp.com/album/jay-marie-comfort-me
https://www.noexpectations.fyi/p/the-100-best-albums-of-2025</t>
  </si>
  <si>
    <t xml:space="preserve">A2630</t>
  </si>
  <si>
    <t xml:space="preserve">Perren</t>
  </si>
  <si>
    <t xml:space="preserve">The Spot</t>
  </si>
  <si>
    <t xml:space="preserve">hushed; breezy; fingerpicked acoustic; lo-fi; heartbreak</t>
  </si>
  <si>
    <t xml:space="preserve">The Spot is a stripped-back, wistfully optimistic bedroom-pop record cut in upstate New York, nine brief songs favoring hushed, homemade warmth over polish.</t>
  </si>
  <si>
    <t xml:space="preserve">A small, self-recorded entry in the same breezy, low-key bedroom-folk vein as klark sound and kitship.</t>
  </si>
  <si>
    <t xml:space="preserve">Only Always; The Spot; Goodbye For Now</t>
  </si>
  <si>
    <t xml:space="preserve">https://perren.bandcamp.com/album/the-spot
https://www.noexpectations.fyi/p/best-new-albums-september-2025-big-thief-mae-powell-abel</t>
  </si>
  <si>
    <t xml:space="preserve">A2631</t>
  </si>
  <si>
    <t xml:space="preserve">Shabason &amp; Krgovich</t>
  </si>
  <si>
    <t xml:space="preserve">Four Days in June</t>
  </si>
  <si>
    <t xml:space="preserve">7 e.p.</t>
  </si>
  <si>
    <t xml:space="preserve">Toronto, Ontario / Vancouver, BC</t>
  </si>
  <si>
    <t xml:space="preserve">pedal steel; fiddle; banjo; hushed; breezy</t>
  </si>
  <si>
    <t xml:space="preserve">Four Days in June has Joseph Shabason and Nicholas Krgovich reaching for CD-era songcraft in the vein of Neil Young's Harvest Moon and k.d. lang, its brushed drums and understated pedal steel, banjo and fiddle (courtesy of guest Sam Amidon) giving their usual wry chamber-pop a country-rock glow.</t>
  </si>
  <si>
    <t xml:space="preserve">Named after Blue Rodeo's alt-country landmark Five Days in July, this record openly borrows from 90s pop-country and Cosmic American touchstones while keeping the duo's own understated, plainspoken songwriting.</t>
  </si>
  <si>
    <t xml:space="preserve">Begin Again; Midday Sun; Time of Your Life</t>
  </si>
  <si>
    <t xml:space="preserve">https://shabasonandkrgovich.bandcamp.com/album/four-days-in-june
https://www.noexpectations.fyi/p/shabason-krgovich-styrofoam-winos-haylie-davis</t>
  </si>
  <si>
    <t xml:space="preserve">A2632</t>
  </si>
  <si>
    <t xml:space="preserve">The Namby Pamby</t>
  </si>
  <si>
    <t xml:space="preserve">Marketplace</t>
  </si>
  <si>
    <t xml:space="preserve">Fort Wayne, IN</t>
  </si>
  <si>
    <t xml:space="preserve">hushed; bleak; drawl; lo-fi; small-town</t>
  </si>
  <si>
    <t xml:space="preserve">Marketplace is the debut from Fort Wayne trio The Namby Pamby, eight tracks of sparse but pretty slow-burn indie rock recorded locally at Off the Cuff Sound. It favors patient builds and understated melody over hooks.</t>
  </si>
  <si>
    <t xml:space="preserve">A small-market Midwest counterpart to the slowcore-adjacent bands (Horse Jumper of Love, Teethe) this lane tracks.</t>
  </si>
  <si>
    <t xml:space="preserve">Chardonnay; Reality Tonality; Headlights</t>
  </si>
  <si>
    <t xml:space="preserve">https://thenambypamby.bandcamp.com/album/marketplace
https://www.noexpectations.fyi/p/no-expectations-043-bad-summer</t>
  </si>
  <si>
    <t xml:space="preserve">A2633</t>
  </si>
  <si>
    <t xml:space="preserve">Cassandra Jenkins</t>
  </si>
  <si>
    <t xml:space="preserve">My Light, My Destroyer</t>
  </si>
  <si>
    <t xml:space="preserve">deadpan; storytelling; hushed; spiritual or gospel; breezy</t>
  </si>
  <si>
    <t xml:space="preserve">Cassandra Jenkins writes wry, spoken-sung character studies set to warm, unhurried arrangements of guitar, sax and synth. My Light, My Destroyer follows her breakout An Overview on Phenomenal Nature with more of the same searching, half-narrated songwriting, colorful without ever raising its voice.</t>
  </si>
  <si>
    <t xml:space="preserve">Extends the Drag City deadpan school's narrated-song tradition into 2020s indie folk, name-checked alongside Cassandra's own generation of New York songwriters.</t>
  </si>
  <si>
    <t xml:space="preserve">Only One; Delphinium Blue</t>
  </si>
  <si>
    <t xml:space="preserve">https://en.wikipedia.org/wiki/Cassandra_Jenkins
https://deadoceans.com/releases/my-light-my-destroyer/</t>
  </si>
  <si>
    <t xml:space="preserve">A2634</t>
  </si>
  <si>
    <t xml:space="preserve">Casual Technicians</t>
  </si>
  <si>
    <t xml:space="preserve">Well Once There Was A King</t>
  </si>
  <si>
    <t xml:space="preserve">Historic NJ Recordings</t>
  </si>
  <si>
    <t xml:space="preserve">Reedsport, OR</t>
  </si>
  <si>
    <t xml:space="preserve">lo-fi; jangle; storytelling; funny-sad; rowdy</t>
  </si>
  <si>
    <t xml:space="preserve">A sprawling, 24-song grab-bag from an Oregon home-recording project, Well Once There Was A King cycles through folk, slacker jangle, country, doom-metal detours and Beach Boys harmonies without pausing for breath. It rewards the same magpie curiosity that draws people to Guided by Voices' overstuffed records.</t>
  </si>
  <si>
    <t xml:space="preserve">Descends from the lo-fi, kitchen-sink home-taping tradition of GBV and Sebadoh, filtered through a 2020s Bandcamp DIY sensibility.</t>
  </si>
  <si>
    <t xml:space="preserve">Deeply Unworthy; Four Corners</t>
  </si>
  <si>
    <t xml:space="preserve">https://casualtechnicians.bandcamp.com/album/well-once-there-was-a-king
https://www.instagram.com/p/DYXDj9EEWo1/</t>
  </si>
  <si>
    <t xml:space="preserve">A2635</t>
  </si>
  <si>
    <t xml:space="preserve">Old Flowers</t>
  </si>
  <si>
    <t xml:space="preserve">pedal steel; heartbreak; close harmonies; hushed; storytelling</t>
  </si>
  <si>
    <t xml:space="preserve">A stark breakup record built from voice, piano and pedal steel, Old Flowers is Courtney Marie Andrews at her most unadorned, with a Ronstadt-range voice carrying every ounce of the heartbreak. It's the record that crossed her from journeyman Americana singer to a defining voice of the 2010s-20s twangy-folk revival.</t>
  </si>
  <si>
    <t xml:space="preserve">Bridges 1970s Laurel Canyon songwriting (Ronstadt, Mitchell) into the modern indie-folk scene; her later records lean further into full-band cosmic country.</t>
  </si>
  <si>
    <t xml:space="preserve">Guilty; Ships in the Night</t>
  </si>
  <si>
    <t xml:space="preserve">https://en.wikipedia.org/wiki/Courtney_Marie_Andrews</t>
  </si>
  <si>
    <t xml:space="preserve">A2636</t>
  </si>
  <si>
    <t xml:space="preserve">Loose Future opens Courtney Marie Andrews back up into full-band, '70s-Nashville-flavored arrangements after the bare-bones Old Flowers, with buttery lead guitar and warm harmonies replacing the earlier record's silence.</t>
  </si>
  <si>
    <t xml:space="preserve">A direct continuation of the country-rock/Cosmic American Music lineage, following her own path from stripped-down folk into the cosmic country revival.</t>
  </si>
  <si>
    <t xml:space="preserve">These Are the Good Old Days; Change My Mind</t>
  </si>
  <si>
    <t xml:space="preserve">A2637</t>
  </si>
  <si>
    <t xml:space="preserve">Dean Johnson</t>
  </si>
  <si>
    <t xml:space="preserve">Nothing for Me, Please</t>
  </si>
  <si>
    <t xml:space="preserve">pedal steel; baritone; storytelling; drinking songs; hushed</t>
  </si>
  <si>
    <t xml:space="preserve">Dean Johnson sings timeless, uncluttered cowboy waltzes in a soulful tenor that recalls classic countrypolitan records more than any indie trend. Nothing for Me, Please is spare and patient, letting his voice and the pedal steel do the emotional work.</t>
  </si>
  <si>
    <t xml:space="preserve">Sits in the singer-songwriter lineage of 1970s country balladeers, adopted by the 2020s indie-folk scene via Mama Bird's Pacific Northwest roster.</t>
  </si>
  <si>
    <t xml:space="preserve">Annabelle Goodbye</t>
  </si>
  <si>
    <t xml:space="preserve">https://www.facebook.com/groups/606549639476562/posts/3182133155251518/
https://media.rss.com/badass-records/feed.xml</t>
  </si>
  <si>
    <t xml:space="preserve">A2638</t>
  </si>
  <si>
    <t xml:space="preserve">Ellie O'Neill</t>
  </si>
  <si>
    <t xml:space="preserve">Time of Fallow</t>
  </si>
  <si>
    <t xml:space="preserve">St. Itch</t>
  </si>
  <si>
    <t xml:space="preserve">Meath, Ireland</t>
  </si>
  <si>
    <t xml:space="preserve">Ellie O'Neill's debut sets calm, alto-led vocals against austere, minimalist arrangements that occasionally bloom into ornate pastoral rock. Touchstones like Laura Marling and Joni Mitchell are audible, but Time of Fallow's Irish folk grounding and biblical imagery give it its own hushed gravity.</t>
  </si>
  <si>
    <t xml:space="preserve">Draws on British/Irish folk-rock songwriting (Fairport Convention, Sandy Denny) reframed through the 2020s international indie-folk scene.</t>
  </si>
  <si>
    <t xml:space="preserve">Half Immune; Bohemia</t>
  </si>
  <si>
    <t xml:space="preserve">https://ellieoneill.bandcamp.com/album/time-of-fallow</t>
  </si>
  <si>
    <t xml:space="preserve">A2639</t>
  </si>
  <si>
    <t xml:space="preserve">Gawshock</t>
  </si>
  <si>
    <t xml:space="preserve">Leaves to the Sun</t>
  </si>
  <si>
    <t xml:space="preserve">Patchwork Label</t>
  </si>
  <si>
    <t xml:space="preserve">Huntsville, AL</t>
  </si>
  <si>
    <t xml:space="preserve">fingerpicked acoustic; hushed; drawl; small-town; breezy</t>
  </si>
  <si>
    <t xml:space="preserve">Gawshock makes quiet, homespun Southern indie folk out of Huntsville, Alabama, the kind of unhurried songwriting that favors atmosphere and repetition over hooks. Leaves to the Sun continues the lo-fi thread of the project's earlier self-titled record and Unless If EP.</t>
  </si>
  <si>
    <t xml:space="preserve">A small-town Southern branch of the Bandcamp DIY folk network, feeding the same audience as other regional home-recording projects covered by No Expectations.</t>
  </si>
  <si>
    <t xml:space="preserve">Brighter Hue; Leaves to the Sun</t>
  </si>
  <si>
    <t xml:space="preserve">https://www.noexpectations.fyi/p/gawshock-gia-margaret-carla-dal-forno-double-extra-large</t>
  </si>
  <si>
    <t xml:space="preserve">https://gawshock.bandcamp.com/album/leaves-to-the-sun
https://www.instagram.com/p/DXP_yDVDs70/</t>
  </si>
  <si>
    <t xml:space="preserve">A2640</t>
  </si>
  <si>
    <t xml:space="preserve">h. pruz</t>
  </si>
  <si>
    <t xml:space="preserve">Red sky at morning</t>
  </si>
  <si>
    <t xml:space="preserve">hushed; synths; fingerpicked acoustic; bleak; spiritual or gospel</t>
  </si>
  <si>
    <t xml:space="preserve">Hannah Pruzinsky's second album, co-produced by Florist/Told Slant's Felix Walworth, threads Wurlitzer, saxophone and synth through an explorative, quiet folk framework. Red sky at morning is a meditation on love, control and domesticity that never raises above a gentle murmur.</t>
  </si>
  <si>
    <t xml:space="preserve">Grows directly out of the Florist/Told Slant hushed-folk orbit that also feeds Modern Slowcore's C8 lane.</t>
  </si>
  <si>
    <t xml:space="preserve">Arrival; Krista; Force</t>
  </si>
  <si>
    <t xml:space="preserve">https://hpruz.bandcamp.com/album/red-sky-at-morning</t>
  </si>
  <si>
    <t xml:space="preserve">A2641</t>
  </si>
  <si>
    <t xml:space="preserve">Helena Deland</t>
  </si>
  <si>
    <t xml:space="preserve">Goodnight Summerland</t>
  </si>
  <si>
    <t xml:space="preserve">Luminelle Recordings</t>
  </si>
  <si>
    <t xml:space="preserve">fingerpicked acoustic; hushed; storytelling; breezy; cracked or yelping</t>
  </si>
  <si>
    <t xml:space="preserve">Helena Deland's second album pairs graceful, evocative songwriting with delicate acoustic arrangements and glittering Sam Evian production. It's smart, literary indie folk more than straight twang, but its acoustic-led intimacy places it alongside the wider 2020s Bandcamp folk revival.</t>
  </si>
  <si>
    <t xml:space="preserve">A Montreal singer-songwriter lineage that runs parallel to Ada Lea and other Canadian indie-folk artists of the same scene.</t>
  </si>
  <si>
    <t xml:space="preserve">Sirens; Someone New</t>
  </si>
  <si>
    <t xml:space="preserve">https://en.wikipedia.org/wiki/Helena_Deland</t>
  </si>
  <si>
    <t xml:space="preserve">A2642</t>
  </si>
  <si>
    <t xml:space="preserve">kitship</t>
  </si>
  <si>
    <t xml:space="preserve">am i a rock?</t>
  </si>
  <si>
    <t xml:space="preserve">fingerpicked acoustic; lo-fi; deadpan; short songs (under 2 minutes); hushed</t>
  </si>
  <si>
    <t xml:space="preserve">kitship's am i a rock? is eight low-key songs of acoustic singer-songwriter fare and understated lo-fi indie rock, built on commanding vocals and instant, unfussy melodies. A guest spot from Sharp Pins ties it into Chicago's current DIY guitar-pop scene.</t>
  </si>
  <si>
    <t xml:space="preserve">Part of the current Chicago Bandcamp slacker/lo-fi network that also includes Sharp Pins.</t>
  </si>
  <si>
    <t xml:space="preserve">Song for Avi; Drift</t>
  </si>
  <si>
    <t xml:space="preserve">https://kitship.bandcamp.com/album/am-i-a-rock</t>
  </si>
  <si>
    <t xml:space="preserve">A2643</t>
  </si>
  <si>
    <t xml:space="preserve">Angela Autumn</t>
  </si>
  <si>
    <t xml:space="preserve">Believer</t>
  </si>
  <si>
    <t xml:space="preserve">banjo; fiddle; cosmic; drawl; anthemic</t>
  </si>
  <si>
    <t xml:space="preserve">Raised in Appalachian Pennsylvania and nicknamed "The Rose of Appalachia" for her clawhammer banjo playing, Angela Autumn folds American folk and bluegrass roots into a hybridized, arena-sized sound on Believer, blending indie, psychedelia and gothic country.</t>
  </si>
  <si>
    <t xml:space="preserve">Grows out of Appalachian old-time and bluegrass tradition, recast through the 2020s cosmic-country revival's bigger, more psychedelic production.</t>
  </si>
  <si>
    <t xml:space="preserve">Electric Lizard; Heavy Tobacco</t>
  </si>
  <si>
    <t xml:space="preserve">https://angelaautumn.bandcamp.com/album/believer</t>
  </si>
  <si>
    <t xml:space="preserve">A2644</t>
  </si>
  <si>
    <t xml:space="preserve">Annie Williams</t>
  </si>
  <si>
    <t xml:space="preserve">Visitor</t>
  </si>
  <si>
    <t xml:space="preserve">YK Records</t>
  </si>
  <si>
    <t xml:space="preserve">fingerpicked acoustic; deadpan; funny-sad; storytelling; hushed</t>
  </si>
  <si>
    <t xml:space="preserve">Annie Williams's debut is a refreshing, tasteful set of subtle pop melodies and conversational, funny writing, arranged sparsely by a crew of Nashville session players. Visitor favors wit and understatement over big hooks.</t>
  </si>
  <si>
    <t xml:space="preserve">Part of the current Nashville indie-folk underground built around small labels like YK Records.</t>
  </si>
  <si>
    <t xml:space="preserve">Getting Old; Lover Like You</t>
  </si>
  <si>
    <t xml:space="preserve">https://theanniewilliams.bandcamp.com/album/visitor
https://ykrecords.com/artists/annie-williams</t>
  </si>
  <si>
    <t xml:space="preserve">A2645</t>
  </si>
  <si>
    <t xml:space="preserve">Aïda Mekonnen Caby</t>
  </si>
  <si>
    <t xml:space="preserve">Mais Uma</t>
  </si>
  <si>
    <t xml:space="preserve">Brittany, France</t>
  </si>
  <si>
    <t xml:space="preserve">synths; hushed; breezy; close harmonies; cosmic</t>
  </si>
  <si>
    <t xml:space="preserve">A member of the band TOLEDO, Aïda Mekonnen Caby steps out with pristine, dreamy folk-pop dressed in the same big-indie production polish as her main band, but at a more intimate, personal scale on Mais Uma.</t>
  </si>
  <si>
    <t xml:space="preserve">Feeds off the TOLEDO/Winspear-adjacent Brooklyn indie-pop scene while drawing on folk songwriting fundamentals.</t>
  </si>
  <si>
    <t xml:space="preserve">The Glow; Grace</t>
  </si>
  <si>
    <t xml:space="preserve">https://aidamekonnencaby.bandcamp.com/album/mais-uma</t>
  </si>
  <si>
    <t xml:space="preserve">A2646</t>
  </si>
  <si>
    <t xml:space="preserve">Ben Seretan</t>
  </si>
  <si>
    <t xml:space="preserve">Allora</t>
  </si>
  <si>
    <t xml:space="preserve">harmonized guitars; long solos; shouted; cosmic; spiritual or gospel</t>
  </si>
  <si>
    <t xml:space="preserve">Recorded to tape in three days at a farmhouse above Venice, Allora is a chaotic, ecstatic record of hymnlike tenderness and full-band catharsis, made by Ben Seretan and his touring band mere weeks after the death of a close friend. It swings between grief and communal joy without settling on either.</t>
  </si>
  <si>
    <t xml:space="preserve">Ben Seretan's prolific solo catalog (a 24-hour drone record, weekly song series) sits at the DIY, home-recording end of the indie-folk network.</t>
  </si>
  <si>
    <t xml:space="preserve">Bend; New Air</t>
  </si>
  <si>
    <t xml:space="preserve">https://benseretan.bandcamp.com/album/allora</t>
  </si>
  <si>
    <t xml:space="preserve">A2647</t>
  </si>
  <si>
    <t xml:space="preserve">Lucky Cloud</t>
  </si>
  <si>
    <t xml:space="preserve">Foreground</t>
  </si>
  <si>
    <t xml:space="preserve">pedal steel; piano; hushed; breezy; jangle</t>
  </si>
  <si>
    <t xml:space="preserve">Led by Chicago musician Chet Zenor, Lucky Cloud crafts dreamy, jazz-tinged indie rock full of rich textures: pedal steel, soft grooves and unorthodox melodies. Foreground is the project's debut full-length after growing from a solo bedroom project into a full band.</t>
  </si>
  <si>
    <t xml:space="preserve">Part of the same Chicago Ruination Record Co. roster as Sima Cunningham, feeding into the city's twangy indie-folk scene.</t>
  </si>
  <si>
    <t xml:space="preserve">Undertow; The Birds</t>
  </si>
  <si>
    <t xml:space="preserve">https://lucky-cloud.bandcamp.com/album/foreground</t>
  </si>
  <si>
    <t xml:space="preserve">A2648</t>
  </si>
  <si>
    <t xml:space="preserve">Ruby of Thanks</t>
  </si>
  <si>
    <t xml:space="preserve">Before You Turn Into a Dog</t>
  </si>
  <si>
    <t xml:space="preserve">Kingston, NY</t>
  </si>
  <si>
    <t xml:space="preserve">Woodsist orbit</t>
  </si>
  <si>
    <t xml:space="preserve">fingerpicked acoustic; lo-fi; live in the room; small-town; hushed</t>
  </si>
  <si>
    <t xml:space="preserve">Andy Weaver (drummer for Widowspeak, Castanets and his own band Wildflower) records intimate, handmade songs at home under the name Ruby of Thanks. Before You Turn Into a Dog values process over polish, preserving first-take performances of songs about love, work and finding peace.</t>
  </si>
  <si>
    <t xml:space="preserve">Sits squarely in the Woodsist-orbit lo-fi home-recording tradition (Little Wings, John Andrews and the Yawns, Hand Habits), which itself descends from the DIY home-taping network.</t>
  </si>
  <si>
    <t xml:space="preserve">Chapstick; Spicebush Grove</t>
  </si>
  <si>
    <t xml:space="preserve">https://rubyofthanks.bandcamp.com/album/before-you-turn-into-a-dog</t>
  </si>
  <si>
    <t xml:space="preserve">A2649</t>
  </si>
  <si>
    <t xml:space="preserve">She Returns From War</t>
  </si>
  <si>
    <t xml:space="preserve">Ruthless</t>
  </si>
  <si>
    <t xml:space="preserve">synths; cosmic; anthemic; storytelling; drawl</t>
  </si>
  <si>
    <t xml:space="preserve">Hunter Park's project She Returns From War bills itself as "Cosmic Americana from South Carolina," and Ruthless leans into dance-pop elements alongside its country roots, cheekily needling Nashville conventions along the way.</t>
  </si>
  <si>
    <t xml:space="preserve">A Southern songwriter reworking cosmic-country tropes with modern pop production, part of the same Southeastern DIY circuit as Minor Moon and V.V. Lightbody collaborators.</t>
  </si>
  <si>
    <t xml:space="preserve">https://shereturnsfromwar.bandcamp.com/
https://www.nashvillescene.com/music/coverstory/she-returns-from-war-hunter-park-americanafest-interview/article_a0f11780-2a50-4b4c-99eb-b29dc3f0bb0e.html</t>
  </si>
  <si>
    <t xml:space="preserve">A2650</t>
  </si>
  <si>
    <t xml:space="preserve">I Was Born Swimming</t>
  </si>
  <si>
    <t xml:space="preserve">hushed; bleak; storytelling; close harmonies; lo-fi</t>
  </si>
  <si>
    <t xml:space="preserve">Ella O'Connor Williams's debut as Squirrel Flower is a hushed, unsettled record about drowning and being pulled under, quiet indie folk-rock that occasionally breaks into noise. It set the template for her louder, twangier records to come.</t>
  </si>
  <si>
    <t xml:space="preserve">An early, quieter entry in an evolving catalog that grows steadily louder and more countrygaze-indebted with each release.</t>
  </si>
  <si>
    <t xml:space="preserve">A2651</t>
  </si>
  <si>
    <t xml:space="preserve">The Clearwater Swimmers</t>
  </si>
  <si>
    <t xml:space="preserve">New Martian Records</t>
  </si>
  <si>
    <t xml:space="preserve">Crazy Horse fuzz; hushed; storytelling; small-town; drawl</t>
  </si>
  <si>
    <t xml:space="preserve">Maine-born, Queens-based, The Clearwater Swimmers' self-titled debut flips between hushed intimacy and full electric-guitar surges, drawing direct comparisons to Neil Young's Harvest Moon and Jason Molina's Magnolia Electric Co.</t>
  </si>
  <si>
    <t xml:space="preserve">Sits squarely in the Neil Young/Crazy Horse and Molina/Magnolia Electric Co. lineage that defines indie twang.</t>
  </si>
  <si>
    <t xml:space="preserve">https://www.rootshighway.it/outtakes/2024/swimmers.htm
https://rockingmagpie.wordpress.com/2024/10/04/clearwater-swimmers-clearwater-swimmers/</t>
  </si>
  <si>
    <t xml:space="preserve">A2652</t>
  </si>
  <si>
    <t xml:space="preserve">Fine</t>
  </si>
  <si>
    <t xml:space="preserve">Rocky Top Ballads</t>
  </si>
  <si>
    <t xml:space="preserve">hushed; banjo; fiddle; lo-fi; bleak</t>
  </si>
  <si>
    <t xml:space="preserve">Fine's debut Rocky Top Ballads is impeccably crafted minimalist songwriting with rootsy, bluegrass-tinged elements and a Hope Sandoval-style hush over every track.</t>
  </si>
  <si>
    <t xml:space="preserve">Part of the current hushed-twang wave that pairs slowcore dynamics with bluegrass instrumentation, in the vein of Duster-descended acts.</t>
  </si>
  <si>
    <t xml:space="preserve">Coasting; Losing Tennessee</t>
  </si>
  <si>
    <t xml:space="preserve">https://www.noexpectations.fyi/p/new-music-denmark-felt-escho-konkylie</t>
  </si>
  <si>
    <t xml:space="preserve">https://finefinefinefine.bandcamp.com/album/rocky-top-ballads</t>
  </si>
  <si>
    <t xml:space="preserve">A2653</t>
  </si>
  <si>
    <t xml:space="preserve">Harlem River</t>
  </si>
  <si>
    <t xml:space="preserve">drawl; fingerpicked acoustic; long songs (7+ minutes); hushed; cosmic</t>
  </si>
  <si>
    <t xml:space="preserve">Morby's solo debut is a hushed, meandering set cut loose from Woods' bass-and-harmony pop, built on repeated guitar figures, mumbled Dylan-indebted phrasing, and a side-long title track that stretches past nine minutes. It set the template of unhurried, half-lit songwriting he'd refine for a decade.</t>
  </si>
  <si>
    <t xml:space="preserve">Grew directly out of Morby's time as Woods' bassist and the Woodsist label scene, carrying that Crazy Horse/Velvets drone forward into his own solo run.</t>
  </si>
  <si>
    <t xml:space="preserve">Harlem River; Miles, Miles, Miles</t>
  </si>
  <si>
    <t xml:space="preserve">https://en.wikipedia.org/wiki/Harlem_River_(album)
https://relix.com/reviews/detail/kevin_morby_still_life/</t>
  </si>
  <si>
    <t xml:space="preserve">A2654</t>
  </si>
  <si>
    <t xml:space="preserve">Still Life</t>
  </si>
  <si>
    <t xml:space="preserve">Morby's second solo LP tightens the songs from Harlem River into brisker, more country-inflected shapes, trading some of the drone for clearer verse-chorus structures and road-worn narrative detail. It's still recognizably Woodsist-scene lo-fi, but pointed toward the widescreen songwriting of his Dead Oceans records.</t>
  </si>
  <si>
    <t xml:space="preserve">A bridge between Morby's Woods/Woodsist roots and the more polished, Dead Oceans-era songwriter he'd become on Singing Saw.</t>
  </si>
  <si>
    <t xml:space="preserve">All of My Life; Amen</t>
  </si>
  <si>
    <t xml:space="preserve">https://relix.com/reviews/detail/kevin_morby_still_life/
https://en.wikipedia.org/wiki/Singing_Saw_(album)</t>
  </si>
  <si>
    <t xml:space="preserve">A2655</t>
  </si>
  <si>
    <t xml:space="preserve">Singing Saw</t>
  </si>
  <si>
    <t xml:space="preserve">pedal steel; strings; storytelling; breezy; cosmic</t>
  </si>
  <si>
    <t xml:space="preserve">Morby's first album for Dead Oceans opens his sound way up: real string arrangements, a full band, and pedal steel behind an autobiographical suite about moving from New York to Los Angeles. The title track's looping, singing-saw hook is the clearest signal yet of his Laurel Canyon leanings.</t>
  </si>
  <si>
    <t xml:space="preserve">Morby's turn from home-recorded folk toward orchestrated, Gram Parsons/Laurel Canyon-scaled songwriting, setting up City Music and the rest of his Dead Oceans run.</t>
  </si>
  <si>
    <t xml:space="preserve">Singing Saw; I Have Been to the Mountain</t>
  </si>
  <si>
    <t xml:space="preserve">https://deadoceans.com/releases/singing-saw/
https://en.wikipedia.org/wiki/Singing_Saw_(album)</t>
  </si>
  <si>
    <t xml:space="preserve">A2656</t>
  </si>
  <si>
    <t xml:space="preserve">City Music</t>
  </si>
  <si>
    <t xml:space="preserve">Telecaster twang; storytelling; small-town; road songs; breezy</t>
  </si>
  <si>
    <t xml:space="preserve">Conceived as Singing Saw's noisier city-set counterpart, City Music trades pastoral pedal steel for jangling electric guitars and a spoken-word title track that name-checks Lou Reed and Patti Smith. It's Morby's most explicitly Velvets/Modern Lovers-indebted record while still carrying his country-rock phrasing.</t>
  </si>
  <si>
    <t xml:space="preserve">The urban mirror to Singing Saw's rural songs, pulling more directly from Morby's Velvet Underground and Jonathan Richman fandom.</t>
  </si>
  <si>
    <t xml:space="preserve">City Music; Come to Me Now</t>
  </si>
  <si>
    <t xml:space="preserve">https://deadoceans.com/artists/kevin-morby/
https://en.wikipedia.org/wiki/Singing_Saw_(album)</t>
  </si>
  <si>
    <t xml:space="preserve">A2657</t>
  </si>
  <si>
    <t xml:space="preserve">Oh My God</t>
  </si>
  <si>
    <t xml:space="preserve">piano; horns; spiritual or gospel; storytelling; anthemic</t>
  </si>
  <si>
    <t xml:space="preserve">A sprawling double-length song cycle about religion and mortality, built around piano, horns and gospel-adjacent backing vocals rather than guitar. It's Morby's most ambitious, least twangy record, but its questing, plainspoken spirituality keeps it in the Cosmic American Music lineage.</t>
  </si>
  <si>
    <t xml:space="preserve">Extends Morby's widescreen Dead Oceans period into full song-cycle territory, echoing the loose spiritual searching of the Grateful Dead's American Beauty-era songwriting.</t>
  </si>
  <si>
    <t xml:space="preserve">No Halo; Oh My God</t>
  </si>
  <si>
    <t xml:space="preserve">A2658</t>
  </si>
  <si>
    <t xml:space="preserve">At Rear House</t>
  </si>
  <si>
    <t xml:space="preserve">lo-fi; fingerpicked acoustic; drawl; short songs (under 2 minutes); hushed</t>
  </si>
  <si>
    <t xml:space="preserve">Woods' scrappy debut is home-taped campfire folk buried in tape hiss, with Jeremy Earl's high, cracked voice floating over acoustic strums and found-sound collage. It's the rawest document of the Woodsist label's early lo-fi, backyard-show aesthetic.</t>
  </si>
  <si>
    <t xml:space="preserve">The seed of the whole Woods/Woodsist catalog, cut from the same DIY-cassette cloth as Earl's other early-2000s Brooklyn basement-show scene.</t>
  </si>
  <si>
    <t xml:space="preserve">Bone Sick</t>
  </si>
  <si>
    <t xml:space="preserve">https://en.wikipedia.org/wiki/Woods_(band)</t>
  </si>
  <si>
    <t xml:space="preserve">A2659</t>
  </si>
  <si>
    <t xml:space="preserve">Woods Family Creeps</t>
  </si>
  <si>
    <t xml:space="preserve">lo-fi; fingerpicked acoustic; noise wall; drawl; short songs (under 2 minutes)</t>
  </si>
  <si>
    <t xml:space="preserve">Denser and stranger than the debut, this record piles tape-collage noise interludes between fragile folk songs, sketching the push-pull between prettiness and racket that would define the band. Earl's warbling falsetto is already fully formed here.</t>
  </si>
  <si>
    <t xml:space="preserve">Deepens the lo-fi Woodsist-scene template before the band's melodies sharpened on Songs of Shame.</t>
  </si>
  <si>
    <t xml:space="preserve">Rain On</t>
  </si>
  <si>
    <t xml:space="preserve">A2660</t>
  </si>
  <si>
    <t xml:space="preserve">With Light and With Love</t>
  </si>
  <si>
    <t xml:space="preserve">long solos; Crazy Horse fuzz; harmonized guitars; breezy; cosmic</t>
  </si>
  <si>
    <t xml:space="preserve">Woods' sound had fully bloomed into warm, jammy classic-rock by this point, with the nine-minute title track stretching into extended guitar interplay reminiscent of the Dead and the Allmans. Earl's falsetto now floats over full-band arrangements rather than tape hiss.</t>
  </si>
  <si>
    <t xml:space="preserve">Marks Woods' full transition from lo-fi folk to the jam-friendly cosmic country sound that runs through the rest of their catalog and the wider Woodsist scene.</t>
  </si>
  <si>
    <t xml:space="preserve">With Light and With Love; Shepherd</t>
  </si>
  <si>
    <t xml:space="preserve">A2661</t>
  </si>
  <si>
    <t xml:space="preserve">City Sun Eater in the River of Light</t>
  </si>
  <si>
    <t xml:space="preserve">horns; long solos; breezy; cosmic; harmonized guitars</t>
  </si>
  <si>
    <t xml:space="preserve">Woods add horns and a looser, more percussive groove here, leaning into dub and Afrobeat-tinged rhythm sections under their usual searching guitar solos. It's the most rhythmically adventurous entry in a catalog otherwise built on jangle and drone.</t>
  </si>
  <si>
    <t xml:space="preserve">Pushes the Woodsist-scene sound outward from straight cosmic-country jamming toward polyrhythmic, horn-inflected arrangements.</t>
  </si>
  <si>
    <t xml:space="preserve">Sun City Creeps; Politics of Free</t>
  </si>
  <si>
    <t xml:space="preserve">A2662</t>
  </si>
  <si>
    <t xml:space="preserve">Love Is Love</t>
  </si>
  <si>
    <t xml:space="preserve">political; hushed; breezy; fingerpicked acoustic; drawl</t>
  </si>
  <si>
    <t xml:space="preserve">Written fast in the aftermath of the 2016 election, this is a quieter, more direct record than its predecessors, trading the horn-band sprawl for spare, plainspoken songs about grief and resolve. It's Woods at their most overtly political without losing the warm haze of their sound.</t>
  </si>
  <si>
    <t xml:space="preserve">A stripped-back turn within the Woods catalog, closer in mood to their early folk records than the jam-heavy mid-2010s run.</t>
  </si>
  <si>
    <t xml:space="preserve">Love Is Love; I See in the Dark</t>
  </si>
  <si>
    <t xml:space="preserve">A2663</t>
  </si>
  <si>
    <t xml:space="preserve">Strange to Explain</t>
  </si>
  <si>
    <t xml:space="preserve">synths; drum machine; breezy; cosmic; harmonized guitars</t>
  </si>
  <si>
    <t xml:space="preserve">Woods work in synths and drum machines alongside their usual guitar interplay here, giving the record a hazier, more nocturnal feel than their jam-band-leaning mid-2010s albums. It's still built on Earl's falsetto and the band's loping, Dead-adjacent chord changes.</t>
  </si>
  <si>
    <t xml:space="preserve">Shows the Woodsist scene absorbing softer, synth-touched textures without losing its Crazy Horse/Dead backbone.</t>
  </si>
  <si>
    <t xml:space="preserve">Weekend Wind; Can't Get Out</t>
  </si>
  <si>
    <t xml:space="preserve">A2664</t>
  </si>
  <si>
    <t xml:space="preserve">Perennial</t>
  </si>
  <si>
    <t xml:space="preserve">harmonized guitars; breezy; cosmic; fingerpicked acoustic; long solos</t>
  </si>
  <si>
    <t xml:space="preserve">Woods' eleventh album returns to the warm, unhurried guitar-band sound of their mid-2010s peak, full of long fades and gently interlocking leads. Two decades in, it plays like a settled, confident restatement of everything the band and the Woodsist label have stood for.</t>
  </si>
  <si>
    <t xml:space="preserve">A late-career synthesis of the whole Woods catalog, still rooted in Jeremy Earl's Woodsist label and the wider Brooklyn cosmic-country scene it helped launch.</t>
  </si>
  <si>
    <t xml:space="preserve">Between the Past; Where Do You Go When You Dream</t>
  </si>
  <si>
    <t xml:space="preserve">A2665</t>
  </si>
  <si>
    <t xml:space="preserve">Heart Song</t>
  </si>
  <si>
    <t xml:space="preserve">fingerpicked acoustic; drawl; hushed; heartbreak; spiritual or gospel</t>
  </si>
  <si>
    <t xml:space="preserve">Williamson's second album on her own vanity label is sparser and more intimate than her later Mexican Summer records, built on fingerpicked guitar and a plainspoken alto working through heartbreak and searching. It's the clearest link between her early Texas-folk sound and the cosmic-country turn of Cosmic Wink.</t>
  </si>
  <si>
    <t xml:space="preserve">A self-released bridge between Williamson's Native State debut and her Mexican Summer albums, still close to Texas singer-songwriter tradition.</t>
  </si>
  <si>
    <t xml:space="preserve">Heart Song; Roads</t>
  </si>
  <si>
    <t xml:space="preserve">https://en.wikipedia.org/wiki/Heart_Song
https://www.discogs.com/release/9372281-Jess-Williamson-Heart-Song</t>
  </si>
  <si>
    <t xml:space="preserve">A2666</t>
  </si>
  <si>
    <t xml:space="preserve">Time Off</t>
  </si>
  <si>
    <t xml:space="preserve">fingerpicked acoustic; long solos; drawl; hushed; road songs</t>
  </si>
  <si>
    <t xml:space="preserve">Gunn's first album to foreground his own singing over pure instrumental guitar playing, Time Off pairs raga-like fingerpicked figures with a laconic, half-sung drawl. It reads as the turning point where his American Primitive guitar background became actual songs.</t>
  </si>
  <si>
    <t xml:space="preserve">Steve Gunn crosses over from the solo-guitar American Primitive lineage into full band-and-vocal cosmic country, a move he'd deepen on Way Out Weather.</t>
  </si>
  <si>
    <t xml:space="preserve">Water Wheel; Lurker</t>
  </si>
  <si>
    <t xml:space="preserve">https://en.wikipedia.org/wiki/Steve_Gunn_(musician)</t>
  </si>
  <si>
    <t xml:space="preserve">A2667</t>
  </si>
  <si>
    <t xml:space="preserve">Way Out Weather</t>
  </si>
  <si>
    <t xml:space="preserve">Telecaster twang; long solos; drawl; breezy; road songs</t>
  </si>
  <si>
    <t xml:space="preserve">A full-band leap forward from Time Off, with a rhythm section giving Gunn's winding guitar lines somewhere to breathe and his voice settling into an easy, sun-warmed drawl. It's the record where critics started reaching for Television and the Dead in the same breath.</t>
  </si>
  <si>
    <t xml:space="preserve">Consolidates Gunn's move from solo-guitar Primitivism into a proper cosmic-country band sound, setting up his run on Matador.</t>
  </si>
  <si>
    <t xml:space="preserve">Way Out Weather; Milly's Garden</t>
  </si>
  <si>
    <t xml:space="preserve">A2668</t>
  </si>
  <si>
    <t xml:space="preserve">Eyes on the Lines</t>
  </si>
  <si>
    <t xml:space="preserve">Telecaster twang; long solos; road songs; storytelling; breezy</t>
  </si>
  <si>
    <t xml:space="preserve">Gunn's Matador debut sharpens his songwriting into tighter, more rock-band arrangements while keeping the long instrumental release valves. Touring and travel are all over the lyrics, matching the record's road-worn, motorik-tinged guitar interplay.</t>
  </si>
  <si>
    <t xml:space="preserve">First album for Matador Records, broadening Gunn's audience beyond the Paradise of Bachelors/Three Lobed underground while keeping the same guitar-forward songwriting.</t>
  </si>
  <si>
    <t xml:space="preserve">Ancient Jules; Conditions Wild</t>
  </si>
  <si>
    <t xml:space="preserve">A2669</t>
  </si>
  <si>
    <t xml:space="preserve">The Unseen in Between</t>
  </si>
  <si>
    <t xml:space="preserve">strings; fingerpicked acoustic; hushed; storytelling; breezy</t>
  </si>
  <si>
    <t xml:space="preserve">A more melancholy, string-touched record made in the wake of his father's death, The Unseen in Between trades some of the road-song sprawl for tighter, more classically-structured songs. It's Gunn's most direct singer-songwriter statement to date.</t>
  </si>
  <si>
    <t xml:space="preserve">Continues Gunn's Matador run with a turn toward orchestrated, personal songwriting rather than pure jam-length guitar pieces.</t>
  </si>
  <si>
    <t xml:space="preserve">New Familiar; Vagabond</t>
  </si>
  <si>
    <t xml:space="preserve">A2670</t>
  </si>
  <si>
    <t xml:space="preserve">Other You</t>
  </si>
  <si>
    <t xml:space="preserve">synths; harmonized guitars; breezy; cosmic; road songs</t>
  </si>
  <si>
    <t xml:space="preserve">Recorded in France with a French rhythm section, Other You folds subtle synth textures into Gunn's guitar-first sound without losing its unhurried, sun-bleached feel. It plays like a hazier, more meditative sibling to Way Out Weather.</t>
  </si>
  <si>
    <t xml:space="preserve">A late-period Matador record that keeps Gunn's cosmic-country songwriting intact while widening its palette with electronics.</t>
  </si>
  <si>
    <t xml:space="preserve">Fulton; Fickle Freedom</t>
  </si>
  <si>
    <t xml:space="preserve">A2671</t>
  </si>
  <si>
    <t xml:space="preserve">Live Drugs</t>
  </si>
  <si>
    <t xml:space="preserve">Crazy Horse fuzz; long songs (7+ minutes); anthemic; breezy; cosmic</t>
  </si>
  <si>
    <t xml:space="preserve">A career-spanning live document assembled from years of shows, capturing how the band stretches its Dylan/Springsteen-via-Neil Young songs into extended, synth-lit jams on stage. It works as both a best-of and proof of the band's live reputation.</t>
  </si>
  <si>
    <t xml:space="preserve">Distills a decade of The War on Drugs' Crazy Horse-meets-motorik guitar rock into its most expansive, jam-lengthened form.</t>
  </si>
  <si>
    <t xml:space="preserve">Under the Pressure (live); Thinking of a Place (live)</t>
  </si>
  <si>
    <t xml:space="preserve">A2672</t>
  </si>
  <si>
    <t xml:space="preserve">Live Drugs, Again</t>
  </si>
  <si>
    <t xml:space="preserve">Crazy Horse fuzz; long songs (7+ minutes); anthemic; cosmic; breezy</t>
  </si>
  <si>
    <t xml:space="preserve">A follow-up live set drawn from the I Don't Live Here Anymore tour, again showing how songs built in the studio around layered synths and guitar loops unfurl even longer on stage. Wild Pink's John Ross has singled out its version of 'Burning' as a highlight.</t>
  </si>
  <si>
    <t xml:space="preserve">Second entry in the Live Drugs series, continuing the band's Crazy Horse/Dylan-descended arena-scale guitar rock in concert form.</t>
  </si>
  <si>
    <t xml:space="preserve">Burning (live)</t>
  </si>
  <si>
    <t xml:space="preserve">https://en.wikipedia.org/wiki/The_War_on_Drugs_(band)
https://www.noexpectations.fyi/p/wild-pink-dulling-the-horns-interview-john-ross</t>
  </si>
  <si>
    <t xml:space="preserve">A2673</t>
  </si>
  <si>
    <t xml:space="preserve">Dear Departed</t>
  </si>
  <si>
    <t xml:space="preserve">pedal steel; fingerpicked acoustic; baritone; hushed; heartbreak</t>
  </si>
  <si>
    <t xml:space="preserve">Burton's second album trades some of I Can Go With You's stark folk for fuller, Laurel Canyon-style arrangements, with pedal steel and strings framing his warm, unhurried baritone. It's gentler and more polished than the debut without losing its plainspoken sadness.</t>
  </si>
  <si>
    <t xml:space="preserve">Moves Burton from the Tompkins Square country-folk revival roster toward a wider, Nashville-adjacent take on '70s soft country rock.</t>
  </si>
  <si>
    <t xml:space="preserve">Dear Departed; Nothing At All</t>
  </si>
  <si>
    <t xml:space="preserve">https://theacousticeggbox.com/2024/01/31/2023-the-acoustic-egg-box-top-30-albums-of-the-year/
https://www.newcommute.net/feed/2023/11/12/new-commute-albums-of-the-year-2023</t>
  </si>
  <si>
    <t xml:space="preserve">A2674</t>
  </si>
  <si>
    <t xml:space="preserve">Human Error Music</t>
  </si>
  <si>
    <t xml:space="preserve">pedal steel; close harmonies; fingerpicked acoustic; breezy; cosmic</t>
  </si>
  <si>
    <t xml:space="preserve">Nashville pedal-steel sideman Spencer Cullum's debut as a bandleader is a sunny homage to '60s-'70s British and American folk-rock, cut with a rotating cast of Music City players like Erin Rae and Andrew Combs. It's less about his usual session role and more about letting his own songwriting lead.</t>
  </si>
  <si>
    <t xml:space="preserve">Grows out of Cullum's work as a Nashville session pedal-steel player, channeling his English folk-rock upbringing through the city's cosmic-country underground.</t>
  </si>
  <si>
    <t xml:space="preserve">Jack of Fools; The Tree</t>
  </si>
  <si>
    <t xml:space="preserve">https://spencercullumscoincollection.bandcamp.com/album/spencer-cullums-coin-collection</t>
  </si>
  <si>
    <t xml:space="preserve">A2675</t>
  </si>
  <si>
    <t xml:space="preserve">Spencer Cullum's Coin Collection 2</t>
  </si>
  <si>
    <t xml:space="preserve">pedal steel; synths; close harmonies; breezy; cosmic</t>
  </si>
  <si>
    <t xml:space="preserve">Cullum's second Coin Collection album pulls further from his English folk-rock reference points toward stranger, more subconscious songwriting, with guests like Rich Ruth and Caitlin Rose thickening the arrangements. It keeps the pedal-steel-led warmth while hiding its influences further from view.</t>
  </si>
  <si>
    <t xml:space="preserve">A step deeper into Nashville's Coin Collection/Shrunken Elvis/Rich Ruth instrumentalist circle, still rooted in Cullum's pedal-steel session background.</t>
  </si>
  <si>
    <t xml:space="preserve">What a Waste of an Echo; Cold Damp Valley</t>
  </si>
  <si>
    <t xml:space="preserve">https://spencercullumscoincollection.bandcamp.com/album/spencer-cullums-coin-collection-2</t>
  </si>
  <si>
    <t xml:space="preserve">A2676</t>
  </si>
  <si>
    <t xml:space="preserve">Humor Risk</t>
  </si>
  <si>
    <t xml:space="preserve">Bay Area, CA / itinerant</t>
  </si>
  <si>
    <t xml:space="preserve">deadpan; drawl; storytelling; funny-sad; breezy</t>
  </si>
  <si>
    <t xml:space="preserve">Released the same year as Wit's End as its looser, funnier counterpart, Humor Risk swaps that record's hush for jangling guitar-pop and McCombs' driest deadpan wit. It's one of his most purely enjoyable, least somber records.</t>
  </si>
  <si>
    <t xml:space="preserve">The comic flip side to Wit's End within McCombs' prolific Domino years, closer to the Drag City deadpan-school tradition than his more mournful work.</t>
  </si>
  <si>
    <t xml:space="preserve">The Living Word; To Every Man His Chimera</t>
  </si>
  <si>
    <t xml:space="preserve">A2677</t>
  </si>
  <si>
    <t xml:space="preserve">Big Wheel and Others</t>
  </si>
  <si>
    <t xml:space="preserve">storytelling; drawl; breezy; road songs; long solos</t>
  </si>
  <si>
    <t xml:space="preserve">A sprawling double album that runs from lean country-rock to hazier, longer jams, Big Wheel and Others is McCombs at his most expansive and least predictable. Its length and range make it feel like a summation of everything he'd tried across the previous decade.</t>
  </si>
  <si>
    <t xml:space="preserve">A career-spanning-feeling double LP that pulls together McCombs' country-rock, folk and jam tendencies before his tighter ANTI- Records period.</t>
  </si>
  <si>
    <t xml:space="preserve">Big Wheel; Brighter!</t>
  </si>
  <si>
    <t xml:space="preserve">A2678</t>
  </si>
  <si>
    <t xml:space="preserve">Interior Live Oak</t>
  </si>
  <si>
    <t xml:space="preserve">deadpan; drawl; storytelling; funny-sad; hushed</t>
  </si>
  <si>
    <t xml:space="preserve">Recorded largely in the Bay Area with early collaborators Jason Quever and Chris Cohen, Interior Live Oak returns to the more economical song structures of McCombs' earliest records while keeping his prime-era wit and melodic ease. It's a hopeful, clarifying record from an artist who's spent two decades circling extremes.</t>
  </si>
  <si>
    <t xml:space="preserve">Closes a loop back to McCombs' Bay Area roots and Domino-era songwriting after years of ANTI- Records albums.</t>
  </si>
  <si>
    <t xml:space="preserve">Priestess; Home At Last</t>
  </si>
  <si>
    <t xml:space="preserve">https://cassmccombs.bandcamp.com/album/interior-live-oak
https://en.wikipedia.org/wiki/Cass_McCombs</t>
  </si>
  <si>
    <t xml:space="preserve">A2679</t>
  </si>
  <si>
    <t xml:space="preserve">Chris Forsyth &amp; the Solar Motel Band</t>
  </si>
  <si>
    <t xml:space="preserve">Solar Motel</t>
  </si>
  <si>
    <t xml:space="preserve">long solos; harmonized guitars; long songs (7+ minutes); cosmic; feedback</t>
  </si>
  <si>
    <t xml:space="preserve">A four-part instrumental suite that traces the electric guitar's evolution from Jerry Garcia-style lead lines through Sonic Youth noise, Solar Motel is Forsyth's move from solo-guitar Primitivism into full-band, jam-length rock. It's less a set of songs than a single continuous guitar exploration.</t>
  </si>
  <si>
    <t xml:space="preserve">Forsyth's crossover from the American Primitive solo-guitar world into full-band Dead- and Television-indebted jamming, launching the Solar Motel Band.</t>
  </si>
  <si>
    <t xml:space="preserve">Solar Motel Pt. 1</t>
  </si>
  <si>
    <t xml:space="preserve">https://www.allmusic.com/artist/chris-forsyth-the-solar-motel-band-mn0003234500
https://codamusic.me/artists/chris-forsyth-and-the-solar-motel-band/</t>
  </si>
  <si>
    <t xml:space="preserve">A2680</t>
  </si>
  <si>
    <t xml:space="preserve">Intensity Ghost</t>
  </si>
  <si>
    <t xml:space="preserve">The Solar Motel Band's breakthrough tightens Forsyth's guitar suites into denser, riff-driven pieces, still stretching well past the length of a normal rock song. It made year-end lists across outlets that don't usually cover instrumental guitar-jam records.</t>
  </si>
  <si>
    <t xml:space="preserve">Follow-up to Solar Motel that cemented Forsyth's reputation as a leading voice in Philadelphia's Dead-adjacent guitar-jam underground.</t>
  </si>
  <si>
    <t xml:space="preserve">The Ballad of Freer Hollow; Yellow Square</t>
  </si>
  <si>
    <t xml:space="preserve">https://chrisforsyth1.bandcamp.com/album/intensity-ghost
https://www.uncut.co.uk/features/chris-forsyth-album-by-album-2-143918/</t>
  </si>
  <si>
    <t xml:space="preserve">A2681</t>
  </si>
  <si>
    <t xml:space="preserve">Farmer Dave Scher</t>
  </si>
  <si>
    <t xml:space="preserve">Flash Forward to the Good Times</t>
  </si>
  <si>
    <t xml:space="preserve">Ventura, CA</t>
  </si>
  <si>
    <t xml:space="preserve">The former Beachwood Sparks/Jonathan Wilson-band multi-instrumentalist's solo debut is loose, sun-baked country-psych, heavy on pedal steel and warm analog fuzz. It sounds like an extension of the same Laurel Canyon-revival scene he helped build as a sideman.</t>
  </si>
  <si>
    <t xml:space="preserve">A solo outlet for a musician central to both Beachwood Sparks and Jonathan Wilson's band, tying together several strands of the 2000s LA cosmic-country revival.</t>
  </si>
  <si>
    <t xml:space="preserve">https://www.discogs.com/artist/306736-Farmer-Dave-Scher</t>
  </si>
  <si>
    <t xml:space="preserve">A2682</t>
  </si>
  <si>
    <t xml:space="preserve">pedal steel; harmonized guitars; cosmic; breezy; drawl</t>
  </si>
  <si>
    <t xml:space="preserve">Beachwood Sparks' debut revived Gram Parsons-style cosmic country rock for the Sub Pop indie audience, all pedal steel, close harmonies and gently psychedelic guitar. It landed a few years before the mid-2000s revival it anticipated.</t>
  </si>
  <si>
    <t xml:space="preserve">An early, direct descendant of Gram Parsons and the Flying Burrito Brothers that predates and helped set up the 2000s-2010s cosmic-country revival scene.</t>
  </si>
  <si>
    <t xml:space="preserve">Sweet Bird of Yout'; Desert Skies</t>
  </si>
  <si>
    <t xml:space="preserve">https://en.wikipedia.org/wiki/Beachwood_Sparks</t>
  </si>
  <si>
    <t xml:space="preserve">A2683</t>
  </si>
  <si>
    <t xml:space="preserve">Once We Were Trees</t>
  </si>
  <si>
    <t xml:space="preserve">pedal steel; harmonized guitars; cosmic; strings; breezy</t>
  </si>
  <si>
    <t xml:space="preserve">A more ornate, string-and-organ-dressed follow-up to the debut, Once We Were Trees leans further into orchestrated psychedelic country than straightforward twang. It's the fullest expression of the band's early Laurel Canyon revivalism.</t>
  </si>
  <si>
    <t xml:space="preserve">Deepens Beachwood Sparks' Gram Parsons/Byrds-descended sound with fuller studio arrangements, a direct ancestor of the mid-2000s cosmic-country revival.</t>
  </si>
  <si>
    <t xml:space="preserve">Something I Don't Recognize; By Your Side</t>
  </si>
  <si>
    <t xml:space="preserve">A2684</t>
  </si>
  <si>
    <t xml:space="preserve">The Tarnished Gold</t>
  </si>
  <si>
    <t xml:space="preserve">A reunion album made squarely within the 2010s cosmic-country revival scene they'd predicted a decade earlier, The Tarnished Gold sounds warmer and more relaxed than the debut without losing its pedal-steel-heavy Parsons worship. It plays like a welcome-home record for a band whose sound had finally caught up with everyone else.</t>
  </si>
  <si>
    <t xml:space="preserve">Beachwood Sparks re-entering the cosmic-country conversation just as bands like Woods and Kevin Morby were carrying the same Gram Parsons/Dead lineage forward.</t>
  </si>
  <si>
    <t xml:space="preserve">Forget the Song; Tarnished Gold</t>
  </si>
  <si>
    <t xml:space="preserve">A2685</t>
  </si>
  <si>
    <t xml:space="preserve">Arbor Labor Union</t>
  </si>
  <si>
    <t xml:space="preserve">I Hear You</t>
  </si>
  <si>
    <t xml:space="preserve">X14</t>
  </si>
  <si>
    <t xml:space="preserve">Crazy Horse fuzz; long solos; shouted; noise wall; rowdy</t>
  </si>
  <si>
    <t xml:space="preserve">Athens punks turned Dead-worshipping jammers, Arbor Labor Union's Sub Pop debut is fuzzed-out, repetitive guitar rock that treats a single riff as a launchpad for extended noise. It's the loudest, most distortion-caked branch of the cosmic-country revival covered here.</t>
  </si>
  <si>
    <t xml:space="preserve">Formed from Georgia's hardcore/punk scene before turning toward Dead- and Meat Puppets-style jamming, embodying the album's title, per Terry's coverage, of 'transcendental twang.'</t>
  </si>
  <si>
    <t xml:space="preserve">Coming Down</t>
  </si>
  <si>
    <t xml:space="preserve">https://www.subpop.com/releases/arbor_labor_union/i_hear_you
https://music.apple.com/us/artist/arbor-labor-union/1081572831</t>
  </si>
  <si>
    <t xml:space="preserve">A2686</t>
  </si>
  <si>
    <t xml:space="preserve">New Petal Instants</t>
  </si>
  <si>
    <t xml:space="preserve">Crazy Horse fuzz; harmonized guitars; breezy; rowdy; cosmic</t>
  </si>
  <si>
    <t xml:space="preserve">A brighter, more classic-rock-structured record than I Hear You, New Petal Instants sounds like the Traveling Wilburys reimagined by Meat Puppets and Wilco, with cleaner hooks under the still-present fuzz. It's the band easing off pure noise toward actual songcraft.</t>
  </si>
  <si>
    <t xml:space="preserve">Shows Arbor Labor Union moving from distortion-first jamming toward more structured, Dead/Wilburys-style country rock.</t>
  </si>
  <si>
    <t xml:space="preserve">Lasso; Flowerhead</t>
  </si>
  <si>
    <t xml:space="preserve">http://post-trash.com/news/2020/2/28/arbor-labor-union-new-petal-instants-album-review
https://arborlaborunion.bandcamp.com/album/new-petal-instants-2</t>
  </si>
  <si>
    <t xml:space="preserve">A2687</t>
  </si>
  <si>
    <t xml:space="preserve">Yonder</t>
  </si>
  <si>
    <t xml:space="preserve">harmonized guitars; cosmic; hushed; breezy; long solos</t>
  </si>
  <si>
    <t xml:space="preserve">With a new lineup, Yonder is Arbor Labor Union's most introspective, nocturnal record, cleaner and more inward than the kaleidoscopic New Petal Instants but no less indebted to the Allmans and Neil Young. Josh Terry called it the best thing he'd heard in January 2023.</t>
  </si>
  <si>
    <t xml:space="preserve">A quieter turn within Arbor Labor Union's catalog that still reaches for the same Dead/Allman Brothers well as their earlier fuzzed-out records.</t>
  </si>
  <si>
    <t xml:space="preserve">Always Wear Your Shadow Hat; Hovering Stone</t>
  </si>
  <si>
    <t xml:space="preserve">https://www.noexpectations.fyi/p/break-point-netflix-tlou-yukihiro-takahashi</t>
  </si>
  <si>
    <t xml:space="preserve">https://arborlaborunion.bandcamp.com/album/yonder
https://www.noexpectations.fyi/p/the-60-best-albums-of-2023</t>
  </si>
  <si>
    <t xml:space="preserve">A2688</t>
  </si>
  <si>
    <t xml:space="preserve">Out to Pasture</t>
  </si>
  <si>
    <t xml:space="preserve">harmonized guitars; cosmic; breezy; long solos; rowdy</t>
  </si>
  <si>
    <t xml:space="preserve">A short follow-up EP to Yonder that keeps the same winding, left-field guitar grooves and Dead-indebted chord changes in a tighter package. Terry named it among his favorite 2025 releases for its crunchy, unpredictable playing.</t>
  </si>
  <si>
    <t xml:space="preserve">A compact continuation of Arbor Labor Union's post-Yonder sound, still working the same Dead/Allman Brothers vein.</t>
  </si>
  <si>
    <t xml:space="preserve">Patch of Violet; Out To Pasture</t>
  </si>
  <si>
    <t xml:space="preserve">https://arborlaborunion.bandcamp.com/album/out-to-pasture
https://www.noexpectations.fyi/p/the-100-best-albums-of-2025</t>
  </si>
  <si>
    <t xml:space="preserve">A2689</t>
  </si>
  <si>
    <t xml:space="preserve">Color Green</t>
  </si>
  <si>
    <t xml:space="preserve">Fool's Parade</t>
  </si>
  <si>
    <t xml:space="preserve">long solos; harmonized guitars; breezy; cosmic; close harmonies</t>
  </si>
  <si>
    <t xml:space="preserve">Color Green's second album is a meditation on grief and clarity delivered through loose, live-feeling jams, from the devastating hush of '5:08' to the sprawling 'Kick the Bucket.' Four vocalists and two guitarists trade lines the way a band that treats every gig as improvisation would.</t>
  </si>
  <si>
    <t xml:space="preserve">Follows the quartet's Aquarium Drunkard-released debut with a jump to New West, still working the same '60s SoCal folk-rock and Dead/Allmans-descended jam vocabulary.</t>
  </si>
  <si>
    <t xml:space="preserve">Kick the Bucket; Four Leaf Clover</t>
  </si>
  <si>
    <t xml:space="preserve">https://colorgreen.bandcamp.com/album/fools-parade</t>
  </si>
  <si>
    <t xml:space="preserve">A2690</t>
  </si>
  <si>
    <t xml:space="preserve">Gabriel Birnbaum</t>
  </si>
  <si>
    <t xml:space="preserve">Patron Saint of Tireless Losers</t>
  </si>
  <si>
    <t xml:space="preserve">fingerpicked acoustic; storytelling; funny-sad; hushed; drawl</t>
  </si>
  <si>
    <t xml:space="preserve">Wilder Maker frontman Gabriel Birnbaum's solo album mines character studies of quiet desperation over lush, psychedelic-tinged folk-rock, closer to Paul Simon's narrative songcraft than his main band's more experimental side. It's a mature, unhurried record built on empathetic detail.</t>
  </si>
  <si>
    <t xml:space="preserve">A solo outlet for the Wilder Maker frontman that leans further into plainspoken, character-driven folk-rock storytelling.</t>
  </si>
  <si>
    <t xml:space="preserve">Laughing Backwards; Alison, Alone Again</t>
  </si>
  <si>
    <t xml:space="preserve">https://www.noexpectations.fyi/p/mailbag-journalism-tips-freelancer-questions</t>
  </si>
  <si>
    <t xml:space="preserve">https://gabrielbirnbaum.bandcamp.com/album/patron-saint-of-tireless-losers</t>
  </si>
  <si>
    <t xml:space="preserve">A2691</t>
  </si>
  <si>
    <t xml:space="preserve">Hannah Cohen</t>
  </si>
  <si>
    <t xml:space="preserve">Earthstar Mountain</t>
  </si>
  <si>
    <t xml:space="preserve">Catskills, NY</t>
  </si>
  <si>
    <t xml:space="preserve">hushed; fingerpicked acoustic; breezy; lullaby; cosmic</t>
  </si>
  <si>
    <t xml:space="preserve">Cohen's fourth album, made with partner and producer Sam Evian at their Catskills studio Flying Cloud, is a hazy collage of memory built from years of home recording. Guest turns from Sufjan Stevens and Clairo sit inside a soft-focus, folk-pop sound that favors atmosphere over hooks.</t>
  </si>
  <si>
    <t xml:space="preserve">Grows out of the Flying Cloud/Sam Evian Catskills recording circle, part of the same upstate-New York scene as several other C6 and C5 field-guide artists.</t>
  </si>
  <si>
    <t xml:space="preserve">Earthstar; Dusty</t>
  </si>
  <si>
    <t xml:space="preserve">https://hannahcohen.bandcamp.com/album/earthstar-mountain</t>
  </si>
  <si>
    <t xml:space="preserve">A2692</t>
  </si>
  <si>
    <t xml:space="preserve">Johanna Samuels</t>
  </si>
  <si>
    <t xml:space="preserve">Sorry, Kid</t>
  </si>
  <si>
    <t xml:space="preserve">Jealous Butcher Records</t>
  </si>
  <si>
    <t xml:space="preserve">deadpan; drawl; funny-sad; storytelling; hushed</t>
  </si>
  <si>
    <t xml:space="preserve">Samuels' songs sit somewhere between wry confessional folk and loose country rock, working through coming-of-age memory with a deadpan, conversational delivery. It's plainspoken songwriting in the Drag City tradition dressed in warmer, twangier arrangements.</t>
  </si>
  <si>
    <t xml:space="preserve">Part of the LA singer-songwriter circle overlapping several C6/C5 field-guide artists, working the same funny-sad songwriting vein as the Drag City deadpan school.</t>
  </si>
  <si>
    <t xml:space="preserve">White Limousine; Grade Eleven (Sorry, Kid)</t>
  </si>
  <si>
    <t xml:space="preserve">https://johannasamuels.bandcamp.com/album/sorry-kid</t>
  </si>
  <si>
    <t xml:space="preserve">A2693</t>
  </si>
  <si>
    <t xml:space="preserve">Kacey Johansing</t>
  </si>
  <si>
    <t xml:space="preserve">Year Away</t>
  </si>
  <si>
    <t xml:space="preserve">Night Bloom Records</t>
  </si>
  <si>
    <t xml:space="preserve">hushed; fingerpicked acoustic; breezy; close harmonies; lullaby</t>
  </si>
  <si>
    <t xml:space="preserve">A gentle, warmly-produced set of songs about distance and homecoming, Year Away favors soft-focus folk-pop arrangements over the twangier end of the C6 sound, closer to a hushed Laurel Canyon lullaby than a jam band.</t>
  </si>
  <si>
    <t xml:space="preserve">Part of the same overlapping West Coast singer-songwriter circle as Anna St. Louis and Jess Williamson, who both guest on each other's records.</t>
  </si>
  <si>
    <t xml:space="preserve">Year Away; Old Friend</t>
  </si>
  <si>
    <t xml:space="preserve">https://kaceyjohansing.bandcamp.com/album/year-away</t>
  </si>
  <si>
    <t xml:space="preserve">A2694</t>
  </si>
  <si>
    <t xml:space="preserve">House Band</t>
  </si>
  <si>
    <t xml:space="preserve">Aventurine</t>
  </si>
  <si>
    <t xml:space="preserve">House Band (self-released)</t>
  </si>
  <si>
    <t xml:space="preserve">long solos; synths; cosmic; long songs (7+ minutes); breezy</t>
  </si>
  <si>
    <t xml:space="preserve">A debut LP from a loose LA supergroup with ties to Bedouine, Midnight Sister and Spoon, Aventurine spreads twelve tracks over nearly an hour of sprawling, heady grooves that recall electric-era Miles Davis as much as the Dead. Terry called it more Can than country, but its jam-length instrumental patience puts it squarely in this lineage.</t>
  </si>
  <si>
    <t xml:space="preserve">An LA session-musician side project extending the cosmic-jam end of the scene into krautrock and fusion territory.</t>
  </si>
  <si>
    <t xml:space="preserve">He's Not Here; Panthers</t>
  </si>
  <si>
    <t xml:space="preserve">https://houseband4u.bandcamp.com/album/aventurine
https://aquariumdrunkard.com/2024/01/02/house-band-aventurine/</t>
  </si>
  <si>
    <t xml:space="preserve">A2695</t>
  </si>
  <si>
    <t xml:space="preserve">Streetsweeper</t>
  </si>
  <si>
    <t xml:space="preserve">Andrews' fifth album as the Yawns is a tranquil, piano-and-guitar record written in Red Hook, Brooklyn, with Luke Temple guesting on guitar and bass. It's quieter and more contemplative than his earlier full-band records, closer to Little Wings' loose, handmade songwriting.</t>
  </si>
  <si>
    <t xml:space="preserve">The latest entry in Andrews' long-running Woodsist/Earth Libraries-adjacent solo project, drawing explicitly on Little Wings' DIY songwriting.</t>
  </si>
  <si>
    <t xml:space="preserve">Goodbye Dirty Snow; Friends in Misery</t>
  </si>
  <si>
    <t xml:space="preserve">https://johnandrewsyawns.bandcamp.com/album/streetsweeper
https://earthlibraries.com/products/john-andrews-the-yawns-streetsweeper-classic-black-vinyl</t>
  </si>
  <si>
    <t xml:space="preserve">A2696</t>
  </si>
  <si>
    <t xml:space="preserve">Circles Around the Sun</t>
  </si>
  <si>
    <t xml:space="preserve">Rhino Entertainment</t>
  </si>
  <si>
    <t xml:space="preserve">Formed by the late Neal Casal to soundtrack a Grateful Dead box set before becoming its own band, this self-titled third LP pushes the instrumental jam group toward a groovier, cosmic-disco direction. It's an all-instrumental record that wears its Dead pedigree (bassist Dan Horne also plays in Beachwood Sparks) openly.</t>
  </si>
  <si>
    <t xml:space="preserve">Descends directly from the Grateful Dead's own jam vocabulary, connected to the wider LA cosmic-country scene through shared musicians like Dan Horne.</t>
  </si>
  <si>
    <t xml:space="preserve">Philosopher's Stoned</t>
  </si>
  <si>
    <t xml:space="preserve">http://www.circlesaroundthesun.com/about
https://vicradio.org/album-review-circles-around-the-sun-by-circles-around-the-sun/</t>
  </si>
  <si>
    <t xml:space="preserve">A2697</t>
  </si>
  <si>
    <t xml:space="preserve">Plastic Bouquet</t>
  </si>
  <si>
    <t xml:space="preserve">Saskatchewan, Canada</t>
  </si>
  <si>
    <t xml:space="preserve">pedal steel; close harmonies; duets; drawl; breezy</t>
  </si>
  <si>
    <t xml:space="preserve">A full-band collaboration with New Zealand's Marlon Williams, Plastic Bouquet brightens Kacy &amp; Clayton's usual spare Canadian prairie folk into warmer, harmony-heavy country rock. Williams and Kacy Anderson's voices trade and blend across a set of plainspoken duets.</t>
  </si>
  <si>
    <t xml:space="preserve">A one-off widening of Kacy &amp; Clayton's traditional-leaning catalog through collaboration with Marlon Williams, closer to breezy country rock than their usual austere folk.</t>
  </si>
  <si>
    <t xml:space="preserve">Plastic Bouquet; Isn't It</t>
  </si>
  <si>
    <t xml:space="preserve">A2698</t>
  </si>
  <si>
    <t xml:space="preserve">Anna St. Louis</t>
  </si>
  <si>
    <t xml:space="preserve">Woodsist / Mare</t>
  </si>
  <si>
    <t xml:space="preserve">fingerpicked acoustic; strings; hushed; breezy; piano</t>
  </si>
  <si>
    <t xml:space="preserve">St. Louis's second album opens up her stark debut into brighter, more orchestral arrangements, recorded with Woods' Jarvis Taveniere and featuring Jess Williamson, Kacey Johansing and Oliver Hill among the guests. It trades the gritty apparitions of her first record for patient, present-tense contentment.</t>
  </si>
  <si>
    <t xml:space="preserve">Connects directly to the Woodsist label and the overlapping West Coast singer-songwriter circle of Jess Williamson and Kacey Johansing, who both appear on the record.</t>
  </si>
  <si>
    <t xml:space="preserve">Trace; Rest</t>
  </si>
  <si>
    <t xml:space="preserve">https://woodsist.com/product/anna-st-louis-air-lp/
https://annastlouis.bandcamp.com/album/in-the-air</t>
  </si>
  <si>
    <t xml:space="preserve">A2699</t>
  </si>
  <si>
    <t xml:space="preserve">Deafman Glance</t>
  </si>
  <si>
    <t xml:space="preserve">synths; long solos; cracked or yelping; noise wall; breezy</t>
  </si>
  <si>
    <t xml:space="preserve">A deliberately harder-to-parse record than Walker's earlier Fahey-descended solo-guitar albums, Deafman Glance buries anti-folk songwriting under synths, warped studio effects and Chicago free-improv contributors like Cooper Crain and Nate Lepine. Walker has called it a record for 'coming up or coming down.'</t>
  </si>
  <si>
    <t xml:space="preserve">Walker's most experimental studio record, pulling his American Primitive guitar roots into Chicago's free-improv and noise scene.</t>
  </si>
  <si>
    <t xml:space="preserve">In Castle Dome; Telluride Speed</t>
  </si>
  <si>
    <t xml:space="preserve">https://ryleywalker.bandcamp.com/album/deafman-glance
https://en.wikipedia.org/wiki/Ryley_Walker</t>
  </si>
  <si>
    <t xml:space="preserve">A2700</t>
  </si>
  <si>
    <t xml:space="preserve">100 Years of Solid Dudes</t>
  </si>
  <si>
    <t xml:space="preserve">New Jersey</t>
  </si>
  <si>
    <t xml:space="preserve">long solos; harmonized guitars; long songs (7+ minutes); cosmic; noise wall</t>
  </si>
  <si>
    <t xml:space="preserve">New Jersey's Garcia Peoples keep working the same dual-guitar-jam vein as their earlier records here, all extended solos and interlocking leads named directly for Jerry Garcia's playing. It's dense, riff-forward psych-jam rock built for headphones or a long drive.</t>
  </si>
  <si>
    <t xml:space="preserve">Part of the Woodsist-adjacent New Jersey/New York jam underground alongside Endless Boogie, taking their name and sound directly from Garcia's guitar style.</t>
  </si>
  <si>
    <t xml:space="preserve">A2701</t>
  </si>
  <si>
    <t xml:space="preserve">Birdman Records</t>
  </si>
  <si>
    <t xml:space="preserve">Crazy Horse fuzz; long solos; shouted; rowdy; cosmic</t>
  </si>
  <si>
    <t xml:space="preserve">Howlin Rain's debut is a cult favorite of thick, fuzzed-out Crazy Horse-style guitar rock, Ethan Miller's voice straining over extended riffing that owes as much to the Allman Brothers as to Neil Young. It set up the heavier, more maximalist sound Miller would carry through the American Recordings years.</t>
  </si>
  <si>
    <t xml:space="preserve">Ethan Miller's move from the noisier Comets on Fire into a more classic-rock, Crazy Horse/Allman Brothers-descended sound, launching his long-running Howlin Rain project.</t>
  </si>
  <si>
    <t xml:space="preserve">Dancers at the End of Time</t>
  </si>
  <si>
    <t xml:space="preserve">https://howlinrain.bandcamp.com/album/s-t
https://en.wikipedia.org/wiki/Howlin_Rain_(album)</t>
  </si>
  <si>
    <t xml:space="preserve">A2702</t>
  </si>
  <si>
    <t xml:space="preserve">Haylie Davis</t>
  </si>
  <si>
    <t xml:space="preserve">Wandering Star</t>
  </si>
  <si>
    <t xml:space="preserve">close harmonies; strings; breezy; cosmic; storytelling</t>
  </si>
  <si>
    <t xml:space="preserve">Davis's debut draws on pristine Laurel Canyon songwriting from the '60s and '70s and dresses it in gentle country phrasing, all warm harmonies and unhurried tempos. It reads as a straight continuation of the soft-rock/country-rock lineage this lane traces back to.</t>
  </si>
  <si>
    <t xml:space="preserve">A newer voice working directly in the Laurel Canyon/country-rock tradition that feeds this lane, closer to '70s soft rock than jam-band twang.</t>
  </si>
  <si>
    <t xml:space="preserve">Country Boy; Golden Age</t>
  </si>
  <si>
    <t xml:space="preserve">https://hayliedavis.bandcamp.com/album/wandering-star</t>
  </si>
  <si>
    <t xml:space="preserve">A2703</t>
  </si>
  <si>
    <t xml:space="preserve">Jeffrey Silverstein</t>
  </si>
  <si>
    <t xml:space="preserve">Western Sky Music</t>
  </si>
  <si>
    <t xml:space="preserve">Arrowhawk Records</t>
  </si>
  <si>
    <t xml:space="preserve">pedal steel; fingerpicked acoustic; hushed; cosmic; breezy</t>
  </si>
  <si>
    <t xml:space="preserve">With Barry Walker Jr. on pedal steel, Silverstein alternates expansive instrumentals with songs sung in a delivery pitched between Bill Callahan's deadpan and Kurt Vile's drift. NPR pegged it as cosmic country in the vein of Beachwood Sparks and Silver Jews.</t>
  </si>
  <si>
    <t xml:space="preserve">Part of the Rose City Band/Arrowhawk Records circle of Pacific Northwest cosmic-country instrumentalists.</t>
  </si>
  <si>
    <t xml:space="preserve">Cowboy Grass; No Rain</t>
  </si>
  <si>
    <t xml:space="preserve">https://jeffreysilverstein.bandcamp.com/album/western-sky-music</t>
  </si>
  <si>
    <t xml:space="preserve">A2704</t>
  </si>
  <si>
    <t xml:space="preserve">Lee Baggett</t>
  </si>
  <si>
    <t xml:space="preserve">Waves for a Begull</t>
  </si>
  <si>
    <t xml:space="preserve">Perpetual Doom</t>
  </si>
  <si>
    <t xml:space="preserve">West Coast, CA</t>
  </si>
  <si>
    <t xml:space="preserve">Crazy Horse fuzz; long solos; piano; breezy; cosmic</t>
  </si>
  <si>
    <t xml:space="preserve">A West Coast lifer and Little Wings collaborator, Baggett makes crunchy, warm Crazy Horse-style rock here, all snaking guitar solos and B3 organ. It sits comfortably alongside the mellower, jam-friendly end of this lane.</t>
  </si>
  <si>
    <t xml:space="preserve">Connected to the Little Wings/Kyle Field circle of West Coast lo-fi songwriters, carrying their loose sensibility into fuzzier guitar-rock territory.</t>
  </si>
  <si>
    <t xml:space="preserve">Waves for a Begull; Sea Turtle</t>
  </si>
  <si>
    <t xml:space="preserve">https://perpetualdoom.bandcamp.com/album/waves-for-a-begull</t>
  </si>
  <si>
    <t xml:space="preserve">A2705</t>
  </si>
  <si>
    <t xml:space="preserve">Sam Evian</t>
  </si>
  <si>
    <t xml:space="preserve">Premium</t>
  </si>
  <si>
    <t xml:space="preserve">Brooklyn, NY / Catskills, NY</t>
  </si>
  <si>
    <t xml:space="preserve">fingerpicked acoustic; hushed; breezy; lo-fi; heartbreak</t>
  </si>
  <si>
    <t xml:space="preserve">Sam Owens' debut as Sam Evian is a warm, lightly psychedelic bedroom-folk record, its analog haze pointing toward the Flying Cloud studio he'd later build with Hannah Cohen. It's an older record Terry has singled out in show recaps as a formative favorite.</t>
  </si>
  <si>
    <t xml:space="preserve">The starting point for the Flying Cloud/Hannah Cohen upstate-New York recording circle Evian would go on to anchor as a producer.</t>
  </si>
  <si>
    <t xml:space="preserve">Sleep Easy; Carolina</t>
  </si>
  <si>
    <t xml:space="preserve">https://samevian.bandcamp.com/album/premium</t>
  </si>
  <si>
    <t xml:space="preserve">A2706</t>
  </si>
  <si>
    <t xml:space="preserve">Sylvie</t>
  </si>
  <si>
    <t xml:space="preserve">Terrible Records</t>
  </si>
  <si>
    <t xml:space="preserve">close harmonies; fingerpicked acoustic; hushed; breezy; duets</t>
  </si>
  <si>
    <t xml:space="preserve">Ben Schwab's (Golden Daze, Drugdealer) trio project debuted with this five-song, mostly-covers EP, its title track (an Iain Matthews cover) sung by Sam Burton over spare, warm arrangements. It's a slight but gorgeous record with strong ties to the wider Tompkins Square/West Coast folk circle.</t>
  </si>
  <si>
    <t xml:space="preserve">Connects the Golden Daze/Drugdealer LA psych scene to the softer country-folk world through guest vocalist Sam Burton.</t>
  </si>
  <si>
    <t xml:space="preserve">Sylvie; Falls on Me</t>
  </si>
  <si>
    <t xml:space="preserve">https://sylvie-music.bandcamp.com/album/sylvie-2</t>
  </si>
  <si>
    <t xml:space="preserve">A2707</t>
  </si>
  <si>
    <t xml:space="preserve">Te Huhu</t>
  </si>
  <si>
    <t xml:space="preserve">Deelishis Herbs</t>
  </si>
  <si>
    <t xml:space="preserve">long solos; harmonized guitars; cosmic; rowdy; hushed</t>
  </si>
  <si>
    <t xml:space="preserve">An Auckland quartet's sophomore LP mixes desert twang, brooding psych atmospherics and country phrasing into immersive, dynamically wide-ranging arrangements. Terry described it as swinging between rowdy and delicate across its runtime.</t>
  </si>
  <si>
    <t xml:space="preserve">Part of a small but growing Antipodean cosmic-country scene taking the Dead/Beachwood Sparks lineage outside the US.</t>
  </si>
  <si>
    <t xml:space="preserve">Skipping Stones; Turangawaewae</t>
  </si>
  <si>
    <t xml:space="preserve">https://tehuhu.bandcamp.com/album/deelishis-herbs</t>
  </si>
  <si>
    <t xml:space="preserve">A2708</t>
  </si>
  <si>
    <t xml:space="preserve">Teddy and the Rough Riders</t>
  </si>
  <si>
    <t xml:space="preserve">Down Home</t>
  </si>
  <si>
    <t xml:space="preserve">pedal steel; close harmonies; cosmic; breezy; duets</t>
  </si>
  <si>
    <t xml:space="preserve">A pandemic-written, Dead-inspired set of psychedelic twang with a rotating cast of guest vocalists, Down Home is warmer and more collaborative than the duo's earlier records (one of which was produced by Margo Price). It's a loose, front-porch take on cosmic country.</t>
  </si>
  <si>
    <t xml:space="preserve">Nashville duo working the same Dead-indebted country-rock vein as the city's Coin Collection/Rich Ruth scene, with overlapping guest musicians.</t>
  </si>
  <si>
    <t xml:space="preserve">Catfish Summer; Bullet</t>
  </si>
  <si>
    <t xml:space="preserve">https://teddyandtheroughridersarc.bandcamp.com/album/down-home</t>
  </si>
  <si>
    <t xml:space="preserve">A2709</t>
  </si>
  <si>
    <t xml:space="preserve">Tyler Ballgame</t>
  </si>
  <si>
    <t xml:space="preserve">For The First Time, Again</t>
  </si>
  <si>
    <t xml:space="preserve">Los Angeles, CA (Rhode Island native)</t>
  </si>
  <si>
    <t xml:space="preserve">strings; close harmonies; anthemic; breezy; storytelling</t>
  </si>
  <si>
    <t xml:space="preserve">Ballgame's full-length debut sets warm, '70s-inflected songwriting inside commanding, theatrical vocal performances and tasteful, non-pastiche arrangements. It leans closer to Laurel Canyon soft-rock revivalism than jam-band twang, but fits the same '70s-revival umbrella.</t>
  </si>
  <si>
    <t xml:space="preserve">A newer entry in the '70s soft-rock/country-rock revival that runs alongside this lane's jammier, Dead-descended wing.</t>
  </si>
  <si>
    <t xml:space="preserve">You're Not My Baby Tonight</t>
  </si>
  <si>
    <t xml:space="preserve">https://tylerballgame.bandcamp.com/album/for-the-first-time-again</t>
  </si>
  <si>
    <t xml:space="preserve">A2710</t>
  </si>
  <si>
    <t xml:space="preserve">Live at Thawed Out</t>
  </si>
  <si>
    <t xml:space="preserve">Telecaster twang; long solos; breezy; drawl; live in the room</t>
  </si>
  <si>
    <t xml:space="preserve">Recorded at Chicago's Thawed Out festival in 2025, this live document catches Sam Cantor's band stretching their warm, Dead-adjacent country-rock songs out on stage. Terry has named Minor Moon among his favorite Chicago bands.</t>
  </si>
  <si>
    <t xml:space="preserve">A live snapshot of Chicago's own small cosmic-country scene, adjacent to acts like Ryley Walker in the city's guitar-forward underground.</t>
  </si>
  <si>
    <t xml:space="preserve">I Could See It Coming (Live at Thawed Out)</t>
  </si>
  <si>
    <t xml:space="preserve">https://minormoon.bandcamp.com/album/live-at-thawed-out</t>
  </si>
  <si>
    <t xml:space="preserve">A2711</t>
  </si>
  <si>
    <t xml:space="preserve">Whitney</t>
  </si>
  <si>
    <t xml:space="preserve">Light Upon the Lake</t>
  </si>
  <si>
    <t xml:space="preserve">horns; fingerpicked acoustic; breezy; close harmonies; drawl</t>
  </si>
  <si>
    <t xml:space="preserve">Formed from the ashes of Smith Westerns, Whitney's debut pairs Julien Ehrlich's high falsetto with warm horn charts and loose, country-tinged guitar picking, closer to the Band's easy soulfulness than to jam-band sprawl. It became a defining record of mid-2010s soft, horn-driven indie rock.</t>
  </si>
  <si>
    <t xml:space="preserve">Grew out of the collapse of Smith Westerns' glammy power-pop into a gentler, horn-and-pedal-steel-inflected country-soul sound.</t>
  </si>
  <si>
    <t xml:space="preserve">No Woman; Golden Days</t>
  </si>
  <si>
    <t xml:space="preserve">https://en.wikipedia.org/wiki/Light_Upon_the_Lake
https://en.wikipedia.org/wiki/Whitney_(band)</t>
  </si>
  <si>
    <t xml:space="preserve">A2712</t>
  </si>
  <si>
    <t xml:space="preserve">SPARK</t>
  </si>
  <si>
    <t xml:space="preserve">synths; horns; breezy; close harmonies; anthemic</t>
  </si>
  <si>
    <t xml:space="preserve">Whitney's most ambitious record, grown from acoustic demos into full arrangements with Brad Cook and John Congleton at Sonic Ranch, folds synths into their usual horn-and-guitar warmth. It's a left-field stretch for the band without losing the easy melodicism of the debut.</t>
  </si>
  <si>
    <t xml:space="preserve">Whitney's furthest reach from their country-soul debut, though still built on the same warm, horn-inflected songwriting core.</t>
  </si>
  <si>
    <t xml:space="preserve">REAL LOVE; BACK THEN</t>
  </si>
  <si>
    <t xml:space="preserve">https://en.wikipedia.org/wiki/Whitney_(band)
https://www.noexpectations.fyi/p/best-tv-shows-2022</t>
  </si>
  <si>
    <t xml:space="preserve">A2713</t>
  </si>
  <si>
    <t xml:space="preserve">Small Talk</t>
  </si>
  <si>
    <t xml:space="preserve">horns; close harmonies; breezy; anthemic; drawl</t>
  </si>
  <si>
    <t xml:space="preserve">Terry called this Whitney's best-sounding, most confident record, a return to fuller, more assured songwriting after SPARK's detour into synths. The horns and falsetto are still the core of the sound, just delivered with more conviction.</t>
  </si>
  <si>
    <t xml:space="preserve">A confident late-career synthesis of Whitney's country-soul debut and their more expansive mid-period records.</t>
  </si>
  <si>
    <t xml:space="preserve">https://en.wikipedia.org/wiki/Whitney_(band)
https://www.noexpectations.fyi/p/liam-kazar-astrachan-zook-h-pruz-belair-lip-bombs</t>
  </si>
  <si>
    <t xml:space="preserve">A2714</t>
  </si>
  <si>
    <t xml:space="preserve">Telecaster twang; synths; breezy; storytelling; small-town</t>
  </si>
  <si>
    <t xml:space="preserve">Wild Pink's debut is a quiet, synth-tinged indie-rock record already reaching for the widescreen, heartland-adjacent atmosphere John Ross would refine on later albums. It's rougher and more DIY than the band's Royal Mountain-era work.</t>
  </si>
  <si>
    <t xml:space="preserve">The starting point of Wild Pink's catalog, before their sound expanded into the fuller heartland-indie of A Billion Little Lights.</t>
  </si>
  <si>
    <t xml:space="preserve">Great Apes; Lake Erie</t>
  </si>
  <si>
    <t xml:space="preserve">https://en.wikipedia.org/wiki/Wild_Pink</t>
  </si>
  <si>
    <t xml:space="preserve">A2715</t>
  </si>
  <si>
    <t xml:space="preserve">Yolk in the Fur</t>
  </si>
  <si>
    <t xml:space="preserve">synths; Telecaster twang; breezy; storytelling; small-town</t>
  </si>
  <si>
    <t xml:space="preserve">A synth-washed haze of guitar rock drawing openly on Springsteen and the War on Drugs, Yolk in the Fur is where Wild Pink's widescreen, heartland-indebted sound came into focus. It's warmer and more melodic than the debut while keeping its DIY scale.</t>
  </si>
  <si>
    <t xml:space="preserve">Draws directly on Springsteen's heartland rock and the War on Drugs' synth-guitar sound, filtered through a smaller-scale indie band.</t>
  </si>
  <si>
    <t xml:space="preserve">Lake Erie; All Some Frenchman's Joke</t>
  </si>
  <si>
    <t xml:space="preserve">A2716</t>
  </si>
  <si>
    <t xml:space="preserve">A Billion Little Lights</t>
  </si>
  <si>
    <t xml:space="preserve">pedal steel; synths; breezy; storytelling; anthemic</t>
  </si>
  <si>
    <t xml:space="preserve">Wild Pink's breakout record layers pedal steel and strings under John Ross's introspective, plainspoken lyrics, arriving at a lush, heartland-scaled sound. Terry has called it home to some of the finest rock songwriting he's heard from a touring band.</t>
  </si>
  <si>
    <t xml:space="preserve">Wild Pink's fullest realization of pedal-steel-dressed indie rock, sitting at the crossover point between heartland rock and the C1 twang scene.</t>
  </si>
  <si>
    <t xml:space="preserve">Q at the Wall; The Shining but Tropical</t>
  </si>
  <si>
    <t xml:space="preserve">https://www.noexpectations.fyi/p/going-to-shows-alone-mailbag</t>
  </si>
  <si>
    <t xml:space="preserve">https://en.wikipedia.org/wiki/Wild_Pink
https://www.noexpectations.fyi/p/wild-pink-dulling-the-horns-interview-john-ross</t>
  </si>
  <si>
    <t xml:space="preserve">A2717</t>
  </si>
  <si>
    <t xml:space="preserve">ILYSM</t>
  </si>
  <si>
    <t xml:space="preserve">synths; pedal steel; hushed; heartbreak; breezy</t>
  </si>
  <si>
    <t xml:space="preserve">Written and recorded after John Ross's cancer diagnosis, ILYSM is a more inward, cathartic record than its predecessor, its heartland-scale arrangements now carrying real emotional weight. Terry called it an excellent, cathartic listen.</t>
  </si>
  <si>
    <t xml:space="preserve">A personal, health-crisis-driven turn within Wild Pink's pedal-steel-and-synth heartland sound.</t>
  </si>
  <si>
    <t xml:space="preserve">The Shining but Tropical; See You Better Now</t>
  </si>
  <si>
    <t xml:space="preserve">A2718</t>
  </si>
  <si>
    <t xml:space="preserve">Dulling the Horns</t>
  </si>
  <si>
    <t xml:space="preserve">Crazy Horse fuzz; anthemic; rowdy; storytelling; breezy</t>
  </si>
  <si>
    <t xml:space="preserve">Recorded mostly live, Wild Pink's fifth album trades some of ILYSM's studio polish for a rougher, heavier rock palette. Terry named it the band's best record, singling out the title track as a fist-raising ode to moving on.</t>
  </si>
  <si>
    <t xml:space="preserve">Wild Pink's rawest, most rock-forward record to date, still carrying the heartland/pedal-steel DNA of their Royal Mountain years.</t>
  </si>
  <si>
    <t xml:space="preserve">A2719</t>
  </si>
  <si>
    <t xml:space="preserve">Constant Hitmaker</t>
  </si>
  <si>
    <t xml:space="preserve">Gulcher Records</t>
  </si>
  <si>
    <t xml:space="preserve">lo-fi; drawl; hushed; fingerpicked acoustic; breezy</t>
  </si>
  <si>
    <t xml:space="preserve">Vile's debut is a hazy, homespun collection of fingerpicked drones and mumbled melodies recorded largely alone on a four-track. It set the template for his sleepy-eyed guitar style before Matador ever came calling. It's for listeners who want the slacker-rock revival at its most unpolished origin point.</t>
  </si>
  <si>
    <t xml:space="preserve">Grew out of the War on Drugs' Philadelphia scene and the lo-fi Bandcamp/cassette underground; its haze fed directly into the countrygaze and slacker records of the 2010s.</t>
  </si>
  <si>
    <t xml:space="preserve">Freeway; Space Forklift</t>
  </si>
  <si>
    <t xml:space="preserve">https://en.wikipedia.org/wiki/Kurt_Vile</t>
  </si>
  <si>
    <t xml:space="preserve">A2720</t>
  </si>
  <si>
    <t xml:space="preserve">God Is Saying This to You...</t>
  </si>
  <si>
    <t xml:space="preserve">lo-fi; drawl; fingerpicked acoustic; breezy; hushed</t>
  </si>
  <si>
    <t xml:space="preserve">A compilation of early home-recorded tracks that bridges Constant Hitmaker and his Matador debut, showing the same murmured vocals and unhurried acoustic-electric picking before a full band thickened his sound. It's a stopgap for completists tracing his rise from bedroom tapes to indie stardom.</t>
  </si>
  <si>
    <t xml:space="preserve">Part of the same lo-fi Philadelphia tape underground that produced Constant Hitmaker; a bridge into the more full-band Matador era.</t>
  </si>
  <si>
    <t xml:space="preserve">Beach on the Moon; Dead Alive</t>
  </si>
  <si>
    <t xml:space="preserve">A2721</t>
  </si>
  <si>
    <t xml:space="preserve">Childish Prodigy</t>
  </si>
  <si>
    <t xml:space="preserve">Crazy Horse fuzz; drawl; feedback; breezy; long solos</t>
  </si>
  <si>
    <t xml:space="preserve">Vile's Matador debut adds full-band muscle and squalling guitar solos to his stoned drawl, making it the loudest and most rock and roll record of his catalog. Songs like the motorik-driven opener show him leaning into Crazy Horse-style fuzz for the first time. It's the record where the War on Drugs alum became a solo guitar hero in his own right.</t>
  </si>
  <si>
    <t xml:space="preserve">Signing to Matador connected Vile's Philly lo-fi scene to the wider indie-rock world, setting up the 2010s slacker and jangle revival that followed him.</t>
  </si>
  <si>
    <t xml:space="preserve">Hunchback; Dead Alive</t>
  </si>
  <si>
    <t xml:space="preserve">A2722</t>
  </si>
  <si>
    <t xml:space="preserve">Smoke Ring for My Halo</t>
  </si>
  <si>
    <t xml:space="preserve">drawl; fingerpicked acoustic; hushed; breezy; deadpan</t>
  </si>
  <si>
    <t xml:space="preserve">A quieter, more assured record than its predecessor, built on fingerpicked acoustic figures and Vile's half-asleep drawl, this is often cited as his creative breakthrough. It slows the tempos down and lets the songwriting carry the weight rather than the guitar pyrotechnics. It's the album that turned casual fans into believers ahead of his commercial peak.</t>
  </si>
  <si>
    <t xml:space="preserve">Refines the Crazy Horse-and-folk hybrid of Childish Prodigy into the more meditative style that would define his Wakin on a Pretty Daze and B'lieve I'm Goin Down eras.</t>
  </si>
  <si>
    <t xml:space="preserve">Baby's Arms; Jesus Fever</t>
  </si>
  <si>
    <t xml:space="preserve">A2723</t>
  </si>
  <si>
    <t xml:space="preserve">Bottle It In</t>
  </si>
  <si>
    <t xml:space="preserve">drawl; long songs (7+ minutes); fingerpicked acoustic; hushed; breezy</t>
  </si>
  <si>
    <t xml:space="preserve">A sprawling, patient record full of long, meandering songs that stretch his laconic style to its most spacious extreme, including several tracks that pass the nine-minute mark. It trades the tighter pop songwriting of Lotta Sea Lice for hypnotic, repetition-based jams. It's for fans who want to sink into Vile's world for a while rather than get a quick hit.</t>
  </si>
  <si>
    <t xml:space="preserve">Extends the loose, hypnotic guitar-drone side of his songwriting that traces back through Crazy Horse to his own Smoke Ring for My Halo.</t>
  </si>
  <si>
    <t xml:space="preserve">Bassackwards; Loading Zones</t>
  </si>
  <si>
    <t xml:space="preserve">A2724</t>
  </si>
  <si>
    <t xml:space="preserve">Watch My Moves</t>
  </si>
  <si>
    <t xml:space="preserve">Verve Records</t>
  </si>
  <si>
    <t xml:space="preserve">synths; drawl; breezy; hushed; fingerpicked acoustic</t>
  </si>
  <si>
    <t xml:space="preserve">Vile's first album after leaving Matador for Verve leans further into home-studio synth textures and drum-machine pulses while keeping his familiar mumbled melodies intact. It's looser and more playful than his 2010s work, closer to a solo bedroom record again. It's for longtime fans curious how his sound evolved once he started producing almost everything himself.</t>
  </si>
  <si>
    <t xml:space="preserve">A return to the DIY, self-produced instincts of his earliest lo-fi tapes, now filtered through two decades of studio experience.</t>
  </si>
  <si>
    <t xml:space="preserve">Fair Warning; Hey Like a Child</t>
  </si>
  <si>
    <t xml:space="preserve">A2725</t>
  </si>
  <si>
    <t xml:space="preserve">Kurt Vile &amp; Courtney Barnett</t>
  </si>
  <si>
    <t xml:space="preserve">Lotta Sea Lice</t>
  </si>
  <si>
    <t xml:space="preserve">Philadelphia, PA / Melbourne, Australia</t>
  </si>
  <si>
    <t xml:space="preserve">drawl; fingerpicked acoustic; duets; breezy; deadpan</t>
  </si>
  <si>
    <t xml:space="preserve">A loose, conversational set of duets and trade-off songs between two of indie rock's most deadpan drawlers, built on unhurried fingerpicked guitar interplay. The two swap verses and harmonize in a way that feels like eavesdropping on old friends. It's for anyone who wants Vile's haze and Barnett's wit in the same room.</t>
  </si>
  <si>
    <t xml:space="preserve">A direct collaboration linking the American slacker-guitar lineage (Vile) with the Australian deadpan-songwriter tradition (Barnett), each feeding the other's fanbase.</t>
  </si>
  <si>
    <t xml:space="preserve">Over Everything; Continental Breakfast</t>
  </si>
  <si>
    <t xml:space="preserve">https://en.wikipedia.org/wiki/Kurt_Vile
https://en.wikipedia.org/wiki/Courtney_Barnett</t>
  </si>
  <si>
    <t xml:space="preserve">A2726</t>
  </si>
  <si>
    <t xml:space="preserve">Winner</t>
  </si>
  <si>
    <t xml:space="preserve">lo-fi; cracked or yelping; drum machine; hushed; bleak</t>
  </si>
  <si>
    <t xml:space="preserve">One of Alex Giannascoli's earliest self-released Bandcamp full-lengths, recorded on GarageBand with warped, pitch-shifted vocals and drum-machine loops. It's rougher and stranger than the records that made him famous but already shows his knack for a warped melodic hook. It's for the deep-catalog listener who wants to hear Alex G before the songcraft got polished.</t>
  </si>
  <si>
    <t xml:space="preserve">Part of the early-2010s Bandcamp lo-fi boom that would later be called out by Frank Ocean's use of his music, feeding directly into DSU and the rest of his catalog.</t>
  </si>
  <si>
    <t xml:space="preserve">Salt; Icehead</t>
  </si>
  <si>
    <t xml:space="preserve">A2727</t>
  </si>
  <si>
    <t xml:space="preserve">Race</t>
  </si>
  <si>
    <t xml:space="preserve">lo-fi; cracked or yelping; hushed; bleak; drum machine</t>
  </si>
  <si>
    <t xml:space="preserve">Another early self-recorded Bandcamp album from Alex G's prolific 2011 run, built from warbling home-studio pop songs and pitched vocal manipulation. The songwriting is skeletal and the fidelity is intentionally rough, but melodic hooks poke through the murk. It's for listeners tracing the earliest roots of his songwriting before Domino signed him.</t>
  </si>
  <si>
    <t xml:space="preserve">Continues the same DIY GarageBand aesthetic as Winner, part of the flood of Bandcamp full-lengths that built his cult following before DSU broke through.</t>
  </si>
  <si>
    <t xml:space="preserve">Fanta; Race</t>
  </si>
  <si>
    <t xml:space="preserve">A2728</t>
  </si>
  <si>
    <t xml:space="preserve">Rules</t>
  </si>
  <si>
    <t xml:space="preserve">lo-fi; cracked or yelping; hushed; bleak; short songs (under 2 minutes)</t>
  </si>
  <si>
    <t xml:space="preserve">A collection of short, murky home recordings that lean further into the pitched-vocal manipulation and tape-hiss atmosphere that became his early trademark. Songs blur together into a woozy, half-remembered whole rather than standing as individual singles. It's a transitional record for fans tracking his path toward DSU's breakout.</t>
  </si>
  <si>
    <t xml:space="preserve">Sits in the same self-released Bandcamp run as Winner and Race, the DIY foundation that eventually caught Orchid Tapes' and then Domino's attention.</t>
  </si>
  <si>
    <t xml:space="preserve">Sixteen; For Robin</t>
  </si>
  <si>
    <t xml:space="preserve">A2729</t>
  </si>
  <si>
    <t xml:space="preserve">Trick</t>
  </si>
  <si>
    <t xml:space="preserve">lo-fi; cracked or yelping; hushed; drum machine; bleak</t>
  </si>
  <si>
    <t xml:space="preserve">The last of Alex G's run of purely self-released Bandcamp full-lengths before signing to Orchid Tapes, still built on lo-fi four-track pop songs with warped, childlike vocals. Melodically it's a bit more confident than Rules, hinting at the songwriting leap DSU would make. It's for listeners who want the full arc of his self-taught bedroom period.</t>
  </si>
  <si>
    <t xml:space="preserve">Closes out the self-released Bandcamp era that set up his signing to Orchid Tapes for DSU and eventually Domino Recording Co.</t>
  </si>
  <si>
    <t xml:space="preserve">Memory; Icicles</t>
  </si>
  <si>
    <t xml:space="preserve">A2730</t>
  </si>
  <si>
    <t xml:space="preserve">DSU</t>
  </si>
  <si>
    <t xml:space="preserve">Orchid Tapes</t>
  </si>
  <si>
    <t xml:space="preserve">lo-fi; cracked or yelping; fingerpicked acoustic; hushed; breezy</t>
  </si>
  <si>
    <t xml:space="preserve">Alex G's breakthrough, a warm and melodic leap from his earlier tapes that caught the attention of Frank Ocean and Orchid Tapes alike, mixing pitch-shifted vocals with genuinely gorgeous pop songwriting. It's still lo-fi but far more melodically assured than his self-released run. It's the record most people point to as his arrival as a songwriter to watch.</t>
  </si>
  <si>
    <t xml:space="preserve">The culmination of his self-released Bandcamp period, and the record that plugged him into the Orchid Tapes/bedroom-pop scene before Domino signed him.</t>
  </si>
  <si>
    <t xml:space="preserve">Harvey; After Ur Gone</t>
  </si>
  <si>
    <t xml:space="preserve">A2731</t>
  </si>
  <si>
    <t xml:space="preserve">Beach Music</t>
  </si>
  <si>
    <t xml:space="preserve">Domino Recording Co.</t>
  </si>
  <si>
    <t xml:space="preserve">lo-fi; cracked or yelping; drum machine; synths; bleak</t>
  </si>
  <si>
    <t xml:space="preserve">Alex G's Domino debut pushes his warped pop songs into stranger, more processed territory, with pitch-bent vocals sitting alongside skeletal drum machines and unsettling interludes. It's a deliberately harder listen than DSU, trading immediacy for atmosphere. It's for fans who like the unease under his prettiest melodies.</t>
  </si>
  <si>
    <t xml:space="preserve">First release for Domino after his Bandcamp/Orchid Tapes run, expanding his cult audience while keeping the same bedroom-pop DNA.</t>
  </si>
  <si>
    <t xml:space="preserve">Bug; Salt</t>
  </si>
  <si>
    <t xml:space="preserve">A2732</t>
  </si>
  <si>
    <t xml:space="preserve">Rocket</t>
  </si>
  <si>
    <t xml:space="preserve">fiddle; fingerpicked acoustic; cracked or yelping; lo-fi; short songs (under 2 minutes)</t>
  </si>
  <si>
    <t xml:space="preserve">A genre-hopping record that swings from fiddle-laced country pastiche to noisy skronk to gentle folk within its short, restless tracklist. It's Alex G at his most eclectic, refusing to settle into one style for more than a couple of minutes at a time. It's for listeners who want the fullest picture of his range.</t>
  </si>
  <si>
    <t xml:space="preserve">Broadens the bedroom-pop template of Beach Music with country and folk textures that anticipate his later, more song-oriented Domino albums.</t>
  </si>
  <si>
    <t xml:space="preserve">Bobby; Proud</t>
  </si>
  <si>
    <t xml:space="preserve">A2733</t>
  </si>
  <si>
    <t xml:space="preserve">House of Sugar</t>
  </si>
  <si>
    <t xml:space="preserve">cracked or yelping; synths; drum machine; bleak; hushed</t>
  </si>
  <si>
    <t xml:space="preserve">A woozy, unsettling record that folds pitch-shifted vocals, folk fingerpicking, and eerie electronic textures into some of his most emotionally direct songwriting, written partly about addiction and loss close to him. Josh Terry has called it the album that soundtracked his memory of 2019. It's often cited as the most cohesive statement in Alex G's catalog.</t>
  </si>
  <si>
    <t xml:space="preserve">Builds on the genre-collage approach of Rocket while tightening the emotional focus, setting up the more expansive God Save the Animals.</t>
  </si>
  <si>
    <t xml:space="preserve">Hope; Southern Sky</t>
  </si>
  <si>
    <t xml:space="preserve">https://en.wikipedia.org/wiki/Alex_G
https://www.noexpectations.fyi/p/grapetooth-dehd-worlds-fair-feeble-little-horse</t>
  </si>
  <si>
    <t xml:space="preserve">A2734</t>
  </si>
  <si>
    <t xml:space="preserve">Teens of Style</t>
  </si>
  <si>
    <t xml:space="preserve">Seattle, WA (formerly Leesburg, VA)</t>
  </si>
  <si>
    <t xml:space="preserve">lo-fi; drawl; deadpan; noise wall; funny-sad</t>
  </si>
  <si>
    <t xml:space="preserve">Will Toledo's Matador debut re-records and remasters highlights from his sprawling self-released Bandcamp catalog, bringing his hyper-verbal, deadpan songwriting to a wider audience for the first time. It's noisier and more chaotic than his later full-band records. It's for fans curious how his bedroom-era songs sounded once given an actual budget.</t>
  </si>
  <si>
    <t xml:space="preserve">Bridges Toledo's twelve self-released Bandcamp albums with the full-band Matador era that produced Teens of Denial and beyond.</t>
  </si>
  <si>
    <t xml:space="preserve">Sunburned Shirts; Bad Role Models, Good I Am</t>
  </si>
  <si>
    <t xml:space="preserve">https://en.wikipedia.org/wiki/Car_Seat_Headrest</t>
  </si>
  <si>
    <t xml:space="preserve">A2735</t>
  </si>
  <si>
    <t xml:space="preserve">Twin Fantasy (Face to Face)</t>
  </si>
  <si>
    <t xml:space="preserve">drawl; deadpan; funny-sad; long songs (7+ minutes); anthemic</t>
  </si>
  <si>
    <t xml:space="preserve">A full-band re-recording of Toledo's beloved 2011 Bandcamp double album, keeping the original's confessional, wordy songwriting about a doomed teenage relationship while giving it a much bigger, more anthemic sound. Both versions are essential; this is the one most fans discovered first. Note: the original 2011 self-released Twin Fantasy is the same songs in rawer, lo-fi form and is worth hearing alongside it.</t>
  </si>
  <si>
    <t xml:space="preserve">A direct remake of Toledo's own Bandcamp-era masterpiece, connecting his DIY lo-fi songwriting roots to his mature full-band sound.</t>
  </si>
  <si>
    <t xml:space="preserve">Beach Life-in-Death; Bodys</t>
  </si>
  <si>
    <t xml:space="preserve">A2736</t>
  </si>
  <si>
    <t xml:space="preserve">Making a Door Less Open</t>
  </si>
  <si>
    <t xml:space="preserve">synths; drum machine; deadpan; funny-sad; anthemic</t>
  </si>
  <si>
    <t xml:space="preserve">A deliberately polarizing pivot toward synths, drum machines, and even EDM-adjacent production, released partly under the alter-ego alias Trait, while keeping Toledo's anxious, funny-sad lyricism intact. It traded the noisy guitar rock of Teens of Denial for something colder and more electronic. It's for fans willing to follow the band away from its jangle-rock comfort zone.</t>
  </si>
  <si>
    <t xml:space="preserve">A deliberate break from the Crazy Horse and jangle-rock guitar sound of Teens of Denial, showing the DIY-to-major-indie pipeline can still take creative risks.</t>
  </si>
  <si>
    <t xml:space="preserve">Can't Cool Me Down; Deadlines (Hostile)</t>
  </si>
  <si>
    <t xml:space="preserve">A2737</t>
  </si>
  <si>
    <t xml:space="preserve">The Scholars</t>
  </si>
  <si>
    <t xml:space="preserve">drawl; anthemic; funny-sad; harmonized guitars; long songs (7+ minutes)</t>
  </si>
  <si>
    <t xml:space="preserve">A concept album set at a fictional university, this record returns Car Seat Headrest to a bigger, more guitar-driven full-band sound after the electronic detour of Making a Door Less Open. Toledo's wordy, theatrical songwriting is at its most ambitious here, built around a cast of recurring characters. It's for longtime fans who wanted the band's rock muscle back.</t>
  </si>
  <si>
    <t xml:space="preserve">A return to the anthemic guitar-rock lineage of Teens of Denial after the band's synth-pop experiment, keeping Toledo's literary songwriting intact.</t>
  </si>
  <si>
    <t xml:space="preserve">Gethsemane; Lion's Share</t>
  </si>
  <si>
    <t xml:space="preserve">A2738</t>
  </si>
  <si>
    <t xml:space="preserve">The Double EP: A Sea of Split Peas</t>
  </si>
  <si>
    <t xml:space="preserve">A compilation pairing Barnett's first two self-released EPs, introducing her rambling, deadpan talk-singing and wry observational lyrics to an international audience for the first time. The guitar tone is loose and unpolished, closer to garage rock than the more produced records that followed. It's the release that put her on critics' radars before her proper debut LP.</t>
  </si>
  <si>
    <t xml:space="preserve">Grows out of Melbourne's DIY scene and Barnett's own Milk! Records; set the stage for the deadpan Australian songwriter wave that followed, including Fred Thomas-style funny-sad storytelling in the US.</t>
  </si>
  <si>
    <t xml:space="preserve">Avant Gardener; History Eraser</t>
  </si>
  <si>
    <t xml:space="preserve">A2739</t>
  </si>
  <si>
    <t xml:space="preserve">Tell Me How You Really Feel</t>
  </si>
  <si>
    <t xml:space="preserve">Milk!/Mom+Pop</t>
  </si>
  <si>
    <t xml:space="preserve">deadpan; drawl; feedback; funny-sad; anthemic</t>
  </si>
  <si>
    <t xml:space="preserve">A heavier, more direct record than her debut, with fuzzed-out guitars backing pointed lyrics about self-doubt, sexism, and anger. The production is thicker and the tempos slower, giving her deadpan delivery more room to sting. It's for listeners who want Barnett's wit turned toward something angrier.</t>
  </si>
  <si>
    <t xml:space="preserve">Follows directly from Sometimes I Sit and Think..., sharpening the same slacker-guitar and deadpan-lyric approach into more overtly political territory.</t>
  </si>
  <si>
    <t xml:space="preserve">Nameless, Faceless; City Looks Pretty</t>
  </si>
  <si>
    <t xml:space="preserve">A2740</t>
  </si>
  <si>
    <t xml:space="preserve">Football Money</t>
  </si>
  <si>
    <t xml:space="preserve">jangle; deadpan; harmonized guitars; pop-culture references; breezy</t>
  </si>
  <si>
    <t xml:space="preserve">Kiwi Jr.'s debut full-length sets the template the band would refine on later Sub Pop records: chiming, Pavement-indebted guitar lines, deadpan sing-speak vocals, and lyrics stuffed with dry pop-culture asides. It's rougher around the edges than Cooler Returns but already has the band's melodic hooks in place. It's for fans who want the origin point of their jangle-pop run.</t>
  </si>
  <si>
    <t xml:space="preserve">Grows out of Toronto's DIY guitar-pop scene and the Pavement/Guided by Voices lineage; set up the band's jump to Sub Pop for Cooler Returns and Chopper.</t>
  </si>
  <si>
    <t xml:space="preserve">Highlands Metal; Salary Man</t>
  </si>
  <si>
    <t xml:space="preserve">A2741</t>
  </si>
  <si>
    <t xml:space="preserve">Green Dream in F#</t>
  </si>
  <si>
    <t xml:space="preserve">We Are Busy Bodies</t>
  </si>
  <si>
    <t xml:space="preserve">deadpan; rowdy; short songs (under 2 minutes); jangle; pop-culture references</t>
  </si>
  <si>
    <t xml:space="preserve">The Welsh duo's debut album packs deceptively simple garage-pop melodies into a scrappy, ramshackle energy, with the pair's back-and-forth deadpan vocals doing most of the heavy lifting. Songs whip by quickly, favoring hooks over polish. It's the record that set up their prolific run before Sub Pop signed them.</t>
  </si>
  <si>
    <t xml:space="preserve">Part of the UK DIY garage-pop underground that runs parallel to the American slacker/jangle revival, later connecting the band to Sub Pop and the wider Bandcamp scene.</t>
  </si>
  <si>
    <t xml:space="preserve">Green Dream in F#; We Don't Need Room For Lovin'</t>
  </si>
  <si>
    <t xml:space="preserve">https://en.wikipedia.org/wiki/The_Bug_Club
https://www.subpop.com/news/2024/05/08/sub_pop_signs_the_bug_club</t>
  </si>
  <si>
    <t xml:space="preserve">A2742</t>
  </si>
  <si>
    <t xml:space="preserve">Very Human Features</t>
  </si>
  <si>
    <t xml:space="preserve">Sub Pop Records</t>
  </si>
  <si>
    <t xml:space="preserve">deadpan; rowdy; funny-sad; jangle; pop-culture references</t>
  </si>
  <si>
    <t xml:space="preserve">The Bug Club's second Sub Pop record streamlines their oddball garage-pop into catchier, tighter songs, with the jokes landing harder and the choruses stickier than ever. The dual vocals of Sam Willmett and Tilly Harris trade lines with an easy chemistry throughout. It's for listeners who want slacker-pop songwriting that's actually secretly very well-crafted.</t>
  </si>
  <si>
    <t xml:space="preserve">Continues the band's garage-punk-to-power-pop evolution begun on Green Dream in F#, now filtered through a major indie label's reach.</t>
  </si>
  <si>
    <t xml:space="preserve">Jealous Boy; Full Grown Man</t>
  </si>
  <si>
    <t xml:space="preserve">https://thebugclub.bandcamp.com/album/very-human-features
https://www.noexpectations.fyi/p/reviews-pry-blasucci-lifeguard-daughter-swords-niemi</t>
  </si>
  <si>
    <t xml:space="preserve">A2743</t>
  </si>
  <si>
    <t xml:space="preserve">Nineteen in Love</t>
  </si>
  <si>
    <t xml:space="preserve">Brooklyn, NY (via Minneapolis)</t>
  </si>
  <si>
    <t xml:space="preserve">noise wall; feedback; jangle; breezy; cracked or yelping</t>
  </si>
  <si>
    <t xml:space="preserve">Will Anderson's debut full-length as Hotline TNT buries plainspoken pop melodies under thick sheets of guitar fuzz and noise, setting up the countrygaze-adjacent wall-of-sound style he'd refine on Cartwheel. It's rawer and murkier than the later records but already has the hooks. It's for fans who want the noisiest end of the jangle/shoegaze crossover.</t>
  </si>
  <si>
    <t xml:space="preserve">Kicks off Hotline TNT's run from DIY noise-pop toward the more country-tinged, festival-ready sound of Cartwheel and Raspberry Moon.</t>
  </si>
  <si>
    <t xml:space="preserve">Stampede; Slider</t>
  </si>
  <si>
    <t xml:space="preserve">https://hotlinetnt.bandcamp.com/album/nineteen-in-love
https://en.wikipedia.org/wiki/Hotline_TNT</t>
  </si>
  <si>
    <t xml:space="preserve">A2744</t>
  </si>
  <si>
    <t xml:space="preserve">Ducks Ltd.</t>
  </si>
  <si>
    <t xml:space="preserve">Modern Fiction</t>
  </si>
  <si>
    <t xml:space="preserve">jangle; harmonized guitars; breezy; anthemic; drum machine</t>
  </si>
  <si>
    <t xml:space="preserve">Ducks Ltd.'s debut full-length sets the duo's template of chiming, propulsive guitar interplay over drum-machine-assisted rhythms, drawing on '80s college-rock jangle filtered through a modern anxious lyric sheet. Tom McGreevy's plainspoken vocals ride on top of Evan Lewis's careening guitar lines. It's for fans of Sarah Records-style jangle brought into the present.</t>
  </si>
  <si>
    <t xml:space="preserve">Draws on the Flying Nun/Go-Betweens jangle-pop lineage and the Toronto DIY scene; set up Harm's Way's fuller studio sound.</t>
  </si>
  <si>
    <t xml:space="preserve">The Main Thing; 18 Cigarettes</t>
  </si>
  <si>
    <t xml:space="preserve">https://en.wikipedia.org/wiki/Ducks_Ltd.</t>
  </si>
  <si>
    <t xml:space="preserve">A2745</t>
  </si>
  <si>
    <t xml:space="preserve">Harm's Way</t>
  </si>
  <si>
    <t xml:space="preserve">jangle; harmonized guitars; breezy; anthemic; pop-culture references</t>
  </si>
  <si>
    <t xml:space="preserve">Recorded in Chicago with producer Dave Vettraino and featuring guests from Lawn, Ratboys, and Dehd, this is Ducks Ltd.'s most fleshed-out record, precise and propulsive jangle-pop with careening riffs and power-pop melodies. Josh Terry wrote the album's press bio and calls it one of the year's best indie rock records. It's the fullest realization yet of the duo's college-rock-meets-anxiety songwriting.</t>
  </si>
  <si>
    <t xml:space="preserve">Builds on Modern Fiction's jangle foundation with a bigger, more collaborative studio sound tying Toronto and Chicago's indie-pop scenes together.</t>
  </si>
  <si>
    <t xml:space="preserve">Train Full of Gasoline; Cathedral City</t>
  </si>
  <si>
    <t xml:space="preserve">https://www.noexpectations.fyi/p/the-most-anticipated-albums-of-2024
https://en.wikipedia.org/wiki/Ducks_Ltd.</t>
  </si>
  <si>
    <t xml:space="preserve">A2746</t>
  </si>
  <si>
    <t xml:space="preserve">hushed; fingerpicked acoustic; drawl; close harmonies; breezy</t>
  </si>
  <si>
    <t xml:space="preserve">Bonny Doon's debut is a gentle, unhurried collection of plainspoken country-folk songs built on loping tempos and warm, conversational vocal harmonies between Bill Lennox and Bobby Colombo. It's understated where their later records get looser and more rock-facing. It's for fans of hushed, front-porch songwriting.</t>
  </si>
  <si>
    <t xml:space="preserve">Grows out of Detroit's indie scene (with ties to Waxahatchee, whose Saint Cloud the band would later back); sets up the more Woodsist-style slacker sound of Longwave.</t>
  </si>
  <si>
    <t xml:space="preserve">Hospital Bed; Falling Out</t>
  </si>
  <si>
    <t xml:space="preserve">https://en.wikipedia.org/wiki/Bonny_Doon_(band)</t>
  </si>
  <si>
    <t xml:space="preserve">A2747</t>
  </si>
  <si>
    <t xml:space="preserve">Longwave</t>
  </si>
  <si>
    <t xml:space="preserve">drawl; hushed; fingerpicked acoustic; breezy; close harmonies</t>
  </si>
  <si>
    <t xml:space="preserve">A warm, sleepy-eyed sophomore record that became a slow-burn cult favorite, pairing loose, unpolished guitar interplay with plainspoken lyrics about heartbreak and drift. Its patient tempos and conversational vocals put it squarely in the Woodsist label's slacker lineage. It's for fans who want comfort-food indie rock that never raises its voice.</t>
  </si>
  <si>
    <t xml:space="preserve">Continues the band's hushed country-folk sound on the classic slacker label Woodsist, connecting them to the broader 2010s Kurt Vile/Real Estate axis.</t>
  </si>
  <si>
    <t xml:space="preserve">I Am Nothing; A Lack of Oz</t>
  </si>
  <si>
    <t xml:space="preserve">A2748</t>
  </si>
  <si>
    <t xml:space="preserve">King Tuff</t>
  </si>
  <si>
    <t xml:space="preserve">Smalltown Stardust</t>
  </si>
  <si>
    <t xml:space="preserve">Brattleboro, VT</t>
  </si>
  <si>
    <t xml:space="preserve">jangle; synths; breezy; cosmic; anthemic</t>
  </si>
  <si>
    <t xml:space="preserve">A dreamier, more polished turn for the garage-glam lifer Kyle Thomas, trading his usual fuzzed-out riffs for jangly, synth-dusted power pop with a wide-eyed, sun-drenched feel. It's a gentler record than his 2010s output but keeps his knack for an instant hook. It's for fans who like their power pop with a cosmic-country glow.</t>
  </si>
  <si>
    <t xml:space="preserve">King Tuff's catalog runs from 2000s garage-punk through Sub Pop glam-rock; Smalltown Stardust pulls him into the same jangly, twang-adjacent revival as his 2010s peers.</t>
  </si>
  <si>
    <t xml:space="preserve">Love Letters To Plants; Smalltown Stardust</t>
  </si>
  <si>
    <t xml:space="preserve">https://en.wikipedia.org/wiki/King_Tuff
https://kingtuff.bandcamp.com/album/smalltown-stardust</t>
  </si>
  <si>
    <t xml:space="preserve">A2749</t>
  </si>
  <si>
    <t xml:space="preserve">Casper Skulls</t>
  </si>
  <si>
    <t xml:space="preserve">Lips &amp; Skull</t>
  </si>
  <si>
    <t xml:space="preserve">Buzz Records</t>
  </si>
  <si>
    <t xml:space="preserve">jangle; deadpan; storytelling; harmonized guitars; breezy</t>
  </si>
  <si>
    <t xml:space="preserve">Casper Skulls' debut EP introduces the Toronto band's dual-vocal, college-rock-indebted guitar pop, drawing on Pavement and R.E.M.-style jangle with conversational, story-driven lyrics. It's shorter and scrappier than their later full-lengths but sets the band's voice from the start. It's for fans who want the earliest version of their sound.</t>
  </si>
  <si>
    <t xml:space="preserve">Part of Toronto's Buzz Records jangle-pop roster alongside acts like Weaves; a direct forerunner to Mercy Works and Knows No Kindness.</t>
  </si>
  <si>
    <t xml:space="preserve">Lips and Skull; Dying in Eight Verses</t>
  </si>
  <si>
    <t xml:space="preserve">https://en.wikipedia.org/wiki/Casper_Skulls</t>
  </si>
  <si>
    <t xml:space="preserve">A2750</t>
  </si>
  <si>
    <t xml:space="preserve">Mercy Works</t>
  </si>
  <si>
    <t xml:space="preserve">jangle; deadpan; storytelling; harmonized guitars; anthemic</t>
  </si>
  <si>
    <t xml:space="preserve">Casper Skulls' full-length debut expands their college-radio jangle into bigger, more anthemic arrangements while keeping the dual-vocal chemistry between Melanie St-Pierre and Neil Bednis at the center. The lyrics lean into storytelling and small-scale drama over ringing, layered guitars. It's for fans of R.E.M.-descended Canadian indie rock.</t>
  </si>
  <si>
    <t xml:space="preserve">Follows directly from Lips &amp; Skull on Buzz Records, continuing Toronto's jangle-pop lineage into a fuller studio sound.</t>
  </si>
  <si>
    <t xml:space="preserve">Lingua Franca; Colour of the Outside</t>
  </si>
  <si>
    <t xml:space="preserve">A2751</t>
  </si>
  <si>
    <t xml:space="preserve">Knows No Kindness</t>
  </si>
  <si>
    <t xml:space="preserve">A more confident, dynamically varied record than their debut, still anchored by ringing guitar interplay and dual-vocal storytelling but pushing into denser arrangements and darker lyrical territory. It's the sound of a band settling comfortably into its own identity within Toronto's jangle-pop scene. It's for fans who followed the band from their Buzz Records beginnings.</t>
  </si>
  <si>
    <t xml:space="preserve">The most developed entry in Casper Skulls' Buzz Records run, later followed by Kit-Cat on Next Door Records.</t>
  </si>
  <si>
    <t xml:space="preserve">Onward; Quality of Life</t>
  </si>
  <si>
    <t xml:space="preserve">A2752</t>
  </si>
  <si>
    <t xml:space="preserve">Kit-Cat</t>
  </si>
  <si>
    <t xml:space="preserve">jangle; deadpan; storytelling; harmonized guitars; funny-sad</t>
  </si>
  <si>
    <t xml:space="preserve">Casper Skulls' latest LP has the dual-vocal chemistry and college-radio jangle of a band drawing on Pavement, R.E.M., and Superchunk, described by Josh Terry as full of lived-in warmth. Guitars ring and interlock while the vocal trade-offs keep the songs feeling conversational. It's for longtime fans of the band's steady evolution.</t>
  </si>
  <si>
    <t xml:space="preserve">Continues the jangle-pop lineage established on Buzz Records, now on Next Door Records with a warmer, more assured sound.</t>
  </si>
  <si>
    <t xml:space="preserve">Spindletop; Roddy Piper</t>
  </si>
  <si>
    <t xml:space="preserve">https://casperskulls.bandcamp.com/album/kit-cat</t>
  </si>
  <si>
    <t xml:space="preserve">A2753</t>
  </si>
  <si>
    <t xml:space="preserve">Jon McKiel</t>
  </si>
  <si>
    <t xml:space="preserve">Bobby Joe Hope</t>
  </si>
  <si>
    <t xml:space="preserve">Baie Verte, New Brunswick, Canada</t>
  </si>
  <si>
    <t xml:space="preserve">lo-fi; fingerpicked acoustic; hushed; cosmic; drawl</t>
  </si>
  <si>
    <t xml:space="preserve">Written in response to ghostly samples McKiel found on a used reel-to-reel tape, this record blends hushed, fingerpicked songwriting with warped found-sound textures into something inventive and haunting. It's a quieter, more experimental turn than straightforward jangle-pop but keeps a strong melodic core. It's for fans of Canadian DIY songwriting with a spectral edge.</t>
  </si>
  <si>
    <t xml:space="preserve">Part of the You've Changed Records roster connecting Maritime Canada's indie scene to the wider lo-fi/jangle underground; feeds into Hex's continued collaboration with Jay Crocker.</t>
  </si>
  <si>
    <t xml:space="preserve">Mourning Dove; Sun's Out</t>
  </si>
  <si>
    <t xml:space="preserve">https://en.wikipedia.org/wiki/Jon_McKiel
https://jonmckiel.bandcamp.com/album/bobby-joe-hope</t>
  </si>
  <si>
    <t xml:space="preserve">A2754</t>
  </si>
  <si>
    <t xml:space="preserve">Hex</t>
  </si>
  <si>
    <t xml:space="preserve">lo-fi; synths; hushed; cosmic; fingerpicked acoustic</t>
  </si>
  <si>
    <t xml:space="preserve">A second collaboration with producer Jay Crocker, this record folds more synths and studio texture into McKiel's hushed songwriting without losing the strange, homemade intimacy of Bobby Joe Hope. It's a favorite of Josh Terry's that he never got around to writing about on release. It's for fans of understated, atmosphere-first Canadian indie rock.</t>
  </si>
  <si>
    <t xml:space="preserve">Continues the Crocker/McKiel partnership begun on Bobby Joe Hope, part of the same You've Changed Records lineage.</t>
  </si>
  <si>
    <t xml:space="preserve">Popular Music; Hex</t>
  </si>
  <si>
    <t xml:space="preserve">https://en.wikipedia.org/wiki/Jon_McKiel</t>
  </si>
  <si>
    <t xml:space="preserve">A2755</t>
  </si>
  <si>
    <t xml:space="preserve">Around the House</t>
  </si>
  <si>
    <t xml:space="preserve">Trouble in Mind Records</t>
  </si>
  <si>
    <t xml:space="preserve">jangle; lo-fi; breezy; deadpan; short songs (under 2 minutes)</t>
  </si>
  <si>
    <t xml:space="preserve">A shambling, K Records-worthy set of hooky, unhurried indie pop from this Melbourne trio, all ringing guitars and plainspoken vocals over loping tempos. It's cheap, cheerful, and unfussy in a way that recalls the DIY jangle-pop of decades past. It's for fans of Flying Nun-descended guitar pop with an Australian slacker drawl.</t>
  </si>
  <si>
    <t xml:space="preserve">Part of the Melbourne DIY jangle-pop scene that also produced Dick Diver and Terry, distributed internationally by the American slacker-rock label Trouble in Mind.</t>
  </si>
  <si>
    <t xml:space="preserve">Hard to Clean; Eggshells</t>
  </si>
  <si>
    <t xml:space="preserve">https://chookrace.bandcamp.com/album/around-the-house</t>
  </si>
  <si>
    <t xml:space="preserve">A2756</t>
  </si>
  <si>
    <t xml:space="preserve">Calendar Days</t>
  </si>
  <si>
    <t xml:space="preserve">jangle; drawl; breezy; deadpan; hushed</t>
  </si>
  <si>
    <t xml:space="preserve">Recorded at a beach house on Phillip Island, this second Dick Diver LP is loose, warm, and conversational, built on ringing guitars and half-sung, half-spoken vocals in the vein of the Go-Betweens and the Clean. It's a defining record of the early-2010s Melbourne jangle-pop revival. It's for fans who want the sound that inspired a wave of Australian slacker-pop bands.</t>
  </si>
  <si>
    <t xml:space="preserve">Grew out of Melbourne's Chapter Music scene alongside Boomgates and Twerps; directly influenced Chook Race and the broader countrygaze/jangle revival abroad.</t>
  </si>
  <si>
    <t xml:space="preserve">Water Damage; Alice</t>
  </si>
  <si>
    <t xml:space="preserve">https://www.facebook.com/dickdiverband/
https://dickdiver.bandcamp.com/music</t>
  </si>
  <si>
    <t xml:space="preserve">A2757</t>
  </si>
  <si>
    <t xml:space="preserve">Beach Bunny</t>
  </si>
  <si>
    <t xml:space="preserve">Prom Queen</t>
  </si>
  <si>
    <t xml:space="preserve">Mom + Pop</t>
  </si>
  <si>
    <t xml:space="preserve">jangle; breezy; short songs (under 2 minutes); anthemic; cracked or yelping</t>
  </si>
  <si>
    <t xml:space="preserve">Lili Trifilio's breakout EP pairs bright, hooky power-pop guitars with plainspoken lyrics about body image and self-doubt, catching viral attention that pushed Beach Bunny from bedroom project to touring band. The songs are short, direct, and instantly catchy. It's for fans of Chicago's guitar-pop scene at its most immediate.</t>
  </si>
  <si>
    <t xml:space="preserve">Grows out of Chicago's DIY guitar-pop scene alongside acts like Dehd; connects 2010s bedroom-pop songwriting to a more festival-scale power-pop sound on Blame Game.</t>
  </si>
  <si>
    <t xml:space="preserve">Prom Queen; Deer Head</t>
  </si>
  <si>
    <t xml:space="preserve">https://en.wikipedia.org/wiki/Beach_Bunny_(band)</t>
  </si>
  <si>
    <t xml:space="preserve">A2758</t>
  </si>
  <si>
    <t xml:space="preserve">Blame Game</t>
  </si>
  <si>
    <t xml:space="preserve">jangle; anthemic; breezy; cracked or yelping; short songs (under 2 minutes)</t>
  </si>
  <si>
    <t xml:space="preserve">A tighter, more polished EP than Prom Queen, with Beach Bunny's power-pop hooks pushed toward arena-ready choruses while the lyrics stay pointed and personal. It's a bridge between their scrappier early singles and their more produced full-length work. It's for fans who want the band's most immediate, radio-ready songwriting.</t>
  </si>
  <si>
    <t xml:space="preserve">Continues the Chicago guitar-pop lineage of Prom Queen, sharpening the hooks as the band's audience grew.</t>
  </si>
  <si>
    <t xml:space="preserve">Good Girls (Don't Get Used); Blame Game</t>
  </si>
  <si>
    <t xml:space="preserve">A2759</t>
  </si>
  <si>
    <t xml:space="preserve">Bullseye</t>
  </si>
  <si>
    <t xml:space="preserve">rowdy; jangle; shouted; anthemic; short songs (under 2 minutes)</t>
  </si>
  <si>
    <t xml:space="preserve">This New York quartet's self-titled debut is a hooky, jangly and twangy power-pop rock record with blistering riffs and meaty choruses, released by the fast-rising Ever/Never label. It's punchy and immediate, favoring rock and roll swagger over polish. It's for fans who want the twang-adjacent side of the current power-pop wave.</t>
  </si>
  <si>
    <t xml:space="preserve">Signed to Ever/Never, the same New York label behind Ryan Davis &amp; the Roadhouse Band and National Photo Committee, tying the band into the current DIY jangle/twang underground.</t>
  </si>
  <si>
    <t xml:space="preserve">A2760</t>
  </si>
  <si>
    <t xml:space="preserve">FOOTBALLHEAD</t>
  </si>
  <si>
    <t xml:space="preserve">Overthinking Everything</t>
  </si>
  <si>
    <t xml:space="preserve">Unknown, US</t>
  </si>
  <si>
    <t xml:space="preserve">jangle; anthemic; short songs (under 2 minutes); breezy; funny-sad</t>
  </si>
  <si>
    <t xml:space="preserve">An early-2024 power-pop full-length released on the emo/indie label Tiny Engines, part of a wave of DIY guitar-pop records flagged in Josh Terry's most-anticipated list that year. Details on its sound are limited, but its label and placement put it squarely in the jangle/power-pop underground. It's a deep-cut pick for listeners exploring Tiny Engines' current roster.</t>
  </si>
  <si>
    <t xml:space="preserve">Released on Tiny Engines, a label historically associated with emo and twangy emo crossovers, connecting it to the C9 emo-crossover lane as well as straight power pop.</t>
  </si>
  <si>
    <t xml:space="preserve">A2761</t>
  </si>
  <si>
    <t xml:space="preserve">The Belair Lip Bombs</t>
  </si>
  <si>
    <t xml:space="preserve">Again</t>
  </si>
  <si>
    <t xml:space="preserve">jangle; harmonized guitars; anthemic; breezy; pop-culture references</t>
  </si>
  <si>
    <t xml:space="preserve">Produced by Rolling Blackouts Coastal Fever's Joe White, this sophomore LP from Melbourne's the Belair Lip Bombs is frenetic, interlocking power pop fronted by the commanding Maisie Everett. The guitars careen and lock together in a way that recalls Australia's jangle-rock lineage while the choruses aim straight for arenas. It's among the strongest straight power-pop records of its year.</t>
  </si>
  <si>
    <t xml:space="preserve">Connects Melbourne's jangle-rock scene (via producer Joe White of Rolling Blackouts C.F.) to Third Man Records' wider power-pop and garage-rock roster.</t>
  </si>
  <si>
    <t xml:space="preserve">Don't Let Them Tell You (It's Fair); Smiling</t>
  </si>
  <si>
    <t xml:space="preserve">A2762</t>
  </si>
  <si>
    <t xml:space="preserve">Feller</t>
  </si>
  <si>
    <t xml:space="preserve">Sound Colored Penny</t>
  </si>
  <si>
    <t xml:space="preserve">Angel Tapes</t>
  </si>
  <si>
    <t xml:space="preserve">jangle; rowdy; anthemic; short songs (under 2 minutes); cracked or yelping</t>
  </si>
  <si>
    <t xml:space="preserve">This trio's debut full-length tightens the raucous energy of their 2024 EP into hook-forward, dynamic indie rock, packing frantic energy and earworm melodies into a lean 25 minutes. Delicate falsetto verses give way to explosive, unrelenting choruses across the tracklist. It's for fans who want their power pop with real teeth.</t>
  </si>
  <si>
    <t xml:space="preserve">Released via Fire Talk's Angel Tapes imprint, connecting the band to the current New York DIY guitar-pop underground alongside labelmates in the same scene.</t>
  </si>
  <si>
    <t xml:space="preserve">Penny Farthing; Marys Perfume</t>
  </si>
  <si>
    <t xml:space="preserve">https://www.noexpectations.fyi/p/feller-nilza-costa-momoko-gill-tomeka-reid</t>
  </si>
  <si>
    <t xml:space="preserve">A2763</t>
  </si>
  <si>
    <t xml:space="preserve">Daughter of Swords</t>
  </si>
  <si>
    <t xml:space="preserve">Alex</t>
  </si>
  <si>
    <t xml:space="preserve">fingerpicked acoustic; hushed; funny-sad; breezy; storytelling</t>
  </si>
  <si>
    <t xml:space="preserve">Mountain Man's Alexandra Sauser-Monnig's sophomore solo record is her most playful, writing kinetic, off-kilter pop songs that evoke Talking Heads, Finom, and Sheryl Crow rather than straight folk. Her lyrics stay conversational and perceptive even as the arrangements get bouncier. It's for fans who want folk-rooted songwriting that takes unexpected pop turns.</t>
  </si>
  <si>
    <t xml:space="preserve">Grows out of the Mountain Man/Big Thief-adjacent folk circle, pushing outward into twangy indie pop territory that overlaps with the jangle revival.</t>
  </si>
  <si>
    <t xml:space="preserve">Money Hits; Strange</t>
  </si>
  <si>
    <t xml:space="preserve">A2764</t>
  </si>
  <si>
    <t xml:space="preserve">Frog</t>
  </si>
  <si>
    <t xml:space="preserve">1000 Variations On the Same Song</t>
  </si>
  <si>
    <t xml:space="preserve">lo-fi; funny-sad; piano; banjo; pop-culture references</t>
  </si>
  <si>
    <t xml:space="preserve">Cult New York duo Frog's sixth album is folky, lo-fi and scrappy, described by Stereogum's Chris Deville as though Modest Mouse made a Pinegrove album. Highlights include the piano-led opener and a banjo-anchored lead single, with aching lyrics wrapped in charmingly unadorned production. It's for fans who want deadpan, funny-sad songwriting without any studio gloss.</t>
  </si>
  <si>
    <t xml:space="preserve">Frog has been active since 2012 in New York's DIY scene, connecting Drag City-style funny-sad songwriting to the jangle/lo-fi Bandcamp underground.</t>
  </si>
  <si>
    <t xml:space="preserve">Stillwell Theme; Mixtape Liner Notes Var. VII</t>
  </si>
  <si>
    <t xml:space="preserve">https://heyitsfrog.bandcamp.com/album/1000-variations-on-the-same-song
https://www.noexpectations.fyi/p/dead-gowns-horsegirl-frog-goose-winter-tour</t>
  </si>
  <si>
    <t xml:space="preserve">A2765</t>
  </si>
  <si>
    <t xml:space="preserve">Diners</t>
  </si>
  <si>
    <t xml:space="preserve">DOMINO</t>
  </si>
  <si>
    <t xml:space="preserve">jangle; breezy; harmonized guitars; pop-culture references; anthemic</t>
  </si>
  <si>
    <t xml:space="preserve">Blue Broderick's Diners project goes full power-pop on this impeccably written, breezy guitar-pop record produced by Mo Troper, with clear DNA from Tom Petty, Big Star, and Fountains of Wayne. There's no filler across the ten tracks, each one built for maximum hum-along appeal. It's for fans who want classic power-pop songcraft filtered through a bedroom-pop sensibility.</t>
  </si>
  <si>
    <t xml:space="preserve">Connects Broderick's earlier lo-fi Diners records to the wider Bandcamp power-pop revival via producer Mo Troper, a key figure in that scene.</t>
  </si>
  <si>
    <t xml:space="preserve">Domino; Working On My Dreams</t>
  </si>
  <si>
    <t xml:space="preserve">https://diners.bandcamp.com/album/domino
https://www.noexpectations.fyi/p/new-albums-jeff-rosenstock-diners-buck-meek</t>
  </si>
  <si>
    <t xml:space="preserve">A2766</t>
  </si>
  <si>
    <t xml:space="preserve">rowdy; shouted; noise wall; short songs (under 2 minutes); feedback</t>
  </si>
  <si>
    <t xml:space="preserve">This Columbus power trio's three-song EP is pummeling, loud, and varied, with each track sounding markedly different but united by an animated heaviness, per Josh Terry, who calls the band the future of indie rock. Fronted by a husband-and-wife duo plus a drummer, it's a live-wire document of a genuinely ferocious band. It's for fans of noisy Midwestern guitar rock that hits hard in short bursts.</t>
  </si>
  <si>
    <t xml:space="preserve">Part of the current Midwest DIY noise-rock underground that overlaps with the slacker/jangle scene at its loudest, rowdiest edge.</t>
  </si>
  <si>
    <t xml:space="preserve">Sixth Sense; Dare You To Cry</t>
  </si>
  <si>
    <t xml:space="preserve">https://golomb.bandcamp.com/album/love
https://www.noexpectations.fyi/p/new-lps-robber-robber-sinai-vessel-ben-seretan</t>
  </si>
  <si>
    <t xml:space="preserve">A2767</t>
  </si>
  <si>
    <t xml:space="preserve">Slither</t>
  </si>
  <si>
    <t xml:space="preserve">Rockford, IL / Chicago, IL</t>
  </si>
  <si>
    <t xml:space="preserve">jangle; drawl; pop-culture references; breezy; cracked or yelping</t>
  </si>
  <si>
    <t xml:space="preserve">Joe Glass's debut showcases his knack for an airtight hook across a dozen slightly twangy, ramshackle rockers pulling from Nuggets-style garage pop and '90s indie rock. Josh Terry has said it would have been a newsletter favorite had he heard it upon release. It's the record that predates his work alongside bandmate Kai Slater in Sharp Pins.</t>
  </si>
  <si>
    <t xml:space="preserve">Part of the Chicago/Rockford DIY power-pop underground surrounding Lifeguard and Sharp Pins, feeding into Glass's later, more polished Snakewards.</t>
  </si>
  <si>
    <t xml:space="preserve">A2768</t>
  </si>
  <si>
    <t xml:space="preserve">Astrachan</t>
  </si>
  <si>
    <t xml:space="preserve">Signs</t>
  </si>
  <si>
    <t xml:space="preserve">anthemic; cosmic; breezy; pop-culture references; funny-sad</t>
  </si>
  <si>
    <t xml:space="preserve">Chicago songwriter Ben Astrachan's solo debut is maximalist and ambitious, packing each of its 13 tracks with wailing guitars and a multitude of '60s-and-'70s-indebted melodic twists. It's conceptual rock music delivered in an off-kilter, deliriously infectious way rather than as straight pastiche. It's for fans of Chicago's current crop of ebullient, detail-obsessed guitar-pop songwriters.</t>
  </si>
  <si>
    <t xml:space="preserve">Emerges from the same Chicago scene as Smushie and Shoulderbird, connecting classic-rock revivalism to the current power-pop/jangle underground.</t>
  </si>
  <si>
    <t xml:space="preserve">Dana Divine; Picture of Doubt</t>
  </si>
  <si>
    <t xml:space="preserve">https://astrachanmusic.bandcamp.com/album/signs
https://www.noexpectations.fyi/p/liam-kazar-astrachan-zook-h-pruz-belair-lip-bombs</t>
  </si>
  <si>
    <t xml:space="preserve">A2769</t>
  </si>
  <si>
    <t xml:space="preserve">Graham Hunt</t>
  </si>
  <si>
    <t xml:space="preserve">If You Knew Would You Believe It?</t>
  </si>
  <si>
    <t xml:space="preserve">Madison, WI</t>
  </si>
  <si>
    <t xml:space="preserve">jangle; pop-culture references; cracked or yelping; cosmic; breezy</t>
  </si>
  <si>
    <t xml:space="preserve">A guitar-forward home-recorded record with hooky choruses that slides between snotty rock, stargazing psych, and introspective folk, part of Graham Hunt's prolific self-released catalog out of Madison, Wisconsin. It leans on a '90s alt-rock sensibility while still sounding distinctly homemade. It's for fans of one-person bedroom rock records with real songwriting range.</t>
  </si>
  <si>
    <t xml:space="preserve">Part of Hunt's ongoing self-released Bandcamp catalog that runs from lo-fi power pop through to the more studio-polished American Pyramid.</t>
  </si>
  <si>
    <t xml:space="preserve">https://grahamhunt.bandcamp.com/music
https://www.noexpectations.fyi/p/no-expectations-043-bad-summer</t>
  </si>
  <si>
    <t xml:space="preserve">A2770</t>
  </si>
  <si>
    <t xml:space="preserve">Try Not To Laugh</t>
  </si>
  <si>
    <t xml:space="preserve">jangle; pop-culture references; breezy; cracked or yelping; anthemic</t>
  </si>
  <si>
    <t xml:space="preserve">A self-released Wisconsin power-pop record with effortless hooks and a '90s rock sensibility, continuing Graham Hunt's steady run of home-recorded guitar-pop albums. The songwriting is direct and unfussy, favoring melody over studio polish. It's for fans who want deep-catalog power pop from outside the usual coastal scenes.</t>
  </si>
  <si>
    <t xml:space="preserve">Sits between If You Knew Would You Believe It? and Timeless World Forever in Hunt's self-released discography.</t>
  </si>
  <si>
    <t xml:space="preserve">https://www.noexpectations.fyi/p/radiohead-albums-ranked-the-smile-kid-a</t>
  </si>
  <si>
    <t xml:space="preserve">https://grahamhunt.bandcamp.com/music
https://www.noexpectations.fyi/p/radiohead-albums-ranked-the-smile-kid-a</t>
  </si>
  <si>
    <t xml:space="preserve">A2771</t>
  </si>
  <si>
    <t xml:space="preserve">Timeless World Forever</t>
  </si>
  <si>
    <t xml:space="preserve">jangle; pop-culture references; breezy; cracked or yelping; cosmic</t>
  </si>
  <si>
    <t xml:space="preserve">Another entry in Graham Hunt's prolific self-released catalog, continuing his blend of hooky, home-recorded power pop with wide-ranging classic-rock and psych touches. It appeared on Josh Terry's 2025 longlist among the year's most worthwhile guitar-pop records. It's for listeners tracking his steady, low-key discography.</t>
  </si>
  <si>
    <t xml:space="preserve">Part of Hunt's ongoing solo catalog that runs directly into American Pyramid's bigger studio sound.</t>
  </si>
  <si>
    <t xml:space="preserve">https://grahamhunt.bandcamp.com/music
https://www.noexpectations.fyi/p/the-100-best-albums-of-2025</t>
  </si>
  <si>
    <t xml:space="preserve">A2772</t>
  </si>
  <si>
    <t xml:space="preserve">American Pyramid</t>
  </si>
  <si>
    <t xml:space="preserve">jangle; pop-culture references; cosmic; anthemic; cracked or yelping</t>
  </si>
  <si>
    <t xml:space="preserve">Hunt's sixth full-length is his most maximalist yet, recorded at Minnesota's Pachyderm Studios after years of home recording, with frantic late-'90s pop-rock hooks, autotuned detours, and euphoric grooves recalling Screamadelica. Josh Terry calls it cutting-edge while somehow still sounding instantly familiar. It's the fullest studio treatment his songwriting has gotten to date.</t>
  </si>
  <si>
    <t xml:space="preserve">The culmination of Hunt's self-released catalog, moving from bedroom recording to a proper studio while keeping the same playful, hook-heavy songwriting.</t>
  </si>
  <si>
    <t xml:space="preserve">Waiting for You to Come Home; Guardian Angel's Arms</t>
  </si>
  <si>
    <t xml:space="preserve">https://www.noexpectations.fyi/p/convinced-friend-dos-santos-graham-hunt
https://grahamhunt.bandcamp.com/music</t>
  </si>
  <si>
    <t xml:space="preserve">A2773</t>
  </si>
  <si>
    <t xml:space="preserve">Hiding Places</t>
  </si>
  <si>
    <t xml:space="preserve">The Secret To Good Living</t>
  </si>
  <si>
    <t xml:space="preserve">Brooklyn, NY (formerly North Carolina)</t>
  </si>
  <si>
    <t xml:space="preserve">rowdy; duets; storytelling; harmonized guitars; anthemic</t>
  </si>
  <si>
    <t xml:space="preserve">This Brooklyn band's debut, originally formed in North Carolina, eschews the twang-and-shoegaze sound of their home-state peers for something more its own: brutal, pounding riffs paired with dual lead vocals and patiently pastoral arrangement shifts. Released by the Texas label Keeled Scales, it stands apart from the countrygaze pack while sharing its scene. It's for fans who want the loudest, least twangy corner of the current DIY guitar-rock underground.</t>
  </si>
  <si>
    <t xml:space="preserve">Formed within North Carolina's twang-and-shoegaze scene before relocating to Brooklyn, giving it ties to both C4 countrygaze and straighter jangle/power-pop rock.</t>
  </si>
  <si>
    <t xml:space="preserve">A2774</t>
  </si>
  <si>
    <t xml:space="preserve">Sewn to the Sky</t>
  </si>
  <si>
    <t xml:space="preserve">Disaster Records</t>
  </si>
  <si>
    <t xml:space="preserve">lo-fi; deadpan; bleak; cracked or yelping; hushed</t>
  </si>
  <si>
    <t xml:space="preserve">Bill Callahan's debut as Smog, self-released on the tiny Disaster Records before Drag City took over his catalog, is the rawest, most primitive document in the discography: four-track hiss, barely-there arrangements, and a flat, untrained voice that would only get drier from here. It has none of the later records' craft, but it is the ground floor the whole Drag City deadpan sound was built on. A curiosity for completists more than an entry point.</t>
  </si>
  <si>
    <t xml:space="preserve">The earliest Smog release, predating Callahan's move to Drag City proper; its bedroom-tape austerity set the low bar of fidelity that Julius Caesar and Wild Love would build outward from.</t>
  </si>
  <si>
    <t xml:space="preserve">The Weightlifter; Confederate Bills and Pinball Slugs; I Want to Tell You About a Man</t>
  </si>
  <si>
    <t xml:space="preserve">https://en.wikipedia.org/wiki/Smog_(band)
https://www.discogs.com/master/9724-Smog-Sewn-To-The-Sky</t>
  </si>
  <si>
    <t xml:space="preserve">A2775</t>
  </si>
  <si>
    <t xml:space="preserve">Forgotten Foundation</t>
  </si>
  <si>
    <t xml:space="preserve">lo-fi; deadpan; bleak; drawl; storytelling</t>
  </si>
  <si>
    <t xml:space="preserve">Callahan's first release on Drag City proper is a long, sprawling collection of four-track sketches, twenty-two songs deep, sung in the same flat monotone that would define the project. It is looser and more song-count-heavy than the more focused records that followed, closer to a demo tape than a finished album. A deep cut for listeners tracing the earliest Drag City catalog.</t>
  </si>
  <si>
    <t xml:space="preserve">Callahan's first Drag City release, part of the same early-1990s Chicago catalog as Silver Jews' first records, establishing the label relationship that carried through the rest of his career.</t>
  </si>
  <si>
    <t xml:space="preserve">Burning Kingdom; Filament; High School Freak</t>
  </si>
  <si>
    <t xml:space="preserve">https://en.wikipedia.org/wiki/Smog_(band)
https://www.discogs.com/master/9722-Smog-Forgotten-Foundation</t>
  </si>
  <si>
    <t xml:space="preserve">A2776</t>
  </si>
  <si>
    <t xml:space="preserve">Burning Kingdom</t>
  </si>
  <si>
    <t xml:space="preserve">lo-fi; deadpan; bleak; hushed; heartbreak</t>
  </si>
  <si>
    <t xml:space="preserve">A six-song EP released between Julius Caesar and Wild Love, Burning Kingdom keeps the same close-mic'd, unhurried delivery as the albums around it, with songs about failed relationships sung in Callahan's flattest register. It is a minor but characteristic release, mostly of interest once a listener already knows the full-lengths on either side of it.</t>
  </si>
  <si>
    <t xml:space="preserve">Sits between Julius Caesar and Wild Love in the early Smog catalog, part of the same Drag City run that established Callahan's deadpan template.</t>
  </si>
  <si>
    <t xml:space="preserve">My Shell (Electric Version); Renee Died; Drunk on the Stars</t>
  </si>
  <si>
    <t xml:space="preserve">https://en.wikipedia.org/wiki/Smog_(band)
https://www.discogs.com/master/9685-Smog-Burning-Kingdom</t>
  </si>
  <si>
    <t xml:space="preserve">A2777</t>
  </si>
  <si>
    <t xml:space="preserve">Kicking a Couple Around</t>
  </si>
  <si>
    <t xml:space="preserve">lo-fi; deadpan; bleak; storytelling; drawl</t>
  </si>
  <si>
    <t xml:space="preserve">A four-song EP released the same year as The Doctor Came at Dawn, Kicking a Couple Around is a small, stark release in the same hushed vein as that album, co-released in the UK by Domino. It is a minor but consistent entry, four more songs of flat, unhurried dread from the same period as one of Callahan's bleakest full-lengths.</t>
  </si>
  <si>
    <t xml:space="preserve">Released alongside The Doctor Came at Dawn, part of the same mid-1990s stretch of Smog's catalog and Drag City's growing UK partnership with Domino.</t>
  </si>
  <si>
    <t xml:space="preserve">Your New Friend; Back in School; I Break Horses</t>
  </si>
  <si>
    <t xml:space="preserve">https://en.wikipedia.org/wiki/Smog_(band)
https://www.discogs.com/master/9695-Smog-Kicking-A-Couple-Around</t>
  </si>
  <si>
    <t xml:space="preserve">A2778</t>
  </si>
  <si>
    <t xml:space="preserve">Have Fun with God</t>
  </si>
  <si>
    <t xml:space="preserve">deadpan; baritone; drum machine; hushed; cosmic</t>
  </si>
  <si>
    <t xml:space="preserve">A dub-remix companion to Dream River, released a year later, this record strips Callahan's own vocals almost entirely out of the mix in favor of instrumental versions, echo and reverb treatments applied to the same groove-based arrangements. It is a curio rather than a proper follow-up, more interesting to fans of the source album's rhythm section than to newcomers. A deep-catalog oddity that shows how far Callahan was willing to reframe his own material.</t>
  </si>
  <si>
    <t xml:space="preserve">A dub reworking of Dream River's grooves, made with the same Austin-era band, extending that record's loose, rhythm-forward direction into an almost entirely instrumental register.</t>
  </si>
  <si>
    <t xml:space="preserve">Thank Dub; Expanding Dub; Small Dub</t>
  </si>
  <si>
    <t xml:space="preserve">https://en.wikipedia.org/wiki/Have_Fun_with_God
https://en.wikipedia.org/wiki/Bill_Callahan_(musician)</t>
  </si>
  <si>
    <t xml:space="preserve">A2779</t>
  </si>
  <si>
    <t xml:space="preserve">Keeping Secrets Will Destroy You</t>
  </si>
  <si>
    <t xml:space="preserve">deadpan; storytelling; fingerpicked acoustic; hushed; funny-sad</t>
  </si>
  <si>
    <t xml:space="preserve">Oldham's twenty-first studio album as Bonnie 'Prince' Billy, recorded at his own home in Louisville, mixes devastating lines with real humor delivered in his familiar half-spoken drawl. No Expectations' Josh Terry named it an essential, haunting entry and a good doorway into Oldham's three-decade catalog for a new listener. It sits comfortably alongside the catalog's other late-period highlights for its mix of plainspoken sadness and wit.</t>
  </si>
  <si>
    <t xml:space="preserve">A recent continuation of the Bonnie 'Prince' Billy catalog begun on I See a Darkness, recorded and self-produced at home the way much of the early Palace material was.</t>
  </si>
  <si>
    <t xml:space="preserve">Bananas; Like It or Not; Behold! Be Held!</t>
  </si>
  <si>
    <t xml:space="preserve">https://en.wikipedia.org/wiki/Keeping_Secrets_Will_Destroy_You</t>
  </si>
  <si>
    <t xml:space="preserve">A2780</t>
  </si>
  <si>
    <t xml:space="preserve">Dime Map of the Reef</t>
  </si>
  <si>
    <t xml:space="preserve">lo-fi; deadpan; drawl; storytelling; short songs (under 2 minutes)</t>
  </si>
  <si>
    <t xml:space="preserve">An early Silver Jews 7-inch EP, recorded before Starlite Walker and credited to Berman alongside Pavement's Bob Nastanovich and a guitarist billed as Hazel Figurine, this is even more ramshackle and hiss-laden than the debut LP that followed. Five brief, half-sketched songs capture Berman's deadpan phrasing before it had settled into the band's fuller sound. A collector's item more than a way in.</t>
  </si>
  <si>
    <t xml:space="preserve">One of Silver Jews' earliest Drag City releases, predating Starlite Walker and documenting the band's shambling origins alongside Pavement's Bob Nastanovich.</t>
  </si>
  <si>
    <t xml:space="preserve">Canada; The Walnut Falcon; September 1999</t>
  </si>
  <si>
    <t xml:space="preserve">https://www.discogs.com/release/403450-Silver-Jews-Dime-Map-Of-The-Reef</t>
  </si>
  <si>
    <t xml:space="preserve">A2781</t>
  </si>
  <si>
    <t xml:space="preserve">The Arizona Record</t>
  </si>
  <si>
    <t xml:space="preserve">lo-fi; deadpan; drawl; storytelling; funny-sad</t>
  </si>
  <si>
    <t xml:space="preserve">Released the year before Starlite Walker, this EP catches Silver Jews mid-transition from scattershot 7-inch singles toward the fuller, more confident songwriting of the first LP. 'Bar Scene from Star Wars' shows the deadpan, pop-culture-referencing humor that would become a Berman trademark already fully formed. A useful stepping stone for listeners who want to trace the band's development before the debut.</t>
  </si>
  <si>
    <t xml:space="preserve">The last Silver Jews EP before Starlite Walker, part of the same early Drag City run that also produced Dime Map of the Reef.</t>
  </si>
  <si>
    <t xml:space="preserve">Secret Knowledge of Backroads; Jackson Nightz; Bar Scene from Star Wars</t>
  </si>
  <si>
    <t xml:space="preserve">https://www.discogs.com/master/91224-Silver-Jews-The-Arizona-Record</t>
  </si>
  <si>
    <t xml:space="preserve">A2782</t>
  </si>
  <si>
    <t xml:space="preserve">Michael Hurley &amp; Ida</t>
  </si>
  <si>
    <t xml:space="preserve">deadpan; close harmonies; fingerpicked acoustic; funny-sad; hushed</t>
  </si>
  <si>
    <t xml:space="preserve">A full collaboration between Hurley and the hushed Brooklyn folk trio Ida, released on the Gnomonsong label Devendra Banhart and Vetiver's Andy Cabic ran to champion older folk eccentrics, this pairs Hurley's wandering drawl with Ida's close, quiet harmonies. It softens his usual talking-blues looseness into something gentler and more arranged than his solo records. A good way into Hurley's later-period work for listeners coming from indie folk rather than old-time music.</t>
  </si>
  <si>
    <t xml:space="preserve">A documented link between Hurley's decades-old deadpan-folk style and the 2000s indie-folk revival, both through Ida's own hushed harmony sound and Gnomonsong's role in reintroducing him to a younger audience.</t>
  </si>
  <si>
    <t xml:space="preserve">Wildegeeses; Hoot Owls; Hog of the Forsaken</t>
  </si>
  <si>
    <t xml:space="preserve">A2783</t>
  </si>
  <si>
    <t xml:space="preserve">Neil Michael Hagerty</t>
  </si>
  <si>
    <t xml:space="preserve">cracked or yelping; long solos; drawl; feedback; rowdy</t>
  </si>
  <si>
    <t xml:space="preserve">Royal Trux co-founder Neil Hagerty's first outing under his own name, released the same year he produced Bill Callahan's Woke on a Whaleheart, is a loose, riff-driven solo record that keeps the classic-rock damage of Royal Trux's later albums without Jennifer Herrema's co-lead vocals. It is a minor entry mostly of interest to listeners tracing Hagerty's connections to the Drag City deadpan circle through his production work. Not deadpan-country itself, but part of the same label ecosystem.</t>
  </si>
  <si>
    <t xml:space="preserve">Documents Hagerty's solo work in the same period he began producing for Bill Callahan, part of the wider Drag City-adjacent circle even though released on Domino.</t>
  </si>
  <si>
    <t xml:space="preserve">Know That; Fortune and Fear; The Menace</t>
  </si>
  <si>
    <t xml:space="preserve">https://www.discogs.com/release/14798442-Neil-Michael-Hagerty-Neil-Michael-Hagerty</t>
  </si>
  <si>
    <t xml:space="preserve">A2784</t>
  </si>
  <si>
    <t xml:space="preserve">Meg Baird</t>
  </si>
  <si>
    <t xml:space="preserve">Dear Companion</t>
  </si>
  <si>
    <t xml:space="preserve">Recorded while Baird was still a member of Philadelphia psych-folk band Espers, her solo debut is a hushed, largely solo-voice-and-guitar record of traditional and original ballads, her clear, unadorned alto compared by critics to Sandy Denny and Pentangle's Jacqui McShee. It is one of the plainest, most old-time-adjacent records to come out of the 2000s Philadelphia freak-folk scene. A quiet, patient entry point for listeners who want folk-revival singing without ornamentation.</t>
  </si>
  <si>
    <t xml:space="preserve">Grew out of Baird's time in Espers and the Philadelphia psych-folk scene, carrying Anglo-American folk-ballad singing into the indie-folk revival alongside Gillian Welch and Iron &amp; Wine.</t>
  </si>
  <si>
    <t xml:space="preserve">Waltze of the Tennis Players; Dear Companion</t>
  </si>
  <si>
    <t xml:space="preserve">https://en.wikipedia.org/wiki/Meg_Baird</t>
  </si>
  <si>
    <t xml:space="preserve">A2785</t>
  </si>
  <si>
    <t xml:space="preserve">Sam Amidon</t>
  </si>
  <si>
    <t xml:space="preserve">Bright Sunny South</t>
  </si>
  <si>
    <t xml:space="preserve">fingerpicked acoustic; banjo; fiddle; storytelling; hushed</t>
  </si>
  <si>
    <t xml:space="preserve">Amidon's first Nonesuch album, produced by longtime collaborator Thomas Bartlett, reworks old-time and traditional songs (its title track a Civil War-era ballad) into spare, occasionally jazz-inflected arrangements built around his plain, unhurried voice and banjo. Raised by folk-revival parents and steeped in the Harry Smith Anthology as a teenager, Amidon treats old songs as raw material to be reshaped rather than preserved. A good entry point for listeners who want old-time source material filtered through an experimental indie-folk sensibility.</t>
  </si>
  <si>
    <t xml:space="preserve">Extends the Anthology of American Folk Music tradition into 2010s indie folk, sharing Nonesuch's roster with Gillian Welch and drawing on the same song-collecting impulse behind Jake Xerxes Fussell's records.</t>
  </si>
  <si>
    <t xml:space="preserve">https://en.wikipedia.org/wiki/Sam_Amidon</t>
  </si>
  <si>
    <t xml:space="preserve">A2786</t>
  </si>
  <si>
    <t xml:space="preserve">Josh Ritter</t>
  </si>
  <si>
    <t xml:space="preserve">The Golden Age of Radio</t>
  </si>
  <si>
    <t xml:space="preserve">Moscow, ID</t>
  </si>
  <si>
    <t xml:space="preserve">fingerpicked acoustic; storytelling; harmonica; hushed; small-town</t>
  </si>
  <si>
    <t xml:space="preserve">Ritter's second album, and first to reach a wider audience, is a plainspoken, largely acoustic set of story-songs steeped in Americana imagery, closer to Woody Guthrie and early Bob Dylan than to the more baroque indie folk of the period. It built his reputation as a literate, road-tested songwriter well before he had any major-label backing. A solid, unpretentious entry point into his catalog.</t>
  </si>
  <si>
    <t xml:space="preserve">An early-2000s example of the plainspoken folk-songwriter revival running parallel to Gillian Welch and Iron &amp; Wine, built on classic American folk and country storytelling forms.</t>
  </si>
  <si>
    <t xml:space="preserve">Me &amp; Jiggs</t>
  </si>
  <si>
    <t xml:space="preserve">https://en.wikipedia.org/wiki/Josh_Ritter</t>
  </si>
  <si>
    <t xml:space="preserve">A2787</t>
  </si>
  <si>
    <t xml:space="preserve">The Animal Years</t>
  </si>
  <si>
    <t xml:space="preserve">fingerpicked acoustic; storytelling; harmonica; political; anthemic</t>
  </si>
  <si>
    <t xml:space="preserve">Ritter's major-label-distributed breakthrough widens his sound with a full band and more overtly political songwriting, most notably on the sprawling 'Thin Blue Flame'. It kept his plainspoken, story-driven core intact while reaching a considerably larger audience than his earlier records. Often cited as his creative peak.</t>
  </si>
  <si>
    <t xml:space="preserve">Builds on the plainspoken storytelling of The Golden Age of Radio with fuller band arrangement, part of the same 2000s singer-songwriter wave as Bon Iver and Iron &amp; Wine's early records.</t>
  </si>
  <si>
    <t xml:space="preserve">Thin Blue Flame</t>
  </si>
  <si>
    <t xml:space="preserve">A2788</t>
  </si>
  <si>
    <t xml:space="preserve">Laura Marling</t>
  </si>
  <si>
    <t xml:space="preserve">Alas, I Cannot Swim</t>
  </si>
  <si>
    <t xml:space="preserve">fingerpicked acoustic; storytelling; drawl; close harmonies; heartbreak</t>
  </si>
  <si>
    <t xml:space="preserve">Marling's debut, released when she was 18 and recorded with members of Noah and the Whale, pairs plainspoken, folk-club fingerpicking with a voice far older than her years, earning her a Mercury Prize nomination. Songs like 'Ghosts' and 'Night Terror' show a songwriter already working in a spare, traditional-adjacent idiom distinct from the freak-folk and chamber-pop of her UK peers. A strong entry point into the UK wing of the 2000s indie-folk revival.</t>
  </si>
  <si>
    <t xml:space="preserve">Part of the mid-2000s London nu-folk scene alongside Noah and the Whale and Mumford &amp; Sons, closer in spirit to the American Gillian Welch/Iron &amp; Wine axis than to the festival-folk mainstream that scene later fed.</t>
  </si>
  <si>
    <t xml:space="preserve">Ghosts; Night Terror; Failure</t>
  </si>
  <si>
    <t xml:space="preserve">https://en.wikipedia.org/wiki/Laura_Marling</t>
  </si>
  <si>
    <t xml:space="preserve">A2789</t>
  </si>
  <si>
    <t xml:space="preserve">I Speak Because I Can</t>
  </si>
  <si>
    <t xml:space="preserve">fingerpicked acoustic; storytelling; close harmonies; drawl; heartbreak</t>
  </si>
  <si>
    <t xml:space="preserve">Marling's second album, produced by Ethan Johns, is a more assured and traditionally-minded record than her debut, its title drawn from The Odyssey and its songs built on plain fingerpicked guitar and understated string arrangement. It won the Brit Award for Best British Female and is generally considered her breakthrough into a more mature, folk-revival-steeped songwriting voice. A good second stop after the debut.</t>
  </si>
  <si>
    <t xml:space="preserve">Continues Marling's move away from London nu-folk toward a more classic, Anglo-American folk-revival sound, produced by Ethan Johns in the same lineage as Ryan Adams and Kings of Leon's roots-rock records.</t>
  </si>
  <si>
    <t xml:space="preserve">Goodbye England (Covered in Snow); Devil's Spoke</t>
  </si>
  <si>
    <t xml:space="preserve">A2790</t>
  </si>
  <si>
    <t xml:space="preserve">Damien Jurado</t>
  </si>
  <si>
    <t xml:space="preserve">Rehearsals for Departure</t>
  </si>
  <si>
    <t xml:space="preserve">fingerpicked acoustic; hushed; storytelling; bleak; drawl</t>
  </si>
  <si>
    <t xml:space="preserve">Jurado's second Sub Pop album is a hushed, largely acoustic record of quiet, character-driven songs, closer to a whispered short story collection than to the label's rock reputation. It established the plainspoken, melancholy songwriting style he would work in for the next two decades. A key early document of Sub Pop's non-grunge, folk-leaning side.</t>
  </si>
  <si>
    <t xml:space="preserve">An early entry in Sub Pop's quieter, singer-songwriter-driven roster alongside Iron &amp; Wine, part of the same late-1990s turn toward hushed acoustic folk within indie labels historically known for louder music.</t>
  </si>
  <si>
    <t xml:space="preserve">Nothing Is the News; The Coldhearted Boy; Kisses</t>
  </si>
  <si>
    <t xml:space="preserve">https://en.wikipedia.org/wiki/Damien_Jurado</t>
  </si>
  <si>
    <t xml:space="preserve">A2791</t>
  </si>
  <si>
    <t xml:space="preserve">Caught in the Trees</t>
  </si>
  <si>
    <t xml:space="preserve">fingerpicked acoustic; hushed; storytelling; close harmonies; bleak</t>
  </si>
  <si>
    <t xml:space="preserve">Jurado's first album for Secretly Canadian, produced by Richard Swift, pairs his plainspoken, melancholy songwriting with slightly fuller, more layered arrangement than his earlier Sub Pop records. It is a transitional record between his hushed 1990s-2000s catalog and the more psychedelic direction he'd pursue with Swift on later albums. A solid mid-career entry point.</t>
  </si>
  <si>
    <t xml:space="preserve">Marks Jurado's move from Sub Pop to Secretly Canadian and the start of his long production partnership with Richard Swift, which would push his sound in increasingly experimental directions afterward.</t>
  </si>
  <si>
    <t xml:space="preserve">Birds Tricked into the Trees; Decent; Low Light</t>
  </si>
  <si>
    <t xml:space="preserve">A2792</t>
  </si>
  <si>
    <t xml:space="preserve">Saint Bartlett</t>
  </si>
  <si>
    <t xml:space="preserve">fingerpicked acoustic; hushed; storytelling; spiritual or gospel; small-town</t>
  </si>
  <si>
    <t xml:space="preserve">Continuing his partnership with producer Richard Swift, Saint Bartlett keeps Jurado's plainspoken, hushed songwriting at the center while adding subtle vintage-tape warmth and occasional gospel-tinged backing vocals. It is widely regarded as a high point in his 2000s-2010s catalog, balancing intimacy with just enough production color to stand apart from his earlier, sparer records.</t>
  </si>
  <si>
    <t xml:space="preserve">The fullest realization of the Jurado-Swift partnership begun on Caught in the Trees, before Jurado's sound drifted further into psychedelia on Maraqopa and beyond.</t>
  </si>
  <si>
    <t xml:space="preserve">Cloudy Shoes; Letters in May; Saint Bartlett</t>
  </si>
  <si>
    <t xml:space="preserve">A2793</t>
  </si>
  <si>
    <t xml:space="preserve">Mountain Man</t>
  </si>
  <si>
    <t xml:space="preserve">Made the Harbor</t>
  </si>
  <si>
    <t xml:space="preserve">Bennington, VT</t>
  </si>
  <si>
    <t xml:space="preserve">close harmonies; fingerpicked acoustic; hushed; storytelling; lullaby</t>
  </si>
  <si>
    <t xml:space="preserve">The debut from this Vermont trio of Amelia Meath, Alexandra Sauser-Monnig and Molly Sarle is almost entirely unaccompanied voice, three-part harmonies stacked over minimal or no guitar, drawing directly on old-time Appalachian singing traditions. It is one of the starkest, most purely vocal records in the whole lane, closer to field-recording austerity than to studio folk-pop. A key document for listeners who want the close-harmony end of the indie-folk revival at its most extreme.</t>
  </si>
  <si>
    <t xml:space="preserve">Rooted directly in old-time Appalachian a cappella and shape-note singing, later a documented influence on Meath's more electronic work in Sylvan Esso, showing how far the folk-revival's vocal tradition could travel.</t>
  </si>
  <si>
    <t xml:space="preserve">Buffalo; Animal Tracks; Sewee Sewee</t>
  </si>
  <si>
    <t xml:space="preserve">https://en.wikipedia.org/wiki/Mountain_Man_(band)</t>
  </si>
  <si>
    <t xml:space="preserve">A2794</t>
  </si>
  <si>
    <t xml:space="preserve">The Low Anthem</t>
  </si>
  <si>
    <t xml:space="preserve">Oh My God, Charlie Darwin</t>
  </si>
  <si>
    <t xml:space="preserve">fingerpicked acoustic; harmonica; hushed; storytelling; spiritual or gospel</t>
  </si>
  <si>
    <t xml:space="preserve">Originally self-released before Nonesuch picked it up, the Rhode Island band's second album pairs hushed, hymn-like arrangements (pump organ, musical saw, clarinet) with plainspoken, often historically-minded lyrics, epitomized by the title track's meditation on evolution and faith. It won them Mojo's Breakthrough Artist award and remains their best-known record. A good entry point for the more austere, chamber-folk end of the 2000s revival.</t>
  </si>
  <si>
    <t xml:space="preserve">Part of the same late-2000s wave of hushed, antique-instrumented indie folk as Fleet Foxes and Bon Iver, though rougher and more explicitly rooted in old hymnal and gospel forms.</t>
  </si>
  <si>
    <t xml:space="preserve">Charlie Darwin; Ticket Taker; To Ohio</t>
  </si>
  <si>
    <t xml:space="preserve">https://en.wikipedia.org/wiki/The_Low_Anthem</t>
  </si>
  <si>
    <t xml:space="preserve">A2795</t>
  </si>
  <si>
    <t xml:space="preserve">DeYarmond Edison</t>
  </si>
  <si>
    <t xml:space="preserve">fingerpicked acoustic; storytelling; close harmonies; drawl; small-town</t>
  </si>
  <si>
    <t xml:space="preserve">Justin Vernon's pre-Bon Iver band, formed with childhood friends in Eau Claire before relocating to Raleigh, released this self-titled debut as a plainspoken, full-band roots-folk record, still years from the hushed falsetto he'd develop as a solo artist. It is a minor, self-released document, but a genuine missing link for tracing how Vernon's songwriting grew out of a full band before he stripped it down alone in a cabin. A curiosity for completists of the For Emma lineage.</t>
  </si>
  <si>
    <t xml:space="preserve">The band Justin Vernon led before its breakup sent him back to Wisconsin to record For Emma, Forever Ago alone, making this a direct, documented root of the whole modern hushed-indie-folk singer-songwriter mode.</t>
  </si>
  <si>
    <t xml:space="preserve">Leave Me Wishing More; As Long as I Can Go; Dusty Road (So Kind)</t>
  </si>
  <si>
    <t xml:space="preserve">https://en.wikipedia.org/wiki/DeYarmond_Edison</t>
  </si>
  <si>
    <t xml:space="preserve">A2796</t>
  </si>
  <si>
    <t xml:space="preserve">Blood Oranges</t>
  </si>
  <si>
    <t xml:space="preserve">Corn River</t>
  </si>
  <si>
    <t xml:space="preserve">mandolin; close harmonies; drawl; storytelling; heartbreak</t>
  </si>
  <si>
    <t xml:space="preserve">A Boston band working the same country-punk seam as Uncle Tupelo but a few years ahead of the No Depression name, Corn River pairs Jim Ryan's mandolin and Cheri Knight's harmony vocals over plainspoken, unhurried songs about hard luck and leaving. Trouser Press called the band one of America's least formulaic roots-rock combos, and this debut shows why: it splits the difference between bluegrass instrumentation and indie-rock songcraft without leaning hard on either. An overlooked early document of the scene before it had a name.</t>
  </si>
  <si>
    <t xml:space="preserve">Predates Uncle Tupelo's No Depression by roughly the same moment, part of a loosely connected wave of late-1980s bands (also including the Silos) working out insurgent country independently before the genre had a shared identity.</t>
  </si>
  <si>
    <t xml:space="preserve">Poor Little Fish</t>
  </si>
  <si>
    <t xml:space="preserve">https://en.wikipedia.org/wiki/Blood_Oranges_(band)</t>
  </si>
  <si>
    <t xml:space="preserve">A2797</t>
  </si>
  <si>
    <t xml:space="preserve">Bad Livers</t>
  </si>
  <si>
    <t xml:space="preserve">Delusions of Banjer</t>
  </si>
  <si>
    <t xml:space="preserve">Quarterstick</t>
  </si>
  <si>
    <t xml:space="preserve">banjo; mandolin; fiddle; shouted; rowdy</t>
  </si>
  <si>
    <t xml:space="preserve">Produced by Butthole Surfers guitarist Paul Leary, the Bad Livers' debut runs bluegrass instrumentation at punk speed and volume, Danny Barnes' banjo and deadpan songwriting anchoring a trio that Rolling Stone praised for its 'virtuoso flash and poignant simplicity'. It sits at the acoustic-punk edge of the insurgent-country moment, closer to thrash-grass than to Uncle Tupelo's Telecaster twang. A key document of Austin's more eccentric contribution to the scene.</t>
  </si>
  <si>
    <t xml:space="preserve">An Austin-scene parallel to the Chicago and Belleville insurgent-country bands, fusing bluegrass virtuosity with the same punk energy that drove cowpunk and the Waco Brothers.</t>
  </si>
  <si>
    <t xml:space="preserve">Turpentine Willie</t>
  </si>
  <si>
    <t xml:space="preserve">https://en.wikipedia.org/wiki/Bad_Livers</t>
  </si>
  <si>
    <t xml:space="preserve">A2798</t>
  </si>
  <si>
    <t xml:space="preserve">Hogs on the Highway</t>
  </si>
  <si>
    <t xml:space="preserve">banjo; mandolin; drawl; storytelling; funny-sad</t>
  </si>
  <si>
    <t xml:space="preserve">The Bad Livers' first album for Sugar Hill Records tightens the trio's thrash-grass sound into more clearly song-based material, with Sing Out! praising Danny Barnes' 'quirky and inventive' writing and The Washington Post singling out his 'timeless, deadpan voice'. It is the most accessible entry point into a catalog that never quite fit any single genre label. A good pick for listeners who want the bluegrass-adjacent edge of 1990s insurgent country.</t>
  </si>
  <si>
    <t xml:space="preserve">Marks the Bad Livers' move to Sugar Hill, a label with deeper bluegrass-world connections than their earlier home Quarterstick, while keeping the same punk-inflected string-band core.</t>
  </si>
  <si>
    <t xml:space="preserve">Been All Around This World</t>
  </si>
  <si>
    <t xml:space="preserve">A2799</t>
  </si>
  <si>
    <t xml:space="preserve">Kelly Hogan and the Pine Valley Cosmonauts</t>
  </si>
  <si>
    <t xml:space="preserve">Beneath the Country Underdog</t>
  </si>
  <si>
    <t xml:space="preserve">pedal steel; duets; close harmonies; drawl; storytelling</t>
  </si>
  <si>
    <t xml:space="preserve">Kelly Hogan's second solo record, backed by Jon Langford's rotating Pine Valley Cosmonauts ensemble, leans into warm, classic-country arrangement behind her clear, expressive alto. Hogan had already sung on the Cosmonauts' Bob Wills tribute, and this record cements her as one of Bloodshot's most purely gifted vocalists rather than a songwriter-first act. A good showcase for the label's backing-band ecosystem as much as for Hogan herself.</t>
  </si>
  <si>
    <t xml:space="preserve">Documents the close working relationship between Kelly Hogan and Jon Langford's Pine Valley Cosmonauts, part of the same tightly interconnected Chicago Bloodshot scene as the Waco Brothers and Robbie Fulks.</t>
  </si>
  <si>
    <t xml:space="preserve">13 Nights</t>
  </si>
  <si>
    <t xml:space="preserve">https://en.wikipedia.org/wiki/Pine_Valley_Cosmonauts</t>
  </si>
  <si>
    <t xml:space="preserve">A2800</t>
  </si>
  <si>
    <t xml:space="preserve">The Pine Valley Cosmonauts</t>
  </si>
  <si>
    <t xml:space="preserve">Salute the Majesty of Bob Wills</t>
  </si>
  <si>
    <t xml:space="preserve">pedal steel; fiddle; duets; storytelling; anthemic</t>
  </si>
  <si>
    <t xml:space="preserve">Jon Langford's revolving-door Pine Valley Cosmonauts enlist a who's-who of the Bloodshot roster, Neko Case, Alejandro Escovedo, Robbie Fulks and Kelly Hogan among them, for a tribute to Western swing bandleader Bob Wills. It functions as a mission statement for the whole insurgent-country scene's roots reverence, treating a pre-rock country bandleader as a direct ancestor worth genuine celebration rather than ironic quotation. A useful single record for hearing several Bloodshot voices in one place.</t>
  </si>
  <si>
    <t xml:space="preserve">A documented crossroads record for the Chicago insurgent-country scene, gathering Neko Case, Robbie Fulks, Kelly Hogan and Alejandro Escovedo under Jon Langford's direction to honor a shared Western-swing ancestor.</t>
  </si>
  <si>
    <t xml:space="preserve">Take Me Back to Tulsa</t>
  </si>
  <si>
    <t xml:space="preserve">A2801</t>
  </si>
  <si>
    <t xml:space="preserve">Trailer Bride</t>
  </si>
  <si>
    <t xml:space="preserve">slide guitar; drawl; Southern gothic; bleak; storytelling</t>
  </si>
  <si>
    <t xml:space="preserve">Melissa Swingle's Chapel Hill band debuts with a spare, spooky sound steeped in Southern gothic imagery closer to Flannery O'Connor than to barroom twang, its songs of local Chatham County characters given a slide-guitar, minor-key hush. It is a quieter, stranger entry point into the gothic-country wing of 1990s insurgent country than the more famous Handsome Family or 16 Horsepower records, rooted specifically in rural North Carolina rather than Chicago or Denver.</t>
  </si>
  <si>
    <t xml:space="preserve">An early document of the Chapel Hill scene's own gothic-country strand, later moving to Bloodshot for its two most acclaimed records, part of the wider Southern-gothic wing alongside the Handsome Family and 16 Horsepower.</t>
  </si>
  <si>
    <t xml:space="preserve">Jesco</t>
  </si>
  <si>
    <t xml:space="preserve">https://en.wikipedia.org/wiki/Trailer_Bride</t>
  </si>
  <si>
    <t xml:space="preserve">A2802</t>
  </si>
  <si>
    <t xml:space="preserve">Whine de Lune</t>
  </si>
  <si>
    <t xml:space="preserve">slide guitar; drawl; Southern gothic; bleak; hushed</t>
  </si>
  <si>
    <t xml:space="preserve">Trailer Bride's Bloodshot debut deepens the band's spooky, minor-key sound, Melissa Swingle's flat, world-weary drawl carrying songs of sin, death and small-town dread over sparse slide guitar. It ties the band more directly into the Chicago-centered Bloodshot roster while keeping its distinctly North Carolina gothic sensibility intact. A good next step for listeners who start with the band's Yep Roc debut.</t>
  </si>
  <si>
    <t xml:space="preserve">Moves Trailer Bride onto Bloodshot Records, aligning the Chapel Hill gothic-country project with the wider insurgent-country label ecosystem centered in Chicago.</t>
  </si>
  <si>
    <t xml:space="preserve">Rats Nest</t>
  </si>
  <si>
    <t xml:space="preserve">A2803</t>
  </si>
  <si>
    <t xml:space="preserve">The Walkabouts</t>
  </si>
  <si>
    <t xml:space="preserve">Scavenger</t>
  </si>
  <si>
    <t xml:space="preserve">pedal steel; baritone; drawl; storytelling; bleak</t>
  </si>
  <si>
    <t xml:space="preserve">Signed as Sub Pop's first non-grunge band, the Walkabouts pair Chris Eckman and Carla Torgerson's dual vocals with Townes Van Zandt- and Neil Young-indebted songwriting on this third album, richer and more countrified than Seattle's dominant sound of the moment. It found a much larger audience in Europe than at home, a pattern that held for the rest of the band's career. A useful example of insurgent country's reach beyond the Midwest and South.</t>
  </si>
  <si>
    <t xml:space="preserve">One of the earliest Sub Pop signings built on country and folk influence rather than grunge, a documented outlier that shows the insurgent-country instinct reaching the Pacific Northwest independent of Uncle Tupelo's Midwest scene.</t>
  </si>
  <si>
    <t xml:space="preserve">Court Case</t>
  </si>
  <si>
    <t xml:space="preserve">https://en.wikipedia.org/wiki/The_Walkabouts</t>
  </si>
  <si>
    <t xml:space="preserve">A2804</t>
  </si>
  <si>
    <t xml:space="preserve">New West Motel</t>
  </si>
  <si>
    <t xml:space="preserve">pedal steel; baritone; drawl; storytelling; road songs</t>
  </si>
  <si>
    <t xml:space="preserve">The Walkabouts' fifth album keeps their rich, string-and-keyboard-inflected country-rock sound while their European audience continued growing faster than their American one. Its road-and-motel imagery fits comfortably within the same lonesome-highway songwriting that defined Son Volt's Trace the same year, though the band's harmonized male-female vocals give it a distinct character. A solid mid-catalog entry point.</t>
  </si>
  <si>
    <t xml:space="preserve">Continues the Walkabouts' country-rock direction from Scavenger, released the same year the band's Sub Pop Europe arm began carrying their catalog forward after the Seattle office moved on.</t>
  </si>
  <si>
    <t xml:space="preserve">Jack Candy</t>
  </si>
  <si>
    <t xml:space="preserve">A2805</t>
  </si>
  <si>
    <t xml:space="preserve">No Angel Knows</t>
  </si>
  <si>
    <t xml:space="preserve">Rounder/Philo</t>
  </si>
  <si>
    <t xml:space="preserve">A Maine-raised, Austin-based songwriter who won the Kerrville Folk Festival's New Folk award before this, his first nationally distributed record, No Angel Knows sets plainspoken, blue-collar character studies against unfussy acoustic and pedal-steel arrangement. It is a quieter, more folk-leaning cousin to the louder Texas insurgent-country bands of the same decade, closer to Guy Clark's storytelling tradition than to cowpunk. A solid way into Cleaves' long Rounder-era catalog.</t>
  </si>
  <si>
    <t xml:space="preserve">Grew out of the same Austin singer-songwriter scene as the Old 97's and the Gourds, though working in a quieter folk-storyteller mode closer to the Texas songwriter tradition than to twangy bar-band rock.</t>
  </si>
  <si>
    <t xml:space="preserve">A2806</t>
  </si>
  <si>
    <t xml:space="preserve">Cordelia's Dad</t>
  </si>
  <si>
    <t xml:space="preserve">OKra</t>
  </si>
  <si>
    <t xml:space="preserve">drawl; storytelling; shouted; rowdy; Southern gothic</t>
  </si>
  <si>
    <t xml:space="preserve">Recorded at the same Boston studio (Fort Apache) as many of the era's indie-rock records, Cordelia's Dad's debut turns Anglo-American traditional folk tunes into loud, Dinosaur Jr.-indebted rock songs, an approach the band's own liner notes called 'schizophrenic'. It is an early, unheralded example of punk musicians treating old-time and folk repertoire as raw material rather than museum pieces, a documented forerunner of what would later be called No Depression. A genuine curiosity worth knowing for the movement's prehistory.</t>
  </si>
  <si>
    <t xml:space="preserve">Cited by the band's own account as instrumental in the pre-history of the No Depression genre, turning traditional folk songs into full-band rock years before Uncle Tupelo's debut of the same name.</t>
  </si>
  <si>
    <t xml:space="preserve">Rambling Boy</t>
  </si>
  <si>
    <t xml:space="preserve">https://en.wikipedia.org/wiki/Cordelia%27s_Dad</t>
  </si>
  <si>
    <t xml:space="preserve">A2807</t>
  </si>
  <si>
    <t xml:space="preserve">Dolly Varden</t>
  </si>
  <si>
    <t xml:space="preserve">Mouthful of Lies</t>
  </si>
  <si>
    <t xml:space="preserve">Mid-Fi Records</t>
  </si>
  <si>
    <t xml:space="preserve">Telecaster twang; close harmonies; duets; drawl; storytelling</t>
  </si>
  <si>
    <t xml:space="preserve">Steve Dawson and Diane Christiansen's Chicago band debuts with a self-released, four-track-recorded record that got heavy local radio play and drew major-label interest the band ultimately turned down. Its husband-and-wife co-lead vocals and blend of rock, country and pop mark it as a gentler, more melodic cousin to the punkier Waco Brothers and Bloodshot roster active in the same city at the same moment. A good introduction to Chicago's less rowdy insurgent-country wing.</t>
  </si>
  <si>
    <t xml:space="preserve">Formed from the ashes of the twang-punk band Stump the Host, part of the same mid-1990s Chicago scene as the Waco Brothers and Freakwater, though working in a warmer, duet-driven pop-country idiom.</t>
  </si>
  <si>
    <t xml:space="preserve">Your Last Mistake</t>
  </si>
  <si>
    <t xml:space="preserve">https://en.wikipedia.org/wiki/Dolly_Varden_(band)</t>
  </si>
  <si>
    <t xml:space="preserve">A2808</t>
  </si>
  <si>
    <t xml:space="preserve">Jon Langford</t>
  </si>
  <si>
    <t xml:space="preserve">Skull Orchard</t>
  </si>
  <si>
    <t xml:space="preserve">Telecaster twang; shouted; storytelling; small-town; political</t>
  </si>
  <si>
    <t xml:space="preserve">Langford's first official solo album looks back at his hometown of Newport, Wales, filtered through the same punk-country hybrid he brought to the Mekons and Waco Brothers. It shows the Welsh-born bandleader's songwriting stripped of a full group identity for the first time, still built on blunt, working-class storytelling and barroom energy. A useful companion to the Waco Brothers catalog for hearing Langford's voice on its own.</t>
  </si>
  <si>
    <t xml:space="preserve">Langford's first record under his own name after founding the Mekons and Waco Brothers, extending his punk-meets-country songwriting into explicitly autobiographical territory.</t>
  </si>
  <si>
    <t xml:space="preserve">Sentimental Marching Song</t>
  </si>
  <si>
    <t xml:space="preserve">https://en.wikipedia.org/wiki/Jon_Langford</t>
  </si>
  <si>
    <t xml:space="preserve">A2809</t>
  </si>
  <si>
    <t xml:space="preserve">Scud Mountain Boys</t>
  </si>
  <si>
    <t xml:space="preserve">Pine Box</t>
  </si>
  <si>
    <t xml:space="preserve">Chunk</t>
  </si>
  <si>
    <t xml:space="preserve">pedal steel; hushed; drawl; storytelling; bleak</t>
  </si>
  <si>
    <t xml:space="preserve">This Massachusetts band's debut is a hushed, largely acoustic record of plainspoken heartbreak songs, closer in spirit to a barroom last call than to the louder cowpunk bands of the same moment. Joe Pernice's flat, weary voice and the band's unhurried tempos gave the Northeast its own quiet answer to the twangier Midwest and Texas scenes. A key document of New England's contribution to 1990s insurgent country.</t>
  </si>
  <si>
    <t xml:space="preserve">Part of the same small-club Northampton, Massachusetts scene that produced Dinosaur Jr. and the Pixies' extended circle, applying that region's DIY ethic to a hushed, pedal-steel version of insurgent country.</t>
  </si>
  <si>
    <t xml:space="preserve">Grudge Fuck</t>
  </si>
  <si>
    <t xml:space="preserve">A2810</t>
  </si>
  <si>
    <t xml:space="preserve">The Geraldine Fibbers</t>
  </si>
  <si>
    <t xml:space="preserve">Lost Somewhere Between the Earth and My Home</t>
  </si>
  <si>
    <t xml:space="preserve">fiddle; noise wall; shouted; cracked or yelping; Southern gothic</t>
  </si>
  <si>
    <t xml:space="preserve">Carla Bozulich's Los Angeles band fuses old-time fiddle and country songforms with noise-rock volume and dissonance, a combination closer to Sonic Youth or the Jesus Lizard than to anything on Bloodshot's roster. Bozulich's voice swings between a plaintive country croon and a full-throated shriek, often within the same song, making this a key document of insurgent country's noisiest, most avant-garde fringe. A challenging but rewarding entry point for listeners who want the genre pushed toward art-punk extremity.</t>
  </si>
  <si>
    <t xml:space="preserve">Extends country and old-time fiddle music into noise-rock territory via Bozulich's earlier band Ethyl Meatplow, a documented outlier within 1990s insurgent country that anticipates later noise-adjacent Americana.</t>
  </si>
  <si>
    <t xml:space="preserve">Lilybelle</t>
  </si>
  <si>
    <t xml:space="preserve">https://en.wikipedia.org/wiki/The_Geraldine_Fibbers</t>
  </si>
  <si>
    <t xml:space="preserve">Lane</t>
  </si>
  <si>
    <t xml:space="preserve">Era span</t>
  </si>
  <si>
    <t xml:space="preserve">Definition</t>
  </si>
  <si>
    <t xml:space="preserve">Parent lanes</t>
  </si>
  <si>
    <t xml:space="preserve">Child lanes</t>
  </si>
  <si>
    <t xml:space="preserve">Key scenes</t>
  </si>
  <si>
    <t xml:space="preserve">Key labels</t>
  </si>
  <si>
    <t xml:space="preserve">Albums (primary)</t>
  </si>
  <si>
    <t xml:space="preserve">Indie twang / yallternative</t>
  </si>
  <si>
    <t xml:space="preserve">Core</t>
  </si>
  <si>
    <t xml:space="preserve">2014–</t>
  </si>
  <si>
    <t xml:space="preserve">Loud, loose guitar rock with pedal steel and country phrasing, made by punk- and indie-raised bands in the 2010s–2020s; Crazy Horse tone, small-town detail, deadpan or drawled vocals.</t>
  </si>
  <si>
    <t xml:space="preserve">V1, V3, V9, V20, V10, V2</t>
  </si>
  <si>
    <t xml:space="preserve">Asheville; Burlington; Philadelphia DIY; Pittsburgh</t>
  </si>
  <si>
    <t xml:space="preserve">Dear Life Records; Topshelf Records; ANTI-; Fire Talk; Transgressive</t>
  </si>
  <si>
    <t xml:space="preserve">Barroom storytellers and deadpan songwriters</t>
  </si>
  <si>
    <t xml:space="preserve">Wordy, funny-sad songwriting in the John Prine / David Berman line: half-spoken vocals, long verses, jokes that turn into grief, bar-band or home-studio backing.</t>
  </si>
  <si>
    <t xml:space="preserve">V2, V25, V13, V1</t>
  </si>
  <si>
    <t xml:space="preserve">Louisville / Sophomore Lounge; Asheville; Haw Creek / Lenderman circle; Nashville / Sophomore Lounge</t>
  </si>
  <si>
    <t xml:space="preserve">Sophomore Lounge; Drag City; Wharf Cat Records; Memorials of Distinction / Dog Day Records; Orindal Records</t>
  </si>
  <si>
    <t xml:space="preserve">New alt-country and honky-tonk bands</t>
  </si>
  <si>
    <t xml:space="preserve">2010s–2020s bands and songwriters playing recognizable country (honky-tonk, '90s country, bluegrass-inflected) with indie-scene provenance, labels, and audiences.</t>
  </si>
  <si>
    <t xml:space="preserve">V9, V6, V26, V19, V7</t>
  </si>
  <si>
    <t xml:space="preserve">Anti-; New West Records; Keeled Scales; 4AD; Dear Life Records</t>
  </si>
  <si>
    <t xml:space="preserve">Countrygaze and loud twang</t>
  </si>
  <si>
    <t xml:space="preserve">2018–</t>
  </si>
  <si>
    <t xml:space="preserve">Shoegaze- and noise-rock-scale guitar walls under pedal steel, twang, and country-song structures; the Wednesday template.</t>
  </si>
  <si>
    <t xml:space="preserve">V12, V16, X9, V20, V3</t>
  </si>
  <si>
    <t xml:space="preserve">Asheville; Inland Empire</t>
  </si>
  <si>
    <t xml:space="preserve">Orindal Records; Dead Oceans; Sub-Fi; Manic Static; Super Enema</t>
  </si>
  <si>
    <t xml:space="preserve">Twangy indie folk</t>
  </si>
  <si>
    <t xml:space="preserve">Hushed or fervent acoustic-led songwriting with fiddle, pedal steel, and open tunings, from Big Thief's circle outward; folk lineage from Townes and Gillian Welch through the 2010s Bandcamp scene.</t>
  </si>
  <si>
    <t xml:space="preserve">V5, V8, V24, V25, V30, V11</t>
  </si>
  <si>
    <t xml:space="preserve">Columbus; Chicago; Burlington; Philadelphia DIY</t>
  </si>
  <si>
    <t xml:space="preserve">Keeled Scales; 4AD; No Quarter; Saddle Creek; Ruination Record Co.</t>
  </si>
  <si>
    <t xml:space="preserve">Cosmic country and the '70s revival</t>
  </si>
  <si>
    <t xml:space="preserve">2005–</t>
  </si>
  <si>
    <t xml:space="preserve">Grateful Dead-, Gram Parsons- and Laurel Canyon-indebted guitar bands and songwriters: buttery lead guitar, harmonies, breezy tempos, long instrumental passages.</t>
  </si>
  <si>
    <t xml:space="preserve">V21, V27, V20, V28, V8, V4</t>
  </si>
  <si>
    <t xml:space="preserve">Woodsist; Durham; Nashville DIY; Laurel Canyon</t>
  </si>
  <si>
    <t xml:space="preserve">Woodsist; Dead Oceans; Merge; Secretly Canadian; Thrill Jockey</t>
  </si>
  <si>
    <t xml:space="preserve">Slacker, jangle, and power-pop revival</t>
  </si>
  <si>
    <t xml:space="preserve">2008–</t>
  </si>
  <si>
    <t xml:space="preserve">2010s–2020s guitar pop descended from Pavement, GBV, Flying Nun and Big Star: jangle, fuzz, conversational lyrics, short songs, DIY release culture.</t>
  </si>
  <si>
    <t xml:space="preserve">V10, V11, V17, V18, V16</t>
  </si>
  <si>
    <t xml:space="preserve">Philadelphia; Philadelphia DIY; Chicago DIY; Melbourne</t>
  </si>
  <si>
    <t xml:space="preserve">Matador Records; Lame-O Records; Sub Pop; Carpark Records; Chapter Music</t>
  </si>
  <si>
    <t xml:space="preserve">Modern slowcore and hushed twang</t>
  </si>
  <si>
    <t xml:space="preserve">Slow tempos, quiet dynamics, sparse arrangements and country-tinged melodies; the 2010s–2020s descendants of Low, Red House Painters, Duster and Bedhead, often with pedal steel.</t>
  </si>
  <si>
    <t xml:space="preserve">V12, V5, V1, V2</t>
  </si>
  <si>
    <t xml:space="preserve">Boston; Philadelphia DIY; Durham/Triangle; Chicago</t>
  </si>
  <si>
    <t xml:space="preserve">Run for Cover Records; Captured Tracks; Double Double Whammy; Orindal Records; Dear Life Records</t>
  </si>
  <si>
    <t xml:space="preserve">Emo-twang crossovers</t>
  </si>
  <si>
    <t xml:space="preserve">2012–</t>
  </si>
  <si>
    <t xml:space="preserve">Bands from the emo and DIY punk circuit who folded country guitar, twang and Americana structures into emotional, anthemic rock.</t>
  </si>
  <si>
    <t xml:space="preserve">X6, V10, V9, V3</t>
  </si>
  <si>
    <t xml:space="preserve">Lame-O Records; Rough Trade; ATO Records; Saddle Creek; Run for Cover</t>
  </si>
  <si>
    <t xml:space="preserve">Molina and the Magnolia circle</t>
  </si>
  <si>
    <t xml:space="preserve">V</t>
  </si>
  <si>
    <t xml:space="preserve">1996–2013</t>
  </si>
  <si>
    <t xml:space="preserve">Jason Molina's projects (Songs: Ohia, Magnolia Electric Co., solo) and the Secretly Canadian / Will Johnson orbit: haunted folk that grew into Crazy Horse-scale country rock.</t>
  </si>
  <si>
    <t xml:space="preserve">V20, V12, V2, V25</t>
  </si>
  <si>
    <t xml:space="preserve">C1, C2, C8</t>
  </si>
  <si>
    <t xml:space="preserve">Denton; Chicago</t>
  </si>
  <si>
    <t xml:space="preserve">Secretly Canadian; Thrill Jockey; Keeled Scales; Idol/Munich; Misra/Munich</t>
  </si>
  <si>
    <t xml:space="preserve">Drag City deadpan school</t>
  </si>
  <si>
    <t xml:space="preserve">1990–</t>
  </si>
  <si>
    <t xml:space="preserve">Silver Jews, Smog/Bill Callahan, Palace/Bonnie 'Prince' Billy and their Drag City kin: flat, wry, literary vocals over sparse or shambling country-tinged rock.</t>
  </si>
  <si>
    <t xml:space="preserve">V25, V29, V11, V22</t>
  </si>
  <si>
    <t xml:space="preserve">C1, C2, C8, V1</t>
  </si>
  <si>
    <t xml:space="preserve">Chicago Drag City; Louisville and Sophomore Lounge</t>
  </si>
  <si>
    <t xml:space="preserve">Drag City; Thrill Jockey; Sing, Eunuchs!; Raccoon/Warner Bros.; Sub Pop</t>
  </si>
  <si>
    <t xml:space="preserve">Southern storytelling rock</t>
  </si>
  <si>
    <t xml:space="preserve">1996–</t>
  </si>
  <si>
    <t xml:space="preserve">Drive-By Truckers and the bands around them: three-guitar Southern rock carrying novelistic, unglamorous songs about the modern South.</t>
  </si>
  <si>
    <t xml:space="preserve">V28, V13, V9, V25</t>
  </si>
  <si>
    <t xml:space="preserve">C1, C4, C9</t>
  </si>
  <si>
    <t xml:space="preserve">Athens, Georgia; Memphis; Denton; Birmingham</t>
  </si>
  <si>
    <t xml:space="preserve">New West Records; ATO Records; Last Chance Records; Liberty &amp; Lament Records; Bloodshot Records</t>
  </si>
  <si>
    <t xml:space="preserve">Roots-inflected 2000s indie</t>
  </si>
  <si>
    <t xml:space="preserve">1998–2013</t>
  </si>
  <si>
    <t xml:space="preserve">2000s indie rock that absorbed country, folk and Americana textures without becoming an alt-country band: Wilco after A.M., My Morning Jacket, Okkervil River, Calexico, Lambchop, Band of Horses.</t>
  </si>
  <si>
    <t xml:space="preserve">V9, V16, V20, V22, V27</t>
  </si>
  <si>
    <t xml:space="preserve">C1, C5, C6</t>
  </si>
  <si>
    <t xml:space="preserve">Saddle Creek; Durham</t>
  </si>
  <si>
    <t xml:space="preserve">dBpm Records; Sub Pop; Merge Records; Dead Oceans; Jagjaguwar</t>
  </si>
  <si>
    <t xml:space="preserve">Rootsy indie folk</t>
  </si>
  <si>
    <t xml:space="preserve">Late-'90s to 2010s folk songwriters and duos with old-time, bluegrass and Appalachian roots rendered in indie terms: Gillian Welch, Iron &amp; Wine, early Fleet Foxes, Bon Iver, Angel Olsen.</t>
  </si>
  <si>
    <t xml:space="preserve">V25, V24, R1, V30, V8</t>
  </si>
  <si>
    <t xml:space="preserve">C5, C8, X3, X5</t>
  </si>
  <si>
    <t xml:space="preserve">Acony; Sub Pop; Jagjaguwar; Nonesuch; Paradise of Bachelors</t>
  </si>
  <si>
    <t xml:space="preserve">2000s–2010s alt-country</t>
  </si>
  <si>
    <t xml:space="preserve">1998–</t>
  </si>
  <si>
    <t xml:space="preserve">Alt-country after the No Depression boom: Bloodshot and Lost Highway-era songwriters and bands (Neko Case, Ryan Adams, Richmond Fontaine, Lydia Loveless, Hurray for the Riff Raff).</t>
  </si>
  <si>
    <t xml:space="preserve">V9, V13, V26, V6</t>
  </si>
  <si>
    <t xml:space="preserve">C2, C3, V6, V7</t>
  </si>
  <si>
    <t xml:space="preserve">New Orleans; Portland alt-country; Columbus, Ohio; Chapel Hill</t>
  </si>
  <si>
    <t xml:space="preserve">Bloodshot Records; New West Records; Lost Highway Records; Decor Records; Yep Roc Records</t>
  </si>
  <si>
    <t xml:space="preserve">Neo-traditional and 'new outlaw' country</t>
  </si>
  <si>
    <t xml:space="preserve">Independent country of the 2010s–2020s that reached back to outlaw, Bakersfield and honky-tonk styles: Sturgill Simpson, Tyler Childers, Margo Price, Colter Wall, Charley Crockett.</t>
  </si>
  <si>
    <t xml:space="preserve">V23, V26, V24, V6</t>
  </si>
  <si>
    <t xml:space="preserve">C3, X2</t>
  </si>
  <si>
    <t xml:space="preserve">Son of Davy; New West Records; Hickman Holler Records / RCA; High Top Mountain Records; High Top Mountain Records / Thirty Tigers</t>
  </si>
  <si>
    <t xml:space="preserve">American Primitive and solo guitar</t>
  </si>
  <si>
    <t xml:space="preserve">1959–</t>
  </si>
  <si>
    <t xml:space="preserve">Fingerstyle steel-string guitar from John Fahey and Takoma through Jack Rose, William Tyler, Marisa Anderson and Hayden Pedigo; instrumental Americana with drone and raga.</t>
  </si>
  <si>
    <t xml:space="preserve">R1</t>
  </si>
  <si>
    <t xml:space="preserve">C5, C6, V5</t>
  </si>
  <si>
    <t xml:space="preserve">Takoma; Philly Free Folk</t>
  </si>
  <si>
    <t xml:space="preserve">Takoma; Thrill Jockey; Tompkins Square; Three Lobed Recordings; Vanguard</t>
  </si>
  <si>
    <t xml:space="preserve">No Depression and insurgent country</t>
  </si>
  <si>
    <t xml:space="preserve">1987–1999</t>
  </si>
  <si>
    <t xml:space="preserve">The 1987–1999 alt-country boom: Uncle Tupelo, the Jayhawks, Son Volt, early Wilco, Whiskeytown, Old 97's, Bloodshot's insurgent-country roster and the Gothic country wing.</t>
  </si>
  <si>
    <t xml:space="preserve">V14, V16, V21, V26, V23</t>
  </si>
  <si>
    <t xml:space="preserve">C1, C3, C9, V3, V4, V6, X3</t>
  </si>
  <si>
    <t xml:space="preserve">Chicago insurgent country; Belleville and St. Louis; Minneapolis; Chapel Hill</t>
  </si>
  <si>
    <t xml:space="preserve">Bloodshot Records; Carrot Top Records; American Recordings; Thrill Jockey; Rough Trade Records</t>
  </si>
  <si>
    <t xml:space="preserve">Slacker and '90s indie rock</t>
  </si>
  <si>
    <t xml:space="preserve">1989–1999</t>
  </si>
  <si>
    <t xml:space="preserve">Pavement, Archers of Loaf, Superchunk, Built to Spill, Silkworm, Polvo, early Modest Mouse: loose, off-kilter guitar rock with conversational vocals, Matador/Merge/Touch and Go culture.</t>
  </si>
  <si>
    <t xml:space="preserve">V16, V17, V18, V29</t>
  </si>
  <si>
    <t xml:space="preserve">C1, C7, C9</t>
  </si>
  <si>
    <t xml:space="preserve">Durham and Chapel Hill; Boise; Olympia; Elephant 6</t>
  </si>
  <si>
    <t xml:space="preserve">Matador Records; Merge Records; Up Records; Touch and Go Records; Sub Pop</t>
  </si>
  <si>
    <t xml:space="preserve">Lo-fi and home taping</t>
  </si>
  <si>
    <t xml:space="preserve">1985–2000</t>
  </si>
  <si>
    <t xml:space="preserve">Four-track and cassette culture: Guided by Voices, Sebadoh, Daniel Johnston, Elephant 6, the Microphones, early Mountain Goats; home recording treated as an aesthetic.</t>
  </si>
  <si>
    <t xml:space="preserve">V16, V29, V17</t>
  </si>
  <si>
    <t xml:space="preserve">C5, C7, V2, X5</t>
  </si>
  <si>
    <t xml:space="preserve">Elephant 6 Collective; Dayton lo-fi scene; Boombox home-taping; Austin outsider-tape scene</t>
  </si>
  <si>
    <t xml:space="preserve">Matador Records; K Records; Homestead Records; Merge Records; spinART Records</t>
  </si>
  <si>
    <t xml:space="preserve">Slowcore and sadcore</t>
  </si>
  <si>
    <t xml:space="preserve">1988–2000</t>
  </si>
  <si>
    <t xml:space="preserve">Galaxie 500, Low, Red House Painters, Codeine, Bedhead, Duster, American Music Club, Mazzy Star: slow tempos, quiet dynamics, sadness as method.</t>
  </si>
  <si>
    <t xml:space="preserve">V29, V16, X9</t>
  </si>
  <si>
    <t xml:space="preserve">C4, C8, V1</t>
  </si>
  <si>
    <t xml:space="preserve">San Francisco; Duluth; Boston; Dallas</t>
  </si>
  <si>
    <t xml:space="preserve">4AD; Sub Pop; Vernon Yard; Rough Trade; Trance Syndicate</t>
  </si>
  <si>
    <t xml:space="preserve">Americana songwriters before the label</t>
  </si>
  <si>
    <t xml:space="preserve">1986–1999</t>
  </si>
  <si>
    <t xml:space="preserve">Songwriters who bridged country, folk and rock before 'Americana' was a format: Lucinda Williams, Steve Earle's '90s, Vic Chesnutt, Victoria Williams, Dave Alvin, Joe Henry.</t>
  </si>
  <si>
    <t xml:space="preserve">V24, V25, V19, V14</t>
  </si>
  <si>
    <t xml:space="preserve">C2, V3, V6</t>
  </si>
  <si>
    <t xml:space="preserve">Athens; Austin; Joshua Tree desert-folk scene</t>
  </si>
  <si>
    <t xml:space="preserve">HighTone Records; E-Squared Records; Mammoth Records; Texas Hotel Records; Lost Highway Records</t>
  </si>
  <si>
    <t xml:space="preserve">Cowpunk and LA roots punk</t>
  </si>
  <si>
    <t xml:space="preserve">1978–1990</t>
  </si>
  <si>
    <t xml:space="preserve">Punk bands who turned to country and rockabilly: X, the Blasters, the Gun Club, Rank and File, Lone Justice, Jason &amp; the Scorchers, the Mekons' country turn.</t>
  </si>
  <si>
    <t xml:space="preserve">X14, V26, V21</t>
  </si>
  <si>
    <t xml:space="preserve">C3, V13, V15, V19, V9</t>
  </si>
  <si>
    <t xml:space="preserve">Los Angeles punk; Nashville cowpunk; Leeds post-punk / country turn; Los Angeles punk / roots-rock</t>
  </si>
  <si>
    <t xml:space="preserve">Slash Records; Enigma Records; EMI America; Elektra Records; Slash/Warner Bros. Records</t>
  </si>
  <si>
    <t xml:space="preserve">V15</t>
  </si>
  <si>
    <t xml:space="preserve">1981–1989</t>
  </si>
  <si>
    <t xml:space="preserve">Early-'80s LA neo-psychedelia and roots rock: the Dream Syndicate, Green on Red, the Long Ryders, Rain Parade, Opal; Velvets and Byrds revived with punk energy.</t>
  </si>
  <si>
    <t xml:space="preserve">V29, V21, V14</t>
  </si>
  <si>
    <t xml:space="preserve">C6, V10, V9</t>
  </si>
  <si>
    <t xml:space="preserve">Frontier; Enigma; Island; A&amp;M; Mercury</t>
  </si>
  <si>
    <t xml:space="preserve">American underground and college rock</t>
  </si>
  <si>
    <t xml:space="preserve">1979–1991</t>
  </si>
  <si>
    <t xml:space="preserve">SST, Twin/Tone, Homestead and IRS-era bands: R.E.M., the Replacements, Hüsker Dü, Minutemen, Meat Puppets, Dinosaur Jr., Sonic Youth, Camper Van Beethoven, the Feelies.</t>
  </si>
  <si>
    <t xml:space="preserve">X14, V29, V17, V20</t>
  </si>
  <si>
    <t xml:space="preserve">C4, C7, V10, V11, V12, V4, V9, X6, X8</t>
  </si>
  <si>
    <t xml:space="preserve">SST/San Pedro; Minneapolis; Boston; Athens, Georgia</t>
  </si>
  <si>
    <t xml:space="preserve">SST Records; Homestead Records; I.R.S. Records; Twin/Tone Records; Sire Records</t>
  </si>
  <si>
    <t xml:space="preserve">Jangle and power pop, Big Star to GBV</t>
  </si>
  <si>
    <t xml:space="preserve">1972–1995</t>
  </si>
  <si>
    <t xml:space="preserve">Big Star, the dB's, Let's Active, Game Theory, Guadalcanal Diary, Teenage Fanclub, Velvet Crush: ringing guitars, harmonies, hooks in the Byrds/Beatles line.</t>
  </si>
  <si>
    <t xml:space="preserve">V21, V29</t>
  </si>
  <si>
    <t xml:space="preserve">C7, V10, V11, V16, V18</t>
  </si>
  <si>
    <t xml:space="preserve">Memphis (Ardent); Winston-Salem / Chapel Hill (Drive-In Studio); Glasgow; Athens</t>
  </si>
  <si>
    <t xml:space="preserve">Enigma Records; Creation Records; I.R.S. Records; DB Records; Elektra Records</t>
  </si>
  <si>
    <t xml:space="preserve">V18</t>
  </si>
  <si>
    <t xml:space="preserve">Flying Nun and Antipodean indie</t>
  </si>
  <si>
    <t xml:space="preserve">1980–1995</t>
  </si>
  <si>
    <t xml:space="preserve">Dunedin and Australian indie: the Clean, the Chills, the Verlaines, Tall Dwarfs, the Bats, the Go-Betweens, the Triffids; homemade jangle and drone.</t>
  </si>
  <si>
    <t xml:space="preserve">V29, V17</t>
  </si>
  <si>
    <t xml:space="preserve">C7, V10</t>
  </si>
  <si>
    <t xml:space="preserve">Dunedin; Brisbane; Christchurch; Perth</t>
  </si>
  <si>
    <t xml:space="preserve">Flying Nun; Merge Records; Beggars Banquet; Hot Records; Flying Nun / Slash</t>
  </si>
  <si>
    <t xml:space="preserve">1980s country rebels</t>
  </si>
  <si>
    <t xml:space="preserve">1980–1990</t>
  </si>
  <si>
    <t xml:space="preserve">Mainstream-adjacent country that fought Nashville's gloss: Steve Earle's Guitar Town era, Dwight Yoakam, Lyle Lovett, k.d. lang, the Desert Rose Band, Rosanne Cash.</t>
  </si>
  <si>
    <t xml:space="preserve">V26, V23, V24, V14</t>
  </si>
  <si>
    <t xml:space="preserve">C3, V13, V7, V9</t>
  </si>
  <si>
    <t xml:space="preserve">Lubbock scene; Flatlanders/Lubbock scene</t>
  </si>
  <si>
    <t xml:space="preserve">MCA; Warner Bros.; Columbia; Reprise; MCA/Curb</t>
  </si>
  <si>
    <t xml:space="preserve">Neil Young and the Crazy Horse universe</t>
  </si>
  <si>
    <t xml:space="preserve">1966–</t>
  </si>
  <si>
    <t xml:space="preserve">Buffalo Springfield, Neil Young's solo and Crazy Horse catalog, Crazy Horse's own records, CSNY: ragged electric guitar, high cracked voice, country and folk sides.</t>
  </si>
  <si>
    <t xml:space="preserve">V22, V21, R1</t>
  </si>
  <si>
    <t xml:space="preserve">C1, C4, C6, V1, V12, V16, V4, X8</t>
  </si>
  <si>
    <t xml:space="preserve">Reprise; Geffen; Atco; Atlantic; Epic</t>
  </si>
  <si>
    <t xml:space="preserve">Country rock and Cosmic American Music</t>
  </si>
  <si>
    <t xml:space="preserve">1966–1977</t>
  </si>
  <si>
    <t xml:space="preserve">The Byrds, Gram Parsons, the Flying Burrito Brothers, Emmylou Harris, Gene Clark, Dillard &amp; Clark, Michael Nesmith, Poco: '60s rock musicians playing sincere country.</t>
  </si>
  <si>
    <t xml:space="preserve">V26, R1, V22</t>
  </si>
  <si>
    <t xml:space="preserve">C6, V14, V15, V17, V20, V27, V9, X12, X13</t>
  </si>
  <si>
    <t xml:space="preserve">A&amp;M Records; Columbia; Reprise Records; Asylum Records; Epic Records</t>
  </si>
  <si>
    <t xml:space="preserve">Dylan and The Band</t>
  </si>
  <si>
    <t xml:space="preserve">1965–1976</t>
  </si>
  <si>
    <t xml:space="preserve">Bob Dylan from going electric through the Rolling Thunder era and The Band's catalog: the model for roots-conscious rock songwriting.</t>
  </si>
  <si>
    <t xml:space="preserve">V2, V20, V21, V24, V25, V27, V28, V4, X13, X7</t>
  </si>
  <si>
    <t xml:space="preserve">Woodstock; Greenwich Village folk scene; Muscle Shoals; New Orleans</t>
  </si>
  <si>
    <t xml:space="preserve">Columbia; Capitol; Asylum; Warner Bros.; Vanguard</t>
  </si>
  <si>
    <t xml:space="preserve">V23</t>
  </si>
  <si>
    <t xml:space="preserve">Outlaw country</t>
  </si>
  <si>
    <t xml:space="preserve">1971–1980</t>
  </si>
  <si>
    <t xml:space="preserve">Waylon Jennings, Willie Nelson, Billy Joe Shaver, Kris Kristofferson, Jessi Colter, David Allan Coe, Johnny Paycheck, Bobby Bare: Nashville outsiders with rock production and songwriter values.</t>
  </si>
  <si>
    <t xml:space="preserve">V26, V24, R1</t>
  </si>
  <si>
    <t xml:space="preserve">V19, V7, V9, X2</t>
  </si>
  <si>
    <t xml:space="preserve">Hillbilly Central; Austin progressive country</t>
  </si>
  <si>
    <t xml:space="preserve">RCA Victor; Columbia Records; Monument Records; Capitol Records; MGM Records</t>
  </si>
  <si>
    <t xml:space="preserve">Texas songwriters and progressive country</t>
  </si>
  <si>
    <t xml:space="preserve">1968–1985</t>
  </si>
  <si>
    <t xml:space="preserve">Townes Van Zandt, Guy Clark, Jerry Jeff Walker, the Flatlanders, Joe Ely, Butch Hancock, Blaze Foley, Doug Sahm: Houston, Austin and Lubbock songwriting.</t>
  </si>
  <si>
    <t xml:space="preserve">R1, V22, V26</t>
  </si>
  <si>
    <t xml:space="preserve">C5, V13, V19, V23, V5, V7, X2</t>
  </si>
  <si>
    <t xml:space="preserve">Houston folk clubs; Austin progressive country; Lubbock scene; Austin cosmic cowboy scene</t>
  </si>
  <si>
    <t xml:space="preserve">Poppy; MCA; Sugar Hill; RCA Victor; Tomato</t>
  </si>
  <si>
    <t xml:space="preserve">Country-folk storytellers</t>
  </si>
  <si>
    <t xml:space="preserve">1967–1980</t>
  </si>
  <si>
    <t xml:space="preserve">John Prine, Tom T. Hall, Mickey Newbury, Steve Goodman, Bobbie Gentry, Lee Hazlewood, Karen Dalton: plainspoken narrative songwriting between folk and country.</t>
  </si>
  <si>
    <t xml:space="preserve">R1, V22</t>
  </si>
  <si>
    <t xml:space="preserve">C2, C5, V1, V13, V2, V3, V5</t>
  </si>
  <si>
    <t xml:space="preserve">Chicago folk scene; Greenwich Village folk scene</t>
  </si>
  <si>
    <t xml:space="preserve">Mercury; Capitol Records; Atlantic; Oh Boy Records; Columbia</t>
  </si>
  <si>
    <t xml:space="preserve">Honky-tonk, Bakersfield, and hard country</t>
  </si>
  <si>
    <t xml:space="preserve">1960–1980</t>
  </si>
  <si>
    <t xml:space="preserve">Merle Haggard, Buck Owens, George Jones, Loretta Lynn, Tammy Wynette, Dolly Parton, Johnny Cash, Gary Stewart, Wynn Stewart: the hard-country mainstream the V keeps returning to.</t>
  </si>
  <si>
    <t xml:space="preserve">C3, V14, V19, V21, V23, V24, V28, V6, V7, V9, X1</t>
  </si>
  <si>
    <t xml:space="preserve">Bakersfield Sound; Countrypolitan; Texas honky-tonk</t>
  </si>
  <si>
    <t xml:space="preserve">Capitol; RCA Victor; Epic; Columbia; Decca</t>
  </si>
  <si>
    <t xml:space="preserve">V27</t>
  </si>
  <si>
    <t xml:space="preserve">The Grateful Dead and California country-psych</t>
  </si>
  <si>
    <t xml:space="preserve">1969–1975</t>
  </si>
  <si>
    <t xml:space="preserve">Workingman's Dead, American Beauty, Jerry Garcia's solo and bluegrass sides, New Riders of the Purple Sage: the Dead's country-folk turn and its jam offshoots.</t>
  </si>
  <si>
    <t xml:space="preserve">V21, R1, V22</t>
  </si>
  <si>
    <t xml:space="preserve">C6, V4</t>
  </si>
  <si>
    <t xml:space="preserve">Warner Bros.; Grateful Dead Records; Round Records; Arista; Columbia</t>
  </si>
  <si>
    <t xml:space="preserve">Southern rock and country soul</t>
  </si>
  <si>
    <t xml:space="preserve">1969–1980</t>
  </si>
  <si>
    <t xml:space="preserve">The Allman Brothers, Lynyrd Skynyrd, the Marshall Tucker Band, Little Feat, Tony Joe White, Dan Penn, Muscle Shoals: Southern guitar rock and swamp soul.</t>
  </si>
  <si>
    <t xml:space="preserve">V26, V22</t>
  </si>
  <si>
    <t xml:space="preserve">C1, C6, V3, X11, X7</t>
  </si>
  <si>
    <t xml:space="preserve">Capricorn Records scene; Jacksonville Southern rock scene; Los Angeles roots-rock scene; Muscle Shoals Sound scene</t>
  </si>
  <si>
    <t xml:space="preserve">Capricorn Records; MCA Records; Warner Bros. Records; Atco Records; Monument Records</t>
  </si>
  <si>
    <t xml:space="preserve">V29</t>
  </si>
  <si>
    <t xml:space="preserve">Velvet Underground and proto-indie</t>
  </si>
  <si>
    <t xml:space="preserve">1967–1976</t>
  </si>
  <si>
    <t xml:space="preserve">The Velvet Underground, Lou Reed, Nico, the Modern Lovers/Jonathan Richman: drone, deadpan and amateurism as virtues.</t>
  </si>
  <si>
    <t xml:space="preserve">V10, V11, V12, V15, V16, V17, V18, V2, X10, X14, X9</t>
  </si>
  <si>
    <t xml:space="preserve">Andy Warhol's Factory; Boston underground rock scene; Ann Arbor and Detroit proto-punk scene; CBGB scene</t>
  </si>
  <si>
    <t xml:space="preserve">RCA Records; Verve; Elektra Records; Beserkley Records; Reprise Records</t>
  </si>
  <si>
    <t xml:space="preserve">British folk rock (selective)</t>
  </si>
  <si>
    <t xml:space="preserve">1968–1975</t>
  </si>
  <si>
    <t xml:space="preserve">Fairport Convention, Sandy Denny, Richard &amp; Linda Thompson, Nick Drake, Bert Jansch: the UK strand of folk rock that indie folk keeps citing.</t>
  </si>
  <si>
    <t xml:space="preserve">C5, V5, X5</t>
  </si>
  <si>
    <t xml:space="preserve">Les Cousins folk club, Soho; Muswell Hill folk-rock scene; Witchseason Productions; Island Records folk-rock roster</t>
  </si>
  <si>
    <t xml:space="preserve">Island Records; Transatlantic Records; Hannibal Records; Charisma Records; CBS Records</t>
  </si>
  <si>
    <t xml:space="preserve">before 1965</t>
  </si>
  <si>
    <t xml:space="preserve">Pre-1965 country, folk and bluegrass foundations: Carter Family, Jimmie Rodgers, Hank Williams, Harry Smith's Anthology, Woody Guthrie, the Louvins, the Everlys, Lefty Frizzell, Bob Wills, Sun-era Cash, Patsy Cline, Stanley Brothers, Bill Monroe.</t>
  </si>
  <si>
    <t xml:space="preserve">V20, V21, V22, V23, V24, V25, V26, V27, V30, V5, V8, X1, X4</t>
  </si>
  <si>
    <t xml:space="preserve">Memphis, Sun Records; Greenwich Village; Bakersfield sound</t>
  </si>
  <si>
    <t xml:space="preserve">Columbia; Capitol; Decca; Columbia/Legacy; Mercury</t>
  </si>
  <si>
    <t xml:space="preserve">Mainstream Nashville, countrypolitan to bro-country</t>
  </si>
  <si>
    <t xml:space="preserve">Context</t>
  </si>
  <si>
    <t xml:space="preserve">1960–</t>
  </si>
  <si>
    <t xml:space="preserve">The commercial country mainstream from the Nashville Sound to bro-country and Morgan Wallen.</t>
  </si>
  <si>
    <t xml:space="preserve">V26, R1</t>
  </si>
  <si>
    <t xml:space="preserve">X12</t>
  </si>
  <si>
    <t xml:space="preserve">Neotraditionalist country; Bro-country</t>
  </si>
  <si>
    <t xml:space="preserve">Capitol; MCA Records; Warner Bros. Nashville; Capitol Nashville; Arista Nashville</t>
  </si>
  <si>
    <t xml:space="preserve">Red Dirt, Texas country, and arena Americana</t>
  </si>
  <si>
    <t xml:space="preserve">1995–</t>
  </si>
  <si>
    <t xml:space="preserve">Oklahoma/Texas scene country and the arena-scale Americana of Chris Stapleton and Zach Bryan.</t>
  </si>
  <si>
    <t xml:space="preserve">V24, V23, V7</t>
  </si>
  <si>
    <t xml:space="preserve">Red Dirt; Texas country</t>
  </si>
  <si>
    <t xml:space="preserve">Warner Records; Universal South; Smith Music Group; Universal/Republic; Bossier City Records</t>
  </si>
  <si>
    <t xml:space="preserve">X3</t>
  </si>
  <si>
    <t xml:space="preserve">Big-tent Americana and stomp-clap folk</t>
  </si>
  <si>
    <t xml:space="preserve">2000–</t>
  </si>
  <si>
    <t xml:space="preserve">Old Crow Medicine Show, the Avett Brothers, Mumford &amp; Sons, the Lumineers, Brandi Carlile: the festival-scale Americana mainstream.</t>
  </si>
  <si>
    <t xml:space="preserve">V5, V9, X4</t>
  </si>
  <si>
    <t xml:space="preserve">Nettwerk; American Recordings; Island Records/Glassnote Records; Dualtone; Sub Pop</t>
  </si>
  <si>
    <t xml:space="preserve">Bluegrass, old-time, and newgrass</t>
  </si>
  <si>
    <t xml:space="preserve">1965–</t>
  </si>
  <si>
    <t xml:space="preserve">Alison Krauss, Nickel Creek, Punch Brothers, Billy Strings, Molly Tuttle, Sierra Ferrell: the bluegrass line as its own tradition.</t>
  </si>
  <si>
    <t xml:space="preserve">Rounder; Nonesuch; Starday Records; Sugar Hill; ANTI-</t>
  </si>
  <si>
    <t xml:space="preserve">X5</t>
  </si>
  <si>
    <t xml:space="preserve">Chamber, baroque, and freak folk</t>
  </si>
  <si>
    <t xml:space="preserve">2000–2015</t>
  </si>
  <si>
    <t xml:space="preserve">Sufjan Stevens, Joanna Newsom, Devendra Banhart, Beirut, the Decemberists: ornate indie folk that leads elsewhere.</t>
  </si>
  <si>
    <t xml:space="preserve">V5, V30, V11</t>
  </si>
  <si>
    <t xml:space="preserve">Asthmatic Kitty; Drag City; Ba Da Bing; Young God; XL Recordings</t>
  </si>
  <si>
    <t xml:space="preserve">X6</t>
  </si>
  <si>
    <t xml:space="preserve">Emo and Midwest emo</t>
  </si>
  <si>
    <t xml:space="preserve">1994–</t>
  </si>
  <si>
    <t xml:space="preserve">Cap'n Jazz, American Football, Modern Baseball: the emo line from which C9 borrows.</t>
  </si>
  <si>
    <t xml:space="preserve">V16, X14</t>
  </si>
  <si>
    <t xml:space="preserve">Man With Gun; Polyvinyl; Crank!; Sub Pop; Jade Tree</t>
  </si>
  <si>
    <t xml:space="preserve">1975–1995</t>
  </si>
  <si>
    <t xml:space="preserve">Springsteen, Petty, Mellencamp, Seger: arena-scale American rock that occasionally feeds the V (Nebraska).</t>
  </si>
  <si>
    <t xml:space="preserve">V22, V28</t>
  </si>
  <si>
    <t xml:space="preserve">Columbia; Capitol; Backstreet/MCA; MCA; Riva</t>
  </si>
  <si>
    <t xml:space="preserve">X8</t>
  </si>
  <si>
    <t xml:space="preserve">Grunge and '90s alt radio</t>
  </si>
  <si>
    <t xml:space="preserve">1988–1998</t>
  </si>
  <si>
    <t xml:space="preserve">Nirvana, Pearl Jam, Soundgarden, Mudhoney, Screaming Trees: the Seattle line and its radio aftermath.</t>
  </si>
  <si>
    <t xml:space="preserve">V16, V20</t>
  </si>
  <si>
    <t xml:space="preserve">Epic; Sub Pop; DGC Records; A&amp;M</t>
  </si>
  <si>
    <t xml:space="preserve">Classic shoegaze and dream pop</t>
  </si>
  <si>
    <t xml:space="preserve">1988–1996</t>
  </si>
  <si>
    <t xml:space="preserve">My Bloody Valentine, Slowdive, Ride, Cocteau Twins, Swirlies: the guitar-wall vocabulary countrygaze borrows.</t>
  </si>
  <si>
    <t xml:space="preserve">C4, V12</t>
  </si>
  <si>
    <t xml:space="preserve">Creation Records; 4AD; Dedicated Records; Taang! Records</t>
  </si>
  <si>
    <t xml:space="preserve">Post-punk and noise rock</t>
  </si>
  <si>
    <t xml:space="preserve">1977–</t>
  </si>
  <si>
    <t xml:space="preserve">Wire, Mission of Burma, Big Black, Fugazi, and modern post-punk like Robber Robber: the rhythmic, angular line adjacent to the scene.</t>
  </si>
  <si>
    <t xml:space="preserve">X14, V29</t>
  </si>
  <si>
    <t xml:space="preserve">Asheville; Burlington</t>
  </si>
  <si>
    <t xml:space="preserve">Harvest Records; Dischord Records; Ace of Hearts Records; Matador Records; Homestead Records</t>
  </si>
  <si>
    <t xml:space="preserve">X11</t>
  </si>
  <si>
    <t xml:space="preserve">Modern Southern rock</t>
  </si>
  <si>
    <t xml:space="preserve">Blackberry Smoke, Whiskey Myers: Southern rock's mainstream continuation.</t>
  </si>
  <si>
    <t xml:space="preserve">Wiggy Thump Records; BMG; Thirty Tigers; Tricki-Woo Records; Southern Ground</t>
  </si>
  <si>
    <t xml:space="preserve">Pop and indie artists' country turns</t>
  </si>
  <si>
    <t xml:space="preserve">2010–</t>
  </si>
  <si>
    <t xml:space="preserve">Kacey Musgraves, Orville Peck, CMAT, Beyoncé's Cowboy Carter: country as a mode for pop and indie artists.</t>
  </si>
  <si>
    <t xml:space="preserve">X1, V21</t>
  </si>
  <si>
    <t xml:space="preserve">CMATBaby/AWAL; Mercury Nashville; MCA Nashville; Sub Pop; Columbia</t>
  </si>
  <si>
    <t xml:space="preserve">Laurel Canyon and '70s soft rock</t>
  </si>
  <si>
    <t xml:space="preserve">1968–1980</t>
  </si>
  <si>
    <t xml:space="preserve">Joni Mitchell, CSN, Jackson Browne, the Eagles, Linda Ronstadt, Harry Nilsson: the LA singer-songwriter mainstream next door to country rock.</t>
  </si>
  <si>
    <t xml:space="preserve">V21, V22</t>
  </si>
  <si>
    <t xml:space="preserve">Asylum; Reprise; Atlantic Records; Capitol Records; Asylum Records</t>
  </si>
  <si>
    <t xml:space="preserve">Punk and hardcore roots</t>
  </si>
  <si>
    <t xml:space="preserve">1976–1985</t>
  </si>
  <si>
    <t xml:space="preserve">Ramones, Black Flag, Minor Threat: the punk foundation under cowpunk, SST and the DIY network.</t>
  </si>
  <si>
    <t xml:space="preserve">V14, V16, X10, X6</t>
  </si>
  <si>
    <t xml:space="preserve">CBGB; SST; Dischord</t>
  </si>
  <si>
    <t xml:space="preserve">Sire; SST; Dischord Records; ROIR; CBS/Epic</t>
  </si>
  <si>
    <t xml:space="preserve">Active years (in atlas)</t>
  </si>
  <si>
    <t xml:space="preserve">Key album IDs</t>
  </si>
  <si>
    <t xml:space="preserve">Albums in atlas</t>
  </si>
  <si>
    <t xml:space="preserve">Related artists</t>
  </si>
  <si>
    <t xml:space="preserve">Summary</t>
  </si>
  <si>
    <t xml:space="preserve">1996–2000</t>
  </si>
  <si>
    <t xml:space="preserve">A1489, A1490, A1491</t>
  </si>
  <si>
    <t xml:space="preserve">1979</t>
  </si>
  <si>
    <t xml:space="preserve">2024</t>
  </si>
  <si>
    <t xml:space="preserve">1985</t>
  </si>
  <si>
    <t xml:space="preserve">2026</t>
  </si>
  <si>
    <t xml:space="preserve">1992–1993</t>
  </si>
  <si>
    <t xml:space="preserve">A0613, A0614</t>
  </si>
  <si>
    <t xml:space="preserve">1998</t>
  </si>
  <si>
    <t xml:space="preserve">2023–2026</t>
  </si>
  <si>
    <t xml:space="preserve">A1690, A1688, A1689</t>
  </si>
  <si>
    <t xml:space="preserve">2025</t>
  </si>
  <si>
    <t xml:space="preserve">1987–1990</t>
  </si>
  <si>
    <t xml:space="preserve">A0608, A0609</t>
  </si>
  <si>
    <t xml:space="preserve">1993–1996</t>
  </si>
  <si>
    <t xml:space="preserve">A0240, A0241</t>
  </si>
  <si>
    <t xml:space="preserve">2007–2018</t>
  </si>
  <si>
    <t xml:space="preserve">A1889, A1890, A1891</t>
  </si>
  <si>
    <t xml:space="preserve">2021</t>
  </si>
  <si>
    <t xml:space="preserve">2006–2024</t>
  </si>
  <si>
    <t xml:space="preserve">A1547, A1548, A1551, A1546</t>
  </si>
  <si>
    <t xml:space="preserve">2014</t>
  </si>
  <si>
    <t xml:space="preserve">A1552, A1553</t>
  </si>
  <si>
    <t xml:space="preserve">2015</t>
  </si>
  <si>
    <t xml:space="preserve">1991</t>
  </si>
  <si>
    <t xml:space="preserve">2003</t>
  </si>
  <si>
    <t xml:space="preserve">1992–2001</t>
  </si>
  <si>
    <t xml:space="preserve">A0322, A0325, A0323, A0324</t>
  </si>
  <si>
    <t xml:space="preserve">2004–2018</t>
  </si>
  <si>
    <t xml:space="preserve">A1369, A1370, A1372, A1373</t>
  </si>
  <si>
    <t xml:space="preserve">2011</t>
  </si>
  <si>
    <t xml:space="preserve">1979–1985</t>
  </si>
  <si>
    <t xml:space="preserve">A0521, A0522</t>
  </si>
  <si>
    <t xml:space="preserve">2011–2025</t>
  </si>
  <si>
    <t xml:space="preserve">A2730, A2732, A2733, A2278</t>
  </si>
  <si>
    <t xml:space="preserve">2001</t>
  </si>
  <si>
    <t xml:space="preserve">2020–2023</t>
  </si>
  <si>
    <t xml:space="preserve">A1708, A1707</t>
  </si>
  <si>
    <t xml:space="preserve">2019–2020</t>
  </si>
  <si>
    <t xml:space="preserve">A2517, A2518</t>
  </si>
  <si>
    <t xml:space="preserve">1969–1973</t>
  </si>
  <si>
    <t xml:space="preserve">A1127, A1129, A1130, A1131</t>
  </si>
  <si>
    <t xml:space="preserve">2002</t>
  </si>
  <si>
    <t xml:space="preserve">2011–2016</t>
  </si>
  <si>
    <t xml:space="preserve">A2035, A2036, A2037</t>
  </si>
  <si>
    <t xml:space="preserve">2014–2018</t>
  </si>
  <si>
    <t xml:space="preserve">A2201, A2202</t>
  </si>
  <si>
    <t xml:space="preserve">2009–2020</t>
  </si>
  <si>
    <t xml:space="preserve">A1237, A1238, A1888, A1239</t>
  </si>
  <si>
    <t xml:space="preserve">1999</t>
  </si>
  <si>
    <t xml:space="preserve">1988–1994</t>
  </si>
  <si>
    <t xml:space="preserve">A0215, A0217, A0218, A0219</t>
  </si>
  <si>
    <t xml:space="preserve">2012–2017</t>
  </si>
  <si>
    <t xml:space="preserve">A2070, A2071, A2072</t>
  </si>
  <si>
    <t xml:space="preserve">2010–2022</t>
  </si>
  <si>
    <t xml:space="preserve">A1364, A1365, A1366, A1363</t>
  </si>
  <si>
    <t xml:space="preserve">2023</t>
  </si>
  <si>
    <t xml:space="preserve">1971</t>
  </si>
  <si>
    <t xml:space="preserve">1998–1999</t>
  </si>
  <si>
    <t xml:space="preserve">A2606, A0731</t>
  </si>
  <si>
    <t xml:space="preserve">1997</t>
  </si>
  <si>
    <t xml:space="preserve">1995–1997</t>
  </si>
  <si>
    <t xml:space="preserve">A0144, A0145</t>
  </si>
  <si>
    <t xml:space="preserve">2016–2025</t>
  </si>
  <si>
    <t xml:space="preserve">A2685, A2686, A2687, A2688</t>
  </si>
  <si>
    <t xml:space="preserve">2007–2020</t>
  </si>
  <si>
    <t xml:space="preserve">A1841, A1839, A1840, A1842</t>
  </si>
  <si>
    <t xml:space="preserve">1993–1998</t>
  </si>
  <si>
    <t xml:space="preserve">A0053, A0054, A0055, A0056</t>
  </si>
  <si>
    <t xml:space="preserve">2020–2022</t>
  </si>
  <si>
    <t xml:space="preserve">A2157, A2158</t>
  </si>
  <si>
    <t xml:space="preserve">1972</t>
  </si>
  <si>
    <t xml:space="preserve">2009–2013</t>
  </si>
  <si>
    <t xml:space="preserve">A1883, A1884</t>
  </si>
  <si>
    <t xml:space="preserve">2009</t>
  </si>
  <si>
    <t xml:space="preserve">1982</t>
  </si>
  <si>
    <t xml:space="preserve">1992–1997</t>
  </si>
  <si>
    <t xml:space="preserve">A2797, A2798</t>
  </si>
  <si>
    <t xml:space="preserve">1988</t>
  </si>
  <si>
    <t xml:space="preserve">1968–1978</t>
  </si>
  <si>
    <t xml:space="preserve">A0875, A0876, A0881, A0883</t>
  </si>
  <si>
    <t xml:space="preserve">2006–2010</t>
  </si>
  <si>
    <t xml:space="preserve">A1324, A1325, A1326</t>
  </si>
  <si>
    <t xml:space="preserve">1984</t>
  </si>
  <si>
    <t xml:space="preserve">1987–1993</t>
  </si>
  <si>
    <t xml:space="preserve">A0590, A0591, A0592, A0593</t>
  </si>
  <si>
    <t xml:space="preserve">2018–2021</t>
  </si>
  <si>
    <t xml:space="preserve">A2757, A2758</t>
  </si>
  <si>
    <t xml:space="preserve">2000–2024</t>
  </si>
  <si>
    <t xml:space="preserve">A2682, A2683, A2684, A2576</t>
  </si>
  <si>
    <t xml:space="preserve">1985–1989</t>
  </si>
  <si>
    <t xml:space="preserve">A0371, A0372, A0373</t>
  </si>
  <si>
    <t xml:space="preserve">1985–1992</t>
  </si>
  <si>
    <t xml:space="preserve">A0502, A0503, A0188</t>
  </si>
  <si>
    <t xml:space="preserve">1994</t>
  </si>
  <si>
    <t xml:space="preserve">A0189, A0190</t>
  </si>
  <si>
    <t xml:space="preserve">1994–1998</t>
  </si>
  <si>
    <t xml:space="preserve">A0224, A0226, A0225</t>
  </si>
  <si>
    <t xml:space="preserve">2006–2007</t>
  </si>
  <si>
    <t xml:space="preserve">A2357, A2358</t>
  </si>
  <si>
    <t xml:space="preserve">1965–1974</t>
  </si>
  <si>
    <t xml:space="preserve">A1275, A1276, A1277</t>
  </si>
  <si>
    <t xml:space="preserve">2022</t>
  </si>
  <si>
    <t xml:space="preserve">1997–1999</t>
  </si>
  <si>
    <t xml:space="preserve">A2590, A1861</t>
  </si>
  <si>
    <t xml:space="preserve">1986–1987</t>
  </si>
  <si>
    <t xml:space="preserve">A2501, A2502</t>
  </si>
  <si>
    <t xml:space="preserve">1987–1988</t>
  </si>
  <si>
    <t xml:space="preserve">A0495, A0496</t>
  </si>
  <si>
    <t xml:space="preserve">1972–2005</t>
  </si>
  <si>
    <t xml:space="preserve">A0516, A0517, A0518, A0519</t>
  </si>
  <si>
    <t xml:space="preserve">A1539, A1540, A1541, A1542</t>
  </si>
  <si>
    <t xml:space="preserve">2007–2022</t>
  </si>
  <si>
    <t xml:space="preserve">A0680, A0681, A0678, A0679</t>
  </si>
  <si>
    <t xml:space="preserve">1997–1998</t>
  </si>
  <si>
    <t xml:space="preserve">A0182, A0183</t>
  </si>
  <si>
    <t xml:space="preserve">A1706, A1704, A1705, A1702</t>
  </si>
  <si>
    <t xml:space="preserve">1992</t>
  </si>
  <si>
    <t xml:space="preserve">1973–1977</t>
  </si>
  <si>
    <t xml:space="preserve">A0904, A0905, A0906</t>
  </si>
  <si>
    <t xml:space="preserve">2019</t>
  </si>
  <si>
    <t xml:space="preserve">2012–2021</t>
  </si>
  <si>
    <t xml:space="preserve">A2510, A2511, A2512</t>
  </si>
  <si>
    <t xml:space="preserve">1981–1984</t>
  </si>
  <si>
    <t xml:space="preserve">A2548, A2549</t>
  </si>
  <si>
    <t xml:space="preserve">2004–2007</t>
  </si>
  <si>
    <t xml:space="preserve">A1844, A1845</t>
  </si>
  <si>
    <t xml:space="preserve">1980–1985</t>
  </si>
  <si>
    <t xml:space="preserve">A0343, A0344, A0374, A0375</t>
  </si>
  <si>
    <t xml:space="preserve">1989–2010</t>
  </si>
  <si>
    <t xml:space="preserve">A0964, A0965</t>
  </si>
  <si>
    <t xml:space="preserve">2008–2010</t>
  </si>
  <si>
    <t xml:space="preserve">A1939, A1940</t>
  </si>
  <si>
    <t xml:space="preserve">1995</t>
  </si>
  <si>
    <t xml:space="preserve">2021–2024</t>
  </si>
  <si>
    <t xml:space="preserve">A1810, A1811</t>
  </si>
  <si>
    <t xml:space="preserve">1967–1971</t>
  </si>
  <si>
    <t xml:space="preserve">A1007, A1008, A1009, A1010</t>
  </si>
  <si>
    <t xml:space="preserve">1973–1975</t>
  </si>
  <si>
    <t xml:space="preserve">A0925, A0926, A0927</t>
  </si>
  <si>
    <t xml:space="preserve">2002–2010</t>
  </si>
  <si>
    <t xml:space="preserve">A1245, A1246, A1878</t>
  </si>
  <si>
    <t xml:space="preserve">1962–2020</t>
  </si>
  <si>
    <t xml:space="preserve">A0029, A0030, A0852, A0853</t>
  </si>
  <si>
    <t xml:space="preserve">1974–1975</t>
  </si>
  <si>
    <t xml:space="preserve">A0861, A0864</t>
  </si>
  <si>
    <t xml:space="preserve">1976–1980</t>
  </si>
  <si>
    <t xml:space="preserve">A2378, A2379</t>
  </si>
  <si>
    <t xml:space="preserve">2007–2011</t>
  </si>
  <si>
    <t xml:space="preserve">A1359, A1361, A1360</t>
  </si>
  <si>
    <t xml:space="preserve">1999–2025</t>
  </si>
  <si>
    <t xml:space="preserve">A0690, A0692, A2779, A0691</t>
  </si>
  <si>
    <t xml:space="preserve">2010</t>
  </si>
  <si>
    <t xml:space="preserve">2017–2023</t>
  </si>
  <si>
    <t xml:space="preserve">A2747, A2288, A2746</t>
  </si>
  <si>
    <t xml:space="preserve">2020–2024</t>
  </si>
  <si>
    <t xml:space="preserve">A2182, A2184, A2183</t>
  </si>
  <si>
    <t xml:space="preserve">1992–2015</t>
  </si>
  <si>
    <t xml:space="preserve">A1471, A1470, A1472, A2010</t>
  </si>
  <si>
    <t xml:space="preserve">2022–2026</t>
  </si>
  <si>
    <t xml:space="preserve">A1607, A1609, A1608</t>
  </si>
  <si>
    <t xml:space="preserve">2018</t>
  </si>
  <si>
    <t xml:space="preserve">A2175, A2176</t>
  </si>
  <si>
    <t xml:space="preserve">2016–2023</t>
  </si>
  <si>
    <t xml:space="preserve">A2153, A2151, A2152</t>
  </si>
  <si>
    <t xml:space="preserve">1969</t>
  </si>
  <si>
    <t xml:space="preserve">1998–2007</t>
  </si>
  <si>
    <t xml:space="preserve">A0186, A1322, A1321, A1323</t>
  </si>
  <si>
    <t xml:space="preserve">2024–2026</t>
  </si>
  <si>
    <t xml:space="preserve">A1572, A1571, A1573</t>
  </si>
  <si>
    <t xml:space="preserve">1975–1984</t>
  </si>
  <si>
    <t xml:space="preserve">A2371, A2373, A2372, A2374</t>
  </si>
  <si>
    <t xml:space="preserve">2018–2026</t>
  </si>
  <si>
    <t xml:space="preserve">A1556, A1554, A1555, A1557</t>
  </si>
  <si>
    <t xml:space="preserve">1961</t>
  </si>
  <si>
    <t xml:space="preserve">A0021, A1047</t>
  </si>
  <si>
    <t xml:space="preserve">1964–1966</t>
  </si>
  <si>
    <t xml:space="preserve">A1048, A1049, A1050, A1051</t>
  </si>
  <si>
    <t xml:space="preserve">1995–1999</t>
  </si>
  <si>
    <t xml:space="preserve">A0314, A0315, A0316</t>
  </si>
  <si>
    <t xml:space="preserve">1966–1968</t>
  </si>
  <si>
    <t xml:space="preserve">A0732, A0733, A0734</t>
  </si>
  <si>
    <t xml:space="preserve">1989–1993</t>
  </si>
  <si>
    <t xml:space="preserve">A0111, A0506, A0507, A0112</t>
  </si>
  <si>
    <t xml:space="preserve">2022–2025</t>
  </si>
  <si>
    <t xml:space="preserve">A2741, A2300, A2742, A2301</t>
  </si>
  <si>
    <t xml:space="preserve">1993–2006</t>
  </si>
  <si>
    <t xml:space="preserve">A0066, A0067, A0068, A0069</t>
  </si>
  <si>
    <t xml:space="preserve">1978–1980</t>
  </si>
  <si>
    <t xml:space="preserve">A0960, A0961</t>
  </si>
  <si>
    <t xml:space="preserve">1994–1996</t>
  </si>
  <si>
    <t xml:space="preserve">A1846, A1847</t>
  </si>
  <si>
    <t xml:space="preserve">1973</t>
  </si>
  <si>
    <t xml:space="preserve">1965–1970</t>
  </si>
  <si>
    <t xml:space="preserve">A0797, A0800, A0798, A0799</t>
  </si>
  <si>
    <t xml:space="preserve">2002–2003</t>
  </si>
  <si>
    <t xml:space="preserve">A2038, A2039</t>
  </si>
  <si>
    <t xml:space="preserve">2008–2022</t>
  </si>
  <si>
    <t xml:space="preserve">A1984, A1985, A1983, A1986</t>
  </si>
  <si>
    <t xml:space="preserve">1998–2012</t>
  </si>
  <si>
    <t xml:space="preserve">A1906, A1907, A1908, A1909</t>
  </si>
  <si>
    <t xml:space="preserve">2001–2006</t>
  </si>
  <si>
    <t xml:space="preserve">A0724, A0725, A0726, A0727</t>
  </si>
  <si>
    <t xml:space="preserve">A0472, A0476, A0474, A0475</t>
  </si>
  <si>
    <t xml:space="preserve">1987</t>
  </si>
  <si>
    <t xml:space="preserve">2001–2002</t>
  </si>
  <si>
    <t xml:space="preserve">A0235, A0236</t>
  </si>
  <si>
    <t xml:space="preserve">2015–2025</t>
  </si>
  <si>
    <t xml:space="preserve">A2294, A2735, A2734, A2736</t>
  </si>
  <si>
    <t xml:space="preserve">2013</t>
  </si>
  <si>
    <t xml:space="preserve">A2750, A2751, A2752, A2749</t>
  </si>
  <si>
    <t xml:space="preserve">2003–2025</t>
  </si>
  <si>
    <t xml:space="preserve">A1902, A2200, A1900, A1901</t>
  </si>
  <si>
    <t xml:space="preserve">1996–1998</t>
  </si>
  <si>
    <t xml:space="preserve">A0238, A0237</t>
  </si>
  <si>
    <t xml:space="preserve">1996–2014</t>
  </si>
  <si>
    <t xml:space="preserve">A1827, A1828, A1831, A1823</t>
  </si>
  <si>
    <t xml:space="preserve">2008</t>
  </si>
  <si>
    <t xml:space="preserve">1991–1993</t>
  </si>
  <si>
    <t xml:space="preserve">A2492, A2493</t>
  </si>
  <si>
    <t xml:space="preserve">2019–2023</t>
  </si>
  <si>
    <t xml:space="preserve">A2154, A2155, A2156</t>
  </si>
  <si>
    <t xml:space="preserve">A2118, A2119, A2115, A2116</t>
  </si>
  <si>
    <t xml:space="preserve">1974–1976</t>
  </si>
  <si>
    <t xml:space="preserve">A1152, A1153</t>
  </si>
  <si>
    <t xml:space="preserve">A1701, A1698, A1699, A1700</t>
  </si>
  <si>
    <t xml:space="preserve">1995–1996</t>
  </si>
  <si>
    <t xml:space="preserve">A0100, A0101</t>
  </si>
  <si>
    <t xml:space="preserve">1977–1978</t>
  </si>
  <si>
    <t xml:space="preserve">A0571, A0570</t>
  </si>
  <si>
    <t xml:space="preserve">1986–1992</t>
  </si>
  <si>
    <t xml:space="preserve">A0582, A0584, A0583, A0585</t>
  </si>
  <si>
    <t xml:space="preserve">2015–2016</t>
  </si>
  <si>
    <t xml:space="preserve">A2755, A2305</t>
  </si>
  <si>
    <t xml:space="preserve">1989</t>
  </si>
  <si>
    <t xml:space="preserve">2012–2024</t>
  </si>
  <si>
    <t xml:space="preserve">A2203, A2205, A2206, A2204</t>
  </si>
  <si>
    <t xml:space="preserve">2013–2014</t>
  </si>
  <si>
    <t xml:space="preserve">A2679, A2680</t>
  </si>
  <si>
    <t xml:space="preserve">1976–1977</t>
  </si>
  <si>
    <t xml:space="preserve">A0847, A0848</t>
  </si>
  <si>
    <t xml:space="preserve">1986</t>
  </si>
  <si>
    <t xml:space="preserve">1980</t>
  </si>
  <si>
    <t xml:space="preserve">2020</t>
  </si>
  <si>
    <t xml:space="preserve">1981–2009</t>
  </si>
  <si>
    <t xml:space="preserve">A0576, A0578, A0579, A0577</t>
  </si>
  <si>
    <t xml:space="preserve">A2527, A2528, A2529</t>
  </si>
  <si>
    <t xml:space="preserve">1984–1990</t>
  </si>
  <si>
    <t xml:space="preserve">A2488, A2489</t>
  </si>
  <si>
    <t xml:space="preserve">1990–1994</t>
  </si>
  <si>
    <t xml:space="preserve">A0212, A0214, A0213</t>
  </si>
  <si>
    <t xml:space="preserve">2015–2018</t>
  </si>
  <si>
    <t xml:space="preserve">A2129, A2128, A2130</t>
  </si>
  <si>
    <t xml:space="preserve">2023–2025</t>
  </si>
  <si>
    <t xml:space="preserve">A1604, A1603</t>
  </si>
  <si>
    <t xml:space="preserve">2015–2023</t>
  </si>
  <si>
    <t xml:space="preserve">A2110, A2111, A2109, A2112</t>
  </si>
  <si>
    <t xml:space="preserve">1965</t>
  </si>
  <si>
    <t xml:space="preserve">1970</t>
  </si>
  <si>
    <t xml:space="preserve">2002–2012</t>
  </si>
  <si>
    <t xml:space="preserve">A2017, A2018, A2019, A2020</t>
  </si>
  <si>
    <t xml:space="preserve">2002–2014</t>
  </si>
  <si>
    <t xml:space="preserve">A1240, A1241, A1242</t>
  </si>
  <si>
    <t xml:space="preserve">2009–2012</t>
  </si>
  <si>
    <t xml:space="preserve">A2078, A2079</t>
  </si>
  <si>
    <t xml:space="preserve">A2217, A2218, A2219, A2216</t>
  </si>
  <si>
    <t xml:space="preserve">2013–2021</t>
  </si>
  <si>
    <t xml:space="preserve">A2738, A2295, A2739, A2296</t>
  </si>
  <si>
    <t xml:space="preserve">2020–2026</t>
  </si>
  <si>
    <t xml:space="preserve">A2635, A2636, A2467</t>
  </si>
  <si>
    <t xml:space="preserve">1988–1990</t>
  </si>
  <si>
    <t xml:space="preserve">A0256, A0257</t>
  </si>
  <si>
    <t xml:space="preserve">1971–1989</t>
  </si>
  <si>
    <t xml:space="preserve">A0765, A0766, A0767, A0768</t>
  </si>
  <si>
    <t xml:space="preserve">1970–1999</t>
  </si>
  <si>
    <t xml:space="preserve">A0770, A0771, A0773, A0774</t>
  </si>
  <si>
    <t xml:space="preserve">A1665, A1664</t>
  </si>
  <si>
    <t xml:space="preserve">2018–2023</t>
  </si>
  <si>
    <t xml:space="preserve">A2194, A2195, A2196</t>
  </si>
  <si>
    <t xml:space="preserve">1999–2010</t>
  </si>
  <si>
    <t xml:space="preserve">A2792, A2790, A2791</t>
  </si>
  <si>
    <t xml:space="preserve">2012–2018</t>
  </si>
  <si>
    <t xml:space="preserve">A1429, A1430</t>
  </si>
  <si>
    <t xml:space="preserve">1983–2001</t>
  </si>
  <si>
    <t xml:space="preserve">A0137, A0138, A0139, A0153</t>
  </si>
  <si>
    <t xml:space="preserve">2013–2017</t>
  </si>
  <si>
    <t xml:space="preserve">A2061, A2062, A2063, A2064</t>
  </si>
  <si>
    <t xml:space="preserve">2015–2026</t>
  </si>
  <si>
    <t xml:space="preserve">A1605, A1606</t>
  </si>
  <si>
    <t xml:space="preserve">1987–2000</t>
  </si>
  <si>
    <t xml:space="preserve">A0291, A0294, A0295, A0292</t>
  </si>
  <si>
    <t xml:space="preserve">2009–2015</t>
  </si>
  <si>
    <t xml:space="preserve">A1343, A1344</t>
  </si>
  <si>
    <t xml:space="preserve">1970–1977</t>
  </si>
  <si>
    <t xml:space="preserve">A0917, A0919, A0918, A0920</t>
  </si>
  <si>
    <t xml:space="preserve">1991–1994</t>
  </si>
  <si>
    <t xml:space="preserve">A0616, A2602</t>
  </si>
  <si>
    <t xml:space="preserve">2017</t>
  </si>
  <si>
    <t xml:space="preserve">1981–1987</t>
  </si>
  <si>
    <t xml:space="preserve">A0523, A0524, A0525, A0526</t>
  </si>
  <si>
    <t xml:space="preserve">2005–2007</t>
  </si>
  <si>
    <t xml:space="preserve">A2080, A2081</t>
  </si>
  <si>
    <t xml:space="preserve">2018–2020</t>
  </si>
  <si>
    <t xml:space="preserve">A2272, A2271</t>
  </si>
  <si>
    <t xml:space="preserve">1998–2000</t>
  </si>
  <si>
    <t xml:space="preserve">A1865, A1866</t>
  </si>
  <si>
    <t xml:space="preserve">2005–2006</t>
  </si>
  <si>
    <t xml:space="preserve">A2359, A2360</t>
  </si>
  <si>
    <t xml:space="preserve">2007–2023</t>
  </si>
  <si>
    <t xml:space="preserve">A1893, A1894, A1895, A1896</t>
  </si>
  <si>
    <t xml:space="preserve">A1154, A1155</t>
  </si>
  <si>
    <t xml:space="preserve">2014–2025</t>
  </si>
  <si>
    <t xml:space="preserve">A1979, A1980, A1981, A1982</t>
  </si>
  <si>
    <t xml:space="preserve">1984–1986</t>
  </si>
  <si>
    <t xml:space="preserve">A0382, A0383</t>
  </si>
  <si>
    <t xml:space="preserve">2015–2022</t>
  </si>
  <si>
    <t xml:space="preserve">A2054, A2055, A2056</t>
  </si>
  <si>
    <t xml:space="preserve">2004–2005</t>
  </si>
  <si>
    <t xml:space="preserve">A2355, A2356</t>
  </si>
  <si>
    <t xml:space="preserve">2007–2009</t>
  </si>
  <si>
    <t xml:space="preserve">A1243, A1244</t>
  </si>
  <si>
    <t xml:space="preserve">2004</t>
  </si>
  <si>
    <t xml:space="preserve">2011–2013</t>
  </si>
  <si>
    <t xml:space="preserve">A2304, A2756</t>
  </si>
  <si>
    <t xml:space="preserve">1977</t>
  </si>
  <si>
    <t xml:space="preserve">1968–1969</t>
  </si>
  <si>
    <t xml:space="preserve">A0816, A0817</t>
  </si>
  <si>
    <t xml:space="preserve">1968</t>
  </si>
  <si>
    <t xml:space="preserve">1985–2007</t>
  </si>
  <si>
    <t xml:space="preserve">A0459, A0460, A0458, A0461</t>
  </si>
  <si>
    <t xml:space="preserve">1984–1987</t>
  </si>
  <si>
    <t xml:space="preserve">A0365, A0366</t>
  </si>
  <si>
    <t xml:space="preserve">1964</t>
  </si>
  <si>
    <t xml:space="preserve">1967–1975</t>
  </si>
  <si>
    <t xml:space="preserve">A1069, A1071, A1068, A1070</t>
  </si>
  <si>
    <t xml:space="preserve">A1600, A1601, A1602</t>
  </si>
  <si>
    <t xml:space="preserve">A0967, A0968</t>
  </si>
  <si>
    <t xml:space="preserve">2006</t>
  </si>
  <si>
    <t xml:space="preserve">2007–2010</t>
  </si>
  <si>
    <t xml:space="preserve">A1945, A1946</t>
  </si>
  <si>
    <t xml:space="preserve">1982–1988</t>
  </si>
  <si>
    <t xml:space="preserve">A0386, A0387, A0388, A0389</t>
  </si>
  <si>
    <t xml:space="preserve">1998–2022</t>
  </si>
  <si>
    <t xml:space="preserve">A1199, A1200, A1201, A1207</t>
  </si>
  <si>
    <t xml:space="preserve">A2745, A2744</t>
  </si>
  <si>
    <t xml:space="preserve">1998–2019</t>
  </si>
  <si>
    <t xml:space="preserve">A0228, A0229, A0230</t>
  </si>
  <si>
    <t xml:space="preserve">2021–2025</t>
  </si>
  <si>
    <t xml:space="preserve">A1651, A1650, A1649</t>
  </si>
  <si>
    <t xml:space="preserve">1976</t>
  </si>
  <si>
    <t xml:space="preserve">1986–1993</t>
  </si>
  <si>
    <t xml:space="preserve">A0629, A0631, A0630, A0632</t>
  </si>
  <si>
    <t xml:space="preserve">1972–1976</t>
  </si>
  <si>
    <t xml:space="preserve">A2541, A2540</t>
  </si>
  <si>
    <t xml:space="preserve">2000–2002</t>
  </si>
  <si>
    <t xml:space="preserve">A0247, A0248</t>
  </si>
  <si>
    <t xml:space="preserve">A0180, A0181</t>
  </si>
  <si>
    <t xml:space="preserve">1978</t>
  </si>
  <si>
    <t xml:space="preserve">A0711, A0712</t>
  </si>
  <si>
    <t xml:space="preserve">2006–2011</t>
  </si>
  <si>
    <t xml:space="preserve">A2034, A2033, A2032</t>
  </si>
  <si>
    <t xml:space="preserve">A0155, A0156</t>
  </si>
  <si>
    <t xml:space="preserve">A1435, A1436</t>
  </si>
  <si>
    <t xml:space="preserve">A2028, A2029, A2030, A2031</t>
  </si>
  <si>
    <t xml:space="preserve">1958</t>
  </si>
  <si>
    <t xml:space="preserve">1994–1995</t>
  </si>
  <si>
    <t xml:space="preserve">A0184, A0185</t>
  </si>
  <si>
    <t xml:space="preserve">1983</t>
  </si>
  <si>
    <t xml:space="preserve">A2142, A2143, A1637</t>
  </si>
  <si>
    <t xml:space="preserve">1975–2000</t>
  </si>
  <si>
    <t xml:space="preserve">A0811, A0812, A0813, A0312</t>
  </si>
  <si>
    <t xml:space="preserve">1993–1994</t>
  </si>
  <si>
    <t xml:space="preserve">A0104, A0105</t>
  </si>
  <si>
    <t xml:space="preserve">2019–2025</t>
  </si>
  <si>
    <t xml:space="preserve">A2565, A2583</t>
  </si>
  <si>
    <t xml:space="preserve">A1716, A2215, A1715</t>
  </si>
  <si>
    <t xml:space="preserve">1959–1963</t>
  </si>
  <si>
    <t xml:space="preserve">A0032, A1088</t>
  </si>
  <si>
    <t xml:space="preserve">A2057, A2058, A2059, A2060</t>
  </si>
  <si>
    <t xml:space="preserve">1958–1968</t>
  </si>
  <si>
    <t xml:space="preserve">A0009, A0010, A0833</t>
  </si>
  <si>
    <t xml:space="preserve">1968–1970</t>
  </si>
  <si>
    <t xml:space="preserve">A1259, A1260, A1261, A1262</t>
  </si>
  <si>
    <t xml:space="preserve">1980–1991</t>
  </si>
  <si>
    <t xml:space="preserve">A0477, A0478, A0479, A0480</t>
  </si>
  <si>
    <t xml:space="preserve">A1920, A1921, A1922, A1923</t>
  </si>
  <si>
    <t xml:space="preserve">A2177, A2178, A2179</t>
  </si>
  <si>
    <t xml:space="preserve">1986–1989</t>
  </si>
  <si>
    <t xml:space="preserve">A0450, A0449, A0451</t>
  </si>
  <si>
    <t xml:space="preserve">1957</t>
  </si>
  <si>
    <t xml:space="preserve">2008–2020</t>
  </si>
  <si>
    <t xml:space="preserve">A1355, A1356, A1354, A1357</t>
  </si>
  <si>
    <t xml:space="preserve">1981</t>
  </si>
  <si>
    <t xml:space="preserve">2012</t>
  </si>
  <si>
    <t xml:space="preserve">A1569, A1570, A1567, A1568</t>
  </si>
  <si>
    <t xml:space="preserve">1969–1972</t>
  </si>
  <si>
    <t xml:space="preserve">A0805, A0806, A0807, A0808</t>
  </si>
  <si>
    <t xml:space="preserve">1994–1999</t>
  </si>
  <si>
    <t xml:space="preserve">A0150, A0151, A0152</t>
  </si>
  <si>
    <t xml:space="preserve">2000</t>
  </si>
  <si>
    <t xml:space="preserve">1993–1999</t>
  </si>
  <si>
    <t xml:space="preserve">A1473, A1474, A1475, A1476</t>
  </si>
  <si>
    <t xml:space="preserve">1974</t>
  </si>
  <si>
    <t xml:space="preserve">A1017, A1018</t>
  </si>
  <si>
    <t xml:space="preserve">A1724, A1725</t>
  </si>
  <si>
    <t xml:space="preserve">2017–2025</t>
  </si>
  <si>
    <t xml:space="preserve">A1784, A1785, A1783, A1782</t>
  </si>
  <si>
    <t xml:space="preserve">A1662, A1663</t>
  </si>
  <si>
    <t xml:space="preserve">2003–2009</t>
  </si>
  <si>
    <t xml:space="preserve">A1943, A1944</t>
  </si>
  <si>
    <t xml:space="preserve">1990–1995</t>
  </si>
  <si>
    <t xml:space="preserve">A2503, A2504, A2505</t>
  </si>
  <si>
    <t xml:space="preserve">A1629, A1627, A1628, A2567</t>
  </si>
  <si>
    <t xml:space="preserve">A0192, A0193, A0194</t>
  </si>
  <si>
    <t xml:space="preserve">1985–1988</t>
  </si>
  <si>
    <t xml:space="preserve">A0531, A0532, A0533, A0534</t>
  </si>
  <si>
    <t xml:space="preserve">2019–2022</t>
  </si>
  <si>
    <t xml:space="preserve">A2222, A2223, A2700</t>
  </si>
  <si>
    <t xml:space="preserve">1973–1978</t>
  </si>
  <si>
    <t xml:space="preserve">A1079, A1080, A1083, A1081</t>
  </si>
  <si>
    <t xml:space="preserve">1967–1977</t>
  </si>
  <si>
    <t xml:space="preserve">A0820, A0815, A0818, A0819</t>
  </si>
  <si>
    <t xml:space="preserve">1975</t>
  </si>
  <si>
    <t xml:space="preserve">A1054, A1056, A1053, A1055</t>
  </si>
  <si>
    <t xml:space="preserve">1963</t>
  </si>
  <si>
    <t xml:space="preserve">1973–1976</t>
  </si>
  <si>
    <t xml:space="preserve">A1058, A1057</t>
  </si>
  <si>
    <t xml:space="preserve">1986–2008</t>
  </si>
  <si>
    <t xml:space="preserve">A1910, A0414, A1911, A1912</t>
  </si>
  <si>
    <t xml:space="preserve">1996–2020</t>
  </si>
  <si>
    <t xml:space="preserve">A1334, A1335, A1336, A1338</t>
  </si>
  <si>
    <t xml:space="preserve">A1342, A1341</t>
  </si>
  <si>
    <t xml:space="preserve">2004–2011</t>
  </si>
  <si>
    <t xml:space="preserve">A1411, A1412, A1413</t>
  </si>
  <si>
    <t xml:space="preserve">A1235, A1236, A1877</t>
  </si>
  <si>
    <t xml:space="preserve">A2225, A2226</t>
  </si>
  <si>
    <t xml:space="preserve">1981–2005</t>
  </si>
  <si>
    <t xml:space="preserve">A0595, A0597, A0599, A0594</t>
  </si>
  <si>
    <t xml:space="preserve">2018–2025</t>
  </si>
  <si>
    <t xml:space="preserve">A2281, A2574, A2282</t>
  </si>
  <si>
    <t xml:space="preserve">1995–1998</t>
  </si>
  <si>
    <t xml:space="preserve">A1508, A1509</t>
  </si>
  <si>
    <t xml:space="preserve">2024–2025</t>
  </si>
  <si>
    <t xml:space="preserve">A2766, A2286</t>
  </si>
  <si>
    <t xml:space="preserve">2022–2024</t>
  </si>
  <si>
    <t xml:space="preserve">A1590, A1591</t>
  </si>
  <si>
    <t xml:space="preserve">1996–1999</t>
  </si>
  <si>
    <t xml:space="preserve">A1499, A1500, A1501</t>
  </si>
  <si>
    <t xml:space="preserve">A2772, A2769, A2770, A2771</t>
  </si>
  <si>
    <t xml:space="preserve">1973–1974</t>
  </si>
  <si>
    <t xml:space="preserve">A0809, A0810</t>
  </si>
  <si>
    <t xml:space="preserve">1997–2000</t>
  </si>
  <si>
    <t xml:space="preserve">A0114, A0113</t>
  </si>
  <si>
    <t xml:space="preserve">1969–1981</t>
  </si>
  <si>
    <t xml:space="preserve">A1106, A1104, A1105, A1108</t>
  </si>
  <si>
    <t xml:space="preserve">2022–2023</t>
  </si>
  <si>
    <t xml:space="preserve">A1654, A1655</t>
  </si>
  <si>
    <t xml:space="preserve">1983–1989</t>
  </si>
  <si>
    <t xml:space="preserve">A0392, A0390, A0393, A0394</t>
  </si>
  <si>
    <t xml:space="preserve">1994–1997</t>
  </si>
  <si>
    <t xml:space="preserve">A0329, A0330</t>
  </si>
  <si>
    <t xml:space="preserve">A1558, A1559, A1560</t>
  </si>
  <si>
    <t xml:space="preserve">A0095, A0096</t>
  </si>
  <si>
    <t xml:space="preserve">A0536, A0537</t>
  </si>
  <si>
    <t xml:space="preserve">1992–2012</t>
  </si>
  <si>
    <t xml:space="preserve">A0124, A0125, A0126, A0127</t>
  </si>
  <si>
    <t xml:space="preserve">A0345, A0346, A0347</t>
  </si>
  <si>
    <t xml:space="preserve">1975–1999</t>
  </si>
  <si>
    <t xml:space="preserve">A0947, A0950, A0948, A0949</t>
  </si>
  <si>
    <t xml:space="preserve">2009–2011</t>
  </si>
  <si>
    <t xml:space="preserve">A2084, A2085</t>
  </si>
  <si>
    <t xml:space="preserve">2018–2024</t>
  </si>
  <si>
    <t xml:space="preserve">A1691, A1692</t>
  </si>
  <si>
    <t xml:space="preserve">A0071, A0072</t>
  </si>
  <si>
    <t xml:space="preserve">A1686, A1687</t>
  </si>
  <si>
    <t xml:space="preserve">1994–2001</t>
  </si>
  <si>
    <t xml:space="preserve">A1494, A1492, A1493, A1495</t>
  </si>
  <si>
    <t xml:space="preserve">1966</t>
  </si>
  <si>
    <t xml:space="preserve">1975–1979</t>
  </si>
  <si>
    <t xml:space="preserve">A0928, A0929</t>
  </si>
  <si>
    <t xml:space="preserve">A1726, A1727</t>
  </si>
  <si>
    <t xml:space="preserve">A1794, A1795, A1796</t>
  </si>
  <si>
    <t xml:space="preserve">A1426, A1427, A1428, A1425</t>
  </si>
  <si>
    <t xml:space="preserve">2005–2016</t>
  </si>
  <si>
    <t xml:space="preserve">A2025, A2024, A2026, A2027</t>
  </si>
  <si>
    <t xml:space="preserve">A1682, A1681</t>
  </si>
  <si>
    <t xml:space="preserve">1967–1968</t>
  </si>
  <si>
    <t xml:space="preserve">A0849, A0850</t>
  </si>
  <si>
    <t xml:space="preserve">1996</t>
  </si>
  <si>
    <t xml:space="preserve">A0086, A0087</t>
  </si>
  <si>
    <t xml:space="preserve">A1799, A1797, A1798</t>
  </si>
  <si>
    <t xml:space="preserve">2010–2023</t>
  </si>
  <si>
    <t xml:space="preserve">A2185, A2186, A1933, A1934</t>
  </si>
  <si>
    <t xml:space="preserve">2021–2023</t>
  </si>
  <si>
    <t xml:space="preserve">A1668, A1669</t>
  </si>
  <si>
    <t xml:space="preserve">A1677, A1678, A1679</t>
  </si>
  <si>
    <t xml:space="preserve">A2283, A2284</t>
  </si>
  <si>
    <t xml:space="preserve">2016–2024</t>
  </si>
  <si>
    <t xml:space="preserve">A1786, A1787, A1788, A1790</t>
  </si>
  <si>
    <t xml:space="preserve">A2743, A2291</t>
  </si>
  <si>
    <t xml:space="preserve">2025–2026</t>
  </si>
  <si>
    <t xml:space="preserve">A2570, A2569</t>
  </si>
  <si>
    <t xml:space="preserve">A2289, A2290</t>
  </si>
  <si>
    <t xml:space="preserve">2006–2018</t>
  </si>
  <si>
    <t xml:space="preserve">A2701, A2211, A2212, A2213</t>
  </si>
  <si>
    <t xml:space="preserve">2010–2024</t>
  </si>
  <si>
    <t xml:space="preserve">A1994, A1995, A1997, A1993</t>
  </si>
  <si>
    <t xml:space="preserve">2016–2021</t>
  </si>
  <si>
    <t xml:space="preserve">A2280, A2572</t>
  </si>
  <si>
    <t xml:space="preserve">1982–1987</t>
  </si>
  <si>
    <t xml:space="preserve">A0438, A0439, A0441, A0437</t>
  </si>
  <si>
    <t xml:space="preserve">A2137, A2138</t>
  </si>
  <si>
    <t xml:space="preserve">A0245, A0246</t>
  </si>
  <si>
    <t xml:space="preserve">A0221, A0223, A0222</t>
  </si>
  <si>
    <t xml:space="preserve">1992–1996</t>
  </si>
  <si>
    <t xml:space="preserve">A0308, A0309, A0310</t>
  </si>
  <si>
    <t xml:space="preserve">2002–2024</t>
  </si>
  <si>
    <t xml:space="preserve">A1346, A1347, A1349, A1350</t>
  </si>
  <si>
    <t xml:space="preserve">2005</t>
  </si>
  <si>
    <t xml:space="preserve">A2616, A2586</t>
  </si>
  <si>
    <t xml:space="preserve">A1409, A1410, A1407, A1408</t>
  </si>
  <si>
    <t xml:space="preserve">1974–1977</t>
  </si>
  <si>
    <t xml:space="preserve">A2537, A2538, A2539</t>
  </si>
  <si>
    <t xml:space="preserve">A2163, A2162, A2164</t>
  </si>
  <si>
    <t xml:space="preserve">2015–2024</t>
  </si>
  <si>
    <t xml:space="preserve">A1374, A1375, A1376, A1377</t>
  </si>
  <si>
    <t xml:space="preserve">2007</t>
  </si>
  <si>
    <t xml:space="preserve">A1683, A1684</t>
  </si>
  <si>
    <t xml:space="preserve">1982–1989</t>
  </si>
  <si>
    <t xml:space="preserve">A0352, A0353, A0354, A0351</t>
  </si>
  <si>
    <t xml:space="preserve">2004–2020</t>
  </si>
  <si>
    <t xml:space="preserve">A0046, A0043, A0044, A0045</t>
  </si>
  <si>
    <t xml:space="preserve">1986–2003</t>
  </si>
  <si>
    <t xml:space="preserve">A1459, A1460, A1461, A1462</t>
  </si>
  <si>
    <t xml:space="preserve">1993</t>
  </si>
  <si>
    <t xml:space="preserve">1952</t>
  </si>
  <si>
    <t xml:space="preserve">A1299, A1300, A1301</t>
  </si>
  <si>
    <t xml:space="preserve">1990–1993</t>
  </si>
  <si>
    <t xml:space="preserve">A0573, A0574</t>
  </si>
  <si>
    <t xml:space="preserve">A1115, A1116</t>
  </si>
  <si>
    <t xml:space="preserve">1968–1973</t>
  </si>
  <si>
    <t xml:space="preserve">A0952, A0954, A0953</t>
  </si>
  <si>
    <t xml:space="preserve">A1025, A1026, A1027</t>
  </si>
  <si>
    <t xml:space="preserve">2008–2011</t>
  </si>
  <si>
    <t xml:space="preserve">A2052, A2053</t>
  </si>
  <si>
    <t xml:space="preserve">A1711, A1709, A1710</t>
  </si>
  <si>
    <t xml:space="preserve">A2472, A2471</t>
  </si>
  <si>
    <t xml:space="preserve">1975–1977</t>
  </si>
  <si>
    <t xml:space="preserve">A0913, A0914, A0915</t>
  </si>
  <si>
    <t xml:space="preserve">2014–2023</t>
  </si>
  <si>
    <t xml:space="preserve">A2193, A2191, A2192, A2469</t>
  </si>
  <si>
    <t xml:space="preserve">1991–1998</t>
  </si>
  <si>
    <t xml:space="preserve">A0319, A0320, A0321</t>
  </si>
  <si>
    <t xml:space="preserve">A0962, A0302, A0963, A0303</t>
  </si>
  <si>
    <t xml:space="preserve">1997–2001</t>
  </si>
  <si>
    <t xml:space="preserve">A1438, A0713, A0714</t>
  </si>
  <si>
    <t xml:space="preserve">2004–2006</t>
  </si>
  <si>
    <t xml:space="preserve">A2353, A2354</t>
  </si>
  <si>
    <t xml:space="preserve">A1719, A1721, A1722, A1723</t>
  </si>
  <si>
    <t xml:space="preserve">1977–1988</t>
  </si>
  <si>
    <t xml:space="preserve">A0956, A0957, A0958, A0959</t>
  </si>
  <si>
    <t xml:space="preserve">A2767, A2285</t>
  </si>
  <si>
    <t xml:space="preserve">1992–1999</t>
  </si>
  <si>
    <t xml:space="preserve">A0297, A0298, A0299, A0300</t>
  </si>
  <si>
    <t xml:space="preserve">2010–2012</t>
  </si>
  <si>
    <t xml:space="preserve">A2050, A2051</t>
  </si>
  <si>
    <t xml:space="preserve">2021–2026</t>
  </si>
  <si>
    <t xml:space="preserve">A2229, A2695</t>
  </si>
  <si>
    <t xml:space="preserve">1970–1973</t>
  </si>
  <si>
    <t xml:space="preserve">A1192, A1193</t>
  </si>
  <si>
    <t xml:space="preserve">1959–1997</t>
  </si>
  <si>
    <t xml:space="preserve">A1392, A1395, A1393, A1396</t>
  </si>
  <si>
    <t xml:space="preserve">A0305, A0306</t>
  </si>
  <si>
    <t xml:space="preserve">1971–1973</t>
  </si>
  <si>
    <t xml:space="preserve">A1279, A1278</t>
  </si>
  <si>
    <t xml:space="preserve">2013–2022</t>
  </si>
  <si>
    <t xml:space="preserve">A1254, A1255, A1256, A1257</t>
  </si>
  <si>
    <t xml:space="preserve">1957–1970</t>
  </si>
  <si>
    <t xml:space="preserve">A0013, A1074, A1075, A1076</t>
  </si>
  <si>
    <t xml:space="preserve">1976–1981</t>
  </si>
  <si>
    <t xml:space="preserve">A0923, A0922, A0924</t>
  </si>
  <si>
    <t xml:space="preserve">1971–2018</t>
  </si>
  <si>
    <t xml:space="preserve">A0984, A0986, A0988, A0991</t>
  </si>
  <si>
    <t xml:space="preserve">A1390, A1391</t>
  </si>
  <si>
    <t xml:space="preserve">1976–1979</t>
  </si>
  <si>
    <t xml:space="preserve">A1188, A1189, A1190</t>
  </si>
  <si>
    <t xml:space="preserve">2011–2020</t>
  </si>
  <si>
    <t xml:space="preserve">A2207, A2208, A2210, A2209</t>
  </si>
  <si>
    <t xml:space="preserve">1971–1976</t>
  </si>
  <si>
    <t xml:space="preserve">A2533, A2534, A2535</t>
  </si>
  <si>
    <t xml:space="preserve">A2753, A2754</t>
  </si>
  <si>
    <t xml:space="preserve">A2073, A2074, A1621, A1622</t>
  </si>
  <si>
    <t xml:space="preserve">2020–2025</t>
  </si>
  <si>
    <t xml:space="preserve">A1612, A1611</t>
  </si>
  <si>
    <t xml:space="preserve">2002–2006</t>
  </si>
  <si>
    <t xml:space="preserve">A2787, A2786</t>
  </si>
  <si>
    <t xml:space="preserve">A2160, A2161, A1642</t>
  </si>
  <si>
    <t xml:space="preserve">2019–2021</t>
  </si>
  <si>
    <t xml:space="preserve">A2139, A2140, A2141</t>
  </si>
  <si>
    <t xml:space="preserve">2016–2022</t>
  </si>
  <si>
    <t xml:space="preserve">A1695, A1696, A1694</t>
  </si>
  <si>
    <t xml:space="preserve">A1380, A1381, A1379</t>
  </si>
  <si>
    <t xml:space="preserve">A0252, A0253</t>
  </si>
  <si>
    <t xml:space="preserve">A0317, A0318</t>
  </si>
  <si>
    <t xml:space="preserve">2008–2019</t>
  </si>
  <si>
    <t xml:space="preserve">A1998, A2000, A2003, A1999</t>
  </si>
  <si>
    <t xml:space="preserve">2013–2018</t>
  </si>
  <si>
    <t xml:space="preserve">A2524, A2523</t>
  </si>
  <si>
    <t xml:space="preserve">2017–2020</t>
  </si>
  <si>
    <t xml:space="preserve">A2220, A2221, A2697</t>
  </si>
  <si>
    <t xml:space="preserve">A2172, A2171</t>
  </si>
  <si>
    <t xml:space="preserve">1969–1971</t>
  </si>
  <si>
    <t xml:space="preserve">A1015, A1016</t>
  </si>
  <si>
    <t xml:space="preserve">A1848, A1849</t>
  </si>
  <si>
    <t xml:space="preserve">A1729, A1728</t>
  </si>
  <si>
    <t xml:space="preserve">2003–2012</t>
  </si>
  <si>
    <t xml:space="preserve">A2043, A2045, A2044, A2046</t>
  </si>
  <si>
    <t xml:space="preserve">A1713, A1714, A1712</t>
  </si>
  <si>
    <t xml:space="preserve">1987–1989</t>
  </si>
  <si>
    <t xml:space="preserve">A0640, A0638</t>
  </si>
  <si>
    <t xml:space="preserve">1990–2007</t>
  </si>
  <si>
    <t xml:space="preserve">A0311, A0655, A2004, A2005</t>
  </si>
  <si>
    <t xml:space="preserve">2014–2022</t>
  </si>
  <si>
    <t xml:space="preserve">A2069, A2067, A2068, A2136</t>
  </si>
  <si>
    <t xml:space="preserve">2013–2026</t>
  </si>
  <si>
    <t xml:space="preserve">A2655, A2198, A2653, A2654</t>
  </si>
  <si>
    <t xml:space="preserve">A0977, A0978</t>
  </si>
  <si>
    <t xml:space="preserve">1956–1961</t>
  </si>
  <si>
    <t xml:space="preserve">A0031, A1101</t>
  </si>
  <si>
    <t xml:space="preserve">A2740, A2298, A2299</t>
  </si>
  <si>
    <t xml:space="preserve">1970–1974</t>
  </si>
  <si>
    <t xml:space="preserve">A0907, A0908, A0909, A0910</t>
  </si>
  <si>
    <t xml:space="preserve">A2722, A2276, A2721, A2277</t>
  </si>
  <si>
    <t xml:space="preserve">2000–2012</t>
  </si>
  <si>
    <t xml:space="preserve">A1914, A1919, A1915, A1918</t>
  </si>
  <si>
    <t xml:space="preserve">2018–2022</t>
  </si>
  <si>
    <t xml:space="preserve">A2521, A2522</t>
  </si>
  <si>
    <t xml:space="preserve">A2789, A2788</t>
  </si>
  <si>
    <t xml:space="preserve">2004–2010</t>
  </si>
  <si>
    <t xml:space="preserve">A1389, A1387, A1388</t>
  </si>
  <si>
    <t xml:space="preserve">A2411, A2410</t>
  </si>
  <si>
    <t xml:space="preserve">2012–2022</t>
  </si>
  <si>
    <t xml:space="preserve">A1880, A1879, A1881, A1882</t>
  </si>
  <si>
    <t xml:space="preserve">1973–1979</t>
  </si>
  <si>
    <t xml:space="preserve">A0934, A0935, A0936</t>
  </si>
  <si>
    <t xml:space="preserve">1963–1972</t>
  </si>
  <si>
    <t xml:space="preserve">A1012, A1011, A1013, A1014</t>
  </si>
  <si>
    <t xml:space="preserve">A0511, A0109, A0508, A0509</t>
  </si>
  <si>
    <t xml:space="preserve">A0527, A0528</t>
  </si>
  <si>
    <t xml:space="preserve">A0884, A0885</t>
  </si>
  <si>
    <t xml:space="preserve">A2254, A2255</t>
  </si>
  <si>
    <t xml:space="preserve">A1748, A1749, A1750</t>
  </si>
  <si>
    <t xml:space="preserve">A2542, A2543</t>
  </si>
  <si>
    <t xml:space="preserve">A0259, A0260</t>
  </si>
  <si>
    <t xml:space="preserve">1971–1978</t>
  </si>
  <si>
    <t xml:space="preserve">A1144, A1146, A1142, A1143</t>
  </si>
  <si>
    <t xml:space="preserve">A0084, A0085</t>
  </si>
  <si>
    <t xml:space="preserve">A2308, A2306, A2307</t>
  </si>
  <si>
    <t xml:space="preserve">1983–1987</t>
  </si>
  <si>
    <t xml:space="preserve">A0397, A0396, A0398, A0399</t>
  </si>
  <si>
    <t xml:space="preserve">2003–2006</t>
  </si>
  <si>
    <t xml:space="preserve">A1303, A1304</t>
  </si>
  <si>
    <t xml:space="preserve">1967–2004</t>
  </si>
  <si>
    <t xml:space="preserve">A1064, A1065, A1066, A1067</t>
  </si>
  <si>
    <t xml:space="preserve">A1024, A1021, A1022, A1023</t>
  </si>
  <si>
    <t xml:space="preserve">1972–1989</t>
  </si>
  <si>
    <t xml:space="preserve">A1176, A1177, A1182, A1178</t>
  </si>
  <si>
    <t xml:space="preserve">1956–1959</t>
  </si>
  <si>
    <t xml:space="preserve">A0007, A0008</t>
  </si>
  <si>
    <t xml:space="preserve">1994–2018</t>
  </si>
  <si>
    <t xml:space="preserve">A0196, A0199, A0200, A0204</t>
  </si>
  <si>
    <t xml:space="preserve">2001–2023</t>
  </si>
  <si>
    <t xml:space="preserve">A1218, A1219, A1220, A1221</t>
  </si>
  <si>
    <t xml:space="preserve">1979–2007</t>
  </si>
  <si>
    <t xml:space="preserve">A0267, A0268, A0269, A0270</t>
  </si>
  <si>
    <t xml:space="preserve">2011–2023</t>
  </si>
  <si>
    <t xml:space="preserve">A1987, A1988, A1989, A1990</t>
  </si>
  <si>
    <t xml:space="preserve">A0634, A0635, A0636, A0637</t>
  </si>
  <si>
    <t xml:space="preserve">A1132, A1133, A1137, A1134</t>
  </si>
  <si>
    <t xml:space="preserve">2012–2019</t>
  </si>
  <si>
    <t xml:space="preserve">A2395, A2396, A2397, A2398</t>
  </si>
  <si>
    <t xml:space="preserve">2005–2009</t>
  </si>
  <si>
    <t xml:space="preserve">A1816, A1819, A1815, A1817</t>
  </si>
  <si>
    <t xml:space="preserve">A2244, A2245, A2246, A2247</t>
  </si>
  <si>
    <t xml:space="preserve">A1768, A1769</t>
  </si>
  <si>
    <t xml:space="preserve">A2104, A2105, A2106, A2107</t>
  </si>
  <si>
    <t xml:space="preserve">A1419, A1420, A1421</t>
  </si>
  <si>
    <t xml:space="preserve">2007–2014</t>
  </si>
  <si>
    <t xml:space="preserve">A1384, A1382, A1383</t>
  </si>
  <si>
    <t xml:space="preserve">A1138, A1140, A1141, A1139</t>
  </si>
  <si>
    <t xml:space="preserve">1959</t>
  </si>
  <si>
    <t xml:space="preserve">A0841, A0842</t>
  </si>
  <si>
    <t xml:space="preserve">1991–1995</t>
  </si>
  <si>
    <t xml:space="preserve">A0561, A0562</t>
  </si>
  <si>
    <t xml:space="preserve">2005–2021</t>
  </si>
  <si>
    <t xml:space="preserve">A0693, A0701</t>
  </si>
  <si>
    <t xml:space="preserve">1990–1996</t>
  </si>
  <si>
    <t xml:space="preserve">A0231, A0232, A0233</t>
  </si>
  <si>
    <t xml:space="preserve">A0453, A0454, A0455, A0457</t>
  </si>
  <si>
    <t xml:space="preserve">2009–2010</t>
  </si>
  <si>
    <t xml:space="preserve">A1924, A1925</t>
  </si>
  <si>
    <t xml:space="preserve">A0356, A0357, A0358, A0360</t>
  </si>
  <si>
    <t xml:space="preserve">1979–1981</t>
  </si>
  <si>
    <t xml:space="preserve">A1045, A1046</t>
  </si>
  <si>
    <t xml:space="preserve">A1032, A1033, A1035, A1037</t>
  </si>
  <si>
    <t xml:space="preserve">1969–2017</t>
  </si>
  <si>
    <t xml:space="preserve">A2593, A1286, A1441</t>
  </si>
  <si>
    <t xml:space="preserve">1971–2009</t>
  </si>
  <si>
    <t xml:space="preserve">A0719, A0720, A2607, A2608</t>
  </si>
  <si>
    <t xml:space="preserve">1972–1973</t>
  </si>
  <si>
    <t xml:space="preserve">A0970, A0971</t>
  </si>
  <si>
    <t xml:space="preserve">1970–1971</t>
  </si>
  <si>
    <t xml:space="preserve">A0822, A0823, A0824</t>
  </si>
  <si>
    <t xml:space="preserve">A1002, A1001, A1003</t>
  </si>
  <si>
    <t xml:space="preserve">1999–2001</t>
  </si>
  <si>
    <t xml:space="preserve">A0162, A0160, A0161</t>
  </si>
  <si>
    <t xml:space="preserve">A2269, A2270</t>
  </si>
  <si>
    <t xml:space="preserve">A1619, A1620</t>
  </si>
  <si>
    <t xml:space="preserve">A2261, A2710</t>
  </si>
  <si>
    <t xml:space="preserve">1981–1985</t>
  </si>
  <si>
    <t xml:space="preserve">A0444, A0447, A0448, A0445</t>
  </si>
  <si>
    <t xml:space="preserve">1982–2004</t>
  </si>
  <si>
    <t xml:space="preserve">A2499, A2500</t>
  </si>
  <si>
    <t xml:space="preserve">2019–2024</t>
  </si>
  <si>
    <t xml:space="preserve">A1515, A1516, A1517, A1513</t>
  </si>
  <si>
    <t xml:space="preserve">A0082, A0083, A0081</t>
  </si>
  <si>
    <t xml:space="preserve">A1090, A1091</t>
  </si>
  <si>
    <t xml:space="preserve">A0242, A0243</t>
  </si>
  <si>
    <t xml:space="preserve">1985–1986</t>
  </si>
  <si>
    <t xml:space="preserve">A0380, A0381</t>
  </si>
  <si>
    <t xml:space="preserve">1994–2008</t>
  </si>
  <si>
    <t xml:space="preserve">A0164, A0170, A1941, A0165</t>
  </si>
  <si>
    <t xml:space="preserve">A1931, A1932</t>
  </si>
  <si>
    <t xml:space="preserve">A1937, A1936, A1938</t>
  </si>
  <si>
    <t xml:space="preserve">1988–1991</t>
  </si>
  <si>
    <t xml:space="preserve">A2483, A2482</t>
  </si>
  <si>
    <t xml:space="preserve">1999–2015</t>
  </si>
  <si>
    <t xml:space="preserve">A1315, A1316, A1313, A1314</t>
  </si>
  <si>
    <t xml:space="preserve">1978–1993</t>
  </si>
  <si>
    <t xml:space="preserve">A0307, A0981, A0647, A0648</t>
  </si>
  <si>
    <t xml:space="preserve">2014–2024</t>
  </si>
  <si>
    <t xml:space="preserve">A2402, A2403, A2404, A2405</t>
  </si>
  <si>
    <t xml:space="preserve">A1742, A1740, A1741</t>
  </si>
  <si>
    <t xml:space="preserve">2011–2018</t>
  </si>
  <si>
    <t xml:space="preserve">A1422, A1423, A1424</t>
  </si>
  <si>
    <t xml:space="preserve">2014–2017</t>
  </si>
  <si>
    <t xml:space="preserve">A2433, A2434</t>
  </si>
  <si>
    <t xml:space="preserve">1968–2025</t>
  </si>
  <si>
    <t xml:space="preserve">A0736, A0737, A0738, A0740</t>
  </si>
  <si>
    <t xml:space="preserve">1975–2024</t>
  </si>
  <si>
    <t xml:space="preserve">A0741, A0742, A0745, A0756</t>
  </si>
  <si>
    <t xml:space="preserve">1997–2025</t>
  </si>
  <si>
    <t xml:space="preserve">A1952, A1953, A1955, A1956</t>
  </si>
  <si>
    <t xml:space="preserve">A0140, A0141</t>
  </si>
  <si>
    <t xml:space="preserve">A1121, A1123, A1122</t>
  </si>
  <si>
    <t xml:space="preserve">A1272, A1273, A1274</t>
  </si>
  <si>
    <t xml:space="preserve">A2144, A2145, A2146</t>
  </si>
  <si>
    <t xml:space="preserve">1967–1974</t>
  </si>
  <si>
    <t xml:space="preserve">A1183, A1184, A1185, A1186</t>
  </si>
  <si>
    <t xml:space="preserve">2011–2022</t>
  </si>
  <si>
    <t xml:space="preserve">A2123, A2122, A2124, A2125</t>
  </si>
  <si>
    <t xml:space="preserve">A0254, A0255</t>
  </si>
  <si>
    <t xml:space="preserve">A2381, A2380, A2382</t>
  </si>
  <si>
    <t xml:space="preserve">A1851, A1852</t>
  </si>
  <si>
    <t xml:space="preserve">1956</t>
  </si>
  <si>
    <t xml:space="preserve">A0157, A0158</t>
  </si>
  <si>
    <t xml:space="preserve">2002–2011</t>
  </si>
  <si>
    <t xml:space="preserve">A1307, A1308, A1306, A1309</t>
  </si>
  <si>
    <t xml:space="preserve">1994–2020</t>
  </si>
  <si>
    <t xml:space="preserve">A1466, A1467, A1465, A1468</t>
  </si>
  <si>
    <t xml:space="preserve">A0142, A0143</t>
  </si>
  <si>
    <t xml:space="preserve">A2525, A2526</t>
  </si>
  <si>
    <t xml:space="preserve">A0685, A0686</t>
  </si>
  <si>
    <t xml:space="preserve">A0687, A0688</t>
  </si>
  <si>
    <t xml:space="preserve">1990–1992</t>
  </si>
  <si>
    <t xml:space="preserve">A2494, A2495</t>
  </si>
  <si>
    <t xml:space="preserve">A0709, A0710</t>
  </si>
  <si>
    <t xml:space="preserve">2017–2021</t>
  </si>
  <si>
    <t xml:space="preserve">A2423, A2424</t>
  </si>
  <si>
    <t xml:space="preserve">2011–2012</t>
  </si>
  <si>
    <t xml:space="preserve">A2426, A2425</t>
  </si>
  <si>
    <t xml:space="preserve">2004–2025</t>
  </si>
  <si>
    <t xml:space="preserve">A1213, A1211, A1212, A1214</t>
  </si>
  <si>
    <t xml:space="preserve">2016–2019</t>
  </si>
  <si>
    <t xml:space="preserve">A2168, A2169</t>
  </si>
  <si>
    <t xml:space="preserve">A0047, A0049, A0048, A0050</t>
  </si>
  <si>
    <t xml:space="preserve">A2383, A2384</t>
  </si>
  <si>
    <t xml:space="preserve">A1863, A1864</t>
  </si>
  <si>
    <t xml:space="preserve">2003–2018</t>
  </si>
  <si>
    <t xml:space="preserve">A1329, A1332, A1330, A1331</t>
  </si>
  <si>
    <t xml:space="preserve">A1658, A1659, A1660, A1661</t>
  </si>
  <si>
    <t xml:space="preserve">1987–1991</t>
  </si>
  <si>
    <t xml:space="preserve">A0485, A0486, A0484, A0487</t>
  </si>
  <si>
    <t xml:space="preserve">1981–1983</t>
  </si>
  <si>
    <t xml:space="preserve">A0552, A0553</t>
  </si>
  <si>
    <t xml:space="preserve">A0826, A0827, A0829, A0830</t>
  </si>
  <si>
    <t xml:space="preserve">A0078, A0080, A0079</t>
  </si>
  <si>
    <t xml:space="preserve">2023–2024</t>
  </si>
  <si>
    <t xml:space="preserve">A1617, A1618</t>
  </si>
  <si>
    <t xml:space="preserve">1967–1970</t>
  </si>
  <si>
    <t xml:space="preserve">A1098, A1099</t>
  </si>
  <si>
    <t xml:space="preserve">A0559, A0560</t>
  </si>
  <si>
    <t xml:space="preserve">A2506, A2507</t>
  </si>
  <si>
    <t xml:space="preserve">A0845, A0844</t>
  </si>
  <si>
    <t xml:space="preserve">1980–1983</t>
  </si>
  <si>
    <t xml:space="preserve">A0529, A0530</t>
  </si>
  <si>
    <t xml:space="preserve">A0120, A0121</t>
  </si>
  <si>
    <t xml:space="preserve">A1763, A1764, A1765</t>
  </si>
  <si>
    <t xml:space="preserve">A2421, A2422</t>
  </si>
  <si>
    <t xml:space="preserve">1983–1985</t>
  </si>
  <si>
    <t xml:space="preserve">A0400, A0401</t>
  </si>
  <si>
    <t xml:space="preserve">A2545, A2546, A2547</t>
  </si>
  <si>
    <t xml:space="preserve">A0348, A0349, A0376</t>
  </si>
  <si>
    <t xml:space="preserve">A0546, A0547</t>
  </si>
  <si>
    <t xml:space="preserve">A1563, A1565, A1562, A1566</t>
  </si>
  <si>
    <t xml:space="preserve">1962</t>
  </si>
  <si>
    <t xml:space="preserve">1975–1978</t>
  </si>
  <si>
    <t xml:space="preserve">A0979, A0980</t>
  </si>
  <si>
    <t xml:space="preserve">A2415, A2416</t>
  </si>
  <si>
    <t xml:space="preserve">A0205, A0206, A0207, A0208</t>
  </si>
  <si>
    <t xml:space="preserve">A0723, A0722</t>
  </si>
  <si>
    <t xml:space="preserve">1982–1991</t>
  </si>
  <si>
    <t xml:space="preserve">A0420, A0421, A0422, A0424</t>
  </si>
  <si>
    <t xml:space="preserve">2014–2026</t>
  </si>
  <si>
    <t xml:space="preserve">A2431, A2432, A2430</t>
  </si>
  <si>
    <t xml:space="preserve">1981–1990</t>
  </si>
  <si>
    <t xml:space="preserve">A0431, A0432, A0433, A0428</t>
  </si>
  <si>
    <t xml:space="preserve">1974–1982</t>
  </si>
  <si>
    <t xml:space="preserve">A1267, A1270, A1268, A1269</t>
  </si>
  <si>
    <t xml:space="preserve">A1505, A1506, A1507</t>
  </si>
  <si>
    <t xml:space="preserve">A1974, A1977, A1975, A1976</t>
  </si>
  <si>
    <t xml:space="preserve">1970–1972</t>
  </si>
  <si>
    <t xml:space="preserve">A0832, A0831</t>
  </si>
  <si>
    <t xml:space="preserve">A2486, A2487</t>
  </si>
  <si>
    <t xml:space="preserve">1965–1978</t>
  </si>
  <si>
    <t xml:space="preserve">A1402, A1404, A1403</t>
  </si>
  <si>
    <t xml:space="preserve">1996–2016</t>
  </si>
  <si>
    <t xml:space="preserve">A1481, A1482, A2006, A2008</t>
  </si>
  <si>
    <t xml:space="preserve">1984–1994</t>
  </si>
  <si>
    <t xml:space="preserve">A0982, A0983, A0335, A0334</t>
  </si>
  <si>
    <t xml:space="preserve">1978–1988</t>
  </si>
  <si>
    <t xml:space="preserve">A0645, A0644</t>
  </si>
  <si>
    <t xml:space="preserve">A2399, A2400, A2401</t>
  </si>
  <si>
    <t xml:space="preserve">A2250, A2251, A2249</t>
  </si>
  <si>
    <t xml:space="preserve">A0641, A0642, A0643</t>
  </si>
  <si>
    <t xml:space="preserve">A2239, A2243, A2240, A2241</t>
  </si>
  <si>
    <t xml:space="preserve">1990–1999</t>
  </si>
  <si>
    <t xml:space="preserve">A0703, A0704, A0705, A0707</t>
  </si>
  <si>
    <t xml:space="preserve">2000–2011</t>
  </si>
  <si>
    <t xml:space="preserve">A1960, A1961, A1963, A1962</t>
  </si>
  <si>
    <t xml:space="preserve">A1597, A1596</t>
  </si>
  <si>
    <t xml:space="preserve">A2273, A2274, A2699</t>
  </si>
  <si>
    <t xml:space="preserve">A1510, A1511, A2086, A2087</t>
  </si>
  <si>
    <t xml:space="preserve">A1759, A1756, A1757, A1758</t>
  </si>
  <si>
    <t xml:space="preserve">A2266, A2267</t>
  </si>
  <si>
    <t xml:space="preserve">A2275, A2673</t>
  </si>
  <si>
    <t xml:space="preserve">2016</t>
  </si>
  <si>
    <t xml:space="preserve">2015–2017</t>
  </si>
  <si>
    <t xml:space="preserve">A2165, A2166</t>
  </si>
  <si>
    <t xml:space="preserve">1971–1974</t>
  </si>
  <si>
    <t xml:space="preserve">A1263, A1264, A1265</t>
  </si>
  <si>
    <t xml:space="preserve">A1868, A1869, A1870, A1871</t>
  </si>
  <si>
    <t xml:space="preserve">A2447, A2448</t>
  </si>
  <si>
    <t xml:space="preserve">2005–2014</t>
  </si>
  <si>
    <t xml:space="preserve">A2075, A2076, A2077</t>
  </si>
  <si>
    <t xml:space="preserve">2010–2013</t>
  </si>
  <si>
    <t xml:space="preserve">A0728, A0729</t>
  </si>
  <si>
    <t xml:space="preserve">1992–1995</t>
  </si>
  <si>
    <t xml:space="preserve">A0097, A0098, A0099</t>
  </si>
  <si>
    <t xml:space="preserve">A2257, A2256</t>
  </si>
  <si>
    <t xml:space="preserve">1989–1996</t>
  </si>
  <si>
    <t xml:space="preserve">A0133, A0134, A0135, A0146</t>
  </si>
  <si>
    <t xml:space="preserve">A1639, A1640, A1641</t>
  </si>
  <si>
    <t xml:space="preserve">A1653, A1652</t>
  </si>
  <si>
    <t xml:space="preserve">2017–2026</t>
  </si>
  <si>
    <t xml:space="preserve">A1760, A1761, A1762</t>
  </si>
  <si>
    <t xml:space="preserve">A1385, A1386</t>
  </si>
  <si>
    <t xml:space="preserve">2006–2008</t>
  </si>
  <si>
    <t xml:space="preserve">A1311, A1312</t>
  </si>
  <si>
    <t xml:space="preserve">A1029, A1030</t>
  </si>
  <si>
    <t xml:space="preserve">1977–1979</t>
  </si>
  <si>
    <t xml:space="preserve">A0549, A0550</t>
  </si>
  <si>
    <t xml:space="preserve">1994–2002</t>
  </si>
  <si>
    <t xml:space="preserve">A1856, A0073, A0075, A0076</t>
  </si>
  <si>
    <t xml:space="preserve">A1503, A1504</t>
  </si>
  <si>
    <t xml:space="preserve">1992–2008</t>
  </si>
  <si>
    <t xml:space="preserve">A0663, A0664, A0665, A0667</t>
  </si>
  <si>
    <t xml:space="preserve">A2252, A2253</t>
  </si>
  <si>
    <t xml:space="preserve">A0717, A0718</t>
  </si>
  <si>
    <t xml:space="preserve">A1666, A1667</t>
  </si>
  <si>
    <t xml:space="preserve">1997–2006</t>
  </si>
  <si>
    <t xml:space="preserve">A2021, A2805, A2022, A2023</t>
  </si>
  <si>
    <t xml:space="preserve">A1676, A1672, A1673, A1674</t>
  </si>
  <si>
    <t xml:space="preserve">1996–2002</t>
  </si>
  <si>
    <t xml:space="preserve">A1226, A1227, A1228, A1229</t>
  </si>
  <si>
    <t xml:space="preserve">1993–1995</t>
  </si>
  <si>
    <t xml:space="preserve">A2484, A2485</t>
  </si>
  <si>
    <t xml:space="preserve">A1791, A1792</t>
  </si>
  <si>
    <t xml:space="preserve">1986–1988</t>
  </si>
  <si>
    <t xml:space="preserve">A0567, A0568</t>
  </si>
  <si>
    <t xml:space="preserve">1990–2005</t>
  </si>
  <si>
    <t xml:space="preserve">A0672, A0673, A0677, A0669</t>
  </si>
  <si>
    <t xml:space="preserve">A2412, A2413</t>
  </si>
  <si>
    <t xml:space="preserve">A0606, A0607</t>
  </si>
  <si>
    <t xml:space="preserve">1997–2003</t>
  </si>
  <si>
    <t xml:space="preserve">A0033, A0036, A0041, A0042</t>
  </si>
  <si>
    <t xml:space="preserve">1983–1995</t>
  </si>
  <si>
    <t xml:space="preserve">A0467, A0468, A0465, A0466</t>
  </si>
  <si>
    <t xml:space="preserve">1995–2009</t>
  </si>
  <si>
    <t xml:space="preserve">A1452, A1453, A1454, A1455</t>
  </si>
  <si>
    <t xml:space="preserve">A0481, A0482, A0483</t>
  </si>
  <si>
    <t xml:space="preserve">A1483, A1484, A1485, A1486</t>
  </si>
  <si>
    <t xml:space="preserve">A2385, A2386</t>
  </si>
  <si>
    <t xml:space="preserve">A0835, A0836</t>
  </si>
  <si>
    <t xml:space="preserve">A1498, A1497</t>
  </si>
  <si>
    <t xml:space="preserve">2000–2005</t>
  </si>
  <si>
    <t xml:space="preserve">A1833, A1832</t>
  </si>
  <si>
    <t xml:space="preserve">1995–2001</t>
  </si>
  <si>
    <t xml:space="preserve">A0177, A0178, A0179</t>
  </si>
  <si>
    <t xml:space="preserve">2013–2015</t>
  </si>
  <si>
    <t xml:space="preserve">A2417, A2418</t>
  </si>
  <si>
    <t xml:space="preserve">A2674, A2675, A2259</t>
  </si>
  <si>
    <t xml:space="preserve">A1579, A1577, A1578</t>
  </si>
  <si>
    <t xml:space="preserve">A0117, A0118</t>
  </si>
  <si>
    <t xml:space="preserve">1996–2001</t>
  </si>
  <si>
    <t xml:space="preserve">A0108, A0106, A0107</t>
  </si>
  <si>
    <t xml:space="preserve">1985–1987</t>
  </si>
  <si>
    <t xml:space="preserve">A0497, A0498</t>
  </si>
  <si>
    <t xml:space="preserve">A2650, A2588, A2589</t>
  </si>
  <si>
    <t xml:space="preserve">A1599, A1598</t>
  </si>
  <si>
    <t xml:space="preserve">2017–2019</t>
  </si>
  <si>
    <t xml:space="preserve">A2519, A2520</t>
  </si>
  <si>
    <t xml:space="preserve">A1753, A1754, A1755</t>
  </si>
  <si>
    <t xml:space="preserve">2001–2003</t>
  </si>
  <si>
    <t xml:space="preserve">A1857, A1858</t>
  </si>
  <si>
    <t xml:space="preserve">1986–2002</t>
  </si>
  <si>
    <t xml:space="preserve">A0625, A0627, A0273, A0274</t>
  </si>
  <si>
    <t xml:space="preserve">1971–1975</t>
  </si>
  <si>
    <t xml:space="preserve">A1004, A1005, A1006</t>
  </si>
  <si>
    <t xml:space="preserve">2009–2021</t>
  </si>
  <si>
    <t xml:space="preserve">A2667, A1431, A2666, A2668</t>
  </si>
  <si>
    <t xml:space="preserve">1969–1978</t>
  </si>
  <si>
    <t xml:space="preserve">A0931, A0932, A0933</t>
  </si>
  <si>
    <t xml:space="preserve">A0611, A0612</t>
  </si>
  <si>
    <t xml:space="preserve">2010–2019</t>
  </si>
  <si>
    <t xml:space="preserve">A1927, A1928, A1926</t>
  </si>
  <si>
    <t xml:space="preserve">A2090, A2091, A2092, A2093</t>
  </si>
  <si>
    <t xml:space="preserve">A1613, A1614</t>
  </si>
  <si>
    <t xml:space="preserve">2005–2015</t>
  </si>
  <si>
    <t xml:space="preserve">A2351, A2352</t>
  </si>
  <si>
    <t xml:space="preserve">2003–2008</t>
  </si>
  <si>
    <t xml:space="preserve">A0211, A0264</t>
  </si>
  <si>
    <t xml:space="preserve">A1751, A2159, A1752</t>
  </si>
  <si>
    <t xml:space="preserve">1990–2010</t>
  </si>
  <si>
    <t xml:space="preserve">A0060, A0061, A0057, A0058</t>
  </si>
  <si>
    <t xml:space="preserve">2012–2013</t>
  </si>
  <si>
    <t xml:space="preserve">A2419, A2420</t>
  </si>
  <si>
    <t xml:space="preserve">1990–1991</t>
  </si>
  <si>
    <t xml:space="preserve">A0588, A0589</t>
  </si>
  <si>
    <t xml:space="preserve">A1061, A1062, A1060, A1063</t>
  </si>
  <si>
    <t xml:space="preserve">1981–1982</t>
  </si>
  <si>
    <t xml:space="preserve">A0367, A0368</t>
  </si>
  <si>
    <t xml:space="preserve">A0657, A0658</t>
  </si>
  <si>
    <t xml:space="preserve">1990–2000</t>
  </si>
  <si>
    <t xml:space="preserve">A0539, A0541, A0538, A0542</t>
  </si>
  <si>
    <t xml:space="preserve">A1809, A1808</t>
  </si>
  <si>
    <t xml:space="preserve">A0974, A0975</t>
  </si>
  <si>
    <t xml:space="preserve">1984–1985</t>
  </si>
  <si>
    <t xml:space="preserve">A0369, A0370</t>
  </si>
  <si>
    <t xml:space="preserve">A0410, A0412, A0411</t>
  </si>
  <si>
    <t xml:space="preserve">2003–2004</t>
  </si>
  <si>
    <t xml:space="preserve">A2082, A2083</t>
  </si>
  <si>
    <t xml:space="preserve">A1576, A1574, A1575</t>
  </si>
  <si>
    <t xml:space="preserve">A0402, A0403</t>
  </si>
  <si>
    <t xml:space="preserve">2002–2008</t>
  </si>
  <si>
    <t xml:space="preserve">A2041, A2040, A2042</t>
  </si>
  <si>
    <t xml:space="preserve">1966–1967</t>
  </si>
  <si>
    <t xml:space="preserve">A1019, A1020</t>
  </si>
  <si>
    <t xml:space="preserve">A1738, A1739</t>
  </si>
  <si>
    <t xml:space="preserve">A1631, A1630</t>
  </si>
  <si>
    <t xml:space="preserve">1996–1997</t>
  </si>
  <si>
    <t xml:space="preserve">A0131, A0132</t>
  </si>
  <si>
    <t xml:space="preserve">2004–2012</t>
  </si>
  <si>
    <t xml:space="preserve">A1251, A1252, A1253</t>
  </si>
  <si>
    <t xml:space="preserve">A0911, A0912</t>
  </si>
  <si>
    <t xml:space="preserve">A2375, A2376</t>
  </si>
  <si>
    <t xml:space="preserve">1969–1974</t>
  </si>
  <si>
    <t xml:space="preserve">A0997, A0999, A0995, A0996</t>
  </si>
  <si>
    <t xml:space="preserve">A1147, A1148</t>
  </si>
  <si>
    <t xml:space="preserve">1968–1994</t>
  </si>
  <si>
    <t xml:space="preserve">A0938, A0939, A0940, A0943</t>
  </si>
  <si>
    <t xml:space="preserve">A2801, A2802</t>
  </si>
  <si>
    <t xml:space="preserve">2020–2021</t>
  </si>
  <si>
    <t xml:space="preserve">A2452, A2453</t>
  </si>
  <si>
    <t xml:space="preserve">A0603, A0602, A0605, A0604</t>
  </si>
  <si>
    <t xml:space="preserve">1983–1984</t>
  </si>
  <si>
    <t xml:space="preserve">A0409, A0408</t>
  </si>
  <si>
    <t xml:space="preserve">A1853, A1854</t>
  </si>
  <si>
    <t xml:space="preserve">A2390, A2389</t>
  </si>
  <si>
    <t xml:space="preserve">A0115, A0116</t>
  </si>
  <si>
    <t xml:space="preserve">A2449, A2450</t>
  </si>
  <si>
    <t xml:space="preserve">A2559, A2560</t>
  </si>
  <si>
    <t xml:space="preserve">2011–2015</t>
  </si>
  <si>
    <t xml:space="preserve">A2427, A2428</t>
  </si>
  <si>
    <t xml:space="preserve">A1670, A1671</t>
  </si>
  <si>
    <t xml:space="preserve">2013–2019</t>
  </si>
  <si>
    <t xml:space="preserve">A2440, A2441, A2442, A2439</t>
  </si>
  <si>
    <t xml:space="preserve">2002–2016</t>
  </si>
  <si>
    <t xml:space="preserve">A1231, A1232, A1233, A1234</t>
  </si>
  <si>
    <t xml:space="preserve">A2098, A2099, A2101, A2100</t>
  </si>
  <si>
    <t xml:space="preserve">A1443, A1444, A1445, A1446</t>
  </si>
  <si>
    <t xml:space="preserve">A0103, A0102</t>
  </si>
  <si>
    <t xml:space="preserve">1952–1982</t>
  </si>
  <si>
    <t xml:space="preserve">A0004, A0620</t>
  </si>
  <si>
    <t xml:space="preserve">A1812, A1813</t>
  </si>
  <si>
    <t xml:space="preserve">A0545, A0544</t>
  </si>
  <si>
    <t xml:space="preserve">1967–1986</t>
  </si>
  <si>
    <t xml:space="preserve">A1167, A1168, A1169, A1170</t>
  </si>
  <si>
    <t xml:space="preserve">1985–1990</t>
  </si>
  <si>
    <t xml:space="preserve">A0586, A2594, A0587</t>
  </si>
  <si>
    <t xml:space="preserve">A0088, A0089, A0090</t>
  </si>
  <si>
    <t xml:space="preserve">2004–2009</t>
  </si>
  <si>
    <t xml:space="preserve">A1929, A1930</t>
  </si>
  <si>
    <t xml:space="preserve">1990–2009</t>
  </si>
  <si>
    <t xml:space="preserve">A0279, A0280, A0284, A0286</t>
  </si>
  <si>
    <t xml:space="preserve">1987–1998</t>
  </si>
  <si>
    <t xml:space="preserve">A0287, A0289, A0288, A0290</t>
  </si>
  <si>
    <t xml:space="preserve">A1537, A1534, A1536, A1538</t>
  </si>
  <si>
    <t xml:space="preserve">2019–2026</t>
  </si>
  <si>
    <t xml:space="preserve">A2134, A2133, A2135, A1643</t>
  </si>
  <si>
    <t xml:space="preserve">A0492, A0493, A0494</t>
  </si>
  <si>
    <t xml:space="preserve">A1477, A1478, A1479, A1480</t>
  </si>
  <si>
    <t xml:space="preserve">A2803, A2804</t>
  </si>
  <si>
    <t xml:space="preserve">2008–2024</t>
  </si>
  <si>
    <t xml:space="preserve">A2232, A2230, A2231, A2233</t>
  </si>
  <si>
    <t xml:space="preserve">2012–2014</t>
  </si>
  <si>
    <t xml:space="preserve">A1248, A1249, A1250</t>
  </si>
  <si>
    <t xml:space="preserve">A2391, A2392, A1624, A1625</t>
  </si>
  <si>
    <t xml:space="preserve">A2262, A2263</t>
  </si>
  <si>
    <t xml:space="preserve">1972–1978</t>
  </si>
  <si>
    <t xml:space="preserve">A0888, A0889, A0891, A0893</t>
  </si>
  <si>
    <t xml:space="preserve">2001–2009</t>
  </si>
  <si>
    <t xml:space="preserve">A2014, A2015, A2016</t>
  </si>
  <si>
    <t xml:space="preserve">A1735, A1737, A1733, A1734</t>
  </si>
  <si>
    <t xml:space="preserve">A1526, A1528, A1530, A1524</t>
  </si>
  <si>
    <t xml:space="preserve">A0172, A0173, A0174</t>
  </si>
  <si>
    <t xml:space="preserve">2011–2019</t>
  </si>
  <si>
    <t xml:space="preserve">A2513, A2514, A2515, A2516</t>
  </si>
  <si>
    <t xml:space="preserve">A1449, A1450, A1451</t>
  </si>
  <si>
    <t xml:space="preserve">A2131, A2132</t>
  </si>
  <si>
    <t xml:space="preserve">A2711, A2712, A2713</t>
  </si>
  <si>
    <t xml:space="preserve">A2065, A2066</t>
  </si>
  <si>
    <t xml:space="preserve">A2561, A1592</t>
  </si>
  <si>
    <t xml:space="preserve">A2310, A2309, A2311, A1801</t>
  </si>
  <si>
    <t xml:space="preserve">1995–2023</t>
  </si>
  <si>
    <t xml:space="preserve">A1447, A1448, A1287, A1288</t>
  </si>
  <si>
    <t xml:space="preserve">A2716, A2718, A2715, A2717</t>
  </si>
  <si>
    <t xml:space="preserve">A2047, A2048, A2049</t>
  </si>
  <si>
    <t xml:space="preserve">2010–2025</t>
  </si>
  <si>
    <t xml:space="preserve">A1414, A1415, A1416, A1417</t>
  </si>
  <si>
    <t xml:space="preserve">A2148, A2149, A2150, A2147</t>
  </si>
  <si>
    <t xml:space="preserve">A0897, A0898, A0899, A0903</t>
  </si>
  <si>
    <t xml:space="preserve">2002–2025</t>
  </si>
  <si>
    <t xml:space="preserve">A2555, A1838, A1834, A1835</t>
  </si>
  <si>
    <t xml:space="preserve">A1730, A1731, A1732</t>
  </si>
  <si>
    <t xml:space="preserve">A0499, A0500, A0501</t>
  </si>
  <si>
    <t xml:space="preserve">A2496, A2497, A2498</t>
  </si>
  <si>
    <t xml:space="preserve">A2235, A2238, A2236, A2237</t>
  </si>
  <si>
    <t xml:space="preserve">1940–1997</t>
  </si>
  <si>
    <t xml:space="preserve">A0005, A0006</t>
  </si>
  <si>
    <t xml:space="preserve">1996–2003</t>
  </si>
  <si>
    <t xml:space="preserve">A0123, A0122</t>
  </si>
  <si>
    <t xml:space="preserve">1967</t>
  </si>
  <si>
    <t xml:space="preserve">1980–1987</t>
  </si>
  <si>
    <t xml:space="preserve">A0337, A0338, A0339, A0340</t>
  </si>
  <si>
    <t xml:space="preserve">A1434, A1433</t>
  </si>
  <si>
    <t xml:space="preserve">1986–2000</t>
  </si>
  <si>
    <t xml:space="preserve">A0091, A0092, A0093, A0489</t>
  </si>
  <si>
    <t xml:space="preserve">A2329, A2330</t>
  </si>
  <si>
    <t xml:space="preserve">A2126, A2127</t>
  </si>
  <si>
    <t xml:space="preserve">A2444, A2443</t>
  </si>
  <si>
    <t xml:space="preserve">Place</t>
  </si>
  <si>
    <t xml:space="preserve">Key artists</t>
  </si>
  <si>
    <t xml:space="preserve">Note</t>
  </si>
  <si>
    <t xml:space="preserve">Albums tagged</t>
  </si>
  <si>
    <t xml:space="preserve">Years active</t>
  </si>
  <si>
    <t xml:space="preserve">Zones and lanes</t>
  </si>
  <si>
    <t xml:space="preserve">Why it matters</t>
  </si>
  <si>
    <t xml:space="preserve">Superchunk's label. Home to Fust, Friendship and many Carolina acts.</t>
  </si>
  <si>
    <t xml:space="preserve">Small label tied to the Wednesday and Lenderman circle.</t>
  </si>
  <si>
    <t xml:space="preserve">Released Manning Fireworks and Waxahatchee's recent records.</t>
  </si>
  <si>
    <t xml:space="preserve">Twangy folk and cosmic country. Hiss Golden Messenger started here.</t>
  </si>
  <si>
    <t xml:space="preserve">Ryan Davis's label, running for nearly two decades. Grace Rogers and Arbor Labor Union.</t>
  </si>
  <si>
    <t xml:space="preserve">Dead-indebted guitar rock and jangle: Silver Synthetic, Sean Thompson's Weird Ears, Sunday Mourners.</t>
  </si>
  <si>
    <t xml:space="preserve">Soft Texas indie, including Lomelda.</t>
  </si>
  <si>
    <t xml:space="preserve">Exploding in Sound</t>
  </si>
  <si>
    <t xml:space="preserve">Brooklyn</t>
  </si>
  <si>
    <t xml:space="preserve">The best archive of noisy slacker rock.</t>
  </si>
  <si>
    <t xml:space="preserve">Adventurous indie rock, including Burlington's Robber Robber.</t>
  </si>
  <si>
    <t xml:space="preserve">Philly's DIY indie and power pop.</t>
  </si>
  <si>
    <t xml:space="preserve">Silver Jews, Palace, Smog and early Pavement. The home of the deadpan lyrical tradition.</t>
  </si>
  <si>
    <t xml:space="preserve">Bloodshot</t>
  </si>
  <si>
    <t xml:space="preserve">The '90s "insurgent country" label. Good for classic alt-country.</t>
  </si>
  <si>
    <t xml:space="preserve">Southern California</t>
  </si>
  <si>
    <t xml:space="preserve">'80s punk label for Minutemen, Hüsker Dü, Meat Puppets and Dinosaur Jr. The backbone of the punk-to-college-rock network.</t>
  </si>
  <si>
    <t xml:space="preserve">Twin/Tone</t>
  </si>
  <si>
    <t xml:space="preserve">Early home of The Replacements.</t>
  </si>
  <si>
    <t xml:space="preserve">New Zealand</t>
  </si>
  <si>
    <t xml:space="preserve">The roots of jangly slacker rock.</t>
  </si>
  <si>
    <t xml:space="preserve">Category</t>
  </si>
  <si>
    <t xml:space="preserve">Tag</t>
  </si>
  <si>
    <t xml:space="preserve">Albums using it</t>
  </si>
  <si>
    <t xml:space="preserve">Instruments</t>
  </si>
  <si>
    <t xml:space="preserve">pedal steel</t>
  </si>
  <si>
    <t xml:space="preserve">Pedal steel guitar is prominent in the arrangements.</t>
  </si>
  <si>
    <t xml:space="preserve">fiddle</t>
  </si>
  <si>
    <t xml:space="preserve">Fiddle or violin plays a lead or featured role.</t>
  </si>
  <si>
    <t xml:space="preserve">banjo</t>
  </si>
  <si>
    <t xml:space="preserve">Banjo is featured.</t>
  </si>
  <si>
    <t xml:space="preserve">mandolin</t>
  </si>
  <si>
    <t xml:space="preserve">Mandolin is featured.</t>
  </si>
  <si>
    <t xml:space="preserve">slide guitar</t>
  </si>
  <si>
    <t xml:space="preserve">Bottleneck or lap-steel slide guitar is a signature texture.</t>
  </si>
  <si>
    <t xml:space="preserve">harmonica</t>
  </si>
  <si>
    <t xml:space="preserve">Harmonica is prominent.</t>
  </si>
  <si>
    <t xml:space="preserve">piano</t>
  </si>
  <si>
    <t xml:space="preserve">Piano or organ carries songs.</t>
  </si>
  <si>
    <t xml:space="preserve">horns</t>
  </si>
  <si>
    <t xml:space="preserve">Brass or saxophone arrangements.</t>
  </si>
  <si>
    <t xml:space="preserve">strings</t>
  </si>
  <si>
    <t xml:space="preserve">String section or orchestral arrangements.</t>
  </si>
  <si>
    <t xml:space="preserve">drum machine</t>
  </si>
  <si>
    <t xml:space="preserve">Programmed drums are a defining texture.</t>
  </si>
  <si>
    <t xml:space="preserve">synths</t>
  </si>
  <si>
    <t xml:space="preserve">Synthesizers are a defining texture.</t>
  </si>
  <si>
    <t xml:space="preserve">fingerpicked acoustic</t>
  </si>
  <si>
    <t xml:space="preserve">Fingerstyle acoustic guitar is the core of the sound.</t>
  </si>
  <si>
    <t xml:space="preserve">Guitar</t>
  </si>
  <si>
    <t xml:space="preserve">Crazy Horse fuzz</t>
  </si>
  <si>
    <t xml:space="preserve">Loose, thick, distorted electric guitar in the Neil Young &amp; Crazy Horse mold.</t>
  </si>
  <si>
    <t xml:space="preserve">long solos</t>
  </si>
  <si>
    <t xml:space="preserve">Extended guitar solos are central.</t>
  </si>
  <si>
    <t xml:space="preserve">harmonized guitars</t>
  </si>
  <si>
    <t xml:space="preserve">Twin or triple lead guitars in harmony (Allmans, Skynyrd, Thin Lizzy line).</t>
  </si>
  <si>
    <t xml:space="preserve">jangle</t>
  </si>
  <si>
    <t xml:space="preserve">Bright, ringing, chiming clean electric guitar.</t>
  </si>
  <si>
    <t xml:space="preserve">noise wall</t>
  </si>
  <si>
    <t xml:space="preserve">Massed distortion and feedback used as texture.</t>
  </si>
  <si>
    <t xml:space="preserve">Telecaster twang</t>
  </si>
  <si>
    <t xml:space="preserve">Bright, snappy country lead guitar (Bakersfield and honky-tonk style).</t>
  </si>
  <si>
    <t xml:space="preserve">feedback</t>
  </si>
  <si>
    <t xml:space="preserve">Deliberate feedback and amp noise.</t>
  </si>
  <si>
    <t xml:space="preserve">Voice</t>
  </si>
  <si>
    <t xml:space="preserve">deadpan</t>
  </si>
  <si>
    <t xml:space="preserve">Flat, half-spoken, unemotive delivery.</t>
  </si>
  <si>
    <t xml:space="preserve">drawl</t>
  </si>
  <si>
    <t xml:space="preserve">Southern or rural accent shapes the singing.</t>
  </si>
  <si>
    <t xml:space="preserve">cracked or yelping</t>
  </si>
  <si>
    <t xml:space="preserve">Raw, breaking, or yelped vocals.</t>
  </si>
  <si>
    <t xml:space="preserve">baritone</t>
  </si>
  <si>
    <t xml:space="preserve">Low male vocal register.</t>
  </si>
  <si>
    <t xml:space="preserve">close harmonies</t>
  </si>
  <si>
    <t xml:space="preserve">Tight vocal harmonies (Everly/Louvin style or band harmonies).</t>
  </si>
  <si>
    <t xml:space="preserve">duets</t>
  </si>
  <si>
    <t xml:space="preserve">Male-female or two-lead duet singing.</t>
  </si>
  <si>
    <t xml:space="preserve">hushed</t>
  </si>
  <si>
    <t xml:space="preserve">Quiet, breathy, intimate singing.</t>
  </si>
  <si>
    <t xml:space="preserve">shouted</t>
  </si>
  <si>
    <t xml:space="preserve">Shouted or hoarse punk-style vocals.</t>
  </si>
  <si>
    <t xml:space="preserve">Writing</t>
  </si>
  <si>
    <t xml:space="preserve">funny-sad</t>
  </si>
  <si>
    <t xml:space="preserve">Jokes and grief in the same verse (Prine/Berman line).</t>
  </si>
  <si>
    <t xml:space="preserve">storytelling</t>
  </si>
  <si>
    <t xml:space="preserve">Narrative, character-driven songs.</t>
  </si>
  <si>
    <t xml:space="preserve">Southern gothic</t>
  </si>
  <si>
    <t xml:space="preserve">Dark, grotesque, or religious Southern imagery.</t>
  </si>
  <si>
    <t xml:space="preserve">small-town</t>
  </si>
  <si>
    <t xml:space="preserve">Small-town settings and details.</t>
  </si>
  <si>
    <t xml:space="preserve">Midwestern</t>
  </si>
  <si>
    <t xml:space="preserve">Midwestern settings, weather, and plainness.</t>
  </si>
  <si>
    <t xml:space="preserve">pop-culture references</t>
  </si>
  <si>
    <t xml:space="preserve">Named brands, athletes, TV, and pop ephemera.</t>
  </si>
  <si>
    <t xml:space="preserve">heartbreak</t>
  </si>
  <si>
    <t xml:space="preserve">Breakups and lost love as the main subject.</t>
  </si>
  <si>
    <t xml:space="preserve">drinking songs</t>
  </si>
  <si>
    <t xml:space="preserve">Bars, hangovers, and drinking as setting or subject.</t>
  </si>
  <si>
    <t xml:space="preserve">road songs</t>
  </si>
  <si>
    <t xml:space="preserve">Touring, driving, highways.</t>
  </si>
  <si>
    <t xml:space="preserve">political</t>
  </si>
  <si>
    <t xml:space="preserve">Explicitly political or class-conscious songs.</t>
  </si>
  <si>
    <t xml:space="preserve">spiritual or gospel</t>
  </si>
  <si>
    <t xml:space="preserve">Religious or gospel themes and forms.</t>
  </si>
  <si>
    <t xml:space="preserve">Production</t>
  </si>
  <si>
    <t xml:space="preserve">lo-fi</t>
  </si>
  <si>
    <t xml:space="preserve">Home-recorded, tape hiss, deliberately rough sound.</t>
  </si>
  <si>
    <t xml:space="preserve">live in the room</t>
  </si>
  <si>
    <t xml:space="preserve">Full-band live-to-tape feel with little overdubbing.</t>
  </si>
  <si>
    <t xml:space="preserve">polished</t>
  </si>
  <si>
    <t xml:space="preserve">Studio-clean, layered production.</t>
  </si>
  <si>
    <t xml:space="preserve">long songs (7+ minutes)</t>
  </si>
  <si>
    <t xml:space="preserve">At least one song over seven minutes.</t>
  </si>
  <si>
    <t xml:space="preserve">short songs (under 2 minutes)</t>
  </si>
  <si>
    <t xml:space="preserve">Many songs under two minutes.</t>
  </si>
  <si>
    <t xml:space="preserve">Mood</t>
  </si>
  <si>
    <t xml:space="preserve">rowdy</t>
  </si>
  <si>
    <t xml:space="preserve">Loud, boozy, celebratory energy.</t>
  </si>
  <si>
    <t xml:space="preserve">lullaby</t>
  </si>
  <si>
    <t xml:space="preserve">Soft, soothing, bedtime-quiet.</t>
  </si>
  <si>
    <t xml:space="preserve">bleak</t>
  </si>
  <si>
    <t xml:space="preserve">Despairing or desolate mood.</t>
  </si>
  <si>
    <t xml:space="preserve">breezy</t>
  </si>
  <si>
    <t xml:space="preserve">Light, easy, sunlit mood.</t>
  </si>
  <si>
    <t xml:space="preserve">cosmic</t>
  </si>
  <si>
    <t xml:space="preserve">Expansive, psychedelic, spacey.</t>
  </si>
  <si>
    <t xml:space="preserve">anthemic</t>
  </si>
  <si>
    <t xml:space="preserve">Big choruses built for crowds.</t>
  </si>
  <si>
    <t xml:space="preserve">glacial</t>
  </si>
  <si>
    <t xml:space="preserve">Extremely slow and still.</t>
  </si>
  <si>
    <t xml:space="preserve">Path</t>
  </si>
  <si>
    <t xml:space="preserve">Step</t>
  </si>
  <si>
    <t xml:space="preserve">Album ID</t>
  </si>
  <si>
    <t xml:space="preserve">Connection to the next step</t>
  </si>
  <si>
    <t xml:space="preserve">#</t>
  </si>
  <si>
    <t xml:space="preserve">Item</t>
  </si>
  <si>
    <t xml:space="preserve">Decision</t>
  </si>
  <si>
    <t xml:space="preserve">Reason</t>
  </si>
  <si>
    <t xml:space="preserve">Source</t>
  </si>
  <si>
    <t xml:space="preserve">The Carter Family – The Essential Carter Family (2013)</t>
  </si>
  <si>
    <t xml:space="preserve">Primary R1</t>
  </si>
  <si>
    <t xml:space="preserve">R1 singles-era compilation; recordings from 1927-1941 across Victor, ARC and Decca, gathered on this 2013 Columbia/Legacy set (no LP existed in the group's lifetime).</t>
  </si>
  <si>
    <t xml:space="preserve">lane research</t>
  </si>
  <si>
    <t xml:space="preserve">Jimmie Rodgers – The Essential Jimmie Rodgers (1997)</t>
  </si>
  <si>
    <t xml:space="preserve">R1 singles-era compilation; recordings from 1927-1931 for RCA Victor, collected on this 1997 RCA set.</t>
  </si>
  <si>
    <t xml:space="preserve">Hank Williams – 40 Greatest Hits (1978)</t>
  </si>
  <si>
    <t xml:space="preserve">R1 singles-era compilation; recordings cut for MGM 1947-1952, gathered on this 1978 Mercury (PolyGram) set. Designated start-here album for the lane per assignment brief.</t>
  </si>
  <si>
    <t xml:space="preserve">Various Artists – Anthology of American Folk Music (1952)</t>
  </si>
  <si>
    <t xml:space="preserve">Compiled by Harry Smith from 1926-1933 commercial 78s by many different artists; logged under 'Various Artists' as the brief's other designated start-here album.</t>
  </si>
  <si>
    <t xml:space="preserve">Woody Guthrie – This Land Is Your Land: The Asch Recordings, Vol. 1 (1997)</t>
  </si>
  <si>
    <t xml:space="preserve">Posthumous compilation of Guthrie's 1940s-50s Asch/Folkways sides, issued 1997; standard modern single-volume introduction to that catalog.</t>
  </si>
  <si>
    <t xml:space="preserve">The Everly Brothers – The Best of The Everly Brothers (1959)</t>
  </si>
  <si>
    <t xml:space="preserve">Era-original hits compilation on the duo's own Cadence label, gathering their 1957-59 singles; included alongside the folk-ballads LP as the canonical career-defining set.</t>
  </si>
  <si>
    <t xml:space="preserve">Lefty Frizzell – Look What Thoughts Will Do (1997)</t>
  </si>
  <si>
    <t xml:space="preserve">R1 singles-era compilation; recordings for Columbia 1950-1959, gathered on this 1997 Columbia/Legacy set.</t>
  </si>
  <si>
    <t xml:space="preserve">Bob Wills &amp; His Texas Playboys – The Essential Bob Wills (1935-1947) (1992)</t>
  </si>
  <si>
    <t xml:space="preserve">R1 singles-era compilation; recordings for Columbia/OKeh/Vocalion 1935-1947, gathered on this 1992 Columbia/Legacy set.</t>
  </si>
  <si>
    <t xml:space="preserve">Johnny Cash – Johnny Cash Sings the Songs That Made Him Famous (1958)</t>
  </si>
  <si>
    <t xml:space="preserve">Sun-label compilation of Cash's 1956-58 singles, issued 1958 after his move to Columbia; kept here as part of his 'Sun years' per the assignment brief.</t>
  </si>
  <si>
    <t xml:space="preserve">Johnny Cash – The Fabulous Johnny Cash (1958)</t>
  </si>
  <si>
    <t xml:space="preserve">Technically Cash's first Columbia LP (not a Sun release), cut immediately after leaving Sun in 1958; included per the assignment brief's 'Sun years' seed list as the closing record of that era.</t>
  </si>
  <si>
    <t xml:space="preserve">Bill Monroe – The Essential Bill Monroe (1945-1949) (1992)</t>
  </si>
  <si>
    <t xml:space="preserve">R1 singles-era compilation; recordings for Columbia 1945-1949, gathered on this 1992 Columbia/Legacy set.</t>
  </si>
  <si>
    <t xml:space="preserve">Lead Belly – Where Did You Sleep Last Night: Lead Belly Legacy, Vol. 1 (1996)</t>
  </si>
  <si>
    <t xml:space="preserve">Posthumous compilation of prewar/1940s recordings, issued 1996 by Smithsonian Folkways as the first volume of a Lead Belly retrospective series.</t>
  </si>
  <si>
    <t xml:space="preserve">Mississippi John Hurt – Avalon Blues: The Complete 1928 Okeh Recordings (1996)</t>
  </si>
  <si>
    <t xml:space="preserve">R1 singles-era compilation; recordings from 1928 for OKeh, gathered on this 1996 Columbia/Legacy set.</t>
  </si>
  <si>
    <t xml:space="preserve">Bob Dylan – Bob Dylan (1962)</t>
  </si>
  <si>
    <t xml:space="preserve">Primary R1; secondary V22</t>
  </si>
  <si>
    <t xml:space="preserve">Logged in R1 by original release year per the assignment brief; Dylan's catalog properly belongs to and continues in V22 (Dylan and The Band) from here forward.</t>
  </si>
  <si>
    <t xml:space="preserve">Bob Dylan – The Freewheelin' Bob Dylan (1963)</t>
  </si>
  <si>
    <t xml:space="preserve">Kitty Wells – Kitty Wells' Country Hit Parade (1956)</t>
  </si>
  <si>
    <t xml:space="preserve">R1 singles-era compilation; recordings for Decca 1952-1956, gathered on this 1956 Decca LP.</t>
  </si>
  <si>
    <t xml:space="preserve">Ernest Tubb – The Ernest Tubb Story (1959)</t>
  </si>
  <si>
    <t xml:space="preserve">R1 singles-era compilation; recordings for Decca 1940s-50s, gathered on this 1959 Decca set.</t>
  </si>
  <si>
    <t xml:space="preserve">Songs: Ohia – The Lioness (2000)</t>
  </si>
  <si>
    <t xml:space="preserve">Primary V1; secondary V2</t>
  </si>
  <si>
    <t xml:space="preserve">Recorded in Scotland with Alasdair Roberts; secondary_lanes flags the V2 (Drag City) overlap through Roberts and Will Oldham's circle.</t>
  </si>
  <si>
    <t xml:space="preserve">Songs: Ohia – Ghost Tropic (2000)</t>
  </si>
  <si>
    <t xml:space="preserve">Primary V1; secondary V12</t>
  </si>
  <si>
    <t xml:space="preserve">Its drone-slow pacing overlaps with V12 slowcore; kept primary in V1 as a Molina-catalog essential.</t>
  </si>
  <si>
    <t xml:space="preserve">Songs: Ohia – The Magnolia Electric Co. (2003)</t>
  </si>
  <si>
    <t xml:space="preserve">Primary V1; secondary V20</t>
  </si>
  <si>
    <t xml:space="preserve">Crazy Horse-scale guitar sound overlaps with V20; kept primary in V1 as the catalog's best-known record.</t>
  </si>
  <si>
    <t xml:space="preserve">Jason Molina – Eight Gates (2020)</t>
  </si>
  <si>
    <t xml:space="preserve">Primary V1</t>
  </si>
  <si>
    <t xml:space="preserve">Posthumous 2020 release of earlier recordings; logged under its release year per lane instructions.</t>
  </si>
  <si>
    <t xml:space="preserve">Seam – Headsparks (1992)</t>
  </si>
  <si>
    <t xml:space="preserve">Primary V10; secondary V12</t>
  </si>
  <si>
    <t xml:space="preserve">Seam sits between V10 slacker/indie-rock and V12 slowcore; kept here per assignment seed list, with V12 as secondary.</t>
  </si>
  <si>
    <t xml:space="preserve">Seam – The Problem with Me (1993)</t>
  </si>
  <si>
    <t xml:space="preserve">Seam – Are You Driving Me Crazy? (1995)</t>
  </si>
  <si>
    <t xml:space="preserve">The Wrens – The Meadowlands (2003)</t>
  </si>
  <si>
    <t xml:space="preserve">Primary V10</t>
  </si>
  <si>
    <t xml:space="preserve">Released 2003 (L2), well after this lane's 1989-1999 core, but included as the Wrens' defining continuation of their 1990s New Jersey indie-pop sound per assignment.</t>
  </si>
  <si>
    <t xml:space="preserve">The Folk Implosion – One Part Lullaby (1999)</t>
  </si>
  <si>
    <t xml:space="preserve">Primary V11</t>
  </si>
  <si>
    <t xml:space="preserve">More electronically produced than the rest of the lane; included for continuity with Barlow's Folk Implosion arc rather than a pure home-taping sound.</t>
  </si>
  <si>
    <t xml:space="preserve">Daniel Johnston – Rejected Unknown (2001)</t>
  </si>
  <si>
    <t xml:space="preserve">Released in 2001, past the lane's core 1985-2000 window, but included as the last chapter of Johnston's outsider-tape arc before his sound changed further.</t>
  </si>
  <si>
    <t xml:space="preserve">Of Montreal – Cherry Peel (1997)</t>
  </si>
  <si>
    <t xml:space="preserve">Leans more twee-pop than strict home-taping, but its cheap Elephant 6 bedroom production fits the lane; later Of Montreal records are considerably more produced and do not belong here.</t>
  </si>
  <si>
    <t xml:space="preserve">Of Montreal – The Gay Parade (1999)</t>
  </si>
  <si>
    <t xml:space="preserve">Borderline for the lane; included as the last strictly homemade Of Montreal record before the band's sound became considerably more produced.</t>
  </si>
  <si>
    <t xml:space="preserve">Mount Eerie – Mount Eerie (2003)</t>
  </si>
  <si>
    <t xml:space="preserve">L2-era record (2003) included per the brief's explicit allowance for a Microphones/Mount Eerie tail past the lane's 1985-2000 core window.</t>
  </si>
  <si>
    <t xml:space="preserve">The Mountain Goats – All Hail West Texas (2002)</t>
  </si>
  <si>
    <t xml:space="preserve">2002 release, past the lane's core 1985-2000 window, but included per the brief's explicit Mountain Goats-to-~2002 tail; Darnielle himself calls it the culmination of his boombox lo-fi style.</t>
  </si>
  <si>
    <t xml:space="preserve">The Mountain Goats – Tallahassee (2002)</t>
  </si>
  <si>
    <t xml:space="preserve">Primary V11; secondary V4</t>
  </si>
  <si>
    <t xml:space="preserve">Included as the trunk line's own marker of the studio turn: this is the first Mountain Goats album NOT recorded lo-fi at home, made immediately after 'All Hail West Texas' abandoned the boombox method; logged here per the assignment rather than placed in a studio-era lane.</t>
  </si>
  <si>
    <t xml:space="preserve">The Frogs – It's Only Right and Natural (1989)</t>
  </si>
  <si>
    <t xml:space="preserve">Divisive, satirical subject matter; included for its unambiguous four-track home-taping origin story rather than its lyrical content.</t>
  </si>
  <si>
    <t xml:space="preserve">Sparklehorse – It's a Wonderful Life (2001)</t>
  </si>
  <si>
    <t xml:space="preserve">2001 release, just past the lane's core 1985-2000 window; included to complete Sparklehorse's home-recorded run alongside its two predecessors.</t>
  </si>
  <si>
    <t xml:space="preserve">Guided by Voices – Let's Go Eat the Factory (2012)</t>
  </si>
  <si>
    <t xml:space="preserve">Primary V11; secondary V17</t>
  </si>
  <si>
    <t xml:space="preserve">A 2012 reunion record, well past the lane's core era, but included per the seed list as the classic lineup's deliberate return to the four-track home-taping method that defines this lane.</t>
  </si>
  <si>
    <t xml:space="preserve">Low – Things We Lost in the Fire (2001)</t>
  </si>
  <si>
    <t xml:space="preserve">Primary V12</t>
  </si>
  <si>
    <t xml:space="preserve">L2 record by a band whose defining run is L3; included per assignment note to cover Low through its Kranky years.</t>
  </si>
  <si>
    <t xml:space="preserve">Low – Trust (2002)</t>
  </si>
  <si>
    <t xml:space="preserve">L2 record; included per assignment note to cover Low through its Kranky years.</t>
  </si>
  <si>
    <t xml:space="preserve">Low – The Great Destroyer (2005)</t>
  </si>
  <si>
    <t xml:space="preserve">L2 record; included per assignment note to cover Low through its Sub Pop years.</t>
  </si>
  <si>
    <t xml:space="preserve">Low – Drums and Guns (2007)</t>
  </si>
  <si>
    <t xml:space="preserve">Low – Double Negative (2018)</t>
  </si>
  <si>
    <t xml:space="preserve">Primary C8; secondary V12</t>
  </si>
  <si>
    <t xml:space="preserve">L1-era record by a founding V12 band; filed primary in C8 (modern slowcore) with V12 as secondary per assignment note on late Low records.</t>
  </si>
  <si>
    <t xml:space="preserve">Red House Painters – Old Ramon (2001)</t>
  </si>
  <si>
    <t xml:space="preserve">L2 record; included per assignment note to cover Red House Painters through their delayed final release.</t>
  </si>
  <si>
    <t xml:space="preserve">Sun Kil Moon – Ghosts of the Great Highway (2003)</t>
  </si>
  <si>
    <t xml:space="preserve">L2 record; Sun Kil Moon is Mark Kozelek's post-Red House Painters project, included as the direct continuation of the V12 sound.</t>
  </si>
  <si>
    <t xml:space="preserve">The New Year – Newness Ends (2001)</t>
  </si>
  <si>
    <t xml:space="preserve">L2 record; the Kadane brothers' direct continuation of Bedhead, included per assignment note.</t>
  </si>
  <si>
    <t xml:space="preserve">Duster – Duster (2019)</t>
  </si>
  <si>
    <t xml:space="preserve">2019 reunion album by a founding V12 band, filed primary in C8 (modern slowcore) per assignment note on Duster's reunion.</t>
  </si>
  <si>
    <t xml:space="preserve">Hope Sandoval &amp; the Warm Inventions – Bavarian Fruit Bread (2001)</t>
  </si>
  <si>
    <t xml:space="preserve">L2 record, a Mazzy Star offshoot; included as a borderline extension of the V12 sound into the 2000s.</t>
  </si>
  <si>
    <t xml:space="preserve">Carissa's Wierd – You Should Be at Home Here (2001)</t>
  </si>
  <si>
    <t xml:space="preserve">L2 record; a formative Seattle slowcore band whose members went on to Band of Horses.</t>
  </si>
  <si>
    <t xml:space="preserve">Carissa's Wierd – Songs About Leaving (2002)</t>
  </si>
  <si>
    <t xml:space="preserve">Mojave 3 – Ask Me Tomorrow (1995)</t>
  </si>
  <si>
    <t xml:space="preserve">UK band, borderline for a primarily American genre; included because their sound sits squarely in V12 territory and directly bridges to shoegaze (X9).</t>
  </si>
  <si>
    <t xml:space="preserve">Mojave 3 – Out of Tune (1998)</t>
  </si>
  <si>
    <t xml:space="preserve">UK band, borderline for a primarily American genre; included because their sound sits squarely in V12 territory.</t>
  </si>
  <si>
    <t xml:space="preserve">The For Carnation – The For Carnation (2000)</t>
  </si>
  <si>
    <t xml:space="preserve">L2 record; connects Louisville's post-rock scene (Slint) directly to V12's slowcore sound.</t>
  </si>
  <si>
    <t xml:space="preserve">Ida – Will You Find Me (2000)</t>
  </si>
  <si>
    <t xml:space="preserve">L2 record; included as part of Ida's core catalog.</t>
  </si>
  <si>
    <t xml:space="preserve">Early Day Miners – Placer Found (2000)</t>
  </si>
  <si>
    <t xml:space="preserve">L2 record; a Midwestern slowcore band with strong pedal-steel/countrygaze overlap with C4.</t>
  </si>
  <si>
    <t xml:space="preserve">Early Day Miners – Let Us Garlands Bring (2002)</t>
  </si>
  <si>
    <t xml:space="preserve">The Scud Mountain Boys – Massachusetts (1996)</t>
  </si>
  <si>
    <t xml:space="preserve">Primary V12; secondary V9</t>
  </si>
  <si>
    <t xml:space="preserve">Sits between alt-country (V9) and slowcore (V12); filed primary V12 for its hushed, unhurried sound, with V9 as secondary.</t>
  </si>
  <si>
    <t xml:space="preserve">Tarnation – Gentle Creatures (1995)</t>
  </si>
  <si>
    <t xml:space="preserve">Sits between country-noir balladry and slowcore's hushed dynamics; filed primary V12 for its slow, 4AD-era sound, with V9 as secondary for its country roots.</t>
  </si>
  <si>
    <t xml:space="preserve">Julie Doiron – Désormais (2001)</t>
  </si>
  <si>
    <t xml:space="preserve">L2 record; included per assignment note on Julie Doiron as a hushed-twang precedent.</t>
  </si>
  <si>
    <t xml:space="preserve">Nina Nastasia – Dogs (2000)</t>
  </si>
  <si>
    <t xml:space="preserve">L2 record; a hushed chamber-folk songwriter whose restraint places her squarely in V12 territory.</t>
  </si>
  <si>
    <t xml:space="preserve">Nina Nastasia – The Blackened Air (2002)</t>
  </si>
  <si>
    <t xml:space="preserve">Cowboy Junkies – The Trinity Session (1988)</t>
  </si>
  <si>
    <t xml:space="preserve">Country-folk record that predates the slowcore label but shares its hush and pace; filed V12 primary with V9 secondary per assignment note.</t>
  </si>
  <si>
    <t xml:space="preserve">Cowboy Junkies – The Caution Horses (1990)</t>
  </si>
  <si>
    <t xml:space="preserve">Hem – Rabbit Songs (2002)</t>
  </si>
  <si>
    <t xml:space="preserve">L2 record, closer to chamber-folk than classic slowcore; included as a borderline C5 ancestor per assignment note.</t>
  </si>
  <si>
    <t xml:space="preserve">Kristin Hersh – Hips and Makers (1994)</t>
  </si>
  <si>
    <t xml:space="preserve">Borderline inclusion: primarily a singer-songwriter solo turn, included for its hushed, sadcore-adjacent intimacy.</t>
  </si>
  <si>
    <t xml:space="preserve">The Innocence Mission – Befriended (2003)</t>
  </si>
  <si>
    <t xml:space="preserve">L2 record; borderline inclusion for a band whose earlier work is jangle pop, included for this hushed, devotional-era record's fit with V12.</t>
  </si>
  <si>
    <t xml:space="preserve">Sun Kil Moon – April (2008)</t>
  </si>
  <si>
    <t xml:space="preserve">L2 record; a later Sun Kil Moon album included for depth on Kozelek's post-Red House Painters catalog.</t>
  </si>
  <si>
    <t xml:space="preserve">Lucinda Williams – Ramblin' (1979)</t>
  </si>
  <si>
    <t xml:space="preserve">Primary V13</t>
  </si>
  <si>
    <t xml:space="preserve">Pre-1986 Folkways record, technically L4; included per assignment note as pre-history for the Lucinda Williams songbook.</t>
  </si>
  <si>
    <t xml:space="preserve">Lucinda Williams – Happy Woman Blues (1980)</t>
  </si>
  <si>
    <t xml:space="preserve">Vic Chesnutt – North Star Deserter (2007)</t>
  </si>
  <si>
    <t xml:space="preserve">Post-2000s record by a defining V13 songwriter, included per assignment's essential-2000s-plus allowance.</t>
  </si>
  <si>
    <t xml:space="preserve">Vic Chesnutt – At the Cut (2009)</t>
  </si>
  <si>
    <t xml:space="preserve">Townes Van Zandt – No Deeper Blue (1994)</t>
  </si>
  <si>
    <t xml:space="preserve">Primary V13; secondary V24</t>
  </si>
  <si>
    <t xml:space="preserve">Checked against lane_V24.jsonl; not present there (V24 stops at At My Window, 1987), so placed in V13 as his 1990s record per the assignment note.</t>
  </si>
  <si>
    <t xml:space="preserve">Jimmie Dale Gilmore – After Awhile (1991)</t>
  </si>
  <si>
    <t xml:space="preserve">Checked against lane_V24.jsonl; not present there (V24 has only Fair &amp; Square and the self-titled 1989 record), so placed in V13 as his 1990s work per the assignment note.</t>
  </si>
  <si>
    <t xml:space="preserve">Nanci Griffith – Other Voices, Other Rooms (1993)</t>
  </si>
  <si>
    <t xml:space="preserve">Checked against lane_V24.jsonl; not present there (V24 has There's a Light Beyond These Woods, Once in a Very Blue Moon, The Last of the True Believers), so placed in V13 per the assignment note.</t>
  </si>
  <si>
    <t xml:space="preserve">Emmylou Harris – Wrecking Ball (1995)</t>
  </si>
  <si>
    <t xml:space="preserve">Primary V13; secondary V19</t>
  </si>
  <si>
    <t xml:space="preserve">Harris's catalog runs mostly through V19/V21; included here per the assignment note because Wrecking Ball's Lanois production and song choices place it squarely in the pre-format Americana sound this lane defines.</t>
  </si>
  <si>
    <t xml:space="preserve">Bill Morrissey – Inside (1992)</t>
  </si>
  <si>
    <t xml:space="preserve">Borderline inclusion (folk singer-songwriter closer to V25's country-folk storytellers than to the twangier V13 core); included because the assignment names him as a borderline candidate worth covering.</t>
  </si>
  <si>
    <t xml:space="preserve">Robert Earl Keen – A Bigger Piece of Sky (1993)</t>
  </si>
  <si>
    <t xml:space="preserve">Checked against lane_V24.jsonl; only No Kinda Dancer (1984) and West Textures (1989) are there, so this 1990s record is placed in V13 per the assignment's cross-check instruction.</t>
  </si>
  <si>
    <t xml:space="preserve">Robert Earl Keen – Gringo Honeymoon (1994)</t>
  </si>
  <si>
    <t xml:space="preserve">Mary Chapin Carpenter – Hometown Girl (1987)</t>
  </si>
  <si>
    <t xml:space="preserve">Primary V13; secondary X1</t>
  </si>
  <si>
    <t xml:space="preserve">Assignment flags Carpenter as borderline X1 (mainstream Nashville); her early, folk-rooted Hometown Girl fits V13's pre-format Americana sound better than her later radio-hit records, which would belong in X1 instead.</t>
  </si>
  <si>
    <t xml:space="preserve">X – See How We Are (1987)</t>
  </si>
  <si>
    <t xml:space="preserve">Primary V14</t>
  </si>
  <si>
    <t xml:space="preserve">Later, less punk-tempo X album (Dave Alvin on guitar in place of Billy Zoom); included as the L3 straggler the assignment names, more heartland-rock adjacent than the first four X records.</t>
  </si>
  <si>
    <t xml:space="preserve">Jason &amp; the Scorchers – Thunder and Fire (1989)</t>
  </si>
  <si>
    <t xml:space="preserve">Later, more polished Scorchers album with country elements receding toward mainstream rock; included as a straggler at the edge of the band's cowpunk period.</t>
  </si>
  <si>
    <t xml:space="preserve">The Flesh Eaters – A Minute to Pray, a Second to Die (1981)</t>
  </si>
  <si>
    <t xml:space="preserve">Blues/horn-driven roots-punk supergroup rather than a straightforward country pivot; included per the assignment's borderline note given its deep LA cowpunk-scene personnel overlap (X, Blasters, Los Lobos).</t>
  </si>
  <si>
    <t xml:space="preserve">Los Lobos – How Will the Wolf Survive? (1984)</t>
  </si>
  <si>
    <t xml:space="preserve">Borderline per the assignment: East LA Tejano-roots rock band with strong LA punk-scene ties (X/Blasters/Slash) rather than a punk band that turned to country; logged in V14 with this caveat rather than dropped.</t>
  </si>
  <si>
    <t xml:space="preserve">Social Distortion – Prison Bound (1988)</t>
  </si>
  <si>
    <t xml:space="preserve">Included as the L3 straggler named in the assignment; band is Orange County hardcore punk rather than LA roots-punk proper, but this specific album is widely cited as their cowpunk turn.</t>
  </si>
  <si>
    <t xml:space="preserve">Green on Red – No Free Lunch (1985)</t>
  </si>
  <si>
    <t xml:space="preserve">Primary V15</t>
  </si>
  <si>
    <t xml:space="preserve">Sources disagree slightly on year (Trouser Press and general discography give 1985, one Wikipedia list gives 1986); 1985 used as the better-supported date.</t>
  </si>
  <si>
    <t xml:space="preserve">The Salvation Army – The Salvation Army (1982)</t>
  </si>
  <si>
    <t xml:space="preserve">Primary V15; secondary V17</t>
  </si>
  <si>
    <t xml:space="preserve">Billed as The Salvation Army before a 1982 trademark dispute forced the band's rename to The Three O'Clock.</t>
  </si>
  <si>
    <t xml:space="preserve">The Bangles – All Over the Place (1984)</t>
  </si>
  <si>
    <t xml:space="preserve">Borderline inclusion: the Bangles quickly crossed into mainstream pop, but this jangly, Paisley Underground-adjacent debut fits the scene's sound and social circle.</t>
  </si>
  <si>
    <t xml:space="preserve">Giant Sand – Ballad of a Thin Line Man (1986)</t>
  </si>
  <si>
    <t xml:space="preserve">Borderline: Giant Sand's mature, celebrated run is filed under V4 (2000s roots-inflected indie); this 1986 record is included here as an early, Paisley-Underground-adjacent desert-rock side note.</t>
  </si>
  <si>
    <t xml:space="preserve">Steve Wynn – Kerosene Man (1990)</t>
  </si>
  <si>
    <t xml:space="preserve">Primary V15; secondary V9</t>
  </si>
  <si>
    <t xml:space="preserve">Released 1990, just past the lane's 1981-1989 window; included as the direct, seed-listed closing chapter of Steve Wynn's Paisley Underground story following the Dream Syndicate's breakup.</t>
  </si>
  <si>
    <t xml:space="preserve">Squirrel Bait – Squirrel Bait (1985)</t>
  </si>
  <si>
    <t xml:space="preserve">Primary V16</t>
  </si>
  <si>
    <t xml:space="preserve">Members went on to Slint and Bastro/Gastr del Sol, outside the V16 sound; logged here as a lineage note rather than reassigning those later, unrelated bands.</t>
  </si>
  <si>
    <t xml:space="preserve">Beat Happening – Beat Happening (1985)</t>
  </si>
  <si>
    <t xml:space="preserve">Primary V16; secondary V11</t>
  </si>
  <si>
    <t xml:space="preserve">Deliberately amateurish, four-track-adjacent recording style overlaps with V11 (Lo-fi and home taping); kept as primary V16 for its place in the 1980s underground/college-radio scene, with V11 as secondary.</t>
  </si>
  <si>
    <t xml:space="preserve">Beat Happening – Jamboree (1988)</t>
  </si>
  <si>
    <t xml:space="preserve">Buffalo Tom – Buffalo Tom (1989)</t>
  </si>
  <si>
    <t xml:space="preserve">Let Me Come Over (1992) and later Buffalo Tom albums fall outside the V16 era and lean closer to V10 (Slacker and 90s indie rock); not included here.</t>
  </si>
  <si>
    <t xml:space="preserve">Pylon – Gyrate (1980)</t>
  </si>
  <si>
    <t xml:space="preserve">Primary V17; secondary X10</t>
  </si>
  <si>
    <t xml:space="preserve">Sound is closer to post-punk/dance-punk than jangle pop; included per the lane's seed list for its Athens jangle-pop-adjacent scene ties, with a secondary tag to X10.</t>
  </si>
  <si>
    <t xml:space="preserve">Pylon – Chomp (1983)</t>
  </si>
  <si>
    <t xml:space="preserve">Post-punk/dance-punk, not jangle pop proper; kept in V17 for its Athens scene role per the lane's seed list.</t>
  </si>
  <si>
    <t xml:space="preserve">Teenage Fanclub – Songs from Northern Britain (1997)</t>
  </si>
  <si>
    <t xml:space="preserve">Primary V17</t>
  </si>
  <si>
    <t xml:space="preserve">Released 1997, at the outer edge of the lane's core era but kept for continuity with the band's earlier V17 records.</t>
  </si>
  <si>
    <t xml:space="preserve">Teenage Fanclub – Howdy! (2000)</t>
  </si>
  <si>
    <t xml:space="preserve">2000 release, well past the lane's 1972-1995 core era; included as one of the 'few later records' the assignment allows for continuity.</t>
  </si>
  <si>
    <t xml:space="preserve">Raspberries – Raspberries (1972)</t>
  </si>
  <si>
    <t xml:space="preserve">More mainstream AM power pop than the underground jangle strand of this lane; included per the seed list as a genre originator, borderline on scene fit.</t>
  </si>
  <si>
    <t xml:space="preserve">Raspberries – Fresh (1972)</t>
  </si>
  <si>
    <t xml:space="preserve">More mainstream AM power pop than the underground jangle strand of this lane; included per the seed list.</t>
  </si>
  <si>
    <t xml:space="preserve">Badfinger – Straight Up (1971)</t>
  </si>
  <si>
    <t xml:space="preserve">Released in 1971, one year before the lane's 1972 start date; kept per the seed list as a direct precursor to the Big Star/power-pop sound.</t>
  </si>
  <si>
    <t xml:space="preserve">Sloan – Twice Removed (1994)</t>
  </si>
  <si>
    <t xml:space="preserve">Borderline call: closer to straightforward power pop than to jangle-scene DIY culture, and geographically outside the lane's usual scenes, but included per the seed list.</t>
  </si>
  <si>
    <t xml:space="preserve">The Dead C – Eusa Kills (1989)</t>
  </si>
  <si>
    <t xml:space="preserve">Primary V18; secondary X10</t>
  </si>
  <si>
    <t xml:space="preserve">Borderline noise/experimental act rather than pop-jangle; included per assignment seed list as an edge case within the Dunedin scene.</t>
  </si>
  <si>
    <t xml:space="preserve">Dwight Yoakam – This Time (1993)</t>
  </si>
  <si>
    <t xml:space="preserve">Primary V19</t>
  </si>
  <si>
    <t xml:space="preserve">1993 is past this lane's 1980-1990 core window; included per the assignment's allowance for a few early-'90s records by the same artists.</t>
  </si>
  <si>
    <t xml:space="preserve">Lyle Lovett – Joshua Judges Ruth (1992)</t>
  </si>
  <si>
    <t xml:space="preserve">1992 is past this lane's 1980-1990 core window; included per the assignment's allowance for a few early-'90s records by the same artists.</t>
  </si>
  <si>
    <t xml:space="preserve">Rosanne Cash – Interiors (1990)</t>
  </si>
  <si>
    <t xml:space="preserve">1990 sits right at this lane's edge with early-'90s Cash records; kept in V19 as the direct sequel to King's Record Shop rather than V13.</t>
  </si>
  <si>
    <t xml:space="preserve">Rodney Crowell – Ain't Living Long Like This (1978)</t>
  </si>
  <si>
    <t xml:space="preserve">Primary V19; secondary V14</t>
  </si>
  <si>
    <t xml:space="preserve">1978 is before this lane's 1980-1990 window, but it is named directly in the assignment's seed list as a foundational Crowell record for this scene.</t>
  </si>
  <si>
    <t xml:space="preserve">Joe Ely – Musta Notta Gotta Lotta (1981)</t>
  </si>
  <si>
    <t xml:space="preserve">Joe Ely's 1970s/1980 records (Joe Ely, Honky Tonk Masquerade, Down on the Drag, Live Shots) are already logged in V24; this and Lord of the Highway are his 1980s records not already covered there.</t>
  </si>
  <si>
    <t xml:space="preserve">Joe Ely – Lord of the Highway (1987)</t>
  </si>
  <si>
    <t xml:space="preserve">Joe Ely's 1970s/1980 records are already logged in V24; this is one of his 1980s records not already covered there.</t>
  </si>
  <si>
    <t xml:space="preserve">Guy Clark – The South Coast of Texas (1981)</t>
  </si>
  <si>
    <t xml:space="preserve">Guy Clark's 1970s and 1990s records are already logged in V24; this and Better Days are his 1980s records not already covered there.</t>
  </si>
  <si>
    <t xml:space="preserve">Guy Clark – Better Days (1983)</t>
  </si>
  <si>
    <t xml:space="preserve">Guy Clark's 1970s and 1990s records are already logged in V24; this and South Coast of Texas are his 1980s records not already covered there.</t>
  </si>
  <si>
    <t xml:space="preserve">Royal Trux – Twin Infinitives (1990)</t>
  </si>
  <si>
    <t xml:space="preserve">Primary V2</t>
  </si>
  <si>
    <t xml:space="preserve">Sonically closer to noise/no wave than the deadpan-country core of V2; included per assignment as a foundational Drag City act whose noise aesthetic shaped the label around Silver Jews and Smog.</t>
  </si>
  <si>
    <t xml:space="preserve">Royal Trux – Cats and Dogs (1993)</t>
  </si>
  <si>
    <t xml:space="preserve">Noise/classic-rock damage rather than deadpan-country songwriting; logged as V2 per assignment for its foundational role at Drag City.</t>
  </si>
  <si>
    <t xml:space="preserve">Purple Mountains – Purple Mountains (2019)</t>
  </si>
  <si>
    <t xml:space="preserve">Primary C2; secondary V2</t>
  </si>
  <si>
    <t xml:space="preserve">Ruled C2 per lane assignment (2014-era barroom/deadpan songwriter lane) as David Berman's final, 2019 record; logged with V2 as secondary since it is the direct continuation of the Silver Jews catalog.</t>
  </si>
  <si>
    <t xml:space="preserve">Papa M – Live from a Shark Cage (1999)</t>
  </si>
  <si>
    <t xml:space="preserve">Primary V2; secondary V12</t>
  </si>
  <si>
    <t xml:space="preserve">Largely instrumental and closer to slowcore/post-rock than deadpan-vocal songwriting; assignment flags Papa M as borderline V12, logged here per the seed list with V12 as secondary lane.</t>
  </si>
  <si>
    <t xml:space="preserve">Papa M – Whatever, Mortal (2001)</t>
  </si>
  <si>
    <t xml:space="preserve">Jim O'Rourke – Eureka (1999)</t>
  </si>
  <si>
    <t xml:space="preserve">Chamber-pop arrangement is more ornate than the lane's typical sparse sound, but the Drag City home and deadpan vocal delivery place it squarely in the label's 1990s Chicago circle.</t>
  </si>
  <si>
    <t xml:space="preserve">Jim O'Rourke – Insignificance (2001)</t>
  </si>
  <si>
    <t xml:space="preserve">Chamber-pop arrangement is more ornate than the lane's typical sparse sound; logged here for its Drag City home and deadpan lyrical voice.</t>
  </si>
  <si>
    <t xml:space="preserve">Appendix Out – The Rye Bears a Poison (1997)</t>
  </si>
  <si>
    <t xml:space="preserve">Primary V2; secondary V30</t>
  </si>
  <si>
    <t xml:space="preserve">Scottish folk-rock sits closer to the British folk lineage (V30) than the American deadpan-country core; logged as V2 per the label connection with V30 as secondary.</t>
  </si>
  <si>
    <t xml:space="preserve">Alasdair Roberts – Farewell Sorrow (2003)</t>
  </si>
  <si>
    <t xml:space="preserve">Michael Hurley – Armchair Boogie (1971)</t>
  </si>
  <si>
    <t xml:space="preserve">Released 1971, well before the lane's 1990- era; included per assignment as the deadpan-patriarch figure behind the whole Drag City circle, with the era mismatch flagged here rather than in R1/V25.</t>
  </si>
  <si>
    <t xml:space="preserve">Michael Hurley – Hi-Fi Snock Uptown (1972)</t>
  </si>
  <si>
    <t xml:space="preserve">Released 1972, well before the lane's 1990- era; included per assignment as the deadpan-patriarch figure behind the whole Drag City circle, with the era mismatch flagged here rather than in R1/V25.</t>
  </si>
  <si>
    <t xml:space="preserve">Michael Hurley, the Unholy Modal Rounders &amp; Jeffrey Frederick &amp; the Clamtones – Have Moicy! (1976)</t>
  </si>
  <si>
    <t xml:space="preserve">Released 1976, well before the lane's 1990- era; included per assignment as a foundational deadpan-patriarch record, with the era mismatch flagged here.</t>
  </si>
  <si>
    <t xml:space="preserve">Red Red Meat – Jimmywine Majestic (1994)</t>
  </si>
  <si>
    <t xml:space="preserve">Primary V2; secondary V4</t>
  </si>
  <si>
    <t xml:space="preserve">Logged as V2 for its Chicago deadpan roots sound per assignment, with V4 (roots-inflected 2000s indie, the lane its Califone successor better fits) as secondary.</t>
  </si>
  <si>
    <t xml:space="preserve">Red Red Meat – Bunny Gets Paid (1995)</t>
  </si>
  <si>
    <t xml:space="preserve">Logged as V2 for its Chicago deadpan roots sound per assignment, with V4 as secondary.</t>
  </si>
  <si>
    <t xml:space="preserve">Califone – Roomsound (2001)</t>
  </si>
  <si>
    <t xml:space="preserve">Logged as V2 for Chicago deadpan roots lineage per assignment, with V4 as secondary.</t>
  </si>
  <si>
    <t xml:space="preserve">Califone – Quicksand/Cradlesnakes (2003)</t>
  </si>
  <si>
    <t xml:space="preserve">Califone – Roots &amp; Crowns (2006)</t>
  </si>
  <si>
    <t xml:space="preserve">Califone – Heron King Blues (2004)</t>
  </si>
  <si>
    <t xml:space="preserve">Plush – More You Becomes You (1998)</t>
  </si>
  <si>
    <t xml:space="preserve">Label and year drawn from general discography knowledge rather than a dedicated fetch after repeated source-page access failures; flagged for a follow-up check.</t>
  </si>
  <si>
    <t xml:space="preserve">Neil Young – Live at Massey Hall 1971 (2007)</t>
  </si>
  <si>
    <t xml:space="preserve">Primary V20</t>
  </si>
  <si>
    <t xml:space="preserve">Archival release: recorded live in Toronto in January 1971, officially released in 2007; logged under its 2007 release year per assignment instructions.</t>
  </si>
  <si>
    <t xml:space="preserve">Neil Young – Live at the Cellar Door (2013)</t>
  </si>
  <si>
    <t xml:space="preserve">Archival release: recorded at a Washington D.C. club in November-December 1970, officially released in 2013; logged under its 2013 release year per assignment instructions.</t>
  </si>
  <si>
    <t xml:space="preserve">Neil Young and the Stray Gators – Tuscaloosa (2019)</t>
  </si>
  <si>
    <t xml:space="preserve">Archival release: recorded in Tuscaloosa, Alabama in February 1973, officially released in 2019; logged under its 2019 release year per assignment instructions.</t>
  </si>
  <si>
    <t xml:space="preserve">Neil Young – Homegrown (2020)</t>
  </si>
  <si>
    <t xml:space="preserve">Archival release: recorded 1974-75, officially released in 2020 after decades on the shelf; logged under its 2020 release year per assignment instructions.</t>
  </si>
  <si>
    <t xml:space="preserve">Neil Young – Hitchhiker (2017)</t>
  </si>
  <si>
    <t xml:space="preserve">Archival release: recorded solo in one August 1976 session, officially released in 2017; logged under its 2017 release year per assignment instructions.</t>
  </si>
  <si>
    <t xml:space="preserve">Neil Young – Chrome Dreams (2023)</t>
  </si>
  <si>
    <t xml:space="preserve">Archival release: recorded 1974-77 and shelved as an acetate, officially released in 2023; logged under its 2023 release year per assignment instructions.</t>
  </si>
  <si>
    <t xml:space="preserve">Neil Young and Crazy Horse – Toast (2022)</t>
  </si>
  <si>
    <t xml:space="preserve">Archival release: recorded 2000-01, officially released in 2022; logged under its 2022 release year per assignment instructions.</t>
  </si>
  <si>
    <t xml:space="preserve">Neil Young and Crazy Horse – Early Daze (2024)</t>
  </si>
  <si>
    <t xml:space="preserve">Archival release: recorded January-October 1969 during the Everybody Knows This Is Nowhere sessions, officially released in 2024; logged under its 2024 release year per assignment instructions.</t>
  </si>
  <si>
    <t xml:space="preserve">Neil Young – Oceanside Countryside (2025)</t>
  </si>
  <si>
    <t xml:space="preserve">Archival release: recorded May-December 1977, officially released in 2025; logged under its 2025 release year per assignment instructions.</t>
  </si>
  <si>
    <t xml:space="preserve">The Byrds – Mr. Tambourine Man (1965)</t>
  </si>
  <si>
    <t xml:space="preserve">Primary V21</t>
  </si>
  <si>
    <t xml:space="preserve">Folk rock, not yet country rock, but included as the explicit starting point named in the lane's seed list.</t>
  </si>
  <si>
    <t xml:space="preserve">Emmylou Harris – Quarter Moon in a Ten Cent Town (1978)</t>
  </si>
  <si>
    <t xml:space="preserve">1978 release falls just past the lane's main 1966-1977 window (layer L4); kept as a straggler continuing the same Reprise/Hot Band run.</t>
  </si>
  <si>
    <t xml:space="preserve">Gene Clark – Roadmaster (1973)</t>
  </si>
  <si>
    <t xml:space="preserve">Compiled from 1970-72 sessions and initially released only in the Netherlands, but treated as its original 1973 release per the brief's original-release rule.</t>
  </si>
  <si>
    <t xml:space="preserve">Bobby Charles – Bobby Charles (1972)</t>
  </si>
  <si>
    <t xml:space="preserve">Louisiana swamp-pop/roots-rock rather than pure country rock; included per the lane's seed list for its country-tinged, Band-adjacent sincerity.</t>
  </si>
  <si>
    <t xml:space="preserve">Souther-Hillman-Furay Band – The Souther-Hillman-Furay Band (1974)</t>
  </si>
  <si>
    <t xml:space="preserve">Primary V21; secondary X13</t>
  </si>
  <si>
    <t xml:space="preserve">Judgment call: kept primary in V21 for Hillman and Furay's pedigree, with X13 as secondary given J.D. Souther's Laurel Canyon soft-rock orbit.</t>
  </si>
  <si>
    <t xml:space="preserve">Souther-Hillman-Furay Band – Trouble in Paradise (1975)</t>
  </si>
  <si>
    <t xml:space="preserve">Same judgment call as the group's debut: primary V21 with X13 secondary for its Laurel Canyon soft-rock pull.</t>
  </si>
  <si>
    <t xml:space="preserve">Nashville West – Nashville West (1978)</t>
  </si>
  <si>
    <t xml:space="preserve">Recorded live in 1967-68 but not released until 1978, a decade after the band split; included as the only document of a key pre-history group, per the lane's seed list.</t>
  </si>
  <si>
    <t xml:space="preserve">Country Gazette – A Traitor in Our Midst (1972)</t>
  </si>
  <si>
    <t xml:space="preserve">More straight bluegrass than country rock, but included per the seed list as the picking-scene offshoot of the Burritos.</t>
  </si>
  <si>
    <t xml:space="preserve">Commander Cody and His Lost Planet Airmen – Lost in the Ozone (1971)</t>
  </si>
  <si>
    <t xml:space="preserve">Western-swing/boogie leaning act rather than straight Parsons-style country rock; kept in V21 as the genre's rowdier fringe, no better-fitting lane available.</t>
  </si>
  <si>
    <t xml:space="preserve">Bob Dylan – The Bootleg Series Vol. 5: Bob Dylan Live 1975, The Rolling Thunder Revue (2002)</t>
  </si>
  <si>
    <t xml:space="preserve">Primary V22</t>
  </si>
  <si>
    <t xml:space="preserve">Archival Bootleg Series release rather than a contemporaneous original release, but judged canonical to the Rolling Thunder era per assignment notes.</t>
  </si>
  <si>
    <t xml:space="preserve">Kris Kristofferson – Kristofferson (1970)</t>
  </si>
  <si>
    <t xml:space="preserve">Primary V23</t>
  </si>
  <si>
    <t xml:space="preserve">Released in 1970, just before V23's 1971 start date, but its songs and songwriter-first model directly shaped the outlaw movement that followed.</t>
  </si>
  <si>
    <t xml:space="preserve">David Allan Coe – Penitentiary Blues (1970)</t>
  </si>
  <si>
    <t xml:space="preserve">More electric blues than country and released in 1970, before the outlaw movement's usual start date, but it originates the ex-convict persona that defines David Allan Coe's outlaw-era records.</t>
  </si>
  <si>
    <t xml:space="preserve">Johnny Paycheck – Mr. Hag Told My Story (1981)</t>
  </si>
  <si>
    <t xml:space="preserve">Primary V23; secondary V26</t>
  </si>
  <si>
    <t xml:space="preserve">Released in 1981, just after V23's usual 1971-1980 window, but it closes out Paycheck's outlaw-era Epic run and was explicitly named as a seed record for this lane.</t>
  </si>
  <si>
    <t xml:space="preserve">Sammi Smith – Help Me Make It Through the Night (1970)</t>
  </si>
  <si>
    <t xml:space="preserve">Released in 1970, just before V23's usual 1971 start, but it is the definitive early recording of a Kristofferson song and a direct forerunner of the movement.</t>
  </si>
  <si>
    <t xml:space="preserve">Steve Young – Rock Salt &amp; Nails (1969)</t>
  </si>
  <si>
    <t xml:space="preserve">Released in 1969, two years before V23's usual start date, but it directly seeded the outlaw sound: its title track was covered by Waylon Jennings and Seven Bridges Road became a standard.</t>
  </si>
  <si>
    <t xml:space="preserve">The Flatlanders – More a Legend Than a Band (1990)</t>
  </si>
  <si>
    <t xml:space="preserve">Primary V24</t>
  </si>
  <si>
    <t xml:space="preserve">Recorded in 1972 but not meaningfully released until this 1990 Rounder compilation of those sessions; logged under its actual first wide release year rather than the obscure 1972 eight-track pressing.</t>
  </si>
  <si>
    <t xml:space="preserve">Blaze Foley – Live at the Austin Outhouse (1989)</t>
  </si>
  <si>
    <t xml:space="preserve">First circulated as a 1989 cassette on the tiny Outhouse label; later CD/vinyl reissues on Lost Art Records are the same performance, not a separate release, so it is logged under its original 1989 year.</t>
  </si>
  <si>
    <t xml:space="preserve">Sir Douglas Quintet – Mendocino (1969)</t>
  </si>
  <si>
    <t xml:space="preserve">Blends British Invasion pop, Tex-Mex conjunto and blue-eyed soul as much as country; included for the country-flecked 'Texas Me' and Doug Sahm's role as a hub figure the rest of the Austin/San Antonio scene grew around.</t>
  </si>
  <si>
    <t xml:space="preserve">B.W. Stevenson – My Maria (1973)</t>
  </si>
  <si>
    <t xml:space="preserve">Leans further toward pop-country crossover than most of this lane thanks to the 'My Maria' hit single, but Stevenson came directly out of the Austin cosmic-cowboy circle alongside Murphey and Fromholz.</t>
  </si>
  <si>
    <t xml:space="preserve">Robert Earl Keen – West Textures (1989)</t>
  </si>
  <si>
    <t xml:space="preserve">Primary V24; secondary V13</t>
  </si>
  <si>
    <t xml:space="preserve">Recorded in 1989, at the edge of this lane's chronology and just before the Americana/alt-country format existed; included as an essential later record by a songwriter who started squarely inside this scene.</t>
  </si>
  <si>
    <t xml:space="preserve">Lee Hazlewood – Trouble Is a Lonesome Town (1963)</t>
  </si>
  <si>
    <t xml:space="preserve">Primary V25</t>
  </si>
  <si>
    <t xml:space="preserve">Released 1963, before this lane's stated 1967-1980 era, but kept as the direct model for Hazlewood's narrated concept-album storytelling that the assignment's seed list calls out explicitly.</t>
  </si>
  <si>
    <t xml:space="preserve">Fred Neil – Fred Neil (1966)</t>
  </si>
  <si>
    <t xml:space="preserve">Released 1966, just before this lane's 1967 start point, but kept as an explicitly seeded foundational record for the plainspoken folk-into-country storytelling style.</t>
  </si>
  <si>
    <t xml:space="preserve">Tim Hardin – Tim Hardin 1 (1966)</t>
  </si>
  <si>
    <t xml:space="preserve">Released 1966, just before this lane's 1967 start point, but kept as an explicitly seeded foundational Greenwich Village record.</t>
  </si>
  <si>
    <t xml:space="preserve">Loretta Lynn – Van Lear Rose (2004)</t>
  </si>
  <si>
    <t xml:space="preserve">Primary V26; secondary V6</t>
  </si>
  <si>
    <t xml:space="preserve">2004 Jack White-produced comeback, well outside this lane's 1960-1980 era and closer sonically to 2000s alt-country/garage rock; included per assignment as Lynn's culminating hard-country statement, with V6 as a secondary lane.</t>
  </si>
  <si>
    <t xml:space="preserve">John Anderson – Wild &amp; Blue (1982)</t>
  </si>
  <si>
    <t xml:space="preserve">Primary V26; secondary V19</t>
  </si>
  <si>
    <t xml:space="preserve">1982 falls in Layer L4 and just past this lane's core 1960-1980 window; included per assignment as a direct link from classic hard country into 1980s neo-traditionalism, with V19 as a secondary lane.</t>
  </si>
  <si>
    <t xml:space="preserve">Freddy Fender – Before the Next Teardrop Falls (1974)</t>
  </si>
  <si>
    <t xml:space="preserve">Primary V26</t>
  </si>
  <si>
    <t xml:space="preserve">Fender's sound leans toward Tejano/swamp-pop crossover as much as straight honky-tonk; included per assignment as a Texas hard-country seed artist.</t>
  </si>
  <si>
    <t xml:space="preserve">Grateful Dead – Live/Dead (1969)</t>
  </si>
  <si>
    <t xml:space="preserve">Primary V27</t>
  </si>
  <si>
    <t xml:space="preserve">Predates the Dead's country-folk turn (still full psychedelic jamming) but is the essential live document the rest of the lane responds to; included per the seed list.</t>
  </si>
  <si>
    <t xml:space="preserve">Grateful Dead – Aoxomoxoa (1969)</t>
  </si>
  <si>
    <t xml:space="preserve">More acid-rock/psychedelic pop than country-folk; included as the borderline transitional record the seed list flags, since it seeds the Hunter/Garcia songwriting the rest of the lane runs on.</t>
  </si>
  <si>
    <t xml:space="preserve">Grateful Dead – Terrapin Station (1977)</t>
  </si>
  <si>
    <t xml:space="preserve">1977 release with heavy studio production (orchestra, choir) well outside the 1969-1975 core; included as the brief's named borderline record.</t>
  </si>
  <si>
    <t xml:space="preserve">Grateful Dead – Reckoning (1981)</t>
  </si>
  <si>
    <t xml:space="preserve">1981 release, outside the 1969-1975 core era, but included per the seed list as a key later acoustic record that circles back to the lane's defining sound.</t>
  </si>
  <si>
    <t xml:space="preserve">Jerry Garcia Acoustic Band – Almost Acoustic (1988)</t>
  </si>
  <si>
    <t xml:space="preserve">1988 release, well outside the 1969-1975 core era, included per the seed list as a key later Dead-adjacent acoustic record.</t>
  </si>
  <si>
    <t xml:space="preserve">Jerry Garcia / David Grisman – Jerry Garcia / David Grisman (1991)</t>
  </si>
  <si>
    <t xml:space="preserve">1991 release, well outside the 1969-1975 core era, included per the seed list as a key later Dead-adjacent record.</t>
  </si>
  <si>
    <t xml:space="preserve">Blackfoot – Strikes (1979)</t>
  </si>
  <si>
    <t xml:space="preserve">Primary V28</t>
  </si>
  <si>
    <t xml:space="preserve">Borderline call: Blackfoot's hard-rock-leaning sound sits at the edge of the lane's Southern rock core, but the Jacksonville roots and shared personnel history with Lynyrd Skynyrd keep it in V28 rather than out.</t>
  </si>
  <si>
    <t xml:space="preserve">Molly Hatchet – Molly Hatchet (1978)</t>
  </si>
  <si>
    <t xml:space="preserve">Borderline call: Molly Hatchet's harder, boogie-metal edge pushes past the jazzier Allmans/Marshall Tucker core sound, but the band's Jacksonville roots and explicit Southern rock lineage (a Gregg Allman cover, shared scene) keep the debut in V28.</t>
  </si>
  <si>
    <t xml:space="preserve">ZZ Top – Tres Hombres (1973)</t>
  </si>
  <si>
    <t xml:space="preserve">Borderline call: ZZ Top is a Texas blues-boogie power trio rather than a Georgia/Florida-style Southern rock band, and no dedicated Texas-rock lane exists in this atlas; included in V28 per the assignment's explicit borderline flag, with the Southern rock/blues-boogie overlap noted in the description.</t>
  </si>
  <si>
    <t xml:space="preserve">The Stooges – The Stooges (1969)</t>
  </si>
  <si>
    <t xml:space="preserve">Primary V29</t>
  </si>
  <si>
    <t xml:space="preserve">The Stooges are proto-punk rather than the Velvets/Reed/Nico art-drone core of this lane, but John Cale produced the album and its droning "We Will Fall" is directly Velvets-descended, so it is logged here rather than moved to a lane with no better fit (its era predates X14's 1976-85 punk-roots window).</t>
  </si>
  <si>
    <t xml:space="preserve">Television – Marquee Moon (1977)</t>
  </si>
  <si>
    <t xml:space="preserve">Usually filed as art-punk from the CBGB scene rather than the Velvets/Reed/Nico core; logged here as the assignment's own named borderline proto-indie candidate, since its droning, interlocking guitar lines and clean production feed directly into 1980s indie/college rock the way this lane is defined to cover.</t>
  </si>
  <si>
    <t xml:space="preserve">Jason Isbell – Sirens of the Ditch (2007)</t>
  </si>
  <si>
    <t xml:space="preserve">Primary V3</t>
  </si>
  <si>
    <t xml:space="preserve">Counted here as Truckers-era; Isbell's catalog from Southeastern (2013) onward belongs in V7, not V3.</t>
  </si>
  <si>
    <t xml:space="preserve">Jason Isbell and the 400 Unit – Jason Isbell and the 400 Unit (2009)</t>
  </si>
  <si>
    <t xml:space="preserve">Truckers-era Isbell only, per assignment; later solo work is V7.</t>
  </si>
  <si>
    <t xml:space="preserve">Anne Briggs – The Time Has Come (1971)</t>
  </si>
  <si>
    <t xml:space="preserve">Primary V30</t>
  </si>
  <si>
    <t xml:space="preserve">Very close to unaccompanied source-singing rather than rock; included as the acoustic edge of the lane per the seed list.</t>
  </si>
  <si>
    <t xml:space="preserve">Shirley Collins and Davy Graham – Folk Roots, New Routes (1964)</t>
  </si>
  <si>
    <t xml:space="preserve">Released in 1964, a year before this lane's core era begins; kept as the acknowledged root record the rest of the lane's guitarists cite.</t>
  </si>
  <si>
    <t xml:space="preserve">Steeleye Span – Please to See the King (1971)</t>
  </si>
  <si>
    <t xml:space="preserve">Borderline for the lane: no drums and closer to unaccompanied trad singing than Fairport's rock-band sound, but included per the assignment as a defining electric-folk record next to Liege &amp; Lief.</t>
  </si>
  <si>
    <t xml:space="preserve">Shearwater – Palo Santo (2006)</t>
  </si>
  <si>
    <t xml:space="preserve">Primary V4</t>
  </si>
  <si>
    <t xml:space="preserve">Quieter and more art-song than the core V4 sound; included as a documented Okkervil River offshoot.</t>
  </si>
  <si>
    <t xml:space="preserve">Shearwater – Rook (2008)</t>
  </si>
  <si>
    <t xml:space="preserve">Bright Eyes – Fevers and Mirrors (2000)</t>
  </si>
  <si>
    <t xml:space="preserve">Lo-fi and closer to bedroom confessional folk than the fuller Americana of the band's mid-decade records; included as the seed of that later sound.</t>
  </si>
  <si>
    <t xml:space="preserve">Iron &amp; Wine and Calexico – In the Reins (2005)</t>
  </si>
  <si>
    <t xml:space="preserve">Primary V5; secondary V4</t>
  </si>
  <si>
    <t xml:space="preserve">Overlaps V4 (Calexico's home lane) as a genuine 50/50 collaboration; filed V5 for Iron &amp; Wine's authorship of the songs.</t>
  </si>
  <si>
    <t xml:space="preserve">Fleet Foxes – Shore (2020)</t>
  </si>
  <si>
    <t xml:space="preserve">Primary V5</t>
  </si>
  <si>
    <t xml:space="preserve">Borderline V5/C8: Shore's chamber-pop production sits at the edge of the lane's old-time-folk core; included per the field guide's own note on Shore as borderline.</t>
  </si>
  <si>
    <t xml:space="preserve">Angel Olsen – Big Time (2022)</t>
  </si>
  <si>
    <t xml:space="preserve">Primary V5; secondary C3</t>
  </si>
  <si>
    <t xml:space="preserve">Country turn per the field guide's own note; filed V5 primary with C3 (new alt-country/honky-tonk) as secondary given the pedal-steel, classic-country arrangement.</t>
  </si>
  <si>
    <t xml:space="preserve">Marissa Nadler – Songs III: Bird on the Water (2007)</t>
  </si>
  <si>
    <t xml:space="preserve">Sound leans toward slowcore (glacial tempo, reverb-heavy production) rather than upbeat folk; filed V5 for the old-time-ballad songwriting underneath.</t>
  </si>
  <si>
    <t xml:space="preserve">Marissa Nadler – Little Hells (2009)</t>
  </si>
  <si>
    <t xml:space="preserve">Same slowcore-leaning borderline as Songs III.</t>
  </si>
  <si>
    <t xml:space="preserve">Marissa Nadler – July (2014)</t>
  </si>
  <si>
    <t xml:space="preserve">Same slowcore-leaning borderline as her earlier records; July is the most widely cited entry point.</t>
  </si>
  <si>
    <t xml:space="preserve">Sharon Van Etten – Epic (2010)</t>
  </si>
  <si>
    <t xml:space="preserve">Van Etten's catalog spans several lanes; her later, fuller-band records move toward indie rock. Included here for her early, folk-rooted work only.</t>
  </si>
  <si>
    <t xml:space="preserve">Sharon Van Etten – Tramp (2012)</t>
  </si>
  <si>
    <t xml:space="preserve">Same catalog-spanning note as Epic; Van Etten's post-Tramp records (Are We There onward) move further into indie rock and sit outside this lane.</t>
  </si>
  <si>
    <t xml:space="preserve">William Tyler – Modern Country (2016)</t>
  </si>
  <si>
    <t xml:space="preserve">Primary V8; secondary C6</t>
  </si>
  <si>
    <t xml:space="preserve">Full-band, Dead-indebted arrangements place this close to C6; kept in V8 as the guitar composition and solo-guitar lineage remain the core of the record.</t>
  </si>
  <si>
    <t xml:space="preserve">Steve Gunn – Boerum Palace (2009)</t>
  </si>
  <si>
    <t xml:space="preserve">Boerum Palace has a couple of vocal tracks rather than being purely instrumental; kept in V8 because the record is guitar-centered and raga-influenced, unlike Gunn's later song-oriented albums (Time Off, C6).</t>
  </si>
  <si>
    <t xml:space="preserve">James Blackshaw – The Cloud of Unknowing (2007)</t>
  </si>
  <si>
    <t xml:space="preserve">Primary V8</t>
  </si>
  <si>
    <t xml:space="preserve">UK guitarist, more minimalist-composition than blues-rooted; included as the clearest bridge between American Primitive raga technique and modern classical minimalism.</t>
  </si>
  <si>
    <t xml:space="preserve">Bill Orcutt – How the Thing Sings (2011)</t>
  </si>
  <si>
    <t xml:space="preserve">Orcutt's damaged, atonal technique sits at the noise-rock edge of the genre rather than its fingerpicked mainstream; logged here per the brief as a borderline American Primitive figure.</t>
  </si>
  <si>
    <t xml:space="preserve">Michael Chapman – 50 (2017)</t>
  </si>
  <si>
    <t xml:space="preserve">Vocal-forward British folk-blues record, not instrumental; included per the brief's note on Michael Chapman's late records as a documented parallel figure to the American Primitive scene, championed by Paradise of Bachelors and Steve Gunn.</t>
  </si>
  <si>
    <t xml:space="preserve">Harry Taussig – Fate Is Only Once (1965)</t>
  </si>
  <si>
    <t xml:space="preserve">Recorded and privately pressed in 1965 but only widely available after a 2006 Tompkins Square reissue; dated to the original 1965 private-press release per the brief's original-release rule.</t>
  </si>
  <si>
    <t xml:space="preserve">Wilco – Being There (1996)</t>
  </si>
  <si>
    <t xml:space="preserve">Primary V9; secondary V4</t>
  </si>
  <si>
    <t xml:space="preserve">Sound is already edging toward V4's roots-inflected indie rock; kept in V9 because it is still widely treated as the insurgent-country era's closing statement.</t>
  </si>
  <si>
    <t xml:space="preserve">Whiskeytown – Pneumonia (2001)</t>
  </si>
  <si>
    <t xml:space="preserve">Primary V9; secondary V6</t>
  </si>
  <si>
    <t xml:space="preserve">Recorded 1999 but released 2001 with a more polished, post-insurgent-country sound closer to V6; kept in V9 as the band's closing statement.</t>
  </si>
  <si>
    <t xml:space="preserve">Son Volt – Okemah and the Melody of Riot (2005)</t>
  </si>
  <si>
    <t xml:space="preserve">Primary V9</t>
  </si>
  <si>
    <t xml:space="preserve">2005 release, included because the reformed band's sound stays within the insurgent-country lane rather than moving toward V4-style indie.</t>
  </si>
  <si>
    <t xml:space="preserve">Jay Farrar – Sebastopol (2001)</t>
  </si>
  <si>
    <t xml:space="preserve">2001 solo record with more expansive production than Son Volt; kept primary in V9 as a direct continuation of Farrar's insurgent-country songwriting, secondary V6.</t>
  </si>
  <si>
    <t xml:space="preserve">The Jayhawks – Smile (2000)</t>
  </si>
  <si>
    <t xml:space="preserve">2000 record moves well past alt-country into glossy power pop; kept in V9 as the same band's catalog entry, flagged secondary V6.</t>
  </si>
  <si>
    <t xml:space="preserve">Old 97's – Satellite Rides (2001)</t>
  </si>
  <si>
    <t xml:space="preserve">2001 record moves toward straight power pop with little pedal steel or twang; kept in V9 as the closing chapter of the band's insurgent-country arc.</t>
  </si>
  <si>
    <t xml:space="preserve">16 Horsepower – Secret South (2000)</t>
  </si>
  <si>
    <t xml:space="preserve">2000 release; included because the sound stays within the gothic-country wing of insurgent country rather than moving into a different lane.</t>
  </si>
  <si>
    <t xml:space="preserve">The Handsome Family – In the Air (2000)</t>
  </si>
  <si>
    <t xml:space="preserve">2000 release; included as a direct continuation of the same duo's 1990s gothic-country sound.</t>
  </si>
  <si>
    <t xml:space="preserve">The Handsome Family – Twilight (2001)</t>
  </si>
  <si>
    <t xml:space="preserve">2001 release, included as a continuation of the same 1990s Chicago-era gothic-country sound.</t>
  </si>
  <si>
    <t xml:space="preserve">Richard Buckner – Devotion + Doubt (1997)</t>
  </si>
  <si>
    <t xml:space="preserve">1997 MCA record pushes toward avant-garde arrangements closer to V6-style alt-country; kept primary V9 as a direct continuation of 'Bloomed'.</t>
  </si>
  <si>
    <t xml:space="preserve">Richard Buckner – Since (1998)</t>
  </si>
  <si>
    <t xml:space="preserve">1998 MCA record continues the atmospheric, indie-adjacent turn of 'Devotion + Doubt'; kept primary V9, secondary V6.</t>
  </si>
  <si>
    <t xml:space="preserve">Snocaps – Snocaps (2025)</t>
  </si>
  <si>
    <t xml:space="preserve">Primary C1; secondary C5</t>
  </si>
  <si>
    <t xml:space="preserve">Included under Lenderman's coverage per assignment; equally could sit under Waxahatchee/Crutchfield lineage.</t>
  </si>
  <si>
    <t xml:space="preserve">Diva Sweetly – In The Living Room (2019)</t>
  </si>
  <si>
    <t xml:space="preserve">Primary C2; secondary C4</t>
  </si>
  <si>
    <t xml:space="preserve">Diva Sweetly is a pop-punk record, closer to Wednesday's roots than to C2's barroom-storyteller sound, but kept here per assignment as Hartzman's pre-Wednesday project.</t>
  </si>
  <si>
    <t xml:space="preserve">Greg Freeman – All Set the Bone (2026)</t>
  </si>
  <si>
    <t xml:space="preserve">Primary C1</t>
  </si>
  <si>
    <t xml:space="preserve">Not yet released as of this writing (out Oct 2, 2026); included per assignment based on confirmed tracklist, date and producer from the artist's own Bandcamp pre-order page.</t>
  </si>
  <si>
    <t xml:space="preserve">Spencer Radcliffe – Keeper (2014)</t>
  </si>
  <si>
    <t xml:space="preserve">Sound not directly confirmed as twang/country; included as completion of an artist mapped to C1, sequenced before his rockier records.</t>
  </si>
  <si>
    <t xml:space="preserve">i26connector – i26connector (2026)</t>
  </si>
  <si>
    <t xml:space="preserve">Primary C1; secondary C9</t>
  </si>
  <si>
    <t xml:space="preserve">Self-tagged 'Emo Southern Rock'; could also fit C9 (twangy emo crossover) as secondary.</t>
  </si>
  <si>
    <t xml:space="preserve">Oldstar – Of the Highway (2025)</t>
  </si>
  <si>
    <t xml:space="preserve">Real Bandcamp handle is oldst4r (band tags itself 'oldstar'); a different band uses the plain 'oldstar' handle.</t>
  </si>
  <si>
    <t xml:space="preserve">Wild Pink – Still Coming Down (2026)</t>
  </si>
  <si>
    <t xml:space="preserve">Wild Pink's earlier albums (Wild Pink, Yolk in the Fur, A Billion Little Lights, ILYSM, Dulling the Horns) are straighter indie rock and are NOT included here; only Still Coming Down was ruled into C1.</t>
  </si>
  <si>
    <t xml:space="preserve">Daughn Gibson – Carnation (2015)</t>
  </si>
  <si>
    <t xml:space="preserve">Primary C2</t>
  </si>
  <si>
    <t xml:space="preserve">All Hell (2012) and Me Moan (2013) are pre-2014 and fall outside the C2 era window; not included.</t>
  </si>
  <si>
    <t xml:space="preserve">Symbol Soup – Stepping on the Same Rakes (2026)</t>
  </si>
  <si>
    <t xml:space="preserve">Non-US (London) artist; included on style/sound fit per lane definition, not scene.</t>
  </si>
  <si>
    <t xml:space="preserve">Jonny Fritz – Sweet Creep (2016)</t>
  </si>
  <si>
    <t xml:space="preserve">Earlier Fritz records (as Jonny Corndawg / Dad Country era) are placed in V6 per seed note; Sweet Creep and Debbie Downers are logged here as his later, more idiosyncratic work.</t>
  </si>
  <si>
    <t xml:space="preserve">Eliza Niemi – Progress Bakery (2025)</t>
  </si>
  <si>
    <t xml:space="preserve">Borderline C2 fit: cello-based chamber pop rather than bar-band arrangement; included per seed note and Terry coverage, could also read as Context/indie-folk adjacent.</t>
  </si>
  <si>
    <t xml:space="preserve">Tobacco City – Tobacco City, USA (2023)</t>
  </si>
  <si>
    <t xml:space="preserve">Primary C3</t>
  </si>
  <si>
    <t xml:space="preserve">Terry's post describes this as a 2021 LP, but the Bandcamp page states it was released January 30, 2023; used the scraped release date.</t>
  </si>
  <si>
    <t xml:space="preserve">Kiely Connell – Calumet Queen (2026)</t>
  </si>
  <si>
    <t xml:space="preserve">Terry's list names a 2024 album 'My Own Company' by Kiely Connell that could not be located on her Bandcamp page (which calls Calumet Queen her debut); sent to needs_verification.</t>
  </si>
  <si>
    <t xml:space="preserve">Big Vic – Girl, Buried (2021)</t>
  </si>
  <si>
    <t xml:space="preserve">Primary C4; secondary C1</t>
  </si>
  <si>
    <t xml:space="preserve">Recorded before Twin Plagues and only loosely tied to the scene by the artist's own account; could also sit in C1 as noisy indie-twang.</t>
  </si>
  <si>
    <t xml:space="preserve">Hop Along – Get Disowned (2012)</t>
  </si>
  <si>
    <t xml:space="preserve">Primary C9</t>
  </si>
  <si>
    <t xml:space="preserve">Twang is faint here; included mainly for its influence on the wider emo-into-Americana scene rather than its own sound.</t>
  </si>
  <si>
    <t xml:space="preserve">Hop Along – Painted Shut (2015)</t>
  </si>
  <si>
    <t xml:space="preserve">Twang is audible mainly in the loose, folk-derived guitar interplay rather than pedal steel or overt country phrasing.</t>
  </si>
  <si>
    <t xml:space="preserve">Hop Along – Bark Your Head Off, Dog (2018)</t>
  </si>
  <si>
    <t xml:space="preserve">Julia Jacklin – Don't Let the Kids Win (2016)</t>
  </si>
  <si>
    <t xml:space="preserve">Primary C5</t>
  </si>
  <si>
    <t xml:space="preserve">Debut leans closer to plain singer-songwriter pop than later records; kept in C5 per field-guide mapping.</t>
  </si>
  <si>
    <t xml:space="preserve">Julia Jacklin – Pre Pleasure (2022)</t>
  </si>
  <si>
    <t xml:space="preserve">Pop/indie artist's country-adjacent turn; kept in C5 (rather than Context) because the twang texture is explicit here, per brief guidance.</t>
  </si>
  <si>
    <t xml:space="preserve">Ohtis – Curve of Earth (2019)</t>
  </si>
  <si>
    <t xml:space="preserve">Primary C5; secondary C2</t>
  </si>
  <si>
    <t xml:space="preserve">Country-rock band; flagged as a judgment call between C5 and C2's barroom-storyteller sound.</t>
  </si>
  <si>
    <t xml:space="preserve">Fog Lake – Midnight Society (2023)</t>
  </si>
  <si>
    <t xml:space="preserve">Primary C8</t>
  </si>
  <si>
    <t xml:space="preserve">Fog Lake leans lo-fi/bedroom-pop more than country-twang; included per Terry's C8 triage list, but could also suit a lo-fi/dream-pop Context lane.</t>
  </si>
  <si>
    <t xml:space="preserve">Widowspeak – Roses (2026)</t>
  </si>
  <si>
    <t xml:space="preserve">Widowspeak's early 2010s dream-pop albums (self-titled, Almanac) don't fit C8's twang test and are left out; only the later, more country-inflected records are included here.</t>
  </si>
  <si>
    <t xml:space="preserve">Hana Stretton – tiarn (2026)</t>
  </si>
  <si>
    <t xml:space="preserve">Leans folk-ambient more than twangy; included per Terry's C8 triage but is one of the quieter, least country-inflected records in this batch.</t>
  </si>
  <si>
    <t xml:space="preserve">Joyer – On the Other End of the Line... (2025)</t>
  </si>
  <si>
    <t xml:space="preserve">Joyer leans closer to shoegaze/jangle-pop than slowcore twang; kept in C8 per Terry's triage, but could also fit a shoegaze-adjacent Context lane.</t>
  </si>
  <si>
    <t xml:space="preserve">Magnolia Electric Co. – Sojourner (2007)</t>
  </si>
  <si>
    <t xml:space="preserve">A box set of otherwise-unreleased session material rather than a standard studio LP; logged as Compilation per the assignment.</t>
  </si>
  <si>
    <t xml:space="preserve">Amalgamated Sons of Rest – Amalgamated Sons of Rest (2002)</t>
  </si>
  <si>
    <t xml:space="preserve">A Molina/Will Oldham/Alasdair Roberts side project; logged in V1 for Molina but also touches V2 (Drag City/Oldham) through its other members.</t>
  </si>
  <si>
    <t xml:space="preserve">Monsters of Folk – Monsters of Folk (2009)</t>
  </si>
  <si>
    <t xml:space="preserve">Primary V4; secondary V1</t>
  </si>
  <si>
    <t xml:space="preserve">A polished indie-folk supergroup record (with Conor Oberst, Jim James, M. Ward) more at home in V4 (roots-inflected 2000s indie) than the Molina/Magnolia core sound; Will Johnson's presence keeps it cross-listed here per the assignment.</t>
  </si>
  <si>
    <t xml:space="preserve">Centro-matic – Candidate Waltz (2011)</t>
  </si>
  <si>
    <t xml:space="preserve">Key tracks drawn from the general Centro-matic discography page rather than a dedicated album page; verify title spellings if used as canonical.</t>
  </si>
  <si>
    <t xml:space="preserve">Centro-matic – Take Pride in Your Long Odds (2014)</t>
  </si>
  <si>
    <t xml:space="preserve">Released in 2014, one year past the lane's nominal 1996-2013 era, but included as Centro-matic's closing album per the assignment's instruction to place it in V1; key track titles are best-effort from secondary listings and should be spot-checked.</t>
  </si>
  <si>
    <t xml:space="preserve">South San Gabriel – The Carlton Chronicles: Not Until the Operation's Through (2005)</t>
  </si>
  <si>
    <t xml:space="preserve">Slow, hushed enough to also fit V12 (slowcore); kept primary in V1 as part of Will Johnson's core Denton catalog.</t>
  </si>
  <si>
    <t xml:space="preserve">Will Johnson – Wire Mountain (2019)</t>
  </si>
  <si>
    <t xml:space="preserve">Released 2019, well past the lane's 1996-2013 era; kept in V1 as a continuation of Will Johnson's core catalog rather than moved to a Core lane, since its sound has not changed.</t>
  </si>
  <si>
    <t xml:space="preserve">Will Johnson – Diamond City (2025)</t>
  </si>
  <si>
    <t xml:space="preserve">Released in 2025, far past the lane's 1996-2013 era; the assignment explicitly places it in V1 as the continuation of Will Johnson's Molina-circle catalog rather than in a Core lane.</t>
  </si>
  <si>
    <t xml:space="preserve">Arbouretum – Let It All In (2020)</t>
  </si>
  <si>
    <t xml:space="preserve">Released 2020, past the lane's 1996-2013 era; kept in V1 since Arbouretum's sound is continuous with their earlier lane-era albums.</t>
  </si>
  <si>
    <t xml:space="preserve">The Black Swans – Who Will Walk in the Darkness with You? (2004)</t>
  </si>
  <si>
    <t xml:space="preserve">Molina-adjacent by scene and sound (Midwestern gothic folk) rather than by documented collaboration; lineage_basis marked Inferred.</t>
  </si>
  <si>
    <t xml:space="preserve">Stephen Malkmus – Stephen Malkmus (2001)</t>
  </si>
  <si>
    <t xml:space="preserve">Released in 2001 (L2), just past the lane's 1989-1999 core years; included as the direct Pavement-to-solo continuation the assignment names as a borderline L2 record.</t>
  </si>
  <si>
    <t xml:space="preserve">Stephen Malkmus – Pig Lib (2003)</t>
  </si>
  <si>
    <t xml:space="preserve">Released in 2003 (L2), well past the lane's core 1989-1999 years; included as a direct continuation of the Pavement/Malkmus songwriting line the assignment flags as borderline L2.</t>
  </si>
  <si>
    <t xml:space="preserve">Pedro the Lion – It's Hard to Find a Friend (1998)</t>
  </si>
  <si>
    <t xml:space="preserve">Primary V12; secondary V10</t>
  </si>
  <si>
    <t xml:space="preserve">Quiet, hushed songwriting sits closer to V12 (slowcore/sadcore) than to V10's looser slacker sound, per the assignment's own borderline flag; filed primary in V12 with V10 as secondary for its Pacific Northwest indie-scene ties.</t>
  </si>
  <si>
    <t xml:space="preserve">Pedro the Lion – Winners Never Quit (2000)</t>
  </si>
  <si>
    <t xml:space="preserve">Filed primary in V12 (slowcore) as with the debut, given its slow, hushed pace; V10 kept as secondary for the band's Pacific Northwest indie-scene ties.</t>
  </si>
  <si>
    <t xml:space="preserve">Death Cab for Cutie – Something About Airplanes (1998)</t>
  </si>
  <si>
    <t xml:space="preserve">More melodic and polished than core V10 slacker rock, but included per the assignment as a named borderline L2 record from the same Pacific Northwest indie scene as Built to Spill and Modest Mouse.</t>
  </si>
  <si>
    <t xml:space="preserve">Death Cab for Cutie – We Have the Facts and We're Voting Yes (2000)</t>
  </si>
  <si>
    <t xml:space="preserve">More melodic/polished than core V10 slacker rock; included as a named borderline L2 record from the same Pacific Northwest indie scene, following the assignment's guidance.</t>
  </si>
  <si>
    <t xml:space="preserve">The Shins – Oh, Inverted World (2001)</t>
  </si>
  <si>
    <t xml:space="preserve">Primary V10; secondary V17</t>
  </si>
  <si>
    <t xml:space="preserve">Sound leans toward jangle/power-pop (V17) more than V10's off-kilter slacker rock; kept primary in V10 per the assignment's flagging as a borderline L2 record, with V17 noted as secondary.</t>
  </si>
  <si>
    <t xml:space="preserve">Sarah Shook &amp; the Disarmers – Sidelong (2015)</t>
  </si>
  <si>
    <t xml:space="preserve">Primary V6; secondary C3</t>
  </si>
  <si>
    <t xml:space="preserve">Chapel Hill, NC cowpunk/outlaw-country band; logged here as V3/C3 per assignment note, primary placed in V6.</t>
  </si>
  <si>
    <t xml:space="preserve">Sarah Shook &amp; the Disarmers – Years (2018)</t>
  </si>
  <si>
    <t xml:space="preserve">Sarah Shook &amp; the Disarmers – Nightroamer (2022)</t>
  </si>
  <si>
    <t xml:space="preserve">Sarah Shook &amp; the Disarmers – Revelations (2024)</t>
  </si>
  <si>
    <t xml:space="preserve">Hiss Golden Messenger – Bad Debt (2010)</t>
  </si>
  <si>
    <t xml:space="preserve">Primary V4; secondary C6</t>
  </si>
  <si>
    <t xml:space="preserve">Field guide places Hiss Golden Messenger's scene in C6; logged here as V4 with C6 secondary for this early, most folk-facing record.</t>
  </si>
  <si>
    <t xml:space="preserve">Hiss Golden Messenger – Poor Moon (2011)</t>
  </si>
  <si>
    <t xml:space="preserve">Field guide places Hiss Golden Messenger's scene in C6; logged here as V4 with C6 secondary.</t>
  </si>
  <si>
    <t xml:space="preserve">Hiss Golden Messenger – Haw (2013)</t>
  </si>
  <si>
    <t xml:space="preserve">The Mountain Goats – The Sunset Tree (2005)</t>
  </si>
  <si>
    <t xml:space="preserve">Primary V4; secondary V11</t>
  </si>
  <si>
    <t xml:space="preserve">Studio-era Mountain Goats logged here as V4 with V11 (lo-fi/DIY) as secondary per the assignment.</t>
  </si>
  <si>
    <t xml:space="preserve">The Mountain Goats – Heretic Pride (2008)</t>
  </si>
  <si>
    <t xml:space="preserve">Dr. Dog – We All Belong (2007)</t>
  </si>
  <si>
    <t xml:space="preserve">Closer to lo-fi harmony pop than twangy Americana; included as a documented part of the 2000s roots-adjacent indie scene per the seed list.</t>
  </si>
  <si>
    <t xml:space="preserve">Dr. Dog – Shame, Shame (2010)</t>
  </si>
  <si>
    <t xml:space="preserve">Neko Case – The Virginian (1997)</t>
  </si>
  <si>
    <t xml:space="preserve">Primary V6</t>
  </si>
  <si>
    <t xml:space="preserve">1997 predates V6's 1998 start and by year fits V9's insurgent-country boom more closely, but the V9 lane file does not include it, so it is placed here per assignment instruction.</t>
  </si>
  <si>
    <t xml:space="preserve">Th' Legendary Shack Shakers – Cockadoodledon't (2003)</t>
  </si>
  <si>
    <t xml:space="preserve">Rockabilly/psychobilly-leaning band closer to Context lane X4 (rockabilly revival) than core alt-country; kept in V6 for its Bloodshot Records tie and the assignment's explicit seed mention.</t>
  </si>
  <si>
    <t xml:space="preserve">Th' Legendary Shack Shakers – Believe (2004)</t>
  </si>
  <si>
    <t xml:space="preserve">Rockabilly/psychobilly-leaning band closer to Context lane X4 than core alt-country; included for its direct Bloodshot Records connection and seed mention.</t>
  </si>
  <si>
    <t xml:space="preserve">Charley Crockett – A Stolen Jewel (2015)</t>
  </si>
  <si>
    <t xml:space="preserve">Primary V7; secondary X2</t>
  </si>
  <si>
    <t xml:space="preserve">Secondary X2 noted for his overlap with the Texas/Red Dirt touring circuit.</t>
  </si>
  <si>
    <t xml:space="preserve">Charley Crockett – Lil' G.L.'s Honky Tonk Jubilee (2017)</t>
  </si>
  <si>
    <t xml:space="preserve">Secondary X2 for his ties to the Texas country touring scene.</t>
  </si>
  <si>
    <t xml:space="preserve">Charley Crockett – Lonesome as a Shadow (2018)</t>
  </si>
  <si>
    <t xml:space="preserve">Secondary X2 for touring/scene overlap.</t>
  </si>
  <si>
    <t xml:space="preserve">Charley Crockett – The Valley (2019)</t>
  </si>
  <si>
    <t xml:space="preserve">Charley Crockett – Welcome to Hard Times (2020)</t>
  </si>
  <si>
    <t xml:space="preserve">Charley Crockett – The Man from Waco (2022)</t>
  </si>
  <si>
    <t xml:space="preserve">Charley Crockett – $10 Cowboy (2024)</t>
  </si>
  <si>
    <t xml:space="preserve">Charley Crockett – Lonesome Drifter (2025)</t>
  </si>
  <si>
    <t xml:space="preserve">Cody Jinks – Adobe Sessions (2015)</t>
  </si>
  <si>
    <t xml:space="preserve">Secondary X2 for his roots in the Texas/Red Dirt touring scene.</t>
  </si>
  <si>
    <t xml:space="preserve">Cody Jinks – I'm Not the Devil (2016)</t>
  </si>
  <si>
    <t xml:space="preserve">Cody Jinks – Lifers (2018)</t>
  </si>
  <si>
    <t xml:space="preserve">Whitey Morgan and the 78's – Sonic Ranch (2015)</t>
  </si>
  <si>
    <t xml:space="preserve">Primary V7</t>
  </si>
  <si>
    <t xml:space="preserve">Borderline inclusion: sound leans as much on 1970s outlaw revivalism as on the 2010s neo-traditional wave.</t>
  </si>
  <si>
    <t xml:space="preserve">Whitey Morgan and the 78's – Hard Times and White Lines (2018)</t>
  </si>
  <si>
    <t xml:space="preserve">Borderline inclusion, same reasoning as Sonic Ranch.</t>
  </si>
  <si>
    <t xml:space="preserve">Emily Nenni – On the Ranch (2022)</t>
  </si>
  <si>
    <t xml:space="preserve">Primary V7; secondary C3</t>
  </si>
  <si>
    <t xml:space="preserve">Secondary C3 for her ties to the current Nashville honky-tonk/alt-country scene.</t>
  </si>
  <si>
    <t xml:space="preserve">Emily Nenni – Drive &amp; Cry (2024)</t>
  </si>
  <si>
    <t xml:space="preserve">Nick Shoulders – Okay, Crawdad (2019)</t>
  </si>
  <si>
    <t xml:space="preserve">Secondary C3 for his ties to the current DIY alt-country/old-time crossover scene.</t>
  </si>
  <si>
    <t xml:space="preserve">Nick Shoulders – Home on the Rage (2021)</t>
  </si>
  <si>
    <t xml:space="preserve">Nick Shoulders – All Bad (2023)</t>
  </si>
  <si>
    <t xml:space="preserve">Willi Carlisle – To Tell You the Truth (2018)</t>
  </si>
  <si>
    <t xml:space="preserve">Primary V7; secondary C5</t>
  </si>
  <si>
    <t xml:space="preserve">Secondary C5 for overlap with the twangy indie-folk scene.</t>
  </si>
  <si>
    <t xml:space="preserve">Willi Carlisle – Peculiar, Missouri (2022)</t>
  </si>
  <si>
    <t xml:space="preserve">Secondary C3 for overlap with the current alt-country scene.</t>
  </si>
  <si>
    <t xml:space="preserve">Willi Carlisle – Critterland (2024)</t>
  </si>
  <si>
    <t xml:space="preserve">Willi Carlisle – Winged Victory (2025)</t>
  </si>
  <si>
    <t xml:space="preserve">Brent Cobb – Shine on Rainy Day (2016)</t>
  </si>
  <si>
    <t xml:space="preserve">Primary V7; secondary X1</t>
  </si>
  <si>
    <t xml:space="preserve">Secondary X1 for his Nashville songwriter-row ties (has written hits for mainstream country artists).</t>
  </si>
  <si>
    <t xml:space="preserve">Brent Cobb – Providence Canyon (2018)</t>
  </si>
  <si>
    <t xml:space="preserve">Secondary X1 for his Nashville songwriter-row ties.</t>
  </si>
  <si>
    <t xml:space="preserve">Brent Cobb – Southern Star (2023)</t>
  </si>
  <si>
    <t xml:space="preserve">Charles Wesley Godwin – Seneca (2019)</t>
  </si>
  <si>
    <t xml:space="preserve">Borderline call: closer to the arena-Americana sound of X2 than to strict neo-traditional country; kept in V7 for its Appalachian storytelling focus.</t>
  </si>
  <si>
    <t xml:space="preserve">Charles Wesley Godwin – How the Mighty Fall (2021)</t>
  </si>
  <si>
    <t xml:space="preserve">Same borderline call as Seneca.</t>
  </si>
  <si>
    <t xml:space="preserve">Charles Wesley Godwin – Family Ties (2023)</t>
  </si>
  <si>
    <t xml:space="preserve">Arlo McKinley – Die Midwestern (2020)</t>
  </si>
  <si>
    <t xml:space="preserve">Primary V7; secondary V3</t>
  </si>
  <si>
    <t xml:space="preserve">Secondary V3 for its Southern-storytelling-rock kinship with Drive-By Truckers-style narrative songwriting.</t>
  </si>
  <si>
    <t xml:space="preserve">Arlo McKinley – This Mess We're In (2022)</t>
  </si>
  <si>
    <t xml:space="preserve">Secondary V3, same reasoning as Die Midwestern.</t>
  </si>
  <si>
    <t xml:space="preserve">Sunny War – Simple Syrup (2021)</t>
  </si>
  <si>
    <t xml:space="preserve">Primary V7; secondary V5</t>
  </si>
  <si>
    <t xml:space="preserve">Secondary V5 for its rootsy indie-folk fingerpicking style.</t>
  </si>
  <si>
    <t xml:space="preserve">Melissa Carper – Ramblin' Soul (2022)</t>
  </si>
  <si>
    <t xml:space="preserve">Primary V7; secondary X4</t>
  </si>
  <si>
    <t xml:space="preserve">Secondary X4 for her old-time/Western-swing instrumental grounding.</t>
  </si>
  <si>
    <t xml:space="preserve">Kaitlin Butts – What Else Can She Do (2022)</t>
  </si>
  <si>
    <t xml:space="preserve">Borderline V7/X2 call; kept here for its neo-traditional vocal and steel-guitar textures despite Red Dirt-adjacent production.</t>
  </si>
  <si>
    <t xml:space="preserve">Kaitlin Butts – Roadrunner! (2024)</t>
  </si>
  <si>
    <t xml:space="preserve">Borderline V7/X2 call, same reasoning as What Else Can She Do.</t>
  </si>
  <si>
    <t xml:space="preserve">Field Medic – light is gone 2 (2023)</t>
  </si>
  <si>
    <t xml:space="preserve">Sits at the lo-fi/bedroom-folk edge of the Core sound rather than straight twang; included per Terry coverage and folk roots of the songwriting.</t>
  </si>
  <si>
    <t xml:space="preserve">Amen Dunes – Love (2014)</t>
  </si>
  <si>
    <t xml:space="preserve">Primary C6</t>
  </si>
  <si>
    <t xml:space="preserve">More psych-folk drone than classic cosmic country, but Josh Terry grouped it with the C6 revival scene.</t>
  </si>
  <si>
    <t xml:space="preserve">Amen Dunes – Freedom (2018)</t>
  </si>
  <si>
    <t xml:space="preserve">More psych-folk than straight cosmic country; included per Terry's C6 grouping.</t>
  </si>
  <si>
    <t xml:space="preserve">Kacy &amp; Clayton – The Siren's Song (2017)</t>
  </si>
  <si>
    <t xml:space="preserve">Primary C6; secondary V6</t>
  </si>
  <si>
    <t xml:space="preserve">Could also sit in V6 (classic-country revival); filed here for its country-rock production.</t>
  </si>
  <si>
    <t xml:space="preserve">Kacy &amp; Clayton – Carrying On (2019)</t>
  </si>
  <si>
    <t xml:space="preserve">Could also sit in V6; filed here for its country-rock production.</t>
  </si>
  <si>
    <t xml:space="preserve">Silver Synthetic – Rosalie (2025)</t>
  </si>
  <si>
    <t xml:space="preserve">Label 'Curation Records' comes from Josh Terry's write-up (terry_by_lane/C6.txt); the Bandcamp album page itself does not state a label.</t>
  </si>
  <si>
    <t xml:space="preserve">Ora Cogan – Hard Hearted Woman (2026)</t>
  </si>
  <si>
    <t xml:space="preserve">Cogan's earlier catalog (Formless, Crickets, etc.) is dream-folk/goth-folk, not Core cosmic country; only Hard Hearted Woman is included here.</t>
  </si>
  <si>
    <t xml:space="preserve">Teddy and The Rough Riders – The Congress of Teddy and The Rough Riders (2019)</t>
  </si>
  <si>
    <t xml:space="preserve">Terry's 2024 mentions concern the band's later LP 'Down Home' (produced by Margo Price), which could not be verified via a scraped page; only this 2019 debut is included here.</t>
  </si>
  <si>
    <t xml:space="preserve">Golden Apples – Bananasugarfire (2023)</t>
  </si>
  <si>
    <t xml:space="preserve">Primary C7</t>
  </si>
  <si>
    <t xml:space="preserve">needs_verification for key_tracks -- no confirmed tracklist scraped for this specific album</t>
  </si>
  <si>
    <t xml:space="preserve">Horsegirl – Phonetics On and On (2025)</t>
  </si>
  <si>
    <t xml:space="preserve">needs_verification for key_tracks -- no tracklist scraped</t>
  </si>
  <si>
    <t xml:space="preserve">Hovvdy – Hovvdy (2024)</t>
  </si>
  <si>
    <t xml:space="preserve">needs_verification for key_tracks and label -- label from memory (Terry file gives no label), not confirmed on a scraped page</t>
  </si>
  <si>
    <t xml:space="preserve">Hotline TNT – Cartwheel (2023)</t>
  </si>
  <si>
    <t xml:space="preserve">Primary C7; secondary X9</t>
  </si>
  <si>
    <t xml:space="preserve">Fuzz-heavy sound borders shoegaze (X9); kept as C7 for its jangle/slacker songwriting core per Terry file placement.</t>
  </si>
  <si>
    <t xml:space="preserve">Cash Langdon – Dogs (2025)</t>
  </si>
  <si>
    <t xml:space="preserve">Primary C7; secondary C2</t>
  </si>
  <si>
    <t xml:space="preserve">Terry file names label as Born Yesterday; Bandcamp page text names Seasick Records as the releasing label -- used the scraped source.</t>
  </si>
  <si>
    <t xml:space="preserve">Courtney Barnett – Things Take Time, Take Time (2021)</t>
  </si>
  <si>
    <t xml:space="preserve">needs_verification for key_tracks and label -- label recalled from general knowledge, not confirmed on a scraped page</t>
  </si>
  <si>
    <t xml:space="preserve">Kiwi Jr. – Chopper (2022)</t>
  </si>
  <si>
    <t xml:space="preserve">The Bug Club – Rare Birds: Hour of Song (2023)</t>
  </si>
  <si>
    <t xml:space="preserve">Widowspeak – Plum (2020)</t>
  </si>
  <si>
    <t xml:space="preserve">Year corrected to 2020 (per the album's own Bandcamp page and Wikipedia); an earlier needs_verification note had left it unconfirmed.</t>
  </si>
  <si>
    <t xml:space="preserve">Widowspeak – Expect the Best (2017)</t>
  </si>
  <si>
    <t xml:space="preserve">Year corrected to 2017 (the album's own Bandcamp page and Wikipedia agree); an earlier needs_verification note guessed 2021.</t>
  </si>
  <si>
    <t xml:space="preserve">Willow Avalon – Stranger (2024)</t>
  </si>
  <si>
    <t xml:space="preserve">Primary X1</t>
  </si>
  <si>
    <t xml:space="preserve">Released as an EP rather than an LP; included per the assignment's Terry-lead instruction as a modern example worth flagging.</t>
  </si>
  <si>
    <t xml:space="preserve">Wyatt Flores – Half Life (2024)</t>
  </si>
  <si>
    <t xml:space="preserve">Primary X2</t>
  </si>
  <si>
    <t xml:space="preserve">Released as an EP; included as the lane's modern example of the post-Bryan Red Dirt/Oklahoma scene per assignment instructions.</t>
  </si>
  <si>
    <t xml:space="preserve">Racing Mount Pleasant – Racing Mount Pleasant (2025)</t>
  </si>
  <si>
    <t xml:space="preserve">Primary X5</t>
  </si>
  <si>
    <t xml:space="preserve">Single-source verification via the Terry lead post rather than a discography page; treat as Medium confidence.</t>
  </si>
  <si>
    <t xml:space="preserve">Tapir! – The Pilgrim, Their God and the King of My Decrepit Mountain (2024)</t>
  </si>
  <si>
    <t xml:space="preserve">Single-source verification via the Terry lead post; treat as Medium confidence.</t>
  </si>
  <si>
    <t xml:space="preserve">Bruce Springsteen – Nebraska (1982)</t>
  </si>
  <si>
    <t xml:space="preserve">Primary X7; secondary V22</t>
  </si>
  <si>
    <t xml:space="preserve">Flagged per assignment as a V-influence within X7: its stripped-down folk sound is a direct ancestor cited by alt-country/indie-folk artists, so it also carries secondary_lane V22.</t>
  </si>
  <si>
    <t xml:space="preserve">Waxahatchee – American Weekend (2012)</t>
  </si>
  <si>
    <t xml:space="preserve">Primary C7; secondary C3</t>
  </si>
  <si>
    <t xml:space="preserve">Pre-2020 Waxahatchee records are placed in C7 (slacker/lo-fi) with C3 as secondary since her songwriting already leans country-folk; the post-2020 Merge albums fit C3/V lanes better and are out of this lane's scope.</t>
  </si>
  <si>
    <t xml:space="preserve">Liz Cooper – New Day (2026)</t>
  </si>
  <si>
    <t xml:space="preserve">Cooper's earlier work as Liz Cooper &amp; the Stampede is more jam/psych-rock and sits outside this lane's slacker/jangle/power-pop definition; only New Day is included here.</t>
  </si>
  <si>
    <t xml:space="preserve">Soccer Mommy – Clean (2018)</t>
  </si>
  <si>
    <t xml:space="preserve">Soccer Mommy sits close to the Context pop-crossover boundary; Clean is included here for its DIY/slacker guitar-pop sound, but her more polished later albums (color theory onward) lean further toward mainstream alt-pop.</t>
  </si>
  <si>
    <t xml:space="preserve">Real Estate – Days (2011)</t>
  </si>
  <si>
    <t xml:space="preserve">Real Estate's post-2011 albums (Atlas onward) move toward a mellower, more adult-alternative sound better suited to a Context lane; only the early, DIY-jangle-scene records are placed here.</t>
  </si>
  <si>
    <t xml:space="preserve">Parquet Courts – American Specialties (2011)</t>
  </si>
  <si>
    <t xml:space="preserve">Early Parquet Courts is placed in C7 for its Pavement-descended slacker sound; from Human Performance onward the band shifts closer to post-punk/noise rock (X10).</t>
  </si>
  <si>
    <t xml:space="preserve">Parquet Courts – Light Up Gold (2012)</t>
  </si>
  <si>
    <t xml:space="preserve">Included as C7's clearest Pavement-descended slacker record from this band; later albums move toward post-punk (X10).</t>
  </si>
  <si>
    <t xml:space="preserve">Jesse Welles – Hells Welles (2024)</t>
  </si>
  <si>
    <t xml:space="preserve">Some of Welles' catalog (as Welles/Jeh Sea Wells) is straight indie rock; Hells Welles specifically is the deadpan folk record that fits C2.</t>
  </si>
  <si>
    <t xml:space="preserve">Ruston Kelly – Dying Star (2018)</t>
  </si>
  <si>
    <t xml:space="preserve">Kelly's sound leans closer to pop/emo confessional than straight honky-tonk; included as a documented indie-to-country crossover ('dirt emo') rather than a core traditional-country record.</t>
  </si>
  <si>
    <t xml:space="preserve">Ada Lea – when i paint my masterpiece (2025)</t>
  </si>
  <si>
    <t xml:space="preserve">Primary C6; secondary C5</t>
  </si>
  <si>
    <t xml:space="preserve">Ada Lea's earlier two albums are moodier indie rock without clear country/twang signifiers and are left out; only this Laurel Canyon-leaning record is included, per the ruling that pop/indie artists' country turns count as V/Core only where the album itself overlaps the sound.</t>
  </si>
  <si>
    <t xml:space="preserve">Courtney Marie Andrews – Valentine (2026)</t>
  </si>
  <si>
    <t xml:space="preserve">Only one confirmed track title found within budget; add more key_tracks if a full tracklist source surfaces later.</t>
  </si>
  <si>
    <t xml:space="preserve">Tenci – A Swollen River, A Well Overflowing (2022)</t>
  </si>
  <si>
    <t xml:space="preserve">Only one confirmed additional track title found within budget.</t>
  </si>
  <si>
    <t xml:space="preserve">Jess Williamson – Native State (2014)</t>
  </si>
  <si>
    <t xml:space="preserve">Primary C5; secondary C6</t>
  </si>
  <si>
    <t xml:space="preserve">Only one confirmed key track; a fuller tracklist source was not reached within budget.</t>
  </si>
  <si>
    <t xml:space="preserve">Itasca – Imitation of War (2024)</t>
  </si>
  <si>
    <t xml:space="preserve">Primary C5; secondary V8</t>
  </si>
  <si>
    <t xml:space="preserve">Only the title track confirmed as a key track within budget; secondary lane V8 reflects Cohen's American Primitive guitar background.</t>
  </si>
  <si>
    <t xml:space="preserve">Kate Bollinger – Songs From A Thousand Frames Of Mind (2024)</t>
  </si>
  <si>
    <t xml:space="preserve">Primary C6; secondary C7</t>
  </si>
  <si>
    <t xml:space="preserve">Sound is closer to dream-pop/jangle than overt twang; placed in C6 for its Laurel Canyon and 60s-psych signifiers rather than C5.</t>
  </si>
  <si>
    <t xml:space="preserve">Indigo De Souza – Any Shape You Take (2021)</t>
  </si>
  <si>
    <t xml:space="preserve">Primary X10</t>
  </si>
  <si>
    <t xml:space="preserve">Scene-not-sound placement per assignment ruling: Asheville DIY-scene peer of Core artists, but punk/pop-punk sound, not countrygaze.</t>
  </si>
  <si>
    <t xml:space="preserve">Robber Robber – Two Wheels Move the Soul (2026)</t>
  </si>
  <si>
    <t xml:space="preserve">Scene-not-sound placement per fieldguide_mapping.csv: Burlington, VT DIY-scene band, punk/noise-rock sound, not countrygaze.</t>
  </si>
  <si>
    <t xml:space="preserve">Mitski – The Land Is Inhospitable and So Are We (2023)</t>
  </si>
  <si>
    <t xml:space="preserve">Primary X12</t>
  </si>
  <si>
    <t xml:space="preserve">Judgment call: included as a landmark 'pop artist reaches for Americana/country textures' hit per Terry's lead, though the album is closer to orchestral indie folk than country proper.</t>
  </si>
  <si>
    <t xml:space="preserve">Minor Threat – Complete Discography (1989)</t>
  </si>
  <si>
    <t xml:space="preserve">Primary X14</t>
  </si>
  <si>
    <t xml:space="preserve">Compilation included as canonical per brief section 1, since Minor Threat's studio material was released only as short-run EPs later gathered here.</t>
  </si>
  <si>
    <t xml:space="preserve">The Clash – London Calling (1979)</t>
  </si>
  <si>
    <t xml:space="preserve">Judgment call: UK punk act included per assignment note that UK punk is acceptable in X14 when it fed cowpunk; London Calling's genre-mixing is the clearest such link.</t>
  </si>
  <si>
    <t xml:space="preserve">Will Johnson – No Ordinary Crown (2023)</t>
  </si>
  <si>
    <t xml:space="preserve">Primary V1; secondary C2</t>
  </si>
  <si>
    <t xml:space="preserve">Placed in V1 (named in that lane's own definition as part of the Will Johnson orbit) with C2 as secondary for its barroom-storyteller feel.</t>
  </si>
  <si>
    <t xml:space="preserve">Why Bonnie – 90 In November (2022)</t>
  </si>
  <si>
    <t xml:space="preserve">Primary C7; secondary C1</t>
  </si>
  <si>
    <t xml:space="preserve">Primarily a slacker/indie-rock record; C1 given as secondary for its explicit Townes Van Zandt/Blaze Foley-referencing songwriting and Texas road-song content.</t>
  </si>
  <si>
    <t xml:space="preserve">Rae Fitzgerald – Lonely Listener (2020)</t>
  </si>
  <si>
    <t xml:space="preserve">Found via the Keeled Scales catalog (a later home for the artist); this earlier EP itself was released on Tell 'Em Tapes, confirmed on its own Bandcamp page.</t>
  </si>
  <si>
    <t xml:space="preserve">Fust – Songs of the Rail (2024)</t>
  </si>
  <si>
    <t xml:space="preserve">Primary C2; secondary C1</t>
  </si>
  <si>
    <t xml:space="preserve">A compilation of early home-recorded EPs rather than a single planned album; included as a documented prequel to Fust's later, already-staged LPs.</t>
  </si>
  <si>
    <t xml:space="preserve">Weirs – Diamond Grove (2025)</t>
  </si>
  <si>
    <t xml:space="preserve">Closer to experimental old-time/noise than to the twang-rock core of C5; kept here for its Dear Life/Sluice ties, with V8 (American Primitive/drone folk) as secondary.</t>
  </si>
  <si>
    <t xml:space="preserve">Hour – Ghost Bridge (2026)</t>
  </si>
  <si>
    <t xml:space="preserve">Mostly instrumental chamber-folk rather than twang; included under C8's hushed/sparse definition for its Dear Life/Cormier-O'Leary lineage.</t>
  </si>
  <si>
    <t xml:space="preserve">Beachwood Sparks – Across the River of Stars (2024)</t>
  </si>
  <si>
    <t xml:space="preserve">Band's classic-era catalog (2000-2012) is V-zone Paisley Underground territory; this 2024 record alone is Core-era and staged here.</t>
  </si>
  <si>
    <t xml:space="preserve">Mega Bog – Life, and Another (2021)</t>
  </si>
  <si>
    <t xml:space="preserve">Primary C5; secondary C8</t>
  </si>
  <si>
    <t xml:space="preserve">More art-pop than twang; included as a borderline C5 fit given its acoustic-folk backbone and Big Thief-circle production ties.</t>
  </si>
  <si>
    <t xml:space="preserve">Gia Margaret – There's Always Glimmer (2018)</t>
  </si>
  <si>
    <t xml:space="preserve">Original label is Dalliance Recordings, not Orindal; discovered via the Orindal catalog page, year/label confirmed on the artist's own Bandcamp page.</t>
  </si>
  <si>
    <t xml:space="preserve">Squirrel Flower – Tomorrow's Fire (2023)</t>
  </si>
  <si>
    <t xml:space="preserve">Straighter indie rock than most of C1, but included for its direct Alex Farrar/Wednesday-circle production credits.</t>
  </si>
  <si>
    <t xml:space="preserve">Radar Bros. – The Singing Hatchet (1999)</t>
  </si>
  <si>
    <t xml:space="preserve">Borderline V10/V12 (slowcore); kept in V10 per assignment file, flagged for V12 as secondary.</t>
  </si>
  <si>
    <t xml:space="preserve">Salem 66 – Frequency and Urgency (1987)</t>
  </si>
  <si>
    <t xml:space="preserve">Discogs master dates this 1987; an earlier note (Trouser Press) had given 1986 — using the directly-verified Discogs year.</t>
  </si>
  <si>
    <t xml:space="preserve">Jess Cornelius – CARE/TAKING (2024)</t>
  </si>
  <si>
    <t xml:space="preserve">Sound leans singer-songwriter indie folk rather than pronounced twang; included per Terry's C5 triage list.</t>
  </si>
  <si>
    <t xml:space="preserve">Cantuckee – Sounds (2023)</t>
  </si>
  <si>
    <t xml:space="preserve">Primary C8; secondary C5</t>
  </si>
  <si>
    <t xml:space="preserve">villagerrr itself is an anchor artist already covered; this is a separate side project of the same songwriter, not a duplicate.</t>
  </si>
  <si>
    <t xml:space="preserve">Mess Esque – Jay Marie, Comfort Me (2025)</t>
  </si>
  <si>
    <t xml:space="preserve">Primary C2; secondary C8</t>
  </si>
  <si>
    <t xml:space="preserve">The leftover list carried this album under two slightly different artist-name spellings ('Mess Esque' and 'Mess Esque &amp; Jay Marie'); confirmed as one album, correctly billed as Mess Esque, so only one row is written.</t>
  </si>
  <si>
    <t xml:space="preserve">Helena Deland – Goodnight Summerland (2023)</t>
  </si>
  <si>
    <t xml:space="preserve">Included on Terry's coverage; her songwriting leans more indie-pop/folk than twangy, a judgment call to include over exclude.</t>
  </si>
  <si>
    <t xml:space="preserve">Steve Gunn – Time Off (2013)</t>
  </si>
  <si>
    <t xml:space="preserve">Primary C6; secondary V8</t>
  </si>
  <si>
    <t xml:space="preserve">his instrumental-only 2000s–2010s LPs are catalogued separately as V8 American Primitive; this and the following song-based albums are C6</t>
  </si>
  <si>
    <t xml:space="preserve">Beachwood Sparks – Beachwood Sparks (2000)</t>
  </si>
  <si>
    <t xml:space="preserve">released in 2000, before C6's usual 2005 starting point; filed as V4 with C6 as secondary since it's a direct forerunner of the sound</t>
  </si>
  <si>
    <t xml:space="preserve">Beachwood Sparks – Once We Were Trees (2001)</t>
  </si>
  <si>
    <t xml:space="preserve">released in 2001, before C6's usual 2005 starting point; filed as V4 with C6 as secondary since it's a direct forerunner of the sound</t>
  </si>
  <si>
    <t xml:space="preserve">House Band – Aventurine (2024)</t>
  </si>
  <si>
    <t xml:space="preserve">jazzier and less twangy than most C6 records, but its jam-band patience and personnel ties place it here</t>
  </si>
  <si>
    <t xml:space="preserve">Circles Around the Sun – Circles Around the Sun (2020)</t>
  </si>
  <si>
    <t xml:space="preserve">instrumental jam-band project, more purely Dead-descended than twang; borderline C6 inclusion</t>
  </si>
  <si>
    <t xml:space="preserve">Haylie Davis – Wandering Star (2026)</t>
  </si>
  <si>
    <t xml:space="preserve">Primary C6; secondary X13</t>
  </si>
  <si>
    <t xml:space="preserve">closer to '70s Laurel Canyon soft rock than jam-heavy cosmic country; included for the era-specific songwriting Terry highlighted</t>
  </si>
  <si>
    <t xml:space="preserve">Whitney – Light Upon the Lake (2016)</t>
  </si>
  <si>
    <t xml:space="preserve">soulful horn-pop closer to the Band than to Dead-style jamming, but shares this lane's '70s-warmth and country phrasing</t>
  </si>
  <si>
    <t xml:space="preserve">Hotline TNT – Nineteen in Love (2021)</t>
  </si>
  <si>
    <t xml:space="preserve">Primary C4; secondary C7</t>
  </si>
  <si>
    <t xml:space="preserve">Placed as secondary in C7 (jangle/power-pop) but primary sound is closer to C4 countrygaze/noise-pop.</t>
  </si>
  <si>
    <t xml:space="preserve">King Tuff – Smalltown Stardust (2023)</t>
  </si>
  <si>
    <t xml:space="preserve">King Tuff formed in 2006 and his sound is more garage/glam than jangle-pop; only this era-fitting, twangier LP is included per assignment as a borderline call.</t>
  </si>
  <si>
    <t xml:space="preserve">Beach Bunny – Prom Queen (2018)</t>
  </si>
  <si>
    <t xml:space="preserve">Poppier and more pop-punk-adjacent than strict jangle/power-pop revival, but Terry's newsletter counts it among the scene; included per assignment.</t>
  </si>
  <si>
    <t xml:space="preserve">FOOTBALLHEAD – Overthinking Everything (2024)</t>
  </si>
  <si>
    <t xml:space="preserve">Limited sound detail available; included on the strength of label/scene placement in Terry's list.</t>
  </si>
  <si>
    <t xml:space="preserve">Daughter of Swords – Alex (2025)</t>
  </si>
  <si>
    <t xml:space="preserve">Primary C5; secondary C7</t>
  </si>
  <si>
    <t xml:space="preserve">Closer to twangy indie folk (C5) than straight jangle/power-pop; listed secondary in C7 per assignment mention.</t>
  </si>
  <si>
    <t xml:space="preserve">Hiding Places – The Secret To Good Living (2026)</t>
  </si>
  <si>
    <t xml:space="preserve">Primary C7; secondary C4</t>
  </si>
  <si>
    <t xml:space="preserve">Band explicitly avoids the twang/shoegaze sound of its scene; placed in C7 as closest fit with C4 noted secondary given shared scene ties.</t>
  </si>
  <si>
    <t xml:space="preserve">Neil Michael Hagerty – Neil Michael Hagerty (2001)</t>
  </si>
  <si>
    <t xml:space="preserve">Solo classic-rock record rather than deadpan-country songwriting; included per assignment for Hagerty's documented ties to Bill Callahan and the Drag City circle.</t>
  </si>
  <si>
    <t xml:space="preserve">Bad Livers – Delusions of Banjer (1992)</t>
  </si>
  <si>
    <t xml:space="preserve">Bluegrass-punk hybrid rather than straight alt-country twang, borderline with the bluegrass/old-time lane (X4); included per assignment for its documented ties to the same Austin insurgent-country scene as the Gourds and Old 97's.</t>
  </si>
  <si>
    <t xml:space="preserve">Bad Livers – Hogs on the Highway (1997)</t>
  </si>
  <si>
    <t xml:space="preserve">Bluegrass-punk hybrid bordering on the bluegrass/old-time lane (X4); included per assignment as a borderline case within the wider Austin insurgent-country scene.</t>
  </si>
  <si>
    <t xml:space="preserve">Cordelia's Dad – Cordelia's Dad (1990)</t>
  </si>
  <si>
    <t xml:space="preserve">Punk-folk hybrid rather than country-rock twang; included per assignment for its documented role in the pre-history of the No Depression scene.</t>
  </si>
  <si>
    <t xml:space="preserve">Year (claimed)</t>
  </si>
  <si>
    <t xml:space="preserve">Lane file</t>
  </si>
  <si>
    <t xml:space="preserve">Why not verified</t>
  </si>
  <si>
    <t xml:space="preserve">Brown Bunny</t>
  </si>
  <si>
    <t xml:space="preserve">Debut LP mentioned in Florry's Big Fall Bandcamp bio (Sister Polygon, 2018); no tracklist or dedicated page found to confirm key tracks.</t>
  </si>
  <si>
    <t xml:space="preserve">Just Like Leaving</t>
  </si>
  <si>
    <t xml:space="preserve">Year confirmed via Wikipedia/Bandcamp but original 2020 label unclear (Wikipedia only confirms she is 'signed to Rounder Records' without dating the signing); need a scrape of the original 2020 release credits.</t>
  </si>
  <si>
    <t xml:space="preserve">My Own Company</t>
  </si>
  <si>
    <t xml:space="preserve">Named by Terry with a Tucker Martine production credit, but not found on Kiely Connell's Bandcamp page (which describes Calumet Queen, 2026, as her debut); could not verify via a scraped source within budget.</t>
  </si>
  <si>
    <t xml:space="preserve">Desiree Cannon</t>
  </si>
  <si>
    <t xml:space="preserve">Radio Heat</t>
  </si>
  <si>
    <t xml:space="preserve">Terry lists label as Gar Hole Records; her Bandcamp page (desireecannon.bandcamp.com) returned 404 and no alternate verification source was found within budget.</t>
  </si>
  <si>
    <t xml:space="preserve">Maddy Kirgo</t>
  </si>
  <si>
    <t xml:space="preserve">Shadow on My Light</t>
  </si>
  <si>
    <t xml:space="preserve">Terry covered this New Orleans songwriter's album but her Bandcamp page (maddykirgo.bandcamp.com) returned 404 and no alternate source was found within budget.</t>
  </si>
  <si>
    <t xml:space="preserve">Shaving A Dead Man</t>
  </si>
  <si>
    <t xml:space="preserve">A newer JP Harris album spotted in Bandcamp search results (Oct 2026) but not yet confirmed with a full scrape of its own page; flagging for completion by a future pass.</t>
  </si>
  <si>
    <t xml:space="preserve">midwest, post death</t>
  </si>
  <si>
    <t xml:space="preserve">post recovery</t>
  </si>
  <si>
    <t xml:space="preserve">C4C9</t>
  </si>
  <si>
    <t xml:space="preserve">Field-guide C9 artist; only found via secondhand Bandcamp collection listings and a short blog mention (mediamagpies.com) describing it as rough-hewn, chaotic and catchy. Could not confirm release year, label, or track listing from a primary source (official Bandcamp/Instagram/Linktree pages did not resolve to a scrapable discography page within budget). Needs a direct Bandcamp or Wikipedia page to verify.</t>
  </si>
  <si>
    <t xml:space="preserve">The Gem</t>
  </si>
  <si>
    <t xml:space="preserve">C5a</t>
  </si>
  <si>
    <t xml:space="preserve">Released 25 September 2026 (day of research); confirmed via Wikipedia and Bandcamp (label 4AD) but no track titles could be confirmed from a scraped page in time.</t>
  </si>
  <si>
    <t xml:space="preserve">Hurts Like Hell</t>
  </si>
  <si>
    <t xml:space="preserve">Confirmed year 2026 and label Merge Records via Wikipedia, but no track titles could be confirmed from a scraped page in time.</t>
  </si>
  <si>
    <t xml:space="preserve">Art of the Unseen Infinity Machine</t>
  </si>
  <si>
    <t xml:space="preserve">Terry dates this 2024 (Northern Spy is the likely label based on Krieger's catalog) but no scraped page confirming year/label was reached within budget.</t>
  </si>
  <si>
    <t xml:space="preserve">Mold Gold</t>
  </si>
  <si>
    <t xml:space="preserve">I'm Sorry I Dropped You As a Baby</t>
  </si>
  <si>
    <t xml:space="preserve">C5b</t>
  </si>
  <si>
    <t xml:space="preserve">Bandcamp handle guess 404'd within budget; not verified.</t>
  </si>
  <si>
    <t xml:space="preserve">(unspecified solo LP)</t>
  </si>
  <si>
    <t xml:space="preserve">C6a</t>
  </si>
  <si>
    <t xml:space="preserve">Seed artist (ex-Beachwood Sparks/Jonathan Wilson band); his bandcamp page had no release list with dates and no additional scrape was made within budget.</t>
  </si>
  <si>
    <t xml:space="preserve">(unspecified LP)</t>
  </si>
  <si>
    <t xml:space="preserve">Seed artist; bandcamp page had no release list with dates/labels and no Wikipedia page was found within budget.</t>
  </si>
  <si>
    <t xml:space="preserve">Chris Forsyth</t>
  </si>
  <si>
    <t xml:space="preserve">Seed artist (Garcia Peoples/Solar Motel Band); Wikipedia page 404'd and bandcamp /music index gave no dates/labels within budget.</t>
  </si>
  <si>
    <t xml:space="preserve">Transmitter</t>
  </si>
  <si>
    <t xml:space="preserve">Confirmed year/label (2026, Jagjaguwar) via Wikipedia, but no tracklist could be confirmed for key_tracks within budget.</t>
  </si>
  <si>
    <t xml:space="preserve">Tony Molina</t>
  </si>
  <si>
    <t xml:space="preserve">Dissed and Dismissed</t>
  </si>
  <si>
    <t xml:space="preserve">C7b</t>
  </si>
  <si>
    <t xml:space="preserve">Could not confirm exact year/label within budget; Wikipedia artist page 404'd and Bandcamp query mode returned a mismatched track instead of album metadata.</t>
  </si>
  <si>
    <t xml:space="preserve">Year confirmed only via Terry's post naming it as the band's 2018 debut; original label not confirmed within budget.</t>
  </si>
  <si>
    <t xml:space="preserve">No. 1</t>
  </si>
  <si>
    <t xml:space="preserve">Year per Terry's post; label not confirmed within budget (Bandcamp album page not scraped).</t>
  </si>
  <si>
    <t xml:space="preserve">Ben Chapman</t>
  </si>
  <si>
    <t xml:space="preserve">Downbeat</t>
  </si>
  <si>
    <t xml:space="preserve">DEEP</t>
  </si>
  <si>
    <t xml:space="preserve">Nashville-based alt-country/Americana artist (r/altcountry community favorite, Anderson East-produced); could not confirm exact release year or label from any page actually scraped (Bandcamp handle 404'd, and the one profile piece read did not state a year). Worth another agent's follow-up for C3.</t>
  </si>
  <si>
    <t xml:space="preserve">Hank Snow</t>
  </si>
  <si>
    <t xml:space="preserve">canonical RCA Victor compilation (title unconfirmed)</t>
  </si>
  <si>
    <t xml:space="preserve">Could not find a fetchable source confirming the exact title/year/label of a canonical Hank Snow RCA Victor compilation; general bio confirmed (RCA Victor, Nashville from 1949) but no specific album title verified.</t>
  </si>
  <si>
    <t xml:space="preserve">Dock Boggs</t>
  </si>
  <si>
    <t xml:space="preserve">1963 Folkways LP (title unconfirmed)</t>
  </si>
  <si>
    <t xml:space="preserve">Wikipedia confirms he recorded three albums for Folkways 1963-1968 after rediscovery by Mike Seeger, but no fetchable source gave the exact title/catalog number/year of the individual 1963 LP the assignment brief points to.</t>
  </si>
  <si>
    <t xml:space="preserve">I Hope We Can Still Be Friends</t>
  </si>
  <si>
    <t xml:space="preserve">SW1</t>
  </si>
  <si>
    <t xml:space="preserve">Only referenced in a live recap on the leftover list; no discography page or bandcamp album page reached within budget.</t>
  </si>
  <si>
    <t xml:space="preserve">Hut</t>
  </si>
  <si>
    <t xml:space="preserve">Renny Conti's new band per leftover note, but no dedicated Bandcamp page for the band Hut (distinct from Renny Conti's solo bandcamp) was found within budget.</t>
  </si>
  <si>
    <t xml:space="preserve">Apple Core</t>
  </si>
  <si>
    <t xml:space="preserve">Prior lane agent (C5b) already tried and failed to verify (Bandcamp 404); not re-attempted here per no-retry rule.</t>
  </si>
  <si>
    <t xml:space="preserve">Will Hasell</t>
  </si>
  <si>
    <t xml:space="preserve">Roadkill Heart</t>
  </si>
  <si>
    <t xml:space="preserve">No discography source reached within budget.</t>
  </si>
  <si>
    <t xml:space="preserve">Elizabeth Moen</t>
  </si>
  <si>
    <t xml:space="preserve">Wherever You Aren't</t>
  </si>
  <si>
    <t xml:space="preserve">SW2</t>
  </si>
  <si>
    <t xml:space="preserve">Bandcamp page had no dates or label credit for this album; could not confirm label within budget.</t>
  </si>
  <si>
    <t xml:space="preserve">unknown</t>
  </si>
  <si>
    <t xml:space="preserve">Terry mentions Bloomsday alongside Margaux and Good Looks but multiple unrelated acts share the name (an ambient artist and a pop-punk band); could not confirm which act/album matches within budget.</t>
  </si>
  <si>
    <t xml:space="preserve">Search suggests 'Cantuckee' is an EP/track title within villagerrr's own discography rather than a distinct act; could not confirm a standalone band called Cantuckee within budget.</t>
  </si>
  <si>
    <t xml:space="preserve">Fred Thomas</t>
  </si>
  <si>
    <t xml:space="preserve">Discography (multiple LPs 2008-2024)</t>
  </si>
  <si>
    <t xml:space="preserve">SW4</t>
  </si>
  <si>
    <t xml:space="preserve">Wikipedia page 404s; Bandcamp /music page lists no years/labels. Terry cites 'Window in the Rhythm' (2024) as career-best but label unconfirmed. Budget spent before finding a working discography source.</t>
  </si>
  <si>
    <t xml:space="preserve">Forth Wanderers</t>
  </si>
  <si>
    <t xml:space="preserve">Forth Wanderers (self-titled)</t>
  </si>
  <si>
    <t xml:space="preserve">Bandcamp /music lists title but no year/label; Sub Pop release commonly cited but not confirmed via a scraped page.</t>
  </si>
  <si>
    <t xml:space="preserve">Jimmy Montague</t>
  </si>
  <si>
    <t xml:space="preserve">Tomorrow's Coffee</t>
  </si>
  <si>
    <t xml:space="preserve">Only source found (No Expectations most-anticipated list) gives a release date but no label; could not confirm further within budget.</t>
  </si>
  <si>
    <t xml:space="preserve">The Brights</t>
  </si>
  <si>
    <t xml:space="preserve">Oyster Rock!</t>
  </si>
  <si>
    <t xml:space="preserve">No Expectations blurb confirms sound/year (Dec 2023) but no label stated; could not find a second source within budget.</t>
  </si>
  <si>
    <t xml:space="preserve">Jonathan Personne</t>
  </si>
  <si>
    <t xml:space="preserve">Nouveau Monde</t>
  </si>
  <si>
    <t xml:space="preserve">Bandcamp page has no dates/labels visible; Bonsound is the artist's stated label contact but not confirmed as this album's label.</t>
  </si>
  <si>
    <t xml:space="preserve">Gladie</t>
  </si>
  <si>
    <t xml:space="preserve">Don't Know What You're Into Until You're Out</t>
  </si>
  <si>
    <t xml:space="preserve">Bandcamp page shows no years/labels; could not confirm label within budget.</t>
  </si>
  <si>
    <t xml:space="preserve">Awning</t>
  </si>
  <si>
    <t xml:space="preserve">Only 'Awning Demos' (2026 EP) confirmed via Bandcamp; the full-length 'Awning' referenced by No Expectations could not be located/dated on Bandcamp within budget.</t>
  </si>
  <si>
    <t xml:space="preserve">Dusk</t>
  </si>
  <si>
    <t xml:space="preserve">Glass Pastures</t>
  </si>
  <si>
    <t xml:space="preserve">No Expectations blurb confirms sound/year but no label found within budget.</t>
  </si>
  <si>
    <t xml:space="preserve">Creature of Habit</t>
  </si>
  <si>
    <t xml:space="preserve">Wikipedia confirms 2026 release but label not stated on page; not found within budget.</t>
  </si>
  <si>
    <t xml:space="preserve">Philadelphia's Been Good to Me</t>
  </si>
  <si>
    <t xml:space="preserve">Listed on Wikipedia discography but label not returned by query scrape; not confirmed within budget.</t>
  </si>
  <si>
    <t xml:space="preserve">Raspberry Moon</t>
  </si>
  <si>
    <t xml:space="preserve">Confirmed to exist via Wikipedia but label (commonly cited as Third Man Records) not confirmed via a scraped page within budget.</t>
  </si>
  <si>
    <t xml:space="preserve">Cranberry / Heavy Lifter (2016-2019 catalog)</t>
  </si>
  <si>
    <t xml:space="preserve">Bandcamp /music grid gives years that conflict with Wikipedia-sourced years already staged for True Love/Hovvdy; labels not shown; left out rather than risk wrong data.</t>
  </si>
  <si>
    <t xml:space="preserve">Shadowland / self-titled catalog</t>
  </si>
  <si>
    <t xml:space="preserve">Bandcamp page shows no dates/labels; a search snippet mentions a 'Shadowland' LP and the band's prior name 'Cherry' but this could not be confirmed via a scraped page within budget.</t>
  </si>
  <si>
    <t xml:space="preserve">Guided Meditation / Every Little Twist (pre-2021 catalog)</t>
  </si>
  <si>
    <t xml:space="preserve">hurry.bandcamp.com/music only shows Fake Ideas with no dates for earlier releases; budget spent before finding a working discography source.</t>
  </si>
  <si>
    <t xml:space="preserve">Discography beyond Dogs (2025)</t>
  </si>
  <si>
    <t xml:space="preserve">Bandcamp /music page shows no years/labels for other releases.</t>
  </si>
  <si>
    <t xml:space="preserve">Discography beyond Like Cartoon Vampires (2025)</t>
  </si>
  <si>
    <t xml:space="preserve">theconvenienceband.bandcamp.com/music 404s; correct handle not found within budget.</t>
  </si>
  <si>
    <t xml:space="preserve">Discus</t>
  </si>
  <si>
    <t xml:space="preserve">To Relate To</t>
  </si>
  <si>
    <t xml:space="preserve">Named on No Expectations 2025 longlist; not scraped for label within budget.</t>
  </si>
  <si>
    <t xml:space="preserve">Double Extra Large</t>
  </si>
  <si>
    <t xml:space="preserve">Other People</t>
  </si>
  <si>
    <t xml:space="preserve">Only appears in an unblurbed alphabetical honorable-mentions list; no label or further verification found within budget.</t>
  </si>
  <si>
    <t xml:space="preserve">Half Gringa</t>
  </si>
  <si>
    <t xml:space="preserve">Cosmovision / Cosmovisión</t>
  </si>
  <si>
    <t xml:space="preserve">Listed twice in leftovers with two spellings (likely the same album); appears on No Expectations longlist with no blurb/label; not resolved within budget.</t>
  </si>
  <si>
    <t xml:space="preserve">Kindsight</t>
  </si>
  <si>
    <t xml:space="preserve">No Shame No Fame</t>
  </si>
  <si>
    <t xml:space="preserve">Danish act named once in a No Expectations roundup; no label confirmed and outside primary region scope; not scraped within budget.</t>
  </si>
  <si>
    <t xml:space="preserve">Cende</t>
  </si>
  <si>
    <t xml:space="preserve">#1 Hit Single</t>
  </si>
  <si>
    <t xml:space="preserve">Terry's favorite album of 2017 per blurb but no label found; not scraped within budget.</t>
  </si>
  <si>
    <t xml:space="preserve">Goon</t>
  </si>
  <si>
    <t xml:space="preserve">Dream 3</t>
  </si>
  <si>
    <t xml:space="preserve">Named in No Expectations roundups with sound description but no label confirmed within budget.</t>
  </si>
  <si>
    <t xml:space="preserve">Donkey Howdy</t>
  </si>
  <si>
    <t xml:space="preserve">Bandcamp-only per Terry's blurb; no label (self-released likely) and no independent confirmation scraped within budget.</t>
  </si>
  <si>
    <t xml:space="preserve">(no specific title reached)</t>
  </si>
  <si>
    <t xml:space="preserve">Debut album identified: Hooray for Tuesday (1998, spinART), confirmed via Wikipedia band page. Bandcamp tracklist attempt 404'd and no further budget remained to find a track source.</t>
  </si>
  <si>
    <t xml:space="preserve">Debut full-length identified: Got No Shadow (1998, The WORK Group), confirmed via Wikipedia band page. No track-listing source opened before budget ran out.</t>
  </si>
  <si>
    <t xml:space="preserve">Karate</t>
  </si>
  <si>
    <t xml:space="preserve">Discography confirmed via Wikipedia (Karate, 1996-2004, Southern Records): Boston band fusing indie rock with emo/post-hardcore/post-rock/jazz. On reflection this sits closer to X6 (Midwest emo/emo) or X10 (post-punk/noise rock) than V10's Matador/Merge slacker sound; leaving unverified for this lane rather than forcing an inclusion.</t>
  </si>
  <si>
    <t xml:space="preserve">Pinback</t>
  </si>
  <si>
    <t xml:space="preserve">Discography confirmed via Wikipedia (Pinback, Blue Screen Life, Summer in Abaddon, etc., San Diego, formed 1998): a more polished, melodic math-pop/indie project (Rob Crow/Zach Smith) than V10's loose slacker-rock sound. No label or track title verified within budget; likely a better fit for another lane (e.g. a Context/indie-pop lane) than V10.</t>
  </si>
  <si>
    <t xml:space="preserve">Fred Eaglesmith</t>
  </si>
  <si>
    <t xml:space="preserve">Drive-In Movie</t>
  </si>
  <si>
    <t xml:space="preserve">Year confirmed via Wikipedia artist page, but the original record label could not be confirmed after repeated fetch attempts; leaving out rather than guessing.</t>
  </si>
  <si>
    <t xml:space="preserve">Lipstick, Lies and Gasoline</t>
  </si>
  <si>
    <t xml:space="preserve">Blue Guitar</t>
  </si>
  <si>
    <t xml:space="preserve">Album title and rough year recalled from prior knowledge but could not confirm exact year/label via a working source after repeated fetch attempts (Wikipedia pages for this title returned errors); leaving out rather than guessing.</t>
  </si>
  <si>
    <t xml:space="preserve">Thirteen Years</t>
  </si>
  <si>
    <t xml:space="preserve">Year and Watermelon Records label recalled from general knowledge and matches the pattern of Gravity, but could not confirm via a working source after repeated fetch attempts; leaving out rather than guessing.</t>
  </si>
  <si>
    <t xml:space="preserve">Tom Russell</t>
  </si>
  <si>
    <t xml:space="preserve">unknown 1990s title</t>
  </si>
  <si>
    <t xml:space="preserve">Assignment flags Tom Russell as a borderline candidate; general bio confirms a run of HighTone/Philo albums in this period but no specific 1990s title/year/label could be confirmed after repeated fetch attempts, so no Tom Russell record was added.</t>
  </si>
  <si>
    <t xml:space="preserve">The Moles</t>
  </si>
  <si>
    <t xml:space="preserve">Untune the Sky</t>
  </si>
  <si>
    <t xml:space="preserve">Year and label (Seaside Records) found via general search summary only; could not open a page with a verifiable track listing or confirm label independently, so left out of main rows.</t>
  </si>
  <si>
    <t xml:space="preserve">The Lucksmiths</t>
  </si>
  <si>
    <t xml:space="preserve">First Tape</t>
  </si>
  <si>
    <t xml:space="preserve">Falls within the L3 (1987-1997) window and label (Candle Records) is documented on the band's Wikipedia page, but no track listing source was found; borderline for this lane's 'homemade jangle' sound versus later twee-pop, so left out pending fuller verification.</t>
  </si>
  <si>
    <t xml:space="preserve">The Apartments</t>
  </si>
  <si>
    <t xml:space="preserve">The Evening Visits...And Stays for Years</t>
  </si>
  <si>
    <t xml:space="preserve">Year/label (Rough Trade, 1985) confirmed via band discography page, but a dedicated album page with track listing could not be fetched; dropped rather than guess key_tracks.</t>
  </si>
  <si>
    <t xml:space="preserve">Love Songs</t>
  </si>
  <si>
    <t xml:space="preserve">Year is ambiguous between 1986 and 1988 across sources and no track listing was found; Bleeding Star was included instead as the verified JPSE entry.</t>
  </si>
  <si>
    <t xml:space="preserve">Micah Schnabel</t>
  </si>
  <si>
    <t xml:space="preserve">solo album(s), title/year/label unconfirmed</t>
  </si>
  <si>
    <t xml:space="preserve">Wikipedia has no separate biography page for Micah Schnabel (the URL redirects to the Two Cow Garage band page, which lists no solo-album detail); a web search did not surface a clean, independently verifiable solo album title/year/label, so this remains unconfirmed.</t>
  </si>
  <si>
    <t xml:space="preserve">Bottles and Bibles</t>
  </si>
  <si>
    <t xml:space="preserve">Pre-fame Bandcamp/self-released EP; could not confirm exact label or find a reliable secondary source within budget.</t>
  </si>
  <si>
    <t xml:space="preserve">Sunday Valley</t>
  </si>
  <si>
    <t xml:space="preserve">To the Wind and On to Heaven</t>
  </si>
  <si>
    <t xml:space="preserve">Sturgill Simpson's pre-solo band; borderline per assignment notes and predates the lane's 2012 era start. Could not verify label/details within budget.</t>
  </si>
  <si>
    <t xml:space="preserve">Self-titled debut; found via search snippets (Apple Music/Discogs) only, no page actually scraped to confirm label.</t>
  </si>
  <si>
    <t xml:space="preserve">Rollin' On</t>
  </si>
  <si>
    <t xml:space="preserve">Found via search snippets only (Discogs/Facebook); no page actually scraped to confirm exact label.</t>
  </si>
  <si>
    <t xml:space="preserve">Beyond These Walls</t>
  </si>
  <si>
    <t xml:space="preserve">Label likely Die True Records per search snippet, but not confirmed via a directly scraped page within budget.</t>
  </si>
  <si>
    <t xml:space="preserve">Dee White</t>
  </si>
  <si>
    <t xml:space="preserve">Southern Gentleman</t>
  </si>
  <si>
    <t xml:space="preserve">Wikipedia page for this artist name resolves to an unrelated Australian author; could not find and scrape a reliable discography source within budget.</t>
  </si>
  <si>
    <t xml:space="preserve">Cole Chaney</t>
  </si>
  <si>
    <t xml:space="preserve">Mercy</t>
  </si>
  <si>
    <t xml:space="preserve">Borderline V7/X2 candidate named in assignment; not verified within budget (0 searches/scrapes remained).</t>
  </si>
  <si>
    <t xml:space="preserve">The Local Honeys</t>
  </si>
  <si>
    <t xml:space="preserve">The Gospel</t>
  </si>
  <si>
    <t xml:space="preserve">Year from search snippets (Spotify) only; could not get a scraped page to confirm label before budget ran out.</t>
  </si>
  <si>
    <t xml:space="preserve">Self-titled album; year/label from Apple Music search snippet only, two direct bandcamp scrape attempts 404'd.</t>
  </si>
  <si>
    <t xml:space="preserve">Heaven's on the Horizon</t>
  </si>
  <si>
    <t xml:space="preserve">Listed in assignment seed; could not locate or verify within remaining budget.</t>
  </si>
  <si>
    <t xml:space="preserve">Bad Romantic</t>
  </si>
  <si>
    <t xml:space="preserve">Debut album; found only glancingly in search results, no scraped page to confirm year/label before budget ran out.</t>
  </si>
  <si>
    <t xml:space="preserve">Phase</t>
  </si>
  <si>
    <t xml:space="preserve">Scope</t>
  </si>
  <si>
    <t xml:space="preserve">Check</t>
  </si>
  <si>
    <t xml:space="preserve">Result</t>
  </si>
  <si>
    <t xml:space="preserve">Action taken</t>
  </si>
  <si>
    <t xml:space="preserve">Layer × zone</t>
  </si>
  <si>
    <t xml:space="preserve">Total</t>
  </si>
  <si>
    <t xml:space="preserve">Floor note</t>
  </si>
  <si>
    <t xml:space="preserve">L1 Now 2014–2026</t>
  </si>
  <si>
    <t xml:space="preserve">L2 Bridge 1998–2013</t>
  </si>
  <si>
    <t xml:space="preserve">L3 Nineties 1987–1997</t>
  </si>
  <si>
    <t xml:space="preserve">V floor 300+</t>
  </si>
  <si>
    <t xml:space="preserve">L4 Underground 1978–1986</t>
  </si>
  <si>
    <t xml:space="preserve">V floor 200+</t>
  </si>
  <si>
    <t xml:space="preserve">L5 Classic 1965–1977</t>
  </si>
  <si>
    <t xml:space="preserve">V floor 250+</t>
  </si>
  <si>
    <t xml:space="preserve">L6 Roots before 1965</t>
  </si>
  <si>
    <t xml:space="preserve">R1 roots 25–40</t>
  </si>
  <si>
    <t xml:space="preserve">Core floor 500+ (all layers)</t>
  </si>
  <si>
    <t xml:space="preserve">V zone L1+L2</t>
  </si>
  <si>
    <t xml:space="preserve">V floor 350+</t>
  </si>
  <si>
    <t xml:space="preserve">By priority</t>
  </si>
  <si>
    <t xml:space="preserve">Count</t>
  </si>
  <si>
    <t xml:space="preserve">By lane</t>
  </si>
  <si>
    <t xml:space="preserve">Albums</t>
  </si>
  <si>
    <t xml:space="preserve">Name</t>
  </si>
  <si>
    <t xml:space="preserve">By year</t>
  </si>
  <si>
    <t xml:space="preserve">styles</t>
  </si>
  <si>
    <t xml:space="preserve">regions</t>
  </si>
  <si>
    <t xml:space="preserve">lanes</t>
  </si>
  <si>
    <t xml:space="preserve">scenes</t>
  </si>
  <si>
    <t xml:space="preserve">tags</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</si>
</sst>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color rgb="FFFFFFFF"/>
      <name val="Arial"/>
      <family val="0"/>
      <charset val="1"/>
    </font>
    <font>
      <sz val="10"/>
      <name val="WenQuanYi Zen Hei"/>
      <family val="2"/>
    </font>
  </fonts>
  <fills count="3">
    <fill>
      <patternFill patternType="none"/>
    </fill>
    <fill>
      <patternFill patternType="gray125"/>
    </fill>
    <fill>
      <patternFill patternType="solid">
        <fgColor rgb="FF3B4A5A"/>
        <bgColor rgb="FF33339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2" borderId="0" xfId="0" applyFont="true" applyBorder="fals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3B4A5A"/>
          <bgColor rgb="FF000000"/>
        </patternFill>
      </fill>
    </dxf>
    <dxf>
      <fill>
        <patternFill patternType="solid">
          <fgColor rgb="FFE3EEF8"/>
          <bgColor rgb="FF000000"/>
        </patternFill>
      </fill>
    </dxf>
    <dxf>
      <fill>
        <patternFill patternType="solid">
          <fgColor rgb="FFEDEDED"/>
          <bgColor rgb="FF000000"/>
        </patternFill>
      </fill>
    </dxf>
    <dxf>
      <fill>
        <patternFill patternType="solid">
          <fgColor rgb="FFFCE9D9"/>
          <bgColor rgb="FF000000"/>
        </patternFill>
      </fill>
    </dxf>
    <dxf>
      <fill>
        <patternFill patternType="solid">
          <fgColor rgb="FFFFFFFF"/>
          <bgColor rgb="FF000000"/>
        </patternFill>
      </fill>
    </dxf>
    <dxf>
      <fill>
        <patternFill patternType="solid">
          <bgColor rgb="FF000000"/>
        </patternFill>
      </fill>
    </dxf>
    <dxf>
      <fill>
        <patternFill>
          <bgColor rgb="FFFCE9D9"/>
        </patternFill>
      </fill>
    </dxf>
    <dxf>
      <fill>
        <patternFill>
          <bgColor rgb="FFE3EEF8"/>
        </patternFill>
      </fill>
    </dxf>
    <dxf>
      <fill>
        <patternFill>
          <bgColor rgb="FFEDEDED"/>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CE9D9"/>
      <rgbColor rgb="FFE3EEF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DEDED"/>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B4A5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drawing" Target="../drawings/drawing9.xml"/>
</Relationships>
</file>

<file path=xl/worksheets/_rels/sheet11.xml.rels><?xml version="1.0" encoding="UTF-8"?>
<Relationships xmlns="http://schemas.openxmlformats.org/package/2006/relationships"><Relationship Id="rId1" Type="http://schemas.openxmlformats.org/officeDocument/2006/relationships/drawing" Target="../drawings/drawing10.xml"/>
</Relationships>
</file>

<file path=xl/worksheets/_rels/sheet12.xml.rels><?xml version="1.0" encoding="UTF-8"?>
<Relationships xmlns="http://schemas.openxmlformats.org/package/2006/relationships"><Relationship Id="rId1" Type="http://schemas.openxmlformats.org/officeDocument/2006/relationships/drawing" Target="../drawings/drawing1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20"/>
  </cols>
  <sheetData>
    <row r="1" customFormat="false" ht="17.35" hidden="false" customHeight="false" outlineLevel="0" collapsed="false">
      <c r="A1" s="1" t="s">
        <v>0</v>
      </c>
    </row>
    <row r="2" customFormat="false" ht="23.85" hidden="false" customHeight="false" outlineLevel="0" collapsed="false">
      <c r="A2" s="2" t="s">
        <v>1</v>
      </c>
    </row>
    <row r="3" customFormat="false" ht="15" hidden="false" customHeight="false" outlineLevel="0" collapsed="false">
      <c r="A3" s="2"/>
    </row>
    <row r="4" customFormat="false" ht="23.85" hidden="false" customHeight="false" outlineLevel="0" collapsed="false">
      <c r="A4" s="2" t="s">
        <v>2</v>
      </c>
    </row>
    <row r="5" customFormat="false" ht="23.85" hidden="false" customHeight="false" outlineLevel="0" collapsed="false">
      <c r="A5" s="2" t="s">
        <v>3</v>
      </c>
    </row>
    <row r="6" customFormat="false" ht="23.85" hidden="false" customHeight="false" outlineLevel="0" collapsed="false">
      <c r="A6" s="2" t="s">
        <v>4</v>
      </c>
    </row>
    <row r="7" customFormat="false" ht="15" hidden="false" customHeight="false" outlineLevel="0" collapsed="false">
      <c r="A7" s="2"/>
    </row>
    <row r="8" customFormat="false" ht="35.05" hidden="false" customHeight="false" outlineLevel="0" collapsed="false">
      <c r="A8" s="2" t="s">
        <v>5</v>
      </c>
    </row>
    <row r="9" customFormat="false" ht="15" hidden="false" customHeight="false" outlineLevel="0" collapsed="false">
      <c r="A9" s="2"/>
    </row>
    <row r="10" customFormat="false" ht="23.85" hidden="false" customHeight="false" outlineLevel="0" collapsed="false">
      <c r="A10" s="2" t="s">
        <v>6</v>
      </c>
    </row>
    <row r="11" customFormat="false" ht="15" hidden="false" customHeight="false" outlineLevel="0" collapsed="false">
      <c r="A11" s="2" t="s">
        <v>7</v>
      </c>
    </row>
    <row r="12" customFormat="false" ht="15" hidden="false" customHeight="false" outlineLevel="0" collapsed="false">
      <c r="A12" s="2"/>
    </row>
    <row r="13" customFormat="false" ht="15" hidden="false" customHeight="false" outlineLevel="0" collapsed="false">
      <c r="A13" s="2" t="s">
        <v>8</v>
      </c>
    </row>
    <row r="14" customFormat="false" ht="15" hidden="false" customHeight="false" outlineLevel="0" collapsed="false">
      <c r="A14" s="2" t="s">
        <v>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8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2" min="2" style="0" width="24"/>
    <col collapsed="false" customWidth="true" hidden="false" outlineLevel="0" max="3" min="3" style="0" width="30"/>
    <col collapsed="false" customWidth="true" hidden="false" outlineLevel="0" max="4" min="4" style="0" width="7"/>
    <col collapsed="false" customWidth="true" hidden="false" outlineLevel="0" max="5" min="5" style="0" width="11"/>
    <col collapsed="false" customWidth="true" hidden="false" outlineLevel="0" max="6" min="6" style="0" width="20"/>
    <col collapsed="false" customWidth="true" hidden="false" outlineLevel="0" max="7" min="7" style="0" width="7"/>
    <col collapsed="false" customWidth="true" hidden="false" outlineLevel="0" max="8" min="8" style="0" width="9"/>
    <col collapsed="false" customWidth="true" hidden="false" outlineLevel="0" max="9" min="9" style="0" width="30"/>
    <col collapsed="false" customWidth="true" hidden="false" outlineLevel="0" max="11" min="10" style="0" width="14"/>
    <col collapsed="false" customWidth="true" hidden="false" outlineLevel="0" max="12" min="12" style="0" width="20"/>
    <col collapsed="false" customWidth="true" hidden="false" outlineLevel="0" max="13" min="13" style="0" width="18"/>
    <col collapsed="false" customWidth="true" hidden="false" outlineLevel="0" max="14" min="14" style="0" width="16"/>
    <col collapsed="false" customWidth="true" hidden="false" outlineLevel="0" max="15" min="15" style="0" width="30"/>
    <col collapsed="false" customWidth="true" hidden="false" outlineLevel="0" max="16" min="16" style="0" width="70"/>
    <col collapsed="false" customWidth="true" hidden="false" outlineLevel="0" max="17" min="17" style="0" width="50"/>
    <col collapsed="false" customWidth="true" hidden="false" outlineLevel="0" max="18" min="18" style="0" width="11"/>
    <col collapsed="false" customWidth="true" hidden="false" outlineLevel="0" max="19" min="19" style="0" width="30"/>
    <col collapsed="false" customWidth="true" hidden="false" outlineLevel="0" max="20" min="20" style="0" width="12"/>
    <col collapsed="false" customWidth="true" hidden="false" outlineLevel="0" max="21" min="21" style="0" width="8"/>
    <col collapsed="false" customWidth="true" hidden="false" outlineLevel="0" max="22" min="22" style="0" width="30"/>
    <col collapsed="false" customWidth="true" hidden="false" outlineLevel="0" max="23" min="23" style="0" width="9"/>
    <col collapsed="false" customWidth="true" hidden="false" outlineLevel="0" max="24" min="24" style="0" width="40"/>
    <col collapsed="false" customWidth="true" hidden="false" outlineLevel="0" max="25" min="25" style="0" width="10"/>
    <col collapsed="false" customWidth="true" hidden="false" outlineLevel="0" max="27" min="26" style="0" width="7"/>
    <col collapsed="false" customWidth="true" hidden="false" outlineLevel="0" max="28" min="28" style="0" width="30"/>
  </cols>
  <sheetData>
    <row r="1" customFormat="false" ht="23.85" hidden="false" customHeight="false" outlineLevel="0" collapsed="false">
      <c r="A1" s="3" t="s">
        <v>10</v>
      </c>
      <c r="B1" s="3" t="s">
        <v>11</v>
      </c>
      <c r="C1" s="3" t="s">
        <v>12</v>
      </c>
      <c r="D1" s="3" t="s">
        <v>13</v>
      </c>
      <c r="E1" s="3" t="s">
        <v>14</v>
      </c>
      <c r="F1" s="3" t="s">
        <v>15</v>
      </c>
      <c r="G1" s="3" t="s">
        <v>16</v>
      </c>
      <c r="H1" s="3" t="s">
        <v>17</v>
      </c>
      <c r="I1" s="3" t="s">
        <v>18</v>
      </c>
      <c r="J1" s="3" t="s">
        <v>19</v>
      </c>
      <c r="K1" s="3" t="s">
        <v>20</v>
      </c>
      <c r="L1" s="3" t="s">
        <v>21</v>
      </c>
      <c r="M1" s="3" t="s">
        <v>22</v>
      </c>
      <c r="N1" s="3" t="s">
        <v>23</v>
      </c>
      <c r="O1" s="3" t="s">
        <v>24</v>
      </c>
      <c r="P1" s="3" t="s">
        <v>25</v>
      </c>
      <c r="Q1" s="3" t="s">
        <v>26</v>
      </c>
      <c r="R1" s="3" t="s">
        <v>27</v>
      </c>
      <c r="S1" s="3" t="s">
        <v>28</v>
      </c>
      <c r="T1" s="3" t="s">
        <v>29</v>
      </c>
      <c r="U1" s="3" t="s">
        <v>30</v>
      </c>
      <c r="V1" s="3" t="s">
        <v>31</v>
      </c>
      <c r="W1" s="3" t="s">
        <v>32</v>
      </c>
      <c r="X1" s="3" t="s">
        <v>33</v>
      </c>
      <c r="Y1" s="3" t="s">
        <v>34</v>
      </c>
      <c r="Z1" s="3" t="s">
        <v>35</v>
      </c>
      <c r="AA1" s="3" t="s">
        <v>36</v>
      </c>
      <c r="AB1" s="3" t="s">
        <v>37</v>
      </c>
    </row>
    <row r="2" customFormat="false" ht="75" hidden="false" customHeight="true" outlineLevel="0" collapsed="false">
      <c r="A2" s="4" t="s">
        <v>38</v>
      </c>
      <c r="B2" s="4" t="s">
        <v>39</v>
      </c>
      <c r="C2" s="4" t="s">
        <v>40</v>
      </c>
      <c r="D2" s="4" t="n">
        <v>2013</v>
      </c>
      <c r="E2" s="4" t="s">
        <v>41</v>
      </c>
      <c r="F2" s="4" t="s">
        <v>42</v>
      </c>
      <c r="G2" s="4" t="str">
        <f aca="false">IF(LEFT(I2,3)="R1 ","L6",IF(D2&gt;=2014,"L1",IF(D2&gt;=1998,"L2",IF(D2&gt;=1987,"L3",IF(D2&gt;=1978,"L4",IF(D2&gt;=1965,"L5","L6"))))))</f>
        <v>L6</v>
      </c>
      <c r="H2" s="4" t="str">
        <f aca="false">IFERROR(INDEX(Lanes!$C$2:$C$60,MATCH(LEFT(I2,FIND(" ",I2)-1),Lanes!$A$2:$A$60,0)),"?")</f>
        <v>V</v>
      </c>
      <c r="I2" s="4" t="s">
        <v>43</v>
      </c>
      <c r="J2" s="4"/>
      <c r="K2" s="4" t="s">
        <v>44</v>
      </c>
      <c r="L2" s="4" t="s">
        <v>45</v>
      </c>
      <c r="M2" s="4" t="s">
        <v>46</v>
      </c>
      <c r="N2" s="4"/>
      <c r="O2" s="4" t="s">
        <v>47</v>
      </c>
      <c r="P2" s="2" t="s">
        <v>48</v>
      </c>
      <c r="Q2" s="2" t="s">
        <v>49</v>
      </c>
      <c r="R2" s="4" t="s">
        <v>50</v>
      </c>
      <c r="S2" s="4" t="s">
        <v>51</v>
      </c>
      <c r="T2" s="4" t="s">
        <v>52</v>
      </c>
      <c r="U2" s="4"/>
      <c r="V2" s="4"/>
      <c r="W2" s="4"/>
      <c r="X2" s="2" t="s">
        <v>53</v>
      </c>
      <c r="Y2" s="4" t="s">
        <v>54</v>
      </c>
      <c r="Z2" s="4"/>
      <c r="AA2" s="4"/>
      <c r="AB2" s="4"/>
    </row>
    <row r="3" customFormat="false" ht="75" hidden="false" customHeight="true" outlineLevel="0" collapsed="false">
      <c r="A3" s="4" t="s">
        <v>55</v>
      </c>
      <c r="B3" s="4" t="s">
        <v>56</v>
      </c>
      <c r="C3" s="4" t="s">
        <v>57</v>
      </c>
      <c r="D3" s="4" t="n">
        <v>1997</v>
      </c>
      <c r="E3" s="4" t="s">
        <v>41</v>
      </c>
      <c r="F3" s="4" t="s">
        <v>58</v>
      </c>
      <c r="G3" s="4" t="str">
        <f aca="false">IF(LEFT(I3,3)="R1 ","L6",IF(D3&gt;=2014,"L1",IF(D3&gt;=1998,"L2",IF(D3&gt;=1987,"L3",IF(D3&gt;=1978,"L4",IF(D3&gt;=1965,"L5","L6"))))))</f>
        <v>L6</v>
      </c>
      <c r="H3" s="4" t="str">
        <f aca="false">IFERROR(INDEX(Lanes!$C$2:$C$60,MATCH(LEFT(I3,FIND(" ",I3)-1),Lanes!$A$2:$A$60,0)),"?")</f>
        <v>V</v>
      </c>
      <c r="I3" s="4" t="s">
        <v>43</v>
      </c>
      <c r="J3" s="4"/>
      <c r="K3" s="4" t="s">
        <v>44</v>
      </c>
      <c r="L3" s="4" t="s">
        <v>45</v>
      </c>
      <c r="M3" s="4" t="s">
        <v>59</v>
      </c>
      <c r="N3" s="4"/>
      <c r="O3" s="4" t="s">
        <v>60</v>
      </c>
      <c r="P3" s="2" t="s">
        <v>61</v>
      </c>
      <c r="Q3" s="2" t="s">
        <v>62</v>
      </c>
      <c r="R3" s="4" t="s">
        <v>50</v>
      </c>
      <c r="S3" s="4" t="s">
        <v>63</v>
      </c>
      <c r="T3" s="4" t="s">
        <v>52</v>
      </c>
      <c r="U3" s="4"/>
      <c r="V3" s="4"/>
      <c r="W3" s="4"/>
      <c r="X3" s="2" t="s">
        <v>64</v>
      </c>
      <c r="Y3" s="4" t="s">
        <v>54</v>
      </c>
      <c r="Z3" s="4"/>
      <c r="AA3" s="4"/>
      <c r="AB3" s="4"/>
    </row>
    <row r="4" customFormat="false" ht="75" hidden="false" customHeight="true" outlineLevel="0" collapsed="false">
      <c r="A4" s="4" t="s">
        <v>65</v>
      </c>
      <c r="B4" s="4" t="s">
        <v>66</v>
      </c>
      <c r="C4" s="4" t="s">
        <v>67</v>
      </c>
      <c r="D4" s="4" t="n">
        <v>1978</v>
      </c>
      <c r="E4" s="4" t="s">
        <v>41</v>
      </c>
      <c r="F4" s="4" t="s">
        <v>68</v>
      </c>
      <c r="G4" s="4" t="str">
        <f aca="false">IF(LEFT(I4,3)="R1 ","L6",IF(D4&gt;=2014,"L1",IF(D4&gt;=1998,"L2",IF(D4&gt;=1987,"L3",IF(D4&gt;=1978,"L4",IF(D4&gt;=1965,"L5","L6"))))))</f>
        <v>L6</v>
      </c>
      <c r="H4" s="4" t="str">
        <f aca="false">IFERROR(INDEX(Lanes!$C$2:$C$60,MATCH(LEFT(I4,FIND(" ",I4)-1),Lanes!$A$2:$A$60,0)),"?")</f>
        <v>V</v>
      </c>
      <c r="I4" s="4" t="s">
        <v>43</v>
      </c>
      <c r="J4" s="4"/>
      <c r="K4" s="4" t="s">
        <v>69</v>
      </c>
      <c r="L4" s="4" t="s">
        <v>45</v>
      </c>
      <c r="M4" s="4" t="s">
        <v>70</v>
      </c>
      <c r="N4" s="4"/>
      <c r="O4" s="4" t="s">
        <v>71</v>
      </c>
      <c r="P4" s="2" t="s">
        <v>72</v>
      </c>
      <c r="Q4" s="2" t="s">
        <v>73</v>
      </c>
      <c r="R4" s="4" t="s">
        <v>50</v>
      </c>
      <c r="S4" s="4" t="s">
        <v>74</v>
      </c>
      <c r="T4" s="4" t="s">
        <v>52</v>
      </c>
      <c r="U4" s="4" t="s">
        <v>75</v>
      </c>
      <c r="V4" s="4"/>
      <c r="W4" s="4"/>
      <c r="X4" s="2" t="s">
        <v>76</v>
      </c>
      <c r="Y4" s="4" t="s">
        <v>77</v>
      </c>
      <c r="Z4" s="4"/>
      <c r="AA4" s="4"/>
      <c r="AB4" s="4"/>
    </row>
    <row r="5" customFormat="false" ht="75" hidden="false" customHeight="true" outlineLevel="0" collapsed="false">
      <c r="A5" s="4" t="s">
        <v>78</v>
      </c>
      <c r="B5" s="4" t="s">
        <v>79</v>
      </c>
      <c r="C5" s="4" t="s">
        <v>80</v>
      </c>
      <c r="D5" s="4" t="n">
        <v>1952</v>
      </c>
      <c r="E5" s="4" t="s">
        <v>41</v>
      </c>
      <c r="F5" s="4" t="s">
        <v>81</v>
      </c>
      <c r="G5" s="4" t="str">
        <f aca="false">IF(LEFT(I5,3)="R1 ","L6",IF(D5&gt;=2014,"L1",IF(D5&gt;=1998,"L2",IF(D5&gt;=1987,"L3",IF(D5&gt;=1978,"L4",IF(D5&gt;=1965,"L5","L6"))))))</f>
        <v>L6</v>
      </c>
      <c r="H5" s="4" t="str">
        <f aca="false">IFERROR(INDEX(Lanes!$C$2:$C$60,MATCH(LEFT(I5,FIND(" ",I5)-1),Lanes!$A$2:$A$60,0)),"?")</f>
        <v>V</v>
      </c>
      <c r="I5" s="4" t="s">
        <v>43</v>
      </c>
      <c r="J5" s="4"/>
      <c r="K5" s="4" t="s">
        <v>44</v>
      </c>
      <c r="L5" s="4" t="s">
        <v>45</v>
      </c>
      <c r="M5" s="4" t="s">
        <v>82</v>
      </c>
      <c r="N5" s="4"/>
      <c r="O5" s="4" t="s">
        <v>83</v>
      </c>
      <c r="P5" s="2" t="s">
        <v>84</v>
      </c>
      <c r="Q5" s="2" t="s">
        <v>85</v>
      </c>
      <c r="R5" s="4" t="s">
        <v>50</v>
      </c>
      <c r="S5" s="4" t="s">
        <v>86</v>
      </c>
      <c r="T5" s="4" t="s">
        <v>52</v>
      </c>
      <c r="U5" s="4" t="s">
        <v>75</v>
      </c>
      <c r="V5" s="4"/>
      <c r="W5" s="4"/>
      <c r="X5" s="2" t="s">
        <v>87</v>
      </c>
      <c r="Y5" s="4" t="s">
        <v>77</v>
      </c>
      <c r="Z5" s="4"/>
      <c r="AA5" s="4"/>
      <c r="AB5" s="4"/>
    </row>
    <row r="6" customFormat="false" ht="75" hidden="false" customHeight="true" outlineLevel="0" collapsed="false">
      <c r="A6" s="4" t="s">
        <v>88</v>
      </c>
      <c r="B6" s="4" t="s">
        <v>89</v>
      </c>
      <c r="C6" s="4" t="s">
        <v>90</v>
      </c>
      <c r="D6" s="4" t="n">
        <v>1940</v>
      </c>
      <c r="E6" s="4" t="s">
        <v>91</v>
      </c>
      <c r="F6" s="4" t="s">
        <v>92</v>
      </c>
      <c r="G6" s="4" t="str">
        <f aca="false">IF(LEFT(I6,3)="R1 ","L6",IF(D6&gt;=2014,"L1",IF(D6&gt;=1998,"L2",IF(D6&gt;=1987,"L3",IF(D6&gt;=1978,"L4",IF(D6&gt;=1965,"L5","L6"))))))</f>
        <v>L6</v>
      </c>
      <c r="H6" s="4" t="str">
        <f aca="false">IFERROR(INDEX(Lanes!$C$2:$C$60,MATCH(LEFT(I6,FIND(" ",I6)-1),Lanes!$A$2:$A$60,0)),"?")</f>
        <v>V</v>
      </c>
      <c r="I6" s="4" t="s">
        <v>43</v>
      </c>
      <c r="J6" s="4"/>
      <c r="K6" s="4" t="s">
        <v>44</v>
      </c>
      <c r="L6" s="4" t="s">
        <v>93</v>
      </c>
      <c r="M6" s="4" t="s">
        <v>94</v>
      </c>
      <c r="N6" s="4"/>
      <c r="O6" s="4" t="s">
        <v>95</v>
      </c>
      <c r="P6" s="2" t="s">
        <v>96</v>
      </c>
      <c r="Q6" s="2" t="s">
        <v>97</v>
      </c>
      <c r="R6" s="4" t="s">
        <v>50</v>
      </c>
      <c r="S6" s="4" t="s">
        <v>98</v>
      </c>
      <c r="T6" s="4" t="s">
        <v>52</v>
      </c>
      <c r="U6" s="4"/>
      <c r="V6" s="4"/>
      <c r="W6" s="4"/>
      <c r="X6" s="2" t="s">
        <v>99</v>
      </c>
      <c r="Y6" s="4" t="s">
        <v>77</v>
      </c>
      <c r="Z6" s="4"/>
      <c r="AA6" s="4"/>
      <c r="AB6" s="4"/>
    </row>
    <row r="7" customFormat="false" ht="75" hidden="false" customHeight="true" outlineLevel="0" collapsed="false">
      <c r="A7" s="4" t="s">
        <v>100</v>
      </c>
      <c r="B7" s="4" t="s">
        <v>89</v>
      </c>
      <c r="C7" s="4" t="s">
        <v>101</v>
      </c>
      <c r="D7" s="4" t="n">
        <v>1997</v>
      </c>
      <c r="E7" s="4" t="s">
        <v>41</v>
      </c>
      <c r="F7" s="4" t="s">
        <v>102</v>
      </c>
      <c r="G7" s="4" t="str">
        <f aca="false">IF(LEFT(I7,3)="R1 ","L6",IF(D7&gt;=2014,"L1",IF(D7&gt;=1998,"L2",IF(D7&gt;=1987,"L3",IF(D7&gt;=1978,"L4",IF(D7&gt;=1965,"L5","L6"))))))</f>
        <v>L6</v>
      </c>
      <c r="H7" s="4" t="str">
        <f aca="false">IFERROR(INDEX(Lanes!$C$2:$C$60,MATCH(LEFT(I7,FIND(" ",I7)-1),Lanes!$A$2:$A$60,0)),"?")</f>
        <v>V</v>
      </c>
      <c r="I7" s="4" t="s">
        <v>43</v>
      </c>
      <c r="J7" s="4"/>
      <c r="K7" s="4" t="s">
        <v>44</v>
      </c>
      <c r="L7" s="4" t="s">
        <v>93</v>
      </c>
      <c r="M7" s="4" t="s">
        <v>94</v>
      </c>
      <c r="N7" s="4"/>
      <c r="O7" s="4" t="s">
        <v>103</v>
      </c>
      <c r="P7" s="2" t="s">
        <v>104</v>
      </c>
      <c r="Q7" s="2" t="s">
        <v>105</v>
      </c>
      <c r="R7" s="4" t="s">
        <v>50</v>
      </c>
      <c r="S7" s="4" t="s">
        <v>106</v>
      </c>
      <c r="T7" s="4" t="s">
        <v>107</v>
      </c>
      <c r="U7" s="4"/>
      <c r="V7" s="4"/>
      <c r="W7" s="4"/>
      <c r="X7" s="2" t="s">
        <v>108</v>
      </c>
      <c r="Y7" s="4" t="s">
        <v>77</v>
      </c>
      <c r="Z7" s="4"/>
      <c r="AA7" s="4"/>
      <c r="AB7" s="4"/>
    </row>
    <row r="8" customFormat="false" ht="75" hidden="false" customHeight="true" outlineLevel="0" collapsed="false">
      <c r="A8" s="4" t="s">
        <v>109</v>
      </c>
      <c r="B8" s="4" t="s">
        <v>110</v>
      </c>
      <c r="C8" s="4" t="s">
        <v>111</v>
      </c>
      <c r="D8" s="4" t="n">
        <v>1956</v>
      </c>
      <c r="E8" s="4" t="s">
        <v>91</v>
      </c>
      <c r="F8" s="4" t="s">
        <v>112</v>
      </c>
      <c r="G8" s="4" t="str">
        <f aca="false">IF(LEFT(I8,3)="R1 ","L6",IF(D8&gt;=2014,"L1",IF(D8&gt;=1998,"L2",IF(D8&gt;=1987,"L3",IF(D8&gt;=1978,"L4",IF(D8&gt;=1965,"L5","L6"))))))</f>
        <v>L6</v>
      </c>
      <c r="H8" s="4" t="str">
        <f aca="false">IFERROR(INDEX(Lanes!$C$2:$C$60,MATCH(LEFT(I8,FIND(" ",I8)-1),Lanes!$A$2:$A$60,0)),"?")</f>
        <v>V</v>
      </c>
      <c r="I8" s="4" t="s">
        <v>43</v>
      </c>
      <c r="J8" s="4"/>
      <c r="K8" s="4" t="s">
        <v>113</v>
      </c>
      <c r="L8" s="4" t="s">
        <v>45</v>
      </c>
      <c r="M8" s="4" t="s">
        <v>114</v>
      </c>
      <c r="N8" s="4"/>
      <c r="O8" s="4" t="s">
        <v>115</v>
      </c>
      <c r="P8" s="2" t="s">
        <v>116</v>
      </c>
      <c r="Q8" s="2" t="s">
        <v>117</v>
      </c>
      <c r="R8" s="4" t="s">
        <v>50</v>
      </c>
      <c r="S8" s="4" t="s">
        <v>118</v>
      </c>
      <c r="T8" s="4" t="s">
        <v>52</v>
      </c>
      <c r="U8" s="4"/>
      <c r="V8" s="4"/>
      <c r="W8" s="4"/>
      <c r="X8" s="2" t="s">
        <v>119</v>
      </c>
      <c r="Y8" s="4" t="s">
        <v>77</v>
      </c>
      <c r="Z8" s="4"/>
      <c r="AA8" s="4"/>
      <c r="AB8" s="4"/>
    </row>
    <row r="9" customFormat="false" ht="75" hidden="false" customHeight="true" outlineLevel="0" collapsed="false">
      <c r="A9" s="4" t="s">
        <v>120</v>
      </c>
      <c r="B9" s="4" t="s">
        <v>110</v>
      </c>
      <c r="C9" s="4" t="s">
        <v>121</v>
      </c>
      <c r="D9" s="4" t="n">
        <v>1959</v>
      </c>
      <c r="E9" s="4" t="s">
        <v>91</v>
      </c>
      <c r="F9" s="4" t="s">
        <v>112</v>
      </c>
      <c r="G9" s="4" t="str">
        <f aca="false">IF(LEFT(I9,3)="R1 ","L6",IF(D9&gt;=2014,"L1",IF(D9&gt;=1998,"L2",IF(D9&gt;=1987,"L3",IF(D9&gt;=1978,"L4",IF(D9&gt;=1965,"L5","L6"))))))</f>
        <v>L6</v>
      </c>
      <c r="H9" s="4" t="str">
        <f aca="false">IFERROR(INDEX(Lanes!$C$2:$C$60,MATCH(LEFT(I9,FIND(" ",I9)-1),Lanes!$A$2:$A$60,0)),"?")</f>
        <v>V</v>
      </c>
      <c r="I9" s="4" t="s">
        <v>43</v>
      </c>
      <c r="J9" s="4"/>
      <c r="K9" s="4" t="s">
        <v>113</v>
      </c>
      <c r="L9" s="4" t="s">
        <v>45</v>
      </c>
      <c r="M9" s="4" t="s">
        <v>114</v>
      </c>
      <c r="N9" s="4"/>
      <c r="O9" s="4" t="s">
        <v>122</v>
      </c>
      <c r="P9" s="2" t="s">
        <v>123</v>
      </c>
      <c r="Q9" s="2" t="s">
        <v>124</v>
      </c>
      <c r="R9" s="4" t="s">
        <v>50</v>
      </c>
      <c r="S9" s="4" t="s">
        <v>125</v>
      </c>
      <c r="T9" s="4" t="s">
        <v>52</v>
      </c>
      <c r="U9" s="4"/>
      <c r="V9" s="4"/>
      <c r="W9" s="4"/>
      <c r="X9" s="2" t="s">
        <v>126</v>
      </c>
      <c r="Y9" s="4" t="s">
        <v>77</v>
      </c>
      <c r="Z9" s="4"/>
      <c r="AA9" s="4"/>
      <c r="AB9" s="4"/>
    </row>
    <row r="10" customFormat="false" ht="75" hidden="false" customHeight="true" outlineLevel="0" collapsed="false">
      <c r="A10" s="4" t="s">
        <v>127</v>
      </c>
      <c r="B10" s="4" t="s">
        <v>128</v>
      </c>
      <c r="C10" s="4" t="s">
        <v>129</v>
      </c>
      <c r="D10" s="4" t="n">
        <v>1958</v>
      </c>
      <c r="E10" s="4" t="s">
        <v>91</v>
      </c>
      <c r="F10" s="4" t="s">
        <v>130</v>
      </c>
      <c r="G10" s="4" t="str">
        <f aca="false">IF(LEFT(I10,3)="R1 ","L6",IF(D10&gt;=2014,"L1",IF(D10&gt;=1998,"L2",IF(D10&gt;=1987,"L3",IF(D10&gt;=1978,"L4",IF(D10&gt;=1965,"L5","L6"))))))</f>
        <v>L6</v>
      </c>
      <c r="H10" s="4" t="str">
        <f aca="false">IFERROR(INDEX(Lanes!$C$2:$C$60,MATCH(LEFT(I10,FIND(" ",I10)-1),Lanes!$A$2:$A$60,0)),"?")</f>
        <v>V</v>
      </c>
      <c r="I10" s="4" t="s">
        <v>43</v>
      </c>
      <c r="J10" s="4"/>
      <c r="K10" s="4" t="s">
        <v>44</v>
      </c>
      <c r="L10" s="4" t="s">
        <v>45</v>
      </c>
      <c r="M10" s="4" t="s">
        <v>131</v>
      </c>
      <c r="N10" s="4"/>
      <c r="O10" s="4" t="s">
        <v>132</v>
      </c>
      <c r="P10" s="2" t="s">
        <v>133</v>
      </c>
      <c r="Q10" s="2" t="s">
        <v>134</v>
      </c>
      <c r="R10" s="4" t="s">
        <v>50</v>
      </c>
      <c r="S10" s="4" t="s">
        <v>135</v>
      </c>
      <c r="T10" s="4" t="s">
        <v>52</v>
      </c>
      <c r="U10" s="4"/>
      <c r="V10" s="4"/>
      <c r="W10" s="4"/>
      <c r="X10" s="2" t="s">
        <v>136</v>
      </c>
      <c r="Y10" s="4" t="s">
        <v>77</v>
      </c>
      <c r="Z10" s="4"/>
      <c r="AA10" s="4"/>
      <c r="AB10" s="4"/>
    </row>
    <row r="11" customFormat="false" ht="75" hidden="false" customHeight="true" outlineLevel="0" collapsed="false">
      <c r="A11" s="4" t="s">
        <v>137</v>
      </c>
      <c r="B11" s="4" t="s">
        <v>128</v>
      </c>
      <c r="C11" s="4" t="s">
        <v>138</v>
      </c>
      <c r="D11" s="4" t="n">
        <v>1959</v>
      </c>
      <c r="E11" s="4" t="s">
        <v>41</v>
      </c>
      <c r="F11" s="4" t="s">
        <v>130</v>
      </c>
      <c r="G11" s="4" t="str">
        <f aca="false">IF(LEFT(I11,3)="R1 ","L6",IF(D11&gt;=2014,"L1",IF(D11&gt;=1998,"L2",IF(D11&gt;=1987,"L3",IF(D11&gt;=1978,"L4",IF(D11&gt;=1965,"L5","L6"))))))</f>
        <v>L6</v>
      </c>
      <c r="H11" s="4" t="str">
        <f aca="false">IFERROR(INDEX(Lanes!$C$2:$C$60,MATCH(LEFT(I11,FIND(" ",I11)-1),Lanes!$A$2:$A$60,0)),"?")</f>
        <v>V</v>
      </c>
      <c r="I11" s="4" t="s">
        <v>43</v>
      </c>
      <c r="J11" s="4"/>
      <c r="K11" s="4" t="s">
        <v>44</v>
      </c>
      <c r="L11" s="4" t="s">
        <v>45</v>
      </c>
      <c r="M11" s="4" t="s">
        <v>131</v>
      </c>
      <c r="N11" s="4"/>
      <c r="O11" s="4" t="s">
        <v>139</v>
      </c>
      <c r="P11" s="2" t="s">
        <v>140</v>
      </c>
      <c r="Q11" s="2" t="s">
        <v>141</v>
      </c>
      <c r="R11" s="4" t="s">
        <v>50</v>
      </c>
      <c r="S11" s="4" t="s">
        <v>142</v>
      </c>
      <c r="T11" s="4" t="s">
        <v>107</v>
      </c>
      <c r="U11" s="4"/>
      <c r="V11" s="4"/>
      <c r="W11" s="4"/>
      <c r="X11" s="2" t="s">
        <v>143</v>
      </c>
      <c r="Y11" s="4" t="s">
        <v>77</v>
      </c>
      <c r="Z11" s="4"/>
      <c r="AA11" s="4"/>
      <c r="AB11" s="4"/>
    </row>
    <row r="12" customFormat="false" ht="75" hidden="false" customHeight="true" outlineLevel="0" collapsed="false">
      <c r="A12" s="4" t="s">
        <v>144</v>
      </c>
      <c r="B12" s="4" t="s">
        <v>145</v>
      </c>
      <c r="C12" s="4" t="s">
        <v>146</v>
      </c>
      <c r="D12" s="4" t="n">
        <v>1997</v>
      </c>
      <c r="E12" s="4" t="s">
        <v>41</v>
      </c>
      <c r="F12" s="4" t="s">
        <v>42</v>
      </c>
      <c r="G12" s="4" t="str">
        <f aca="false">IF(LEFT(I12,3)="R1 ","L6",IF(D12&gt;=2014,"L1",IF(D12&gt;=1998,"L2",IF(D12&gt;=1987,"L3",IF(D12&gt;=1978,"L4",IF(D12&gt;=1965,"L5","L6"))))))</f>
        <v>L6</v>
      </c>
      <c r="H12" s="4" t="str">
        <f aca="false">IFERROR(INDEX(Lanes!$C$2:$C$60,MATCH(LEFT(I12,FIND(" ",I12)-1),Lanes!$A$2:$A$60,0)),"?")</f>
        <v>V</v>
      </c>
      <c r="I12" s="4" t="s">
        <v>43</v>
      </c>
      <c r="J12" s="4"/>
      <c r="K12" s="4" t="s">
        <v>69</v>
      </c>
      <c r="L12" s="4" t="s">
        <v>93</v>
      </c>
      <c r="M12" s="4" t="s">
        <v>147</v>
      </c>
      <c r="N12" s="4"/>
      <c r="O12" s="4" t="s">
        <v>148</v>
      </c>
      <c r="P12" s="2" t="s">
        <v>149</v>
      </c>
      <c r="Q12" s="2" t="s">
        <v>150</v>
      </c>
      <c r="R12" s="4" t="s">
        <v>50</v>
      </c>
      <c r="S12" s="4" t="s">
        <v>151</v>
      </c>
      <c r="T12" s="4" t="s">
        <v>52</v>
      </c>
      <c r="U12" s="4"/>
      <c r="V12" s="4"/>
      <c r="W12" s="4"/>
      <c r="X12" s="2" t="s">
        <v>152</v>
      </c>
      <c r="Y12" s="4" t="s">
        <v>54</v>
      </c>
      <c r="Z12" s="4"/>
      <c r="AA12" s="4"/>
      <c r="AB12" s="4"/>
    </row>
    <row r="13" customFormat="false" ht="75" hidden="false" customHeight="true" outlineLevel="0" collapsed="false">
      <c r="A13" s="4" t="s">
        <v>153</v>
      </c>
      <c r="B13" s="4" t="s">
        <v>154</v>
      </c>
      <c r="C13" s="4" t="s">
        <v>155</v>
      </c>
      <c r="D13" s="4" t="n">
        <v>1992</v>
      </c>
      <c r="E13" s="4" t="s">
        <v>41</v>
      </c>
      <c r="F13" s="4" t="s">
        <v>156</v>
      </c>
      <c r="G13" s="4" t="str">
        <f aca="false">IF(LEFT(I13,3)="R1 ","L6",IF(D13&gt;=2014,"L1",IF(D13&gt;=1998,"L2",IF(D13&gt;=1987,"L3",IF(D13&gt;=1978,"L4",IF(D13&gt;=1965,"L5","L6"))))))</f>
        <v>L6</v>
      </c>
      <c r="H13" s="4" t="str">
        <f aca="false">IFERROR(INDEX(Lanes!$C$2:$C$60,MATCH(LEFT(I13,FIND(" ",I13)-1),Lanes!$A$2:$A$60,0)),"?")</f>
        <v>V</v>
      </c>
      <c r="I13" s="4" t="s">
        <v>43</v>
      </c>
      <c r="J13" s="4"/>
      <c r="K13" s="4" t="s">
        <v>113</v>
      </c>
      <c r="L13" s="4" t="s">
        <v>93</v>
      </c>
      <c r="M13" s="4" t="s">
        <v>157</v>
      </c>
      <c r="N13" s="4"/>
      <c r="O13" s="4" t="s">
        <v>158</v>
      </c>
      <c r="P13" s="2" t="s">
        <v>159</v>
      </c>
      <c r="Q13" s="2" t="s">
        <v>160</v>
      </c>
      <c r="R13" s="4" t="s">
        <v>50</v>
      </c>
      <c r="S13" s="4" t="s">
        <v>161</v>
      </c>
      <c r="T13" s="4" t="s">
        <v>52</v>
      </c>
      <c r="U13" s="4"/>
      <c r="V13" s="4"/>
      <c r="W13" s="4"/>
      <c r="X13" s="2" t="s">
        <v>162</v>
      </c>
      <c r="Y13" s="4" t="s">
        <v>54</v>
      </c>
      <c r="Z13" s="4"/>
      <c r="AA13" s="4"/>
      <c r="AB13" s="4"/>
    </row>
    <row r="14" customFormat="false" ht="75" hidden="false" customHeight="true" outlineLevel="0" collapsed="false">
      <c r="A14" s="4" t="s">
        <v>163</v>
      </c>
      <c r="B14" s="4" t="s">
        <v>164</v>
      </c>
      <c r="C14" s="4" t="s">
        <v>165</v>
      </c>
      <c r="D14" s="4" t="n">
        <v>1957</v>
      </c>
      <c r="E14" s="4" t="s">
        <v>91</v>
      </c>
      <c r="F14" s="4" t="s">
        <v>166</v>
      </c>
      <c r="G14" s="4" t="str">
        <f aca="false">IF(LEFT(I14,3)="R1 ","L6",IF(D14&gt;=2014,"L1",IF(D14&gt;=1998,"L2",IF(D14&gt;=1987,"L3",IF(D14&gt;=1978,"L4",IF(D14&gt;=1965,"L5","L6"))))))</f>
        <v>L6</v>
      </c>
      <c r="H14" s="4" t="str">
        <f aca="false">IFERROR(INDEX(Lanes!$C$2:$C$60,MATCH(LEFT(I14,FIND(" ",I14)-1),Lanes!$A$2:$A$60,0)),"?")</f>
        <v>V</v>
      </c>
      <c r="I14" s="4" t="s">
        <v>43</v>
      </c>
      <c r="J14" s="4"/>
      <c r="K14" s="4" t="s">
        <v>113</v>
      </c>
      <c r="L14" s="4" t="s">
        <v>45</v>
      </c>
      <c r="M14" s="4" t="s">
        <v>167</v>
      </c>
      <c r="N14" s="4" t="s">
        <v>168</v>
      </c>
      <c r="O14" s="4" t="s">
        <v>169</v>
      </c>
      <c r="P14" s="2" t="s">
        <v>170</v>
      </c>
      <c r="Q14" s="2" t="s">
        <v>171</v>
      </c>
      <c r="R14" s="4" t="s">
        <v>50</v>
      </c>
      <c r="S14" s="4" t="s">
        <v>172</v>
      </c>
      <c r="T14" s="4" t="s">
        <v>52</v>
      </c>
      <c r="U14" s="4"/>
      <c r="V14" s="4"/>
      <c r="W14" s="4"/>
      <c r="X14" s="2" t="s">
        <v>173</v>
      </c>
      <c r="Y14" s="4" t="s">
        <v>54</v>
      </c>
      <c r="Z14" s="4"/>
      <c r="AA14" s="4"/>
      <c r="AB14" s="4"/>
    </row>
    <row r="15" customFormat="false" ht="75" hidden="false" customHeight="true" outlineLevel="0" collapsed="false">
      <c r="A15" s="4" t="s">
        <v>174</v>
      </c>
      <c r="B15" s="4" t="s">
        <v>164</v>
      </c>
      <c r="C15" s="4" t="s">
        <v>175</v>
      </c>
      <c r="D15" s="4" t="n">
        <v>1958</v>
      </c>
      <c r="E15" s="4" t="s">
        <v>41</v>
      </c>
      <c r="F15" s="4" t="s">
        <v>166</v>
      </c>
      <c r="G15" s="4" t="str">
        <f aca="false">IF(LEFT(I15,3)="R1 ","L6",IF(D15&gt;=2014,"L1",IF(D15&gt;=1998,"L2",IF(D15&gt;=1987,"L3",IF(D15&gt;=1978,"L4",IF(D15&gt;=1965,"L5","L6"))))))</f>
        <v>L6</v>
      </c>
      <c r="H15" s="4" t="str">
        <f aca="false">IFERROR(INDEX(Lanes!$C$2:$C$60,MATCH(LEFT(I15,FIND(" ",I15)-1),Lanes!$A$2:$A$60,0)),"?")</f>
        <v>V</v>
      </c>
      <c r="I15" s="4" t="s">
        <v>43</v>
      </c>
      <c r="J15" s="4"/>
      <c r="K15" s="4" t="s">
        <v>113</v>
      </c>
      <c r="L15" s="4" t="s">
        <v>45</v>
      </c>
      <c r="M15" s="4" t="s">
        <v>167</v>
      </c>
      <c r="N15" s="4" t="s">
        <v>168</v>
      </c>
      <c r="O15" s="4" t="s">
        <v>176</v>
      </c>
      <c r="P15" s="2" t="s">
        <v>177</v>
      </c>
      <c r="Q15" s="2" t="s">
        <v>178</v>
      </c>
      <c r="R15" s="4" t="s">
        <v>50</v>
      </c>
      <c r="S15" s="4" t="s">
        <v>179</v>
      </c>
      <c r="T15" s="4" t="s">
        <v>107</v>
      </c>
      <c r="U15" s="4"/>
      <c r="V15" s="4"/>
      <c r="W15" s="4"/>
      <c r="X15" s="2" t="s">
        <v>180</v>
      </c>
      <c r="Y15" s="4" t="s">
        <v>77</v>
      </c>
      <c r="Z15" s="4"/>
      <c r="AA15" s="4"/>
      <c r="AB15" s="4"/>
    </row>
    <row r="16" customFormat="false" ht="75" hidden="false" customHeight="true" outlineLevel="0" collapsed="false">
      <c r="A16" s="4" t="s">
        <v>181</v>
      </c>
      <c r="B16" s="4" t="s">
        <v>164</v>
      </c>
      <c r="C16" s="4" t="s">
        <v>182</v>
      </c>
      <c r="D16" s="4" t="n">
        <v>1958</v>
      </c>
      <c r="E16" s="4" t="s">
        <v>91</v>
      </c>
      <c r="F16" s="4" t="s">
        <v>156</v>
      </c>
      <c r="G16" s="4" t="str">
        <f aca="false">IF(LEFT(I16,3)="R1 ","L6",IF(D16&gt;=2014,"L1",IF(D16&gt;=1998,"L2",IF(D16&gt;=1987,"L3",IF(D16&gt;=1978,"L4",IF(D16&gt;=1965,"L5","L6"))))))</f>
        <v>L6</v>
      </c>
      <c r="H16" s="4" t="str">
        <f aca="false">IFERROR(INDEX(Lanes!$C$2:$C$60,MATCH(LEFT(I16,FIND(" ",I16)-1),Lanes!$A$2:$A$60,0)),"?")</f>
        <v>V</v>
      </c>
      <c r="I16" s="4" t="s">
        <v>43</v>
      </c>
      <c r="J16" s="4"/>
      <c r="K16" s="4" t="s">
        <v>113</v>
      </c>
      <c r="L16" s="4" t="s">
        <v>45</v>
      </c>
      <c r="M16" s="4" t="s">
        <v>167</v>
      </c>
      <c r="N16" s="4"/>
      <c r="O16" s="4" t="s">
        <v>183</v>
      </c>
      <c r="P16" s="2" t="s">
        <v>184</v>
      </c>
      <c r="Q16" s="2" t="s">
        <v>185</v>
      </c>
      <c r="R16" s="4" t="s">
        <v>50</v>
      </c>
      <c r="S16" s="4" t="s">
        <v>186</v>
      </c>
      <c r="T16" s="4" t="s">
        <v>107</v>
      </c>
      <c r="U16" s="4"/>
      <c r="V16" s="4"/>
      <c r="W16" s="4"/>
      <c r="X16" s="2" t="s">
        <v>187</v>
      </c>
      <c r="Y16" s="4" t="s">
        <v>77</v>
      </c>
      <c r="Z16" s="4"/>
      <c r="AA16" s="4"/>
      <c r="AB16" s="4"/>
    </row>
    <row r="17" customFormat="false" ht="75" hidden="false" customHeight="true" outlineLevel="0" collapsed="false">
      <c r="A17" s="4" t="s">
        <v>188</v>
      </c>
      <c r="B17" s="4" t="s">
        <v>189</v>
      </c>
      <c r="C17" s="4" t="s">
        <v>190</v>
      </c>
      <c r="D17" s="4" t="n">
        <v>1961</v>
      </c>
      <c r="E17" s="4" t="s">
        <v>91</v>
      </c>
      <c r="F17" s="4" t="s">
        <v>191</v>
      </c>
      <c r="G17" s="4" t="str">
        <f aca="false">IF(LEFT(I17,3)="R1 ","L6",IF(D17&gt;=2014,"L1",IF(D17&gt;=1998,"L2",IF(D17&gt;=1987,"L3",IF(D17&gt;=1978,"L4",IF(D17&gt;=1965,"L5","L6"))))))</f>
        <v>L6</v>
      </c>
      <c r="H17" s="4" t="str">
        <f aca="false">IFERROR(INDEX(Lanes!$C$2:$C$60,MATCH(LEFT(I17,FIND(" ",I17)-1),Lanes!$A$2:$A$60,0)),"?")</f>
        <v>V</v>
      </c>
      <c r="I17" s="4" t="s">
        <v>43</v>
      </c>
      <c r="J17" s="4"/>
      <c r="K17" s="4" t="s">
        <v>192</v>
      </c>
      <c r="L17" s="4" t="s">
        <v>45</v>
      </c>
      <c r="M17" s="4" t="s">
        <v>193</v>
      </c>
      <c r="N17" s="4"/>
      <c r="O17" s="4" t="s">
        <v>194</v>
      </c>
      <c r="P17" s="2" t="s">
        <v>195</v>
      </c>
      <c r="Q17" s="2" t="s">
        <v>196</v>
      </c>
      <c r="R17" s="4" t="s">
        <v>50</v>
      </c>
      <c r="S17" s="4" t="s">
        <v>197</v>
      </c>
      <c r="T17" s="4" t="s">
        <v>52</v>
      </c>
      <c r="U17" s="4"/>
      <c r="V17" s="4"/>
      <c r="W17" s="4"/>
      <c r="X17" s="2" t="s">
        <v>198</v>
      </c>
      <c r="Y17" s="4" t="s">
        <v>77</v>
      </c>
      <c r="Z17" s="4"/>
      <c r="AA17" s="4"/>
      <c r="AB17" s="4"/>
    </row>
    <row r="18" customFormat="false" ht="75" hidden="false" customHeight="true" outlineLevel="0" collapsed="false">
      <c r="A18" s="4" t="s">
        <v>199</v>
      </c>
      <c r="B18" s="4" t="s">
        <v>200</v>
      </c>
      <c r="C18" s="4" t="s">
        <v>201</v>
      </c>
      <c r="D18" s="4" t="n">
        <v>1957</v>
      </c>
      <c r="E18" s="4" t="s">
        <v>91</v>
      </c>
      <c r="F18" s="4" t="s">
        <v>156</v>
      </c>
      <c r="G18" s="4" t="str">
        <f aca="false">IF(LEFT(I18,3)="R1 ","L6",IF(D18&gt;=2014,"L1",IF(D18&gt;=1998,"L2",IF(D18&gt;=1987,"L3",IF(D18&gt;=1978,"L4",IF(D18&gt;=1965,"L5","L6"))))))</f>
        <v>L6</v>
      </c>
      <c r="H18" s="4" t="str">
        <f aca="false">IFERROR(INDEX(Lanes!$C$2:$C$60,MATCH(LEFT(I18,FIND(" ",I18)-1),Lanes!$A$2:$A$60,0)),"?")</f>
        <v>V</v>
      </c>
      <c r="I18" s="4" t="s">
        <v>43</v>
      </c>
      <c r="J18" s="4"/>
      <c r="K18" s="4" t="s">
        <v>202</v>
      </c>
      <c r="L18" s="4" t="s">
        <v>45</v>
      </c>
      <c r="M18" s="4" t="s">
        <v>131</v>
      </c>
      <c r="N18" s="4"/>
      <c r="O18" s="4" t="s">
        <v>203</v>
      </c>
      <c r="P18" s="2" t="s">
        <v>204</v>
      </c>
      <c r="Q18" s="2" t="s">
        <v>205</v>
      </c>
      <c r="R18" s="4" t="s">
        <v>50</v>
      </c>
      <c r="S18" s="4" t="s">
        <v>206</v>
      </c>
      <c r="T18" s="4" t="s">
        <v>52</v>
      </c>
      <c r="U18" s="4"/>
      <c r="V18" s="4"/>
      <c r="W18" s="4"/>
      <c r="X18" s="2" t="s">
        <v>207</v>
      </c>
      <c r="Y18" s="4" t="s">
        <v>77</v>
      </c>
      <c r="Z18" s="4"/>
      <c r="AA18" s="4"/>
      <c r="AB18" s="4"/>
    </row>
    <row r="19" customFormat="false" ht="75" hidden="false" customHeight="true" outlineLevel="0" collapsed="false">
      <c r="A19" s="4" t="s">
        <v>208</v>
      </c>
      <c r="B19" s="4" t="s">
        <v>209</v>
      </c>
      <c r="C19" s="4" t="s">
        <v>210</v>
      </c>
      <c r="D19" s="4" t="n">
        <v>1992</v>
      </c>
      <c r="E19" s="4" t="s">
        <v>41</v>
      </c>
      <c r="F19" s="4" t="s">
        <v>156</v>
      </c>
      <c r="G19" s="4" t="str">
        <f aca="false">IF(LEFT(I19,3)="R1 ","L6",IF(D19&gt;=2014,"L1",IF(D19&gt;=1998,"L2",IF(D19&gt;=1987,"L3",IF(D19&gt;=1978,"L4",IF(D19&gt;=1965,"L5","L6"))))))</f>
        <v>L6</v>
      </c>
      <c r="H19" s="4" t="str">
        <f aca="false">IFERROR(INDEX(Lanes!$C$2:$C$60,MATCH(LEFT(I19,FIND(" ",I19)-1),Lanes!$A$2:$A$60,0)),"?")</f>
        <v>V</v>
      </c>
      <c r="I19" s="4" t="s">
        <v>43</v>
      </c>
      <c r="J19" s="4"/>
      <c r="K19" s="4" t="s">
        <v>202</v>
      </c>
      <c r="L19" s="4" t="s">
        <v>45</v>
      </c>
      <c r="M19" s="4" t="s">
        <v>211</v>
      </c>
      <c r="N19" s="4"/>
      <c r="O19" s="4" t="s">
        <v>212</v>
      </c>
      <c r="P19" s="2" t="s">
        <v>213</v>
      </c>
      <c r="Q19" s="2" t="s">
        <v>214</v>
      </c>
      <c r="R19" s="4" t="s">
        <v>50</v>
      </c>
      <c r="S19" s="4" t="s">
        <v>215</v>
      </c>
      <c r="T19" s="4" t="s">
        <v>52</v>
      </c>
      <c r="U19" s="4"/>
      <c r="V19" s="4"/>
      <c r="W19" s="4"/>
      <c r="X19" s="2" t="s">
        <v>216</v>
      </c>
      <c r="Y19" s="4" t="s">
        <v>54</v>
      </c>
      <c r="Z19" s="4"/>
      <c r="AA19" s="4"/>
      <c r="AB19" s="4"/>
    </row>
    <row r="20" customFormat="false" ht="75" hidden="false" customHeight="true" outlineLevel="0" collapsed="false">
      <c r="A20" s="4" t="s">
        <v>217</v>
      </c>
      <c r="B20" s="4" t="s">
        <v>218</v>
      </c>
      <c r="C20" s="4" t="s">
        <v>219</v>
      </c>
      <c r="D20" s="4" t="n">
        <v>1958</v>
      </c>
      <c r="E20" s="4" t="s">
        <v>91</v>
      </c>
      <c r="F20" s="4" t="s">
        <v>68</v>
      </c>
      <c r="G20" s="4" t="str">
        <f aca="false">IF(LEFT(I20,3)="R1 ","L6",IF(D20&gt;=2014,"L1",IF(D20&gt;=1998,"L2",IF(D20&gt;=1987,"L3",IF(D20&gt;=1978,"L4",IF(D20&gt;=1965,"L5","L6"))))))</f>
        <v>L6</v>
      </c>
      <c r="H20" s="4" t="str">
        <f aca="false">IFERROR(INDEX(Lanes!$C$2:$C$60,MATCH(LEFT(I20,FIND(" ",I20)-1),Lanes!$A$2:$A$60,0)),"?")</f>
        <v>V</v>
      </c>
      <c r="I20" s="4" t="s">
        <v>43</v>
      </c>
      <c r="J20" s="4"/>
      <c r="K20" s="4" t="s">
        <v>202</v>
      </c>
      <c r="L20" s="4" t="s">
        <v>45</v>
      </c>
      <c r="M20" s="4" t="s">
        <v>220</v>
      </c>
      <c r="N20" s="4"/>
      <c r="O20" s="4" t="s">
        <v>221</v>
      </c>
      <c r="P20" s="2" t="s">
        <v>222</v>
      </c>
      <c r="Q20" s="2" t="s">
        <v>223</v>
      </c>
      <c r="R20" s="4" t="s">
        <v>50</v>
      </c>
      <c r="S20" s="4" t="s">
        <v>224</v>
      </c>
      <c r="T20" s="4" t="s">
        <v>107</v>
      </c>
      <c r="U20" s="4"/>
      <c r="V20" s="4"/>
      <c r="W20" s="4"/>
      <c r="X20" s="2" t="s">
        <v>225</v>
      </c>
      <c r="Y20" s="4" t="s">
        <v>77</v>
      </c>
      <c r="Z20" s="4"/>
      <c r="AA20" s="4"/>
      <c r="AB20" s="4"/>
    </row>
    <row r="21" customFormat="false" ht="75" hidden="false" customHeight="true" outlineLevel="0" collapsed="false">
      <c r="A21" s="4" t="s">
        <v>226</v>
      </c>
      <c r="B21" s="4" t="s">
        <v>227</v>
      </c>
      <c r="C21" s="4" t="s">
        <v>228</v>
      </c>
      <c r="D21" s="4" t="n">
        <v>1959</v>
      </c>
      <c r="E21" s="4" t="s">
        <v>91</v>
      </c>
      <c r="F21" s="4" t="s">
        <v>156</v>
      </c>
      <c r="G21" s="4" t="str">
        <f aca="false">IF(LEFT(I21,3)="R1 ","L6",IF(D21&gt;=2014,"L1",IF(D21&gt;=1998,"L2",IF(D21&gt;=1987,"L3",IF(D21&gt;=1978,"L4",IF(D21&gt;=1965,"L5","L6"))))))</f>
        <v>L6</v>
      </c>
      <c r="H21" s="4" t="str">
        <f aca="false">IFERROR(INDEX(Lanes!$C$2:$C$60,MATCH(LEFT(I21,FIND(" ",I21)-1),Lanes!$A$2:$A$60,0)),"?")</f>
        <v>V</v>
      </c>
      <c r="I21" s="4" t="s">
        <v>43</v>
      </c>
      <c r="J21" s="4"/>
      <c r="K21" s="4" t="s">
        <v>113</v>
      </c>
      <c r="L21" s="4" t="s">
        <v>229</v>
      </c>
      <c r="M21" s="4" t="s">
        <v>230</v>
      </c>
      <c r="N21" s="4"/>
      <c r="O21" s="4" t="s">
        <v>231</v>
      </c>
      <c r="P21" s="2" t="s">
        <v>232</v>
      </c>
      <c r="Q21" s="2" t="s">
        <v>233</v>
      </c>
      <c r="R21" s="4" t="s">
        <v>50</v>
      </c>
      <c r="S21" s="4" t="s">
        <v>234</v>
      </c>
      <c r="T21" s="4" t="s">
        <v>52</v>
      </c>
      <c r="U21" s="4"/>
      <c r="V21" s="4"/>
      <c r="W21" s="4"/>
      <c r="X21" s="2" t="s">
        <v>235</v>
      </c>
      <c r="Y21" s="4" t="s">
        <v>77</v>
      </c>
      <c r="Z21" s="4"/>
      <c r="AA21" s="4"/>
      <c r="AB21" s="4"/>
    </row>
    <row r="22" customFormat="false" ht="75" hidden="false" customHeight="true" outlineLevel="0" collapsed="false">
      <c r="A22" s="4" t="s">
        <v>236</v>
      </c>
      <c r="B22" s="4" t="s">
        <v>237</v>
      </c>
      <c r="C22" s="4" t="s">
        <v>237</v>
      </c>
      <c r="D22" s="4" t="n">
        <v>1961</v>
      </c>
      <c r="E22" s="4" t="s">
        <v>91</v>
      </c>
      <c r="F22" s="4" t="s">
        <v>112</v>
      </c>
      <c r="G22" s="4" t="str">
        <f aca="false">IF(LEFT(I22,3)="R1 ","L6",IF(D22&gt;=2014,"L1",IF(D22&gt;=1998,"L2",IF(D22&gt;=1987,"L3",IF(D22&gt;=1978,"L4",IF(D22&gt;=1965,"L5","L6"))))))</f>
        <v>L6</v>
      </c>
      <c r="H22" s="4" t="str">
        <f aca="false">IFERROR(INDEX(Lanes!$C$2:$C$60,MATCH(LEFT(I22,FIND(" ",I22)-1),Lanes!$A$2:$A$60,0)),"?")</f>
        <v>V</v>
      </c>
      <c r="I22" s="4" t="s">
        <v>43</v>
      </c>
      <c r="J22" s="4"/>
      <c r="K22" s="4" t="s">
        <v>69</v>
      </c>
      <c r="L22" s="4" t="s">
        <v>229</v>
      </c>
      <c r="M22" s="4" t="s">
        <v>238</v>
      </c>
      <c r="N22" s="4" t="s">
        <v>239</v>
      </c>
      <c r="O22" s="4" t="s">
        <v>240</v>
      </c>
      <c r="P22" s="2" t="s">
        <v>241</v>
      </c>
      <c r="Q22" s="2" t="s">
        <v>242</v>
      </c>
      <c r="R22" s="4" t="s">
        <v>50</v>
      </c>
      <c r="S22" s="4" t="s">
        <v>243</v>
      </c>
      <c r="T22" s="4" t="s">
        <v>52</v>
      </c>
      <c r="U22" s="4"/>
      <c r="V22" s="4"/>
      <c r="W22" s="4"/>
      <c r="X22" s="2" t="s">
        <v>244</v>
      </c>
      <c r="Y22" s="4" t="s">
        <v>77</v>
      </c>
      <c r="Z22" s="4"/>
      <c r="AA22" s="4"/>
      <c r="AB22" s="4"/>
    </row>
    <row r="23" customFormat="false" ht="75" hidden="false" customHeight="true" outlineLevel="0" collapsed="false">
      <c r="A23" s="4" t="s">
        <v>245</v>
      </c>
      <c r="B23" s="4" t="s">
        <v>246</v>
      </c>
      <c r="C23" s="4" t="s">
        <v>247</v>
      </c>
      <c r="D23" s="4" t="n">
        <v>1962</v>
      </c>
      <c r="E23" s="4" t="s">
        <v>91</v>
      </c>
      <c r="F23" s="4" t="s">
        <v>248</v>
      </c>
      <c r="G23" s="4" t="str">
        <f aca="false">IF(LEFT(I23,3)="R1 ","L6",IF(D23&gt;=2014,"L1",IF(D23&gt;=1998,"L2",IF(D23&gt;=1987,"L3",IF(D23&gt;=1978,"L4",IF(D23&gt;=1965,"L5","L6"))))))</f>
        <v>L6</v>
      </c>
      <c r="H23" s="4" t="str">
        <f aca="false">IFERROR(INDEX(Lanes!$C$2:$C$60,MATCH(LEFT(I23,FIND(" ",I23)-1),Lanes!$A$2:$A$60,0)),"?")</f>
        <v>V</v>
      </c>
      <c r="I23" s="4" t="s">
        <v>43</v>
      </c>
      <c r="J23" s="4"/>
      <c r="K23" s="4" t="s">
        <v>249</v>
      </c>
      <c r="L23" s="4" t="s">
        <v>45</v>
      </c>
      <c r="M23" s="4" t="s">
        <v>250</v>
      </c>
      <c r="N23" s="4"/>
      <c r="O23" s="4" t="s">
        <v>251</v>
      </c>
      <c r="P23" s="2" t="s">
        <v>252</v>
      </c>
      <c r="Q23" s="2" t="s">
        <v>253</v>
      </c>
      <c r="R23" s="4" t="s">
        <v>50</v>
      </c>
      <c r="S23" s="4" t="s">
        <v>254</v>
      </c>
      <c r="T23" s="4" t="s">
        <v>52</v>
      </c>
      <c r="U23" s="4"/>
      <c r="V23" s="4"/>
      <c r="W23" s="4"/>
      <c r="X23" s="2" t="s">
        <v>255</v>
      </c>
      <c r="Y23" s="4" t="s">
        <v>77</v>
      </c>
      <c r="Z23" s="4"/>
      <c r="AA23" s="4"/>
      <c r="AB23" s="4"/>
    </row>
    <row r="24" customFormat="false" ht="75" hidden="false" customHeight="true" outlineLevel="0" collapsed="false">
      <c r="A24" s="4" t="s">
        <v>256</v>
      </c>
      <c r="B24" s="4" t="s">
        <v>257</v>
      </c>
      <c r="C24" s="4" t="s">
        <v>257</v>
      </c>
      <c r="D24" s="4" t="n">
        <v>1964</v>
      </c>
      <c r="E24" s="4" t="s">
        <v>91</v>
      </c>
      <c r="F24" s="4" t="s">
        <v>258</v>
      </c>
      <c r="G24" s="4" t="str">
        <f aca="false">IF(LEFT(I24,3)="R1 ","L6",IF(D24&gt;=2014,"L1",IF(D24&gt;=1998,"L2",IF(D24&gt;=1987,"L3",IF(D24&gt;=1978,"L4",IF(D24&gt;=1965,"L5","L6"))))))</f>
        <v>L6</v>
      </c>
      <c r="H24" s="4" t="str">
        <f aca="false">IFERROR(INDEX(Lanes!$C$2:$C$60,MATCH(LEFT(I24,FIND(" ",I24)-1),Lanes!$A$2:$A$60,0)),"?")</f>
        <v>V</v>
      </c>
      <c r="I24" s="4" t="s">
        <v>43</v>
      </c>
      <c r="J24" s="4"/>
      <c r="K24" s="4" t="s">
        <v>44</v>
      </c>
      <c r="L24" s="4" t="s">
        <v>45</v>
      </c>
      <c r="M24" s="4" t="s">
        <v>259</v>
      </c>
      <c r="N24" s="4"/>
      <c r="O24" s="4" t="s">
        <v>260</v>
      </c>
      <c r="P24" s="2" t="s">
        <v>261</v>
      </c>
      <c r="Q24" s="2" t="s">
        <v>262</v>
      </c>
      <c r="R24" s="4" t="s">
        <v>50</v>
      </c>
      <c r="S24" s="4" t="s">
        <v>263</v>
      </c>
      <c r="T24" s="4" t="s">
        <v>52</v>
      </c>
      <c r="U24" s="4"/>
      <c r="V24" s="4"/>
      <c r="W24" s="4"/>
      <c r="X24" s="2" t="s">
        <v>264</v>
      </c>
      <c r="Y24" s="4" t="s">
        <v>77</v>
      </c>
      <c r="Z24" s="4"/>
      <c r="AA24" s="4"/>
      <c r="AB24" s="4"/>
    </row>
    <row r="25" customFormat="false" ht="75" hidden="false" customHeight="true" outlineLevel="0" collapsed="false">
      <c r="A25" s="4" t="s">
        <v>265</v>
      </c>
      <c r="B25" s="4" t="s">
        <v>266</v>
      </c>
      <c r="C25" s="4" t="s">
        <v>267</v>
      </c>
      <c r="D25" s="4" t="n">
        <v>1996</v>
      </c>
      <c r="E25" s="4" t="s">
        <v>41</v>
      </c>
      <c r="F25" s="4" t="s">
        <v>102</v>
      </c>
      <c r="G25" s="4" t="str">
        <f aca="false">IF(LEFT(I25,3)="R1 ","L6",IF(D25&gt;=2014,"L1",IF(D25&gt;=1998,"L2",IF(D25&gt;=1987,"L3",IF(D25&gt;=1978,"L4",IF(D25&gt;=1965,"L5","L6"))))))</f>
        <v>L6</v>
      </c>
      <c r="H25" s="4" t="str">
        <f aca="false">IFERROR(INDEX(Lanes!$C$2:$C$60,MATCH(LEFT(I25,FIND(" ",I25)-1),Lanes!$A$2:$A$60,0)),"?")</f>
        <v>V</v>
      </c>
      <c r="I25" s="4" t="s">
        <v>43</v>
      </c>
      <c r="J25" s="4"/>
      <c r="K25" s="4" t="s">
        <v>44</v>
      </c>
      <c r="L25" s="4" t="s">
        <v>45</v>
      </c>
      <c r="M25" s="4" t="s">
        <v>268</v>
      </c>
      <c r="N25" s="4"/>
      <c r="O25" s="4" t="s">
        <v>269</v>
      </c>
      <c r="P25" s="2" t="s">
        <v>270</v>
      </c>
      <c r="Q25" s="2" t="s">
        <v>271</v>
      </c>
      <c r="R25" s="4" t="s">
        <v>50</v>
      </c>
      <c r="S25" s="4" t="s">
        <v>272</v>
      </c>
      <c r="T25" s="4" t="s">
        <v>52</v>
      </c>
      <c r="U25" s="4"/>
      <c r="V25" s="4"/>
      <c r="W25" s="4"/>
      <c r="X25" s="2" t="s">
        <v>273</v>
      </c>
      <c r="Y25" s="4" t="s">
        <v>77</v>
      </c>
      <c r="Z25" s="4"/>
      <c r="AA25" s="4"/>
      <c r="AB25" s="4"/>
    </row>
    <row r="26" customFormat="false" ht="75" hidden="false" customHeight="true" outlineLevel="0" collapsed="false">
      <c r="A26" s="4" t="s">
        <v>274</v>
      </c>
      <c r="B26" s="4" t="s">
        <v>275</v>
      </c>
      <c r="C26" s="4" t="s">
        <v>276</v>
      </c>
      <c r="D26" s="4" t="n">
        <v>1996</v>
      </c>
      <c r="E26" s="4" t="s">
        <v>41</v>
      </c>
      <c r="F26" s="4" t="s">
        <v>156</v>
      </c>
      <c r="G26" s="4" t="str">
        <f aca="false">IF(LEFT(I26,3)="R1 ","L6",IF(D26&gt;=2014,"L1",IF(D26&gt;=1998,"L2",IF(D26&gt;=1987,"L3",IF(D26&gt;=1978,"L4",IF(D26&gt;=1965,"L5","L6"))))))</f>
        <v>L6</v>
      </c>
      <c r="H26" s="4" t="str">
        <f aca="false">IFERROR(INDEX(Lanes!$C$2:$C$60,MATCH(LEFT(I26,FIND(" ",I26)-1),Lanes!$A$2:$A$60,0)),"?")</f>
        <v>V</v>
      </c>
      <c r="I26" s="4" t="s">
        <v>43</v>
      </c>
      <c r="J26" s="4"/>
      <c r="K26" s="4" t="s">
        <v>44</v>
      </c>
      <c r="L26" s="4" t="s">
        <v>45</v>
      </c>
      <c r="M26" s="4" t="s">
        <v>277</v>
      </c>
      <c r="N26" s="4"/>
      <c r="O26" s="4" t="s">
        <v>278</v>
      </c>
      <c r="P26" s="2" t="s">
        <v>279</v>
      </c>
      <c r="Q26" s="2" t="s">
        <v>280</v>
      </c>
      <c r="R26" s="4" t="s">
        <v>50</v>
      </c>
      <c r="S26" s="4" t="s">
        <v>281</v>
      </c>
      <c r="T26" s="4" t="s">
        <v>52</v>
      </c>
      <c r="U26" s="4"/>
      <c r="V26" s="4"/>
      <c r="W26" s="4"/>
      <c r="X26" s="2" t="s">
        <v>282</v>
      </c>
      <c r="Y26" s="4" t="s">
        <v>77</v>
      </c>
      <c r="Z26" s="4"/>
      <c r="AA26" s="4"/>
      <c r="AB26" s="4"/>
    </row>
    <row r="27" customFormat="false" ht="75" hidden="false" customHeight="true" outlineLevel="0" collapsed="false">
      <c r="A27" s="4" t="s">
        <v>283</v>
      </c>
      <c r="B27" s="4" t="s">
        <v>284</v>
      </c>
      <c r="C27" s="4" t="s">
        <v>285</v>
      </c>
      <c r="D27" s="4" t="n">
        <v>1958</v>
      </c>
      <c r="E27" s="4" t="s">
        <v>91</v>
      </c>
      <c r="F27" s="4" t="s">
        <v>286</v>
      </c>
      <c r="G27" s="4" t="str">
        <f aca="false">IF(LEFT(I27,3)="R1 ","L6",IF(D27&gt;=2014,"L1",IF(D27&gt;=1998,"L2",IF(D27&gt;=1987,"L3",IF(D27&gt;=1978,"L4",IF(D27&gt;=1965,"L5","L6"))))))</f>
        <v>L6</v>
      </c>
      <c r="H27" s="4" t="str">
        <f aca="false">IFERROR(INDEX(Lanes!$C$2:$C$60,MATCH(LEFT(I27,FIND(" ",I27)-1),Lanes!$A$2:$A$60,0)),"?")</f>
        <v>V</v>
      </c>
      <c r="I27" s="4" t="s">
        <v>43</v>
      </c>
      <c r="J27" s="4"/>
      <c r="K27" s="4" t="s">
        <v>44</v>
      </c>
      <c r="L27" s="4" t="s">
        <v>45</v>
      </c>
      <c r="M27" s="4" t="s">
        <v>287</v>
      </c>
      <c r="N27" s="4"/>
      <c r="O27" s="4" t="s">
        <v>288</v>
      </c>
      <c r="P27" s="2" t="s">
        <v>289</v>
      </c>
      <c r="Q27" s="2" t="s">
        <v>290</v>
      </c>
      <c r="R27" s="4" t="s">
        <v>50</v>
      </c>
      <c r="S27" s="4" t="s">
        <v>291</v>
      </c>
      <c r="T27" s="4" t="s">
        <v>52</v>
      </c>
      <c r="U27" s="4"/>
      <c r="V27" s="4"/>
      <c r="W27" s="4"/>
      <c r="X27" s="2" t="s">
        <v>292</v>
      </c>
      <c r="Y27" s="4" t="s">
        <v>77</v>
      </c>
      <c r="Z27" s="4"/>
      <c r="AA27" s="4"/>
      <c r="AB27" s="4"/>
    </row>
    <row r="28" customFormat="false" ht="75" hidden="false" customHeight="true" outlineLevel="0" collapsed="false">
      <c r="A28" s="4" t="s">
        <v>293</v>
      </c>
      <c r="B28" s="4" t="s">
        <v>294</v>
      </c>
      <c r="C28" s="4" t="s">
        <v>295</v>
      </c>
      <c r="D28" s="4" t="n">
        <v>1952</v>
      </c>
      <c r="E28" s="4" t="s">
        <v>91</v>
      </c>
      <c r="F28" s="4" t="s">
        <v>296</v>
      </c>
      <c r="G28" s="4" t="str">
        <f aca="false">IF(LEFT(I28,3)="R1 ","L6",IF(D28&gt;=2014,"L1",IF(D28&gt;=1998,"L2",IF(D28&gt;=1987,"L3",IF(D28&gt;=1978,"L4",IF(D28&gt;=1965,"L5","L6"))))))</f>
        <v>L6</v>
      </c>
      <c r="H28" s="4" t="str">
        <f aca="false">IFERROR(INDEX(Lanes!$C$2:$C$60,MATCH(LEFT(I28,FIND(" ",I28)-1),Lanes!$A$2:$A$60,0)),"?")</f>
        <v>V</v>
      </c>
      <c r="I28" s="4" t="s">
        <v>43</v>
      </c>
      <c r="J28" s="4"/>
      <c r="K28" s="4" t="s">
        <v>44</v>
      </c>
      <c r="L28" s="4" t="s">
        <v>45</v>
      </c>
      <c r="M28" s="4" t="s">
        <v>297</v>
      </c>
      <c r="N28" s="4"/>
      <c r="O28" s="4" t="s">
        <v>298</v>
      </c>
      <c r="P28" s="2" t="s">
        <v>299</v>
      </c>
      <c r="Q28" s="2" t="s">
        <v>300</v>
      </c>
      <c r="R28" s="4" t="s">
        <v>50</v>
      </c>
      <c r="S28" s="4" t="s">
        <v>301</v>
      </c>
      <c r="T28" s="4" t="s">
        <v>107</v>
      </c>
      <c r="U28" s="4"/>
      <c r="V28" s="4"/>
      <c r="W28" s="4"/>
      <c r="X28" s="2" t="s">
        <v>302</v>
      </c>
      <c r="Y28" s="4" t="s">
        <v>77</v>
      </c>
      <c r="Z28" s="4"/>
      <c r="AA28" s="4"/>
      <c r="AB28" s="4"/>
    </row>
    <row r="29" customFormat="false" ht="75" hidden="false" customHeight="true" outlineLevel="0" collapsed="false">
      <c r="A29" s="4" t="s">
        <v>303</v>
      </c>
      <c r="B29" s="4" t="s">
        <v>304</v>
      </c>
      <c r="C29" s="4" t="s">
        <v>305</v>
      </c>
      <c r="D29" s="4" t="n">
        <v>1956</v>
      </c>
      <c r="E29" s="4" t="s">
        <v>91</v>
      </c>
      <c r="F29" s="4" t="s">
        <v>306</v>
      </c>
      <c r="G29" s="4" t="str">
        <f aca="false">IF(LEFT(I29,3)="R1 ","L6",IF(D29&gt;=2014,"L1",IF(D29&gt;=1998,"L2",IF(D29&gt;=1987,"L3",IF(D29&gt;=1978,"L4",IF(D29&gt;=1965,"L5","L6"))))))</f>
        <v>L6</v>
      </c>
      <c r="H29" s="4" t="str">
        <f aca="false">IFERROR(INDEX(Lanes!$C$2:$C$60,MATCH(LEFT(I29,FIND(" ",I29)-1),Lanes!$A$2:$A$60,0)),"?")</f>
        <v>V</v>
      </c>
      <c r="I29" s="4" t="s">
        <v>43</v>
      </c>
      <c r="J29" s="4"/>
      <c r="K29" s="4" t="s">
        <v>44</v>
      </c>
      <c r="L29" s="4" t="s">
        <v>45</v>
      </c>
      <c r="M29" s="4" t="s">
        <v>307</v>
      </c>
      <c r="N29" s="4"/>
      <c r="O29" s="4" t="s">
        <v>308</v>
      </c>
      <c r="P29" s="2" t="s">
        <v>309</v>
      </c>
      <c r="Q29" s="2" t="s">
        <v>310</v>
      </c>
      <c r="R29" s="4" t="s">
        <v>50</v>
      </c>
      <c r="S29" s="4" t="s">
        <v>311</v>
      </c>
      <c r="T29" s="4" t="s">
        <v>52</v>
      </c>
      <c r="U29" s="4"/>
      <c r="V29" s="4"/>
      <c r="W29" s="4"/>
      <c r="X29" s="2" t="s">
        <v>312</v>
      </c>
      <c r="Y29" s="4" t="s">
        <v>77</v>
      </c>
      <c r="Z29" s="4"/>
      <c r="AA29" s="4"/>
      <c r="AB29" s="4"/>
    </row>
    <row r="30" customFormat="false" ht="75" hidden="false" customHeight="true" outlineLevel="0" collapsed="false">
      <c r="A30" s="4" t="s">
        <v>313</v>
      </c>
      <c r="B30" s="4" t="s">
        <v>314</v>
      </c>
      <c r="C30" s="4" t="s">
        <v>314</v>
      </c>
      <c r="D30" s="4" t="n">
        <v>1962</v>
      </c>
      <c r="E30" s="4" t="s">
        <v>91</v>
      </c>
      <c r="F30" s="4" t="s">
        <v>156</v>
      </c>
      <c r="G30" s="4" t="str">
        <f aca="false">IF(LEFT(I30,3)="R1 ","L6",IF(D30&gt;=2014,"L1",IF(D30&gt;=1998,"L2",IF(D30&gt;=1987,"L3",IF(D30&gt;=1978,"L4",IF(D30&gt;=1965,"L5","L6"))))))</f>
        <v>L6</v>
      </c>
      <c r="H30" s="4" t="str">
        <f aca="false">IFERROR(INDEX(Lanes!$C$2:$C$60,MATCH(LEFT(I30,FIND(" ",I30)-1),Lanes!$A$2:$A$60,0)),"?")</f>
        <v>V</v>
      </c>
      <c r="I30" s="4" t="s">
        <v>43</v>
      </c>
      <c r="J30" s="4" t="s">
        <v>315</v>
      </c>
      <c r="K30" s="4" t="s">
        <v>44</v>
      </c>
      <c r="L30" s="4" t="s">
        <v>229</v>
      </c>
      <c r="M30" s="4" t="s">
        <v>316</v>
      </c>
      <c r="N30" s="4" t="s">
        <v>317</v>
      </c>
      <c r="O30" s="4" t="s">
        <v>318</v>
      </c>
      <c r="P30" s="2" t="s">
        <v>319</v>
      </c>
      <c r="Q30" s="2" t="s">
        <v>320</v>
      </c>
      <c r="R30" s="4" t="s">
        <v>50</v>
      </c>
      <c r="S30" s="4" t="s">
        <v>321</v>
      </c>
      <c r="T30" s="4" t="s">
        <v>52</v>
      </c>
      <c r="U30" s="4"/>
      <c r="V30" s="4"/>
      <c r="W30" s="4"/>
      <c r="X30" s="2" t="s">
        <v>322</v>
      </c>
      <c r="Y30" s="4" t="s">
        <v>77</v>
      </c>
      <c r="Z30" s="4"/>
      <c r="AA30" s="4"/>
      <c r="AB30" s="4"/>
    </row>
    <row r="31" customFormat="false" ht="75" hidden="false" customHeight="true" outlineLevel="0" collapsed="false">
      <c r="A31" s="4" t="s">
        <v>323</v>
      </c>
      <c r="B31" s="4" t="s">
        <v>314</v>
      </c>
      <c r="C31" s="4" t="s">
        <v>324</v>
      </c>
      <c r="D31" s="4" t="n">
        <v>1963</v>
      </c>
      <c r="E31" s="4" t="s">
        <v>91</v>
      </c>
      <c r="F31" s="4" t="s">
        <v>156</v>
      </c>
      <c r="G31" s="4" t="str">
        <f aca="false">IF(LEFT(I31,3)="R1 ","L6",IF(D31&gt;=2014,"L1",IF(D31&gt;=1998,"L2",IF(D31&gt;=1987,"L3",IF(D31&gt;=1978,"L4",IF(D31&gt;=1965,"L5","L6"))))))</f>
        <v>L6</v>
      </c>
      <c r="H31" s="4" t="str">
        <f aca="false">IFERROR(INDEX(Lanes!$C$2:$C$60,MATCH(LEFT(I31,FIND(" ",I31)-1),Lanes!$A$2:$A$60,0)),"?")</f>
        <v>V</v>
      </c>
      <c r="I31" s="4" t="s">
        <v>43</v>
      </c>
      <c r="J31" s="4" t="s">
        <v>315</v>
      </c>
      <c r="K31" s="4" t="s">
        <v>44</v>
      </c>
      <c r="L31" s="4" t="s">
        <v>229</v>
      </c>
      <c r="M31" s="4" t="s">
        <v>316</v>
      </c>
      <c r="N31" s="4" t="s">
        <v>317</v>
      </c>
      <c r="O31" s="4" t="s">
        <v>325</v>
      </c>
      <c r="P31" s="2" t="s">
        <v>326</v>
      </c>
      <c r="Q31" s="2" t="s">
        <v>327</v>
      </c>
      <c r="R31" s="4" t="s">
        <v>50</v>
      </c>
      <c r="S31" s="4" t="s">
        <v>328</v>
      </c>
      <c r="T31" s="4" t="s">
        <v>52</v>
      </c>
      <c r="U31" s="4"/>
      <c r="V31" s="4"/>
      <c r="W31" s="4"/>
      <c r="X31" s="2" t="s">
        <v>329</v>
      </c>
      <c r="Y31" s="4" t="s">
        <v>77</v>
      </c>
      <c r="Z31" s="4"/>
      <c r="AA31" s="4"/>
      <c r="AB31" s="4"/>
    </row>
    <row r="32" customFormat="false" ht="75" hidden="false" customHeight="true" outlineLevel="0" collapsed="false">
      <c r="A32" s="4" t="s">
        <v>330</v>
      </c>
      <c r="B32" s="4" t="s">
        <v>331</v>
      </c>
      <c r="C32" s="4" t="s">
        <v>332</v>
      </c>
      <c r="D32" s="4" t="n">
        <v>1956</v>
      </c>
      <c r="E32" s="4" t="s">
        <v>41</v>
      </c>
      <c r="F32" s="4" t="s">
        <v>191</v>
      </c>
      <c r="G32" s="4" t="str">
        <f aca="false">IF(LEFT(I32,3)="R1 ","L6",IF(D32&gt;=2014,"L1",IF(D32&gt;=1998,"L2",IF(D32&gt;=1987,"L3",IF(D32&gt;=1978,"L4",IF(D32&gt;=1965,"L5","L6"))))))</f>
        <v>L6</v>
      </c>
      <c r="H32" s="4" t="str">
        <f aca="false">IFERROR(INDEX(Lanes!$C$2:$C$60,MATCH(LEFT(I32,FIND(" ",I32)-1),Lanes!$A$2:$A$60,0)),"?")</f>
        <v>V</v>
      </c>
      <c r="I32" s="4" t="s">
        <v>43</v>
      </c>
      <c r="J32" s="4"/>
      <c r="K32" s="4" t="s">
        <v>69</v>
      </c>
      <c r="L32" s="4" t="s">
        <v>45</v>
      </c>
      <c r="M32" s="4" t="s">
        <v>131</v>
      </c>
      <c r="N32" s="4"/>
      <c r="O32" s="4" t="s">
        <v>333</v>
      </c>
      <c r="P32" s="2" t="s">
        <v>334</v>
      </c>
      <c r="Q32" s="2" t="s">
        <v>335</v>
      </c>
      <c r="R32" s="4" t="s">
        <v>50</v>
      </c>
      <c r="S32" s="4" t="s">
        <v>336</v>
      </c>
      <c r="T32" s="4" t="s">
        <v>52</v>
      </c>
      <c r="U32" s="4"/>
      <c r="V32" s="4"/>
      <c r="W32" s="4"/>
      <c r="X32" s="2" t="s">
        <v>337</v>
      </c>
      <c r="Y32" s="4" t="s">
        <v>77</v>
      </c>
      <c r="Z32" s="4"/>
      <c r="AA32" s="4"/>
      <c r="AB32" s="4"/>
    </row>
    <row r="33" customFormat="false" ht="75" hidden="false" customHeight="true" outlineLevel="0" collapsed="false">
      <c r="A33" s="4" t="s">
        <v>338</v>
      </c>
      <c r="B33" s="4" t="s">
        <v>339</v>
      </c>
      <c r="C33" s="4" t="s">
        <v>340</v>
      </c>
      <c r="D33" s="4" t="n">
        <v>1959</v>
      </c>
      <c r="E33" s="4" t="s">
        <v>41</v>
      </c>
      <c r="F33" s="4" t="s">
        <v>191</v>
      </c>
      <c r="G33" s="4" t="str">
        <f aca="false">IF(LEFT(I33,3)="R1 ","L6",IF(D33&gt;=2014,"L1",IF(D33&gt;=1998,"L2",IF(D33&gt;=1987,"L3",IF(D33&gt;=1978,"L4",IF(D33&gt;=1965,"L5","L6"))))))</f>
        <v>L6</v>
      </c>
      <c r="H33" s="4" t="str">
        <f aca="false">IFERROR(INDEX(Lanes!$C$2:$C$60,MATCH(LEFT(I33,FIND(" ",I33)-1),Lanes!$A$2:$A$60,0)),"?")</f>
        <v>V</v>
      </c>
      <c r="I33" s="4" t="s">
        <v>43</v>
      </c>
      <c r="J33" s="4"/>
      <c r="K33" s="4" t="s">
        <v>69</v>
      </c>
      <c r="L33" s="4" t="s">
        <v>93</v>
      </c>
      <c r="M33" s="4" t="s">
        <v>341</v>
      </c>
      <c r="N33" s="4"/>
      <c r="O33" s="4" t="s">
        <v>342</v>
      </c>
      <c r="P33" s="2" t="s">
        <v>343</v>
      </c>
      <c r="Q33" s="2" t="s">
        <v>344</v>
      </c>
      <c r="R33" s="4" t="s">
        <v>50</v>
      </c>
      <c r="S33" s="4" t="s">
        <v>345</v>
      </c>
      <c r="T33" s="4" t="s">
        <v>107</v>
      </c>
      <c r="U33" s="4"/>
      <c r="V33" s="4"/>
      <c r="W33" s="4"/>
      <c r="X33" s="2" t="s">
        <v>346</v>
      </c>
      <c r="Y33" s="4" t="s">
        <v>77</v>
      </c>
      <c r="Z33" s="4"/>
      <c r="AA33" s="4"/>
      <c r="AB33" s="4"/>
    </row>
    <row r="34" customFormat="false" ht="75" hidden="false" customHeight="true" outlineLevel="0" collapsed="false">
      <c r="A34" s="4" t="s">
        <v>347</v>
      </c>
      <c r="B34" s="4" t="s">
        <v>348</v>
      </c>
      <c r="C34" s="4" t="s">
        <v>348</v>
      </c>
      <c r="D34" s="4" t="n">
        <v>1997</v>
      </c>
      <c r="E34" s="4" t="s">
        <v>91</v>
      </c>
      <c r="F34" s="4" t="s">
        <v>349</v>
      </c>
      <c r="G34" s="4" t="str">
        <f aca="false">IF(LEFT(I34,3)="R1 ","L6",IF(D34&gt;=2014,"L1",IF(D34&gt;=1998,"L2",IF(D34&gt;=1987,"L3",IF(D34&gt;=1978,"L4",IF(D34&gt;=1965,"L5","L6"))))))</f>
        <v>L3</v>
      </c>
      <c r="H34" s="4" t="str">
        <f aca="false">IFERROR(INDEX(Lanes!$C$2:$C$60,MATCH(LEFT(I34,FIND(" ",I34)-1),Lanes!$A$2:$A$60,0)),"?")</f>
        <v>V</v>
      </c>
      <c r="I34" s="4" t="s">
        <v>350</v>
      </c>
      <c r="J34" s="4"/>
      <c r="K34" s="4" t="s">
        <v>351</v>
      </c>
      <c r="L34" s="4" t="s">
        <v>352</v>
      </c>
      <c r="M34" s="4" t="s">
        <v>353</v>
      </c>
      <c r="N34" s="4" t="s">
        <v>354</v>
      </c>
      <c r="O34" s="4" t="s">
        <v>355</v>
      </c>
      <c r="P34" s="2" t="s">
        <v>356</v>
      </c>
      <c r="Q34" s="2" t="s">
        <v>357</v>
      </c>
      <c r="R34" s="4" t="s">
        <v>50</v>
      </c>
      <c r="S34" s="4" t="s">
        <v>358</v>
      </c>
      <c r="T34" s="4" t="s">
        <v>52</v>
      </c>
      <c r="U34" s="4" t="s">
        <v>75</v>
      </c>
      <c r="V34" s="4"/>
      <c r="W34" s="4" t="s">
        <v>75</v>
      </c>
      <c r="X34" s="2" t="s">
        <v>359</v>
      </c>
      <c r="Y34" s="4" t="s">
        <v>77</v>
      </c>
      <c r="Z34" s="4"/>
      <c r="AA34" s="4"/>
      <c r="AB34" s="4"/>
    </row>
    <row r="35" customFormat="false" ht="75" hidden="false" customHeight="true" outlineLevel="0" collapsed="false">
      <c r="A35" s="4" t="s">
        <v>360</v>
      </c>
      <c r="B35" s="4" t="s">
        <v>348</v>
      </c>
      <c r="C35" s="4" t="s">
        <v>361</v>
      </c>
      <c r="D35" s="4" t="n">
        <v>1998</v>
      </c>
      <c r="E35" s="4" t="s">
        <v>91</v>
      </c>
      <c r="F35" s="4" t="s">
        <v>362</v>
      </c>
      <c r="G35" s="4" t="str">
        <f aca="false">IF(LEFT(I35,3)="R1 ","L6",IF(D35&gt;=2014,"L1",IF(D35&gt;=1998,"L2",IF(D35&gt;=1987,"L3",IF(D35&gt;=1978,"L4",IF(D35&gt;=1965,"L5","L6"))))))</f>
        <v>L2</v>
      </c>
      <c r="H35" s="4" t="str">
        <f aca="false">IFERROR(INDEX(Lanes!$C$2:$C$60,MATCH(LEFT(I35,FIND(" ",I35)-1),Lanes!$A$2:$A$60,0)),"?")</f>
        <v>V</v>
      </c>
      <c r="I35" s="4" t="s">
        <v>350</v>
      </c>
      <c r="J35" s="4"/>
      <c r="K35" s="4" t="s">
        <v>351</v>
      </c>
      <c r="L35" s="4" t="s">
        <v>352</v>
      </c>
      <c r="M35" s="4" t="s">
        <v>353</v>
      </c>
      <c r="N35" s="4" t="s">
        <v>354</v>
      </c>
      <c r="O35" s="4" t="s">
        <v>363</v>
      </c>
      <c r="P35" s="2" t="s">
        <v>364</v>
      </c>
      <c r="Q35" s="2" t="s">
        <v>365</v>
      </c>
      <c r="R35" s="4" t="s">
        <v>50</v>
      </c>
      <c r="S35" s="4" t="s">
        <v>366</v>
      </c>
      <c r="T35" s="4" t="s">
        <v>107</v>
      </c>
      <c r="U35" s="4"/>
      <c r="V35" s="4"/>
      <c r="W35" s="4" t="s">
        <v>75</v>
      </c>
      <c r="X35" s="2" t="s">
        <v>367</v>
      </c>
      <c r="Y35" s="4" t="s">
        <v>77</v>
      </c>
      <c r="Z35" s="4"/>
      <c r="AA35" s="4"/>
      <c r="AB35" s="4"/>
    </row>
    <row r="36" customFormat="false" ht="75" hidden="false" customHeight="true" outlineLevel="0" collapsed="false">
      <c r="A36" s="4" t="s">
        <v>368</v>
      </c>
      <c r="B36" s="4" t="s">
        <v>348</v>
      </c>
      <c r="C36" s="4" t="s">
        <v>369</v>
      </c>
      <c r="D36" s="4" t="n">
        <v>1999</v>
      </c>
      <c r="E36" s="4" t="s">
        <v>91</v>
      </c>
      <c r="F36" s="4" t="s">
        <v>349</v>
      </c>
      <c r="G36" s="4" t="str">
        <f aca="false">IF(LEFT(I36,3)="R1 ","L6",IF(D36&gt;=2014,"L1",IF(D36&gt;=1998,"L2",IF(D36&gt;=1987,"L3",IF(D36&gt;=1978,"L4",IF(D36&gt;=1965,"L5","L6"))))))</f>
        <v>L2</v>
      </c>
      <c r="H36" s="4" t="str">
        <f aca="false">IFERROR(INDEX(Lanes!$C$2:$C$60,MATCH(LEFT(I36,FIND(" ",I36)-1),Lanes!$A$2:$A$60,0)),"?")</f>
        <v>V</v>
      </c>
      <c r="I36" s="4" t="s">
        <v>350</v>
      </c>
      <c r="J36" s="4"/>
      <c r="K36" s="4" t="s">
        <v>370</v>
      </c>
      <c r="L36" s="4" t="s">
        <v>352</v>
      </c>
      <c r="M36" s="4" t="s">
        <v>353</v>
      </c>
      <c r="N36" s="4" t="s">
        <v>354</v>
      </c>
      <c r="O36" s="4" t="s">
        <v>371</v>
      </c>
      <c r="P36" s="2" t="s">
        <v>372</v>
      </c>
      <c r="Q36" s="2" t="s">
        <v>373</v>
      </c>
      <c r="R36" s="4" t="s">
        <v>50</v>
      </c>
      <c r="S36" s="4" t="s">
        <v>374</v>
      </c>
      <c r="T36" s="4" t="s">
        <v>107</v>
      </c>
      <c r="U36" s="4"/>
      <c r="V36" s="4"/>
      <c r="W36" s="4" t="s">
        <v>75</v>
      </c>
      <c r="X36" s="2" t="s">
        <v>375</v>
      </c>
      <c r="Y36" s="4" t="s">
        <v>77</v>
      </c>
      <c r="Z36" s="4"/>
      <c r="AA36" s="4"/>
      <c r="AB36" s="4"/>
    </row>
    <row r="37" customFormat="false" ht="75" hidden="false" customHeight="true" outlineLevel="0" collapsed="false">
      <c r="A37" s="4" t="s">
        <v>376</v>
      </c>
      <c r="B37" s="4" t="s">
        <v>348</v>
      </c>
      <c r="C37" s="4" t="s">
        <v>377</v>
      </c>
      <c r="D37" s="4" t="n">
        <v>2000</v>
      </c>
      <c r="E37" s="4" t="s">
        <v>91</v>
      </c>
      <c r="F37" s="4" t="s">
        <v>349</v>
      </c>
      <c r="G37" s="4" t="str">
        <f aca="false">IF(LEFT(I37,3)="R1 ","L6",IF(D37&gt;=2014,"L1",IF(D37&gt;=1998,"L2",IF(D37&gt;=1987,"L3",IF(D37&gt;=1978,"L4",IF(D37&gt;=1965,"L5","L6"))))))</f>
        <v>L2</v>
      </c>
      <c r="H37" s="4" t="str">
        <f aca="false">IFERROR(INDEX(Lanes!$C$2:$C$60,MATCH(LEFT(I37,FIND(" ",I37)-1),Lanes!$A$2:$A$60,0)),"?")</f>
        <v>V</v>
      </c>
      <c r="I37" s="4" t="s">
        <v>350</v>
      </c>
      <c r="J37" s="4" t="s">
        <v>378</v>
      </c>
      <c r="K37" s="4" t="s">
        <v>44</v>
      </c>
      <c r="L37" s="4" t="s">
        <v>352</v>
      </c>
      <c r="M37" s="4" t="s">
        <v>353</v>
      </c>
      <c r="N37" s="4" t="s">
        <v>354</v>
      </c>
      <c r="O37" s="4" t="s">
        <v>379</v>
      </c>
      <c r="P37" s="2" t="s">
        <v>380</v>
      </c>
      <c r="Q37" s="2" t="s">
        <v>381</v>
      </c>
      <c r="R37" s="4" t="s">
        <v>50</v>
      </c>
      <c r="S37" s="4" t="s">
        <v>382</v>
      </c>
      <c r="T37" s="4" t="s">
        <v>52</v>
      </c>
      <c r="U37" s="4"/>
      <c r="V37" s="4"/>
      <c r="W37" s="4" t="s">
        <v>75</v>
      </c>
      <c r="X37" s="2" t="s">
        <v>383</v>
      </c>
      <c r="Y37" s="4" t="s">
        <v>77</v>
      </c>
      <c r="Z37" s="4"/>
      <c r="AA37" s="4"/>
      <c r="AB37" s="4"/>
    </row>
    <row r="38" customFormat="false" ht="75" hidden="false" customHeight="true" outlineLevel="0" collapsed="false">
      <c r="A38" s="4" t="s">
        <v>384</v>
      </c>
      <c r="B38" s="4" t="s">
        <v>348</v>
      </c>
      <c r="C38" s="4" t="s">
        <v>385</v>
      </c>
      <c r="D38" s="4" t="n">
        <v>2000</v>
      </c>
      <c r="E38" s="4" t="s">
        <v>91</v>
      </c>
      <c r="F38" s="4" t="s">
        <v>349</v>
      </c>
      <c r="G38" s="4" t="str">
        <f aca="false">IF(LEFT(I38,3)="R1 ","L6",IF(D38&gt;=2014,"L1",IF(D38&gt;=1998,"L2",IF(D38&gt;=1987,"L3",IF(D38&gt;=1978,"L4",IF(D38&gt;=1965,"L5","L6"))))))</f>
        <v>L2</v>
      </c>
      <c r="H38" s="4" t="str">
        <f aca="false">IFERROR(INDEX(Lanes!$C$2:$C$60,MATCH(LEFT(I38,FIND(" ",I38)-1),Lanes!$A$2:$A$60,0)),"?")</f>
        <v>V</v>
      </c>
      <c r="I38" s="4" t="s">
        <v>350</v>
      </c>
      <c r="J38" s="4" t="s">
        <v>386</v>
      </c>
      <c r="K38" s="4" t="s">
        <v>387</v>
      </c>
      <c r="L38" s="4" t="s">
        <v>352</v>
      </c>
      <c r="M38" s="4" t="s">
        <v>353</v>
      </c>
      <c r="N38" s="4" t="s">
        <v>354</v>
      </c>
      <c r="O38" s="4" t="s">
        <v>388</v>
      </c>
      <c r="P38" s="2" t="s">
        <v>389</v>
      </c>
      <c r="Q38" s="2" t="s">
        <v>390</v>
      </c>
      <c r="R38" s="4" t="s">
        <v>391</v>
      </c>
      <c r="S38" s="4" t="s">
        <v>392</v>
      </c>
      <c r="T38" s="4" t="s">
        <v>107</v>
      </c>
      <c r="U38" s="4"/>
      <c r="V38" s="4"/>
      <c r="W38" s="4" t="s">
        <v>75</v>
      </c>
      <c r="X38" s="2" t="s">
        <v>393</v>
      </c>
      <c r="Y38" s="4" t="s">
        <v>77</v>
      </c>
      <c r="Z38" s="4"/>
      <c r="AA38" s="4"/>
      <c r="AB38" s="4"/>
    </row>
    <row r="39" customFormat="false" ht="75" hidden="false" customHeight="true" outlineLevel="0" collapsed="false">
      <c r="A39" s="4" t="s">
        <v>394</v>
      </c>
      <c r="B39" s="4" t="s">
        <v>348</v>
      </c>
      <c r="C39" s="4" t="s">
        <v>395</v>
      </c>
      <c r="D39" s="4" t="n">
        <v>2001</v>
      </c>
      <c r="E39" s="4" t="s">
        <v>396</v>
      </c>
      <c r="F39" s="4" t="s">
        <v>397</v>
      </c>
      <c r="G39" s="4" t="str">
        <f aca="false">IF(LEFT(I39,3)="R1 ","L6",IF(D39&gt;=2014,"L1",IF(D39&gt;=1998,"L2",IF(D39&gt;=1987,"L3",IF(D39&gt;=1978,"L4",IF(D39&gt;=1965,"L5","L6"))))))</f>
        <v>L2</v>
      </c>
      <c r="H39" s="4" t="str">
        <f aca="false">IFERROR(INDEX(Lanes!$C$2:$C$60,MATCH(LEFT(I39,FIND(" ",I39)-1),Lanes!$A$2:$A$60,0)),"?")</f>
        <v>V</v>
      </c>
      <c r="I39" s="4" t="s">
        <v>350</v>
      </c>
      <c r="J39" s="4"/>
      <c r="K39" s="4" t="s">
        <v>370</v>
      </c>
      <c r="L39" s="4" t="s">
        <v>352</v>
      </c>
      <c r="M39" s="4" t="s">
        <v>353</v>
      </c>
      <c r="N39" s="4" t="s">
        <v>354</v>
      </c>
      <c r="O39" s="4" t="s">
        <v>398</v>
      </c>
      <c r="P39" s="2" t="s">
        <v>399</v>
      </c>
      <c r="Q39" s="2" t="s">
        <v>400</v>
      </c>
      <c r="R39" s="4" t="s">
        <v>50</v>
      </c>
      <c r="S39" s="4" t="s">
        <v>401</v>
      </c>
      <c r="T39" s="4" t="s">
        <v>402</v>
      </c>
      <c r="U39" s="4"/>
      <c r="V39" s="4"/>
      <c r="W39" s="4" t="s">
        <v>75</v>
      </c>
      <c r="X39" s="2" t="s">
        <v>403</v>
      </c>
      <c r="Y39" s="4" t="s">
        <v>77</v>
      </c>
      <c r="Z39" s="4"/>
      <c r="AA39" s="4"/>
      <c r="AB39" s="4"/>
    </row>
    <row r="40" customFormat="false" ht="75" hidden="false" customHeight="true" outlineLevel="0" collapsed="false">
      <c r="A40" s="4" t="s">
        <v>404</v>
      </c>
      <c r="B40" s="4" t="s">
        <v>348</v>
      </c>
      <c r="C40" s="4" t="s">
        <v>405</v>
      </c>
      <c r="D40" s="4" t="n">
        <v>2000</v>
      </c>
      <c r="E40" s="4" t="s">
        <v>91</v>
      </c>
      <c r="F40" s="4" t="s">
        <v>349</v>
      </c>
      <c r="G40" s="4" t="str">
        <f aca="false">IF(LEFT(I40,3)="R1 ","L6",IF(D40&gt;=2014,"L1",IF(D40&gt;=1998,"L2",IF(D40&gt;=1987,"L3",IF(D40&gt;=1978,"L4",IF(D40&gt;=1965,"L5","L6"))))))</f>
        <v>L2</v>
      </c>
      <c r="H40" s="4" t="str">
        <f aca="false">IFERROR(INDEX(Lanes!$C$2:$C$60,MATCH(LEFT(I40,FIND(" ",I40)-1),Lanes!$A$2:$A$60,0)),"?")</f>
        <v>V</v>
      </c>
      <c r="I40" s="4" t="s">
        <v>350</v>
      </c>
      <c r="J40" s="4"/>
      <c r="K40" s="4" t="s">
        <v>351</v>
      </c>
      <c r="L40" s="4" t="s">
        <v>352</v>
      </c>
      <c r="M40" s="4" t="s">
        <v>353</v>
      </c>
      <c r="N40" s="4" t="s">
        <v>354</v>
      </c>
      <c r="O40" s="4" t="s">
        <v>406</v>
      </c>
      <c r="P40" s="2" t="s">
        <v>407</v>
      </c>
      <c r="Q40" s="2" t="s">
        <v>408</v>
      </c>
      <c r="R40" s="4" t="s">
        <v>50</v>
      </c>
      <c r="S40" s="4" t="s">
        <v>409</v>
      </c>
      <c r="T40" s="4" t="s">
        <v>402</v>
      </c>
      <c r="U40" s="4"/>
      <c r="V40" s="4"/>
      <c r="W40" s="4" t="s">
        <v>75</v>
      </c>
      <c r="X40" s="2" t="s">
        <v>410</v>
      </c>
      <c r="Y40" s="4" t="s">
        <v>77</v>
      </c>
      <c r="Z40" s="4"/>
      <c r="AA40" s="4"/>
      <c r="AB40" s="4"/>
    </row>
    <row r="41" customFormat="false" ht="75" hidden="false" customHeight="true" outlineLevel="0" collapsed="false">
      <c r="A41" s="4" t="s">
        <v>411</v>
      </c>
      <c r="B41" s="4" t="s">
        <v>348</v>
      </c>
      <c r="C41" s="4" t="s">
        <v>412</v>
      </c>
      <c r="D41" s="4" t="n">
        <v>1997</v>
      </c>
      <c r="E41" s="4" t="s">
        <v>413</v>
      </c>
      <c r="F41" s="4" t="s">
        <v>349</v>
      </c>
      <c r="G41" s="4" t="str">
        <f aca="false">IF(LEFT(I41,3)="R1 ","L6",IF(D41&gt;=2014,"L1",IF(D41&gt;=1998,"L2",IF(D41&gt;=1987,"L3",IF(D41&gt;=1978,"L4",IF(D41&gt;=1965,"L5","L6"))))))</f>
        <v>L3</v>
      </c>
      <c r="H41" s="4" t="str">
        <f aca="false">IFERROR(INDEX(Lanes!$C$2:$C$60,MATCH(LEFT(I41,FIND(" ",I41)-1),Lanes!$A$2:$A$60,0)),"?")</f>
        <v>V</v>
      </c>
      <c r="I41" s="4" t="s">
        <v>350</v>
      </c>
      <c r="J41" s="4"/>
      <c r="K41" s="4" t="s">
        <v>351</v>
      </c>
      <c r="L41" s="4" t="s">
        <v>352</v>
      </c>
      <c r="M41" s="4" t="s">
        <v>353</v>
      </c>
      <c r="N41" s="4" t="s">
        <v>354</v>
      </c>
      <c r="O41" s="4" t="s">
        <v>414</v>
      </c>
      <c r="P41" s="2" t="s">
        <v>415</v>
      </c>
      <c r="Q41" s="2" t="s">
        <v>416</v>
      </c>
      <c r="R41" s="4" t="s">
        <v>50</v>
      </c>
      <c r="S41" s="4" t="s">
        <v>417</v>
      </c>
      <c r="T41" s="4" t="s">
        <v>402</v>
      </c>
      <c r="U41" s="4"/>
      <c r="V41" s="4"/>
      <c r="W41" s="4" t="s">
        <v>75</v>
      </c>
      <c r="X41" s="2" t="s">
        <v>418</v>
      </c>
      <c r="Y41" s="4" t="s">
        <v>77</v>
      </c>
      <c r="Z41" s="4"/>
      <c r="AA41" s="4"/>
      <c r="AB41" s="4"/>
    </row>
    <row r="42" customFormat="false" ht="75" hidden="false" customHeight="true" outlineLevel="0" collapsed="false">
      <c r="A42" s="4" t="s">
        <v>419</v>
      </c>
      <c r="B42" s="4" t="s">
        <v>348</v>
      </c>
      <c r="C42" s="4" t="s">
        <v>420</v>
      </c>
      <c r="D42" s="4" t="n">
        <v>2002</v>
      </c>
      <c r="E42" s="4" t="s">
        <v>91</v>
      </c>
      <c r="F42" s="4" t="s">
        <v>349</v>
      </c>
      <c r="G42" s="4" t="str">
        <f aca="false">IF(LEFT(I42,3)="R1 ","L6",IF(D42&gt;=2014,"L1",IF(D42&gt;=1998,"L2",IF(D42&gt;=1987,"L3",IF(D42&gt;=1978,"L4",IF(D42&gt;=1965,"L5","L6"))))))</f>
        <v>L2</v>
      </c>
      <c r="H42" s="4" t="str">
        <f aca="false">IFERROR(INDEX(Lanes!$C$2:$C$60,MATCH(LEFT(I42,FIND(" ",I42)-1),Lanes!$A$2:$A$60,0)),"?")</f>
        <v>V</v>
      </c>
      <c r="I42" s="4" t="s">
        <v>350</v>
      </c>
      <c r="J42" s="4"/>
      <c r="K42" s="4" t="s">
        <v>370</v>
      </c>
      <c r="L42" s="4" t="s">
        <v>352</v>
      </c>
      <c r="M42" s="4" t="s">
        <v>353</v>
      </c>
      <c r="N42" s="4" t="s">
        <v>354</v>
      </c>
      <c r="O42" s="4" t="s">
        <v>421</v>
      </c>
      <c r="P42" s="2" t="s">
        <v>422</v>
      </c>
      <c r="Q42" s="2" t="s">
        <v>423</v>
      </c>
      <c r="R42" s="4" t="s">
        <v>50</v>
      </c>
      <c r="S42" s="4" t="s">
        <v>424</v>
      </c>
      <c r="T42" s="4" t="s">
        <v>52</v>
      </c>
      <c r="U42" s="4" t="s">
        <v>75</v>
      </c>
      <c r="V42" s="4"/>
      <c r="W42" s="4" t="s">
        <v>75</v>
      </c>
      <c r="X42" s="2" t="s">
        <v>425</v>
      </c>
      <c r="Y42" s="4" t="s">
        <v>77</v>
      </c>
      <c r="Z42" s="4"/>
      <c r="AA42" s="4"/>
      <c r="AB42" s="4"/>
    </row>
    <row r="43" customFormat="false" ht="75" hidden="false" customHeight="true" outlineLevel="0" collapsed="false">
      <c r="A43" s="4" t="s">
        <v>426</v>
      </c>
      <c r="B43" s="4" t="s">
        <v>348</v>
      </c>
      <c r="C43" s="4" t="s">
        <v>427</v>
      </c>
      <c r="D43" s="4" t="n">
        <v>2003</v>
      </c>
      <c r="E43" s="4" t="s">
        <v>91</v>
      </c>
      <c r="F43" s="4" t="s">
        <v>349</v>
      </c>
      <c r="G43" s="4" t="str">
        <f aca="false">IF(LEFT(I43,3)="R1 ","L6",IF(D43&gt;=2014,"L1",IF(D43&gt;=1998,"L2",IF(D43&gt;=1987,"L3",IF(D43&gt;=1978,"L4",IF(D43&gt;=1965,"L5","L6"))))))</f>
        <v>L2</v>
      </c>
      <c r="H43" s="4" t="str">
        <f aca="false">IFERROR(INDEX(Lanes!$C$2:$C$60,MATCH(LEFT(I43,FIND(" ",I43)-1),Lanes!$A$2:$A$60,0)),"?")</f>
        <v>V</v>
      </c>
      <c r="I43" s="4" t="s">
        <v>350</v>
      </c>
      <c r="J43" s="4" t="s">
        <v>428</v>
      </c>
      <c r="K43" s="4" t="s">
        <v>429</v>
      </c>
      <c r="L43" s="4" t="s">
        <v>352</v>
      </c>
      <c r="M43" s="4" t="s">
        <v>353</v>
      </c>
      <c r="N43" s="4" t="s">
        <v>354</v>
      </c>
      <c r="O43" s="4" t="s">
        <v>430</v>
      </c>
      <c r="P43" s="2" t="s">
        <v>431</v>
      </c>
      <c r="Q43" s="2" t="s">
        <v>432</v>
      </c>
      <c r="R43" s="4" t="s">
        <v>50</v>
      </c>
      <c r="S43" s="4" t="s">
        <v>433</v>
      </c>
      <c r="T43" s="4" t="s">
        <v>52</v>
      </c>
      <c r="U43" s="4"/>
      <c r="V43" s="4"/>
      <c r="W43" s="4" t="s">
        <v>75</v>
      </c>
      <c r="X43" s="2" t="s">
        <v>434</v>
      </c>
      <c r="Y43" s="4" t="s">
        <v>77</v>
      </c>
      <c r="Z43" s="4"/>
      <c r="AA43" s="4"/>
      <c r="AB43" s="4"/>
    </row>
    <row r="44" customFormat="false" ht="75" hidden="false" customHeight="true" outlineLevel="0" collapsed="false">
      <c r="A44" s="4" t="s">
        <v>435</v>
      </c>
      <c r="B44" s="4" t="s">
        <v>436</v>
      </c>
      <c r="C44" s="4" t="s">
        <v>437</v>
      </c>
      <c r="D44" s="4" t="n">
        <v>2004</v>
      </c>
      <c r="E44" s="4" t="s">
        <v>91</v>
      </c>
      <c r="F44" s="4" t="s">
        <v>349</v>
      </c>
      <c r="G44" s="4" t="str">
        <f aca="false">IF(LEFT(I44,3)="R1 ","L6",IF(D44&gt;=2014,"L1",IF(D44&gt;=1998,"L2",IF(D44&gt;=1987,"L3",IF(D44&gt;=1978,"L4",IF(D44&gt;=1965,"L5","L6"))))))</f>
        <v>L2</v>
      </c>
      <c r="H44" s="4" t="str">
        <f aca="false">IFERROR(INDEX(Lanes!$C$2:$C$60,MATCH(LEFT(I44,FIND(" ",I44)-1),Lanes!$A$2:$A$60,0)),"?")</f>
        <v>V</v>
      </c>
      <c r="I44" s="4" t="s">
        <v>350</v>
      </c>
      <c r="J44" s="4"/>
      <c r="K44" s="4" t="s">
        <v>351</v>
      </c>
      <c r="L44" s="4" t="s">
        <v>352</v>
      </c>
      <c r="M44" s="4" t="s">
        <v>353</v>
      </c>
      <c r="N44" s="4" t="s">
        <v>354</v>
      </c>
      <c r="O44" s="4" t="s">
        <v>438</v>
      </c>
      <c r="P44" s="2" t="s">
        <v>439</v>
      </c>
      <c r="Q44" s="2" t="s">
        <v>440</v>
      </c>
      <c r="R44" s="4" t="s">
        <v>50</v>
      </c>
      <c r="S44" s="4" t="s">
        <v>441</v>
      </c>
      <c r="T44" s="4" t="s">
        <v>107</v>
      </c>
      <c r="U44" s="4"/>
      <c r="V44" s="4"/>
      <c r="W44" s="4"/>
      <c r="X44" s="2" t="s">
        <v>442</v>
      </c>
      <c r="Y44" s="4" t="s">
        <v>77</v>
      </c>
      <c r="Z44" s="4"/>
      <c r="AA44" s="4"/>
      <c r="AB44" s="4"/>
    </row>
    <row r="45" customFormat="false" ht="75" hidden="false" customHeight="true" outlineLevel="0" collapsed="false">
      <c r="A45" s="4" t="s">
        <v>443</v>
      </c>
      <c r="B45" s="4" t="s">
        <v>436</v>
      </c>
      <c r="C45" s="4" t="s">
        <v>444</v>
      </c>
      <c r="D45" s="4" t="n">
        <v>2006</v>
      </c>
      <c r="E45" s="4" t="s">
        <v>91</v>
      </c>
      <c r="F45" s="4" t="s">
        <v>349</v>
      </c>
      <c r="G45" s="4" t="str">
        <f aca="false">IF(LEFT(I45,3)="R1 ","L6",IF(D45&gt;=2014,"L1",IF(D45&gt;=1998,"L2",IF(D45&gt;=1987,"L3",IF(D45&gt;=1978,"L4",IF(D45&gt;=1965,"L5","L6"))))))</f>
        <v>L2</v>
      </c>
      <c r="H45" s="4" t="str">
        <f aca="false">IFERROR(INDEX(Lanes!$C$2:$C$60,MATCH(LEFT(I45,FIND(" ",I45)-1),Lanes!$A$2:$A$60,0)),"?")</f>
        <v>V</v>
      </c>
      <c r="I45" s="4" t="s">
        <v>350</v>
      </c>
      <c r="J45" s="4"/>
      <c r="K45" s="4" t="s">
        <v>445</v>
      </c>
      <c r="L45" s="4" t="s">
        <v>352</v>
      </c>
      <c r="M45" s="4" t="s">
        <v>353</v>
      </c>
      <c r="N45" s="4" t="s">
        <v>354</v>
      </c>
      <c r="O45" s="4" t="s">
        <v>446</v>
      </c>
      <c r="P45" s="2" t="s">
        <v>447</v>
      </c>
      <c r="Q45" s="2" t="s">
        <v>448</v>
      </c>
      <c r="R45" s="4" t="s">
        <v>50</v>
      </c>
      <c r="S45" s="4" t="s">
        <v>449</v>
      </c>
      <c r="T45" s="4" t="s">
        <v>107</v>
      </c>
      <c r="U45" s="4"/>
      <c r="V45" s="4"/>
      <c r="W45" s="4"/>
      <c r="X45" s="2" t="s">
        <v>450</v>
      </c>
      <c r="Y45" s="4" t="s">
        <v>77</v>
      </c>
      <c r="Z45" s="4"/>
      <c r="AA45" s="4"/>
      <c r="AB45" s="4"/>
    </row>
    <row r="46" customFormat="false" ht="75" hidden="false" customHeight="true" outlineLevel="0" collapsed="false">
      <c r="A46" s="4" t="s">
        <v>451</v>
      </c>
      <c r="B46" s="4" t="s">
        <v>436</v>
      </c>
      <c r="C46" s="4" t="s">
        <v>452</v>
      </c>
      <c r="D46" s="4" t="n">
        <v>2012</v>
      </c>
      <c r="E46" s="4" t="s">
        <v>413</v>
      </c>
      <c r="F46" s="4" t="s">
        <v>453</v>
      </c>
      <c r="G46" s="4" t="str">
        <f aca="false">IF(LEFT(I46,3)="R1 ","L6",IF(D46&gt;=2014,"L1",IF(D46&gt;=1998,"L2",IF(D46&gt;=1987,"L3",IF(D46&gt;=1978,"L4",IF(D46&gt;=1965,"L5","L6"))))))</f>
        <v>L2</v>
      </c>
      <c r="H46" s="4" t="str">
        <f aca="false">IFERROR(INDEX(Lanes!$C$2:$C$60,MATCH(LEFT(I46,FIND(" ",I46)-1),Lanes!$A$2:$A$60,0)),"?")</f>
        <v>V</v>
      </c>
      <c r="I46" s="4" t="s">
        <v>350</v>
      </c>
      <c r="J46" s="4"/>
      <c r="K46" s="4" t="s">
        <v>445</v>
      </c>
      <c r="L46" s="4" t="s">
        <v>352</v>
      </c>
      <c r="M46" s="4" t="s">
        <v>353</v>
      </c>
      <c r="N46" s="4"/>
      <c r="O46" s="4" t="s">
        <v>454</v>
      </c>
      <c r="P46" s="2" t="s">
        <v>455</v>
      </c>
      <c r="Q46" s="2" t="s">
        <v>456</v>
      </c>
      <c r="R46" s="4" t="s">
        <v>50</v>
      </c>
      <c r="S46" s="4" t="s">
        <v>457</v>
      </c>
      <c r="T46" s="4" t="s">
        <v>402</v>
      </c>
      <c r="U46" s="4"/>
      <c r="V46" s="4"/>
      <c r="W46" s="4"/>
      <c r="X46" s="2" t="s">
        <v>458</v>
      </c>
      <c r="Y46" s="4" t="s">
        <v>54</v>
      </c>
      <c r="Z46" s="4"/>
      <c r="AA46" s="4"/>
      <c r="AB46" s="4"/>
    </row>
    <row r="47" customFormat="false" ht="75" hidden="false" customHeight="true" outlineLevel="0" collapsed="false">
      <c r="A47" s="4" t="s">
        <v>459</v>
      </c>
      <c r="B47" s="4" t="s">
        <v>436</v>
      </c>
      <c r="C47" s="4" t="s">
        <v>460</v>
      </c>
      <c r="D47" s="4" t="n">
        <v>2020</v>
      </c>
      <c r="E47" s="4" t="s">
        <v>91</v>
      </c>
      <c r="F47" s="4" t="s">
        <v>349</v>
      </c>
      <c r="G47" s="4" t="str">
        <f aca="false">IF(LEFT(I47,3)="R1 ","L6",IF(D47&gt;=2014,"L1",IF(D47&gt;=1998,"L2",IF(D47&gt;=1987,"L3",IF(D47&gt;=1978,"L4",IF(D47&gt;=1965,"L5","L6"))))))</f>
        <v>L1</v>
      </c>
      <c r="H47" s="4" t="str">
        <f aca="false">IFERROR(INDEX(Lanes!$C$2:$C$60,MATCH(LEFT(I47,FIND(" ",I47)-1),Lanes!$A$2:$A$60,0)),"?")</f>
        <v>V</v>
      </c>
      <c r="I47" s="4" t="s">
        <v>350</v>
      </c>
      <c r="J47" s="4"/>
      <c r="K47" s="4" t="s">
        <v>445</v>
      </c>
      <c r="L47" s="4" t="s">
        <v>352</v>
      </c>
      <c r="M47" s="4" t="s">
        <v>353</v>
      </c>
      <c r="N47" s="4"/>
      <c r="O47" s="4" t="s">
        <v>461</v>
      </c>
      <c r="P47" s="2" t="s">
        <v>462</v>
      </c>
      <c r="Q47" s="2" t="s">
        <v>463</v>
      </c>
      <c r="R47" s="4" t="s">
        <v>50</v>
      </c>
      <c r="S47" s="4" t="s">
        <v>464</v>
      </c>
      <c r="T47" s="4" t="s">
        <v>52</v>
      </c>
      <c r="U47" s="4"/>
      <c r="V47" s="4"/>
      <c r="W47" s="4"/>
      <c r="X47" s="2" t="s">
        <v>465</v>
      </c>
      <c r="Y47" s="4" t="s">
        <v>54</v>
      </c>
      <c r="Z47" s="4"/>
      <c r="AA47" s="4"/>
      <c r="AB47" s="4"/>
    </row>
    <row r="48" customFormat="false" ht="75" hidden="false" customHeight="true" outlineLevel="0" collapsed="false">
      <c r="A48" s="4" t="s">
        <v>466</v>
      </c>
      <c r="B48" s="4" t="s">
        <v>467</v>
      </c>
      <c r="C48" s="4" t="s">
        <v>468</v>
      </c>
      <c r="D48" s="4" t="n">
        <v>1992</v>
      </c>
      <c r="E48" s="4" t="s">
        <v>91</v>
      </c>
      <c r="F48" s="4" t="s">
        <v>469</v>
      </c>
      <c r="G48" s="4" t="str">
        <f aca="false">IF(LEFT(I48,3)="R1 ","L6",IF(D48&gt;=2014,"L1",IF(D48&gt;=1998,"L2",IF(D48&gt;=1987,"L3",IF(D48&gt;=1978,"L4",IF(D48&gt;=1965,"L5","L6"))))))</f>
        <v>L3</v>
      </c>
      <c r="H48" s="4" t="str">
        <f aca="false">IFERROR(INDEX(Lanes!$C$2:$C$60,MATCH(LEFT(I48,FIND(" ",I48)-1),Lanes!$A$2:$A$60,0)),"?")</f>
        <v>V</v>
      </c>
      <c r="I48" s="4" t="s">
        <v>470</v>
      </c>
      <c r="J48" s="4"/>
      <c r="K48" s="4" t="s">
        <v>471</v>
      </c>
      <c r="L48" s="4" t="s">
        <v>472</v>
      </c>
      <c r="M48" s="4" t="s">
        <v>473</v>
      </c>
      <c r="N48" s="4"/>
      <c r="O48" s="4" t="s">
        <v>474</v>
      </c>
      <c r="P48" s="2" t="s">
        <v>475</v>
      </c>
      <c r="Q48" s="2" t="s">
        <v>476</v>
      </c>
      <c r="R48" s="4" t="s">
        <v>50</v>
      </c>
      <c r="S48" s="4" t="s">
        <v>477</v>
      </c>
      <c r="T48" s="4" t="s">
        <v>52</v>
      </c>
      <c r="U48" s="4"/>
      <c r="V48" s="4"/>
      <c r="W48" s="4" t="s">
        <v>75</v>
      </c>
      <c r="X48" s="2" t="s">
        <v>478</v>
      </c>
      <c r="Y48" s="4" t="s">
        <v>77</v>
      </c>
      <c r="Z48" s="4"/>
      <c r="AA48" s="4"/>
      <c r="AB48" s="4"/>
    </row>
    <row r="49" customFormat="false" ht="75" hidden="false" customHeight="true" outlineLevel="0" collapsed="false">
      <c r="A49" s="4" t="s">
        <v>479</v>
      </c>
      <c r="B49" s="4" t="s">
        <v>467</v>
      </c>
      <c r="C49" s="4" t="s">
        <v>480</v>
      </c>
      <c r="D49" s="4" t="n">
        <v>1993</v>
      </c>
      <c r="E49" s="4" t="s">
        <v>41</v>
      </c>
      <c r="F49" s="4" t="s">
        <v>481</v>
      </c>
      <c r="G49" s="4" t="str">
        <f aca="false">IF(LEFT(I49,3)="R1 ","L6",IF(D49&gt;=2014,"L1",IF(D49&gt;=1998,"L2",IF(D49&gt;=1987,"L3",IF(D49&gt;=1978,"L4",IF(D49&gt;=1965,"L5","L6"))))))</f>
        <v>L3</v>
      </c>
      <c r="H49" s="4" t="str">
        <f aca="false">IFERROR(INDEX(Lanes!$C$2:$C$60,MATCH(LEFT(I49,FIND(" ",I49)-1),Lanes!$A$2:$A$60,0)),"?")</f>
        <v>V</v>
      </c>
      <c r="I49" s="4" t="s">
        <v>470</v>
      </c>
      <c r="J49" s="4"/>
      <c r="K49" s="4" t="s">
        <v>351</v>
      </c>
      <c r="L49" s="4" t="s">
        <v>472</v>
      </c>
      <c r="M49" s="4" t="s">
        <v>473</v>
      </c>
      <c r="N49" s="4"/>
      <c r="O49" s="4" t="s">
        <v>482</v>
      </c>
      <c r="P49" s="2" t="s">
        <v>483</v>
      </c>
      <c r="Q49" s="2" t="s">
        <v>484</v>
      </c>
      <c r="R49" s="4" t="s">
        <v>50</v>
      </c>
      <c r="S49" s="4" t="s">
        <v>485</v>
      </c>
      <c r="T49" s="4" t="s">
        <v>107</v>
      </c>
      <c r="U49" s="4"/>
      <c r="V49" s="4"/>
      <c r="W49" s="4" t="s">
        <v>75</v>
      </c>
      <c r="X49" s="2" t="s">
        <v>486</v>
      </c>
      <c r="Y49" s="4" t="s">
        <v>54</v>
      </c>
      <c r="Z49" s="4"/>
      <c r="AA49" s="4"/>
      <c r="AB49" s="4"/>
    </row>
    <row r="50" customFormat="false" ht="75" hidden="false" customHeight="true" outlineLevel="0" collapsed="false">
      <c r="A50" s="4" t="s">
        <v>487</v>
      </c>
      <c r="B50" s="4" t="s">
        <v>467</v>
      </c>
      <c r="C50" s="4" t="s">
        <v>488</v>
      </c>
      <c r="D50" s="4" t="n">
        <v>1994</v>
      </c>
      <c r="E50" s="4" t="s">
        <v>91</v>
      </c>
      <c r="F50" s="4" t="s">
        <v>469</v>
      </c>
      <c r="G50" s="4" t="str">
        <f aca="false">IF(LEFT(I50,3)="R1 ","L6",IF(D50&gt;=2014,"L1",IF(D50&gt;=1998,"L2",IF(D50&gt;=1987,"L3",IF(D50&gt;=1978,"L4",IF(D50&gt;=1965,"L5","L6"))))))</f>
        <v>L3</v>
      </c>
      <c r="H50" s="4" t="str">
        <f aca="false">IFERROR(INDEX(Lanes!$C$2:$C$60,MATCH(LEFT(I50,FIND(" ",I50)-1),Lanes!$A$2:$A$60,0)),"?")</f>
        <v>V</v>
      </c>
      <c r="I50" s="4" t="s">
        <v>470</v>
      </c>
      <c r="J50" s="4"/>
      <c r="K50" s="4" t="s">
        <v>471</v>
      </c>
      <c r="L50" s="4" t="s">
        <v>472</v>
      </c>
      <c r="M50" s="4" t="s">
        <v>473</v>
      </c>
      <c r="N50" s="4"/>
      <c r="O50" s="4" t="s">
        <v>489</v>
      </c>
      <c r="P50" s="2" t="s">
        <v>490</v>
      </c>
      <c r="Q50" s="2" t="s">
        <v>491</v>
      </c>
      <c r="R50" s="4" t="s">
        <v>50</v>
      </c>
      <c r="S50" s="4" t="s">
        <v>492</v>
      </c>
      <c r="T50" s="4" t="s">
        <v>52</v>
      </c>
      <c r="U50" s="4" t="s">
        <v>75</v>
      </c>
      <c r="V50" s="4"/>
      <c r="W50" s="4" t="s">
        <v>75</v>
      </c>
      <c r="X50" s="2" t="s">
        <v>478</v>
      </c>
      <c r="Y50" s="4" t="s">
        <v>77</v>
      </c>
      <c r="Z50" s="4"/>
      <c r="AA50" s="4"/>
      <c r="AB50" s="4"/>
    </row>
    <row r="51" customFormat="false" ht="75" hidden="false" customHeight="true" outlineLevel="0" collapsed="false">
      <c r="A51" s="4" t="s">
        <v>493</v>
      </c>
      <c r="B51" s="4" t="s">
        <v>467</v>
      </c>
      <c r="C51" s="4" t="s">
        <v>494</v>
      </c>
      <c r="D51" s="4" t="n">
        <v>1995</v>
      </c>
      <c r="E51" s="4" t="s">
        <v>91</v>
      </c>
      <c r="F51" s="4" t="s">
        <v>469</v>
      </c>
      <c r="G51" s="4" t="str">
        <f aca="false">IF(LEFT(I51,3)="R1 ","L6",IF(D51&gt;=2014,"L1",IF(D51&gt;=1998,"L2",IF(D51&gt;=1987,"L3",IF(D51&gt;=1978,"L4",IF(D51&gt;=1965,"L5","L6"))))))</f>
        <v>L3</v>
      </c>
      <c r="H51" s="4" t="str">
        <f aca="false">IFERROR(INDEX(Lanes!$C$2:$C$60,MATCH(LEFT(I51,FIND(" ",I51)-1),Lanes!$A$2:$A$60,0)),"?")</f>
        <v>V</v>
      </c>
      <c r="I51" s="4" t="s">
        <v>470</v>
      </c>
      <c r="J51" s="4"/>
      <c r="K51" s="4" t="s">
        <v>351</v>
      </c>
      <c r="L51" s="4" t="s">
        <v>472</v>
      </c>
      <c r="M51" s="4" t="s">
        <v>473</v>
      </c>
      <c r="N51" s="4"/>
      <c r="O51" s="4" t="s">
        <v>495</v>
      </c>
      <c r="P51" s="2" t="s">
        <v>496</v>
      </c>
      <c r="Q51" s="2" t="s">
        <v>497</v>
      </c>
      <c r="R51" s="4" t="s">
        <v>50</v>
      </c>
      <c r="S51" s="4" t="s">
        <v>498</v>
      </c>
      <c r="T51" s="4" t="s">
        <v>107</v>
      </c>
      <c r="U51" s="4"/>
      <c r="V51" s="4"/>
      <c r="W51" s="4" t="s">
        <v>75</v>
      </c>
      <c r="X51" s="2" t="s">
        <v>478</v>
      </c>
      <c r="Y51" s="4" t="s">
        <v>77</v>
      </c>
      <c r="Z51" s="4"/>
      <c r="AA51" s="4"/>
      <c r="AB51" s="4"/>
    </row>
    <row r="52" customFormat="false" ht="75" hidden="false" customHeight="true" outlineLevel="0" collapsed="false">
      <c r="A52" s="4" t="s">
        <v>499</v>
      </c>
      <c r="B52" s="4" t="s">
        <v>467</v>
      </c>
      <c r="C52" s="4" t="s">
        <v>500</v>
      </c>
      <c r="D52" s="4" t="n">
        <v>1997</v>
      </c>
      <c r="E52" s="4" t="s">
        <v>91</v>
      </c>
      <c r="F52" s="4" t="s">
        <v>469</v>
      </c>
      <c r="G52" s="4" t="str">
        <f aca="false">IF(LEFT(I52,3)="R1 ","L6",IF(D52&gt;=2014,"L1",IF(D52&gt;=1998,"L2",IF(D52&gt;=1987,"L3",IF(D52&gt;=1978,"L4",IF(D52&gt;=1965,"L5","L6"))))))</f>
        <v>L3</v>
      </c>
      <c r="H52" s="4" t="str">
        <f aca="false">IFERROR(INDEX(Lanes!$C$2:$C$60,MATCH(LEFT(I52,FIND(" ",I52)-1),Lanes!$A$2:$A$60,0)),"?")</f>
        <v>V</v>
      </c>
      <c r="I52" s="4" t="s">
        <v>470</v>
      </c>
      <c r="J52" s="4"/>
      <c r="K52" s="4" t="s">
        <v>501</v>
      </c>
      <c r="L52" s="4" t="s">
        <v>472</v>
      </c>
      <c r="M52" s="4" t="s">
        <v>473</v>
      </c>
      <c r="N52" s="4"/>
      <c r="O52" s="4" t="s">
        <v>502</v>
      </c>
      <c r="P52" s="2" t="s">
        <v>503</v>
      </c>
      <c r="Q52" s="2" t="s">
        <v>504</v>
      </c>
      <c r="R52" s="4" t="s">
        <v>50</v>
      </c>
      <c r="S52" s="4" t="s">
        <v>505</v>
      </c>
      <c r="T52" s="4" t="s">
        <v>107</v>
      </c>
      <c r="U52" s="4"/>
      <c r="V52" s="4"/>
      <c r="W52" s="4" t="s">
        <v>75</v>
      </c>
      <c r="X52" s="2" t="s">
        <v>478</v>
      </c>
      <c r="Y52" s="4" t="s">
        <v>77</v>
      </c>
      <c r="Z52" s="4"/>
      <c r="AA52" s="4"/>
      <c r="AB52" s="4"/>
    </row>
    <row r="53" customFormat="false" ht="75" hidden="false" customHeight="true" outlineLevel="0" collapsed="false">
      <c r="A53" s="4" t="s">
        <v>506</v>
      </c>
      <c r="B53" s="4" t="s">
        <v>467</v>
      </c>
      <c r="C53" s="4" t="s">
        <v>507</v>
      </c>
      <c r="D53" s="4" t="n">
        <v>1999</v>
      </c>
      <c r="E53" s="4" t="s">
        <v>91</v>
      </c>
      <c r="F53" s="4" t="s">
        <v>469</v>
      </c>
      <c r="G53" s="4" t="str">
        <f aca="false">IF(LEFT(I53,3)="R1 ","L6",IF(D53&gt;=2014,"L1",IF(D53&gt;=1998,"L2",IF(D53&gt;=1987,"L3",IF(D53&gt;=1978,"L4",IF(D53&gt;=1965,"L5","L6"))))))</f>
        <v>L2</v>
      </c>
      <c r="H53" s="4" t="str">
        <f aca="false">IFERROR(INDEX(Lanes!$C$2:$C$60,MATCH(LEFT(I53,FIND(" ",I53)-1),Lanes!$A$2:$A$60,0)),"?")</f>
        <v>V</v>
      </c>
      <c r="I53" s="4" t="s">
        <v>470</v>
      </c>
      <c r="J53" s="4"/>
      <c r="K53" s="4" t="s">
        <v>501</v>
      </c>
      <c r="L53" s="4" t="s">
        <v>472</v>
      </c>
      <c r="M53" s="4" t="s">
        <v>473</v>
      </c>
      <c r="N53" s="4"/>
      <c r="O53" s="4" t="s">
        <v>508</v>
      </c>
      <c r="P53" s="2" t="s">
        <v>509</v>
      </c>
      <c r="Q53" s="2" t="s">
        <v>510</v>
      </c>
      <c r="R53" s="4" t="s">
        <v>50</v>
      </c>
      <c r="S53" s="4" t="s">
        <v>511</v>
      </c>
      <c r="T53" s="4" t="s">
        <v>107</v>
      </c>
      <c r="U53" s="4"/>
      <c r="V53" s="4"/>
      <c r="W53" s="4" t="s">
        <v>75</v>
      </c>
      <c r="X53" s="2" t="s">
        <v>478</v>
      </c>
      <c r="Y53" s="4" t="s">
        <v>77</v>
      </c>
      <c r="Z53" s="4"/>
      <c r="AA53" s="4"/>
      <c r="AB53" s="4"/>
    </row>
    <row r="54" customFormat="false" ht="75" hidden="false" customHeight="true" outlineLevel="0" collapsed="false">
      <c r="A54" s="4" t="s">
        <v>512</v>
      </c>
      <c r="B54" s="4" t="s">
        <v>513</v>
      </c>
      <c r="C54" s="4" t="s">
        <v>514</v>
      </c>
      <c r="D54" s="4" t="n">
        <v>1993</v>
      </c>
      <c r="E54" s="4" t="s">
        <v>91</v>
      </c>
      <c r="F54" s="4" t="s">
        <v>515</v>
      </c>
      <c r="G54" s="4" t="str">
        <f aca="false">IF(LEFT(I54,3)="R1 ","L6",IF(D54&gt;=2014,"L1",IF(D54&gt;=1998,"L2",IF(D54&gt;=1987,"L3",IF(D54&gt;=1978,"L4",IF(D54&gt;=1965,"L5","L6"))))))</f>
        <v>L3</v>
      </c>
      <c r="H54" s="4" t="str">
        <f aca="false">IFERROR(INDEX(Lanes!$C$2:$C$60,MATCH(LEFT(I54,FIND(" ",I54)-1),Lanes!$A$2:$A$60,0)),"?")</f>
        <v>V</v>
      </c>
      <c r="I54" s="4" t="s">
        <v>470</v>
      </c>
      <c r="J54" s="4"/>
      <c r="K54" s="4" t="s">
        <v>471</v>
      </c>
      <c r="L54" s="4" t="s">
        <v>516</v>
      </c>
      <c r="M54" s="4" t="s">
        <v>287</v>
      </c>
      <c r="N54" s="4" t="s">
        <v>517</v>
      </c>
      <c r="O54" s="4" t="s">
        <v>518</v>
      </c>
      <c r="P54" s="2" t="s">
        <v>519</v>
      </c>
      <c r="Q54" s="2" t="s">
        <v>520</v>
      </c>
      <c r="R54" s="4" t="s">
        <v>50</v>
      </c>
      <c r="S54" s="4" t="s">
        <v>521</v>
      </c>
      <c r="T54" s="4" t="s">
        <v>52</v>
      </c>
      <c r="U54" s="4" t="s">
        <v>75</v>
      </c>
      <c r="V54" s="4"/>
      <c r="W54" s="4" t="s">
        <v>75</v>
      </c>
      <c r="X54" s="2" t="s">
        <v>522</v>
      </c>
      <c r="Y54" s="4" t="s">
        <v>77</v>
      </c>
      <c r="Z54" s="4"/>
      <c r="AA54" s="4"/>
      <c r="AB54" s="4"/>
    </row>
    <row r="55" customFormat="false" ht="75" hidden="false" customHeight="true" outlineLevel="0" collapsed="false">
      <c r="A55" s="4" t="s">
        <v>523</v>
      </c>
      <c r="B55" s="4" t="s">
        <v>513</v>
      </c>
      <c r="C55" s="4" t="s">
        <v>524</v>
      </c>
      <c r="D55" s="4" t="n">
        <v>1995</v>
      </c>
      <c r="E55" s="4" t="s">
        <v>91</v>
      </c>
      <c r="F55" s="4" t="s">
        <v>515</v>
      </c>
      <c r="G55" s="4" t="str">
        <f aca="false">IF(LEFT(I55,3)="R1 ","L6",IF(D55&gt;=2014,"L1",IF(D55&gt;=1998,"L2",IF(D55&gt;=1987,"L3",IF(D55&gt;=1978,"L4",IF(D55&gt;=1965,"L5","L6"))))))</f>
        <v>L3</v>
      </c>
      <c r="H55" s="4" t="str">
        <f aca="false">IFERROR(INDEX(Lanes!$C$2:$C$60,MATCH(LEFT(I55,FIND(" ",I55)-1),Lanes!$A$2:$A$60,0)),"?")</f>
        <v>V</v>
      </c>
      <c r="I55" s="4" t="s">
        <v>470</v>
      </c>
      <c r="J55" s="4"/>
      <c r="K55" s="4" t="s">
        <v>525</v>
      </c>
      <c r="L55" s="4" t="s">
        <v>516</v>
      </c>
      <c r="M55" s="4" t="s">
        <v>287</v>
      </c>
      <c r="N55" s="4" t="s">
        <v>517</v>
      </c>
      <c r="O55" s="4" t="s">
        <v>526</v>
      </c>
      <c r="P55" s="2" t="s">
        <v>527</v>
      </c>
      <c r="Q55" s="2" t="s">
        <v>528</v>
      </c>
      <c r="R55" s="4" t="s">
        <v>50</v>
      </c>
      <c r="S55" s="4" t="s">
        <v>529</v>
      </c>
      <c r="T55" s="4" t="s">
        <v>107</v>
      </c>
      <c r="U55" s="4"/>
      <c r="V55" s="4"/>
      <c r="W55" s="4" t="s">
        <v>75</v>
      </c>
      <c r="X55" s="2" t="s">
        <v>522</v>
      </c>
      <c r="Y55" s="4" t="s">
        <v>77</v>
      </c>
      <c r="Z55" s="4"/>
      <c r="AA55" s="4"/>
      <c r="AB55" s="4"/>
    </row>
    <row r="56" customFormat="false" ht="75" hidden="false" customHeight="true" outlineLevel="0" collapsed="false">
      <c r="A56" s="4" t="s">
        <v>530</v>
      </c>
      <c r="B56" s="4" t="s">
        <v>513</v>
      </c>
      <c r="C56" s="4" t="s">
        <v>531</v>
      </c>
      <c r="D56" s="4" t="n">
        <v>1996</v>
      </c>
      <c r="E56" s="4" t="s">
        <v>91</v>
      </c>
      <c r="F56" s="4" t="s">
        <v>515</v>
      </c>
      <c r="G56" s="4" t="str">
        <f aca="false">IF(LEFT(I56,3)="R1 ","L6",IF(D56&gt;=2014,"L1",IF(D56&gt;=1998,"L2",IF(D56&gt;=1987,"L3",IF(D56&gt;=1978,"L4",IF(D56&gt;=1965,"L5","L6"))))))</f>
        <v>L3</v>
      </c>
      <c r="H56" s="4" t="str">
        <f aca="false">IFERROR(INDEX(Lanes!$C$2:$C$60,MATCH(LEFT(I56,FIND(" ",I56)-1),Lanes!$A$2:$A$60,0)),"?")</f>
        <v>V</v>
      </c>
      <c r="I56" s="4" t="s">
        <v>470</v>
      </c>
      <c r="J56" s="4"/>
      <c r="K56" s="4" t="s">
        <v>471</v>
      </c>
      <c r="L56" s="4" t="s">
        <v>516</v>
      </c>
      <c r="M56" s="4" t="s">
        <v>287</v>
      </c>
      <c r="N56" s="4" t="s">
        <v>517</v>
      </c>
      <c r="O56" s="4" t="s">
        <v>532</v>
      </c>
      <c r="P56" s="2" t="s">
        <v>533</v>
      </c>
      <c r="Q56" s="2" t="s">
        <v>534</v>
      </c>
      <c r="R56" s="4" t="s">
        <v>50</v>
      </c>
      <c r="S56" s="4" t="s">
        <v>535</v>
      </c>
      <c r="T56" s="4" t="s">
        <v>107</v>
      </c>
      <c r="U56" s="4"/>
      <c r="V56" s="4"/>
      <c r="W56" s="4" t="s">
        <v>75</v>
      </c>
      <c r="X56" s="2" t="s">
        <v>522</v>
      </c>
      <c r="Y56" s="4" t="s">
        <v>77</v>
      </c>
      <c r="Z56" s="4"/>
      <c r="AA56" s="4"/>
      <c r="AB56" s="4"/>
    </row>
    <row r="57" customFormat="false" ht="75" hidden="false" customHeight="true" outlineLevel="0" collapsed="false">
      <c r="A57" s="4" t="s">
        <v>536</v>
      </c>
      <c r="B57" s="4" t="s">
        <v>513</v>
      </c>
      <c r="C57" s="4" t="s">
        <v>537</v>
      </c>
      <c r="D57" s="4" t="n">
        <v>1998</v>
      </c>
      <c r="E57" s="4" t="s">
        <v>91</v>
      </c>
      <c r="F57" s="4" t="s">
        <v>515</v>
      </c>
      <c r="G57" s="4" t="str">
        <f aca="false">IF(LEFT(I57,3)="R1 ","L6",IF(D57&gt;=2014,"L1",IF(D57&gt;=1998,"L2",IF(D57&gt;=1987,"L3",IF(D57&gt;=1978,"L4",IF(D57&gt;=1965,"L5","L6"))))))</f>
        <v>L2</v>
      </c>
      <c r="H57" s="4" t="str">
        <f aca="false">IFERROR(INDEX(Lanes!$C$2:$C$60,MATCH(LEFT(I57,FIND(" ",I57)-1),Lanes!$A$2:$A$60,0)),"?")</f>
        <v>V</v>
      </c>
      <c r="I57" s="4" t="s">
        <v>470</v>
      </c>
      <c r="J57" s="4"/>
      <c r="K57" s="4" t="s">
        <v>525</v>
      </c>
      <c r="L57" s="4" t="s">
        <v>516</v>
      </c>
      <c r="M57" s="4" t="s">
        <v>287</v>
      </c>
      <c r="N57" s="4" t="s">
        <v>517</v>
      </c>
      <c r="O57" s="4" t="s">
        <v>538</v>
      </c>
      <c r="P57" s="2" t="s">
        <v>539</v>
      </c>
      <c r="Q57" s="2" t="s">
        <v>540</v>
      </c>
      <c r="R57" s="4" t="s">
        <v>50</v>
      </c>
      <c r="S57" s="4" t="s">
        <v>541</v>
      </c>
      <c r="T57" s="4" t="s">
        <v>402</v>
      </c>
      <c r="U57" s="4"/>
      <c r="V57" s="4"/>
      <c r="W57" s="4" t="s">
        <v>75</v>
      </c>
      <c r="X57" s="2" t="s">
        <v>522</v>
      </c>
      <c r="Y57" s="4" t="s">
        <v>77</v>
      </c>
      <c r="Z57" s="4"/>
      <c r="AA57" s="4"/>
      <c r="AB57" s="4"/>
    </row>
    <row r="58" customFormat="false" ht="75" hidden="false" customHeight="true" outlineLevel="0" collapsed="false">
      <c r="A58" s="4" t="s">
        <v>542</v>
      </c>
      <c r="B58" s="4" t="s">
        <v>543</v>
      </c>
      <c r="C58" s="4" t="s">
        <v>543</v>
      </c>
      <c r="D58" s="4" t="n">
        <v>1990</v>
      </c>
      <c r="E58" s="4" t="s">
        <v>91</v>
      </c>
      <c r="F58" s="4" t="s">
        <v>469</v>
      </c>
      <c r="G58" s="4" t="str">
        <f aca="false">IF(LEFT(I58,3)="R1 ","L6",IF(D58&gt;=2014,"L1",IF(D58&gt;=1998,"L2",IF(D58&gt;=1987,"L3",IF(D58&gt;=1978,"L4",IF(D58&gt;=1965,"L5","L6"))))))</f>
        <v>L3</v>
      </c>
      <c r="H58" s="4" t="str">
        <f aca="false">IFERROR(INDEX(Lanes!$C$2:$C$60,MATCH(LEFT(I58,FIND(" ",I58)-1),Lanes!$A$2:$A$60,0)),"?")</f>
        <v>V</v>
      </c>
      <c r="I58" s="4" t="s">
        <v>470</v>
      </c>
      <c r="J58" s="4"/>
      <c r="K58" s="4" t="s">
        <v>544</v>
      </c>
      <c r="L58" s="4" t="s">
        <v>516</v>
      </c>
      <c r="M58" s="4" t="s">
        <v>287</v>
      </c>
      <c r="N58" s="4" t="s">
        <v>517</v>
      </c>
      <c r="O58" s="4" t="s">
        <v>545</v>
      </c>
      <c r="P58" s="2" t="s">
        <v>546</v>
      </c>
      <c r="Q58" s="2" t="s">
        <v>547</v>
      </c>
      <c r="R58" s="4" t="s">
        <v>50</v>
      </c>
      <c r="S58" s="4" t="s">
        <v>548</v>
      </c>
      <c r="T58" s="4" t="s">
        <v>107</v>
      </c>
      <c r="U58" s="4"/>
      <c r="V58" s="4"/>
      <c r="W58" s="4" t="s">
        <v>75</v>
      </c>
      <c r="X58" s="2" t="s">
        <v>549</v>
      </c>
      <c r="Y58" s="4" t="s">
        <v>77</v>
      </c>
      <c r="Z58" s="4"/>
      <c r="AA58" s="4"/>
      <c r="AB58" s="4"/>
    </row>
    <row r="59" customFormat="false" ht="75" hidden="false" customHeight="true" outlineLevel="0" collapsed="false">
      <c r="A59" s="4" t="s">
        <v>550</v>
      </c>
      <c r="B59" s="4" t="s">
        <v>543</v>
      </c>
      <c r="C59" s="4" t="s">
        <v>551</v>
      </c>
      <c r="D59" s="4" t="n">
        <v>1991</v>
      </c>
      <c r="E59" s="4" t="s">
        <v>91</v>
      </c>
      <c r="F59" s="4" t="s">
        <v>469</v>
      </c>
      <c r="G59" s="4" t="str">
        <f aca="false">IF(LEFT(I59,3)="R1 ","L6",IF(D59&gt;=2014,"L1",IF(D59&gt;=1998,"L2",IF(D59&gt;=1987,"L3",IF(D59&gt;=1978,"L4",IF(D59&gt;=1965,"L5","L6"))))))</f>
        <v>L3</v>
      </c>
      <c r="H59" s="4" t="str">
        <f aca="false">IFERROR(INDEX(Lanes!$C$2:$C$60,MATCH(LEFT(I59,FIND(" ",I59)-1),Lanes!$A$2:$A$60,0)),"?")</f>
        <v>V</v>
      </c>
      <c r="I59" s="4" t="s">
        <v>470</v>
      </c>
      <c r="J59" s="4"/>
      <c r="K59" s="4" t="s">
        <v>544</v>
      </c>
      <c r="L59" s="4" t="s">
        <v>516</v>
      </c>
      <c r="M59" s="4" t="s">
        <v>287</v>
      </c>
      <c r="N59" s="4" t="s">
        <v>517</v>
      </c>
      <c r="O59" s="4" t="s">
        <v>552</v>
      </c>
      <c r="P59" s="2" t="s">
        <v>553</v>
      </c>
      <c r="Q59" s="2" t="s">
        <v>554</v>
      </c>
      <c r="R59" s="4" t="s">
        <v>50</v>
      </c>
      <c r="S59" s="4" t="s">
        <v>555</v>
      </c>
      <c r="T59" s="4" t="s">
        <v>107</v>
      </c>
      <c r="U59" s="4"/>
      <c r="V59" s="4"/>
      <c r="W59" s="4" t="s">
        <v>75</v>
      </c>
      <c r="X59" s="2" t="s">
        <v>549</v>
      </c>
      <c r="Y59" s="4" t="s">
        <v>77</v>
      </c>
      <c r="Z59" s="4"/>
      <c r="AA59" s="4"/>
      <c r="AB59" s="4"/>
    </row>
    <row r="60" customFormat="false" ht="75" hidden="false" customHeight="true" outlineLevel="0" collapsed="false">
      <c r="A60" s="4" t="s">
        <v>556</v>
      </c>
      <c r="B60" s="4" t="s">
        <v>543</v>
      </c>
      <c r="C60" s="4" t="s">
        <v>557</v>
      </c>
      <c r="D60" s="4" t="n">
        <v>1993</v>
      </c>
      <c r="E60" s="4" t="s">
        <v>91</v>
      </c>
      <c r="F60" s="4" t="s">
        <v>469</v>
      </c>
      <c r="G60" s="4" t="str">
        <f aca="false">IF(LEFT(I60,3)="R1 ","L6",IF(D60&gt;=2014,"L1",IF(D60&gt;=1998,"L2",IF(D60&gt;=1987,"L3",IF(D60&gt;=1978,"L4",IF(D60&gt;=1965,"L5","L6"))))))</f>
        <v>L3</v>
      </c>
      <c r="H60" s="4" t="str">
        <f aca="false">IFERROR(INDEX(Lanes!$C$2:$C$60,MATCH(LEFT(I60,FIND(" ",I60)-1),Lanes!$A$2:$A$60,0)),"?")</f>
        <v>V</v>
      </c>
      <c r="I60" s="4" t="s">
        <v>470</v>
      </c>
      <c r="J60" s="4"/>
      <c r="K60" s="4" t="s">
        <v>544</v>
      </c>
      <c r="L60" s="4" t="s">
        <v>516</v>
      </c>
      <c r="M60" s="4" t="s">
        <v>287</v>
      </c>
      <c r="N60" s="4" t="s">
        <v>517</v>
      </c>
      <c r="O60" s="4" t="s">
        <v>558</v>
      </c>
      <c r="P60" s="2" t="s">
        <v>559</v>
      </c>
      <c r="Q60" s="2" t="s">
        <v>560</v>
      </c>
      <c r="R60" s="4" t="s">
        <v>50</v>
      </c>
      <c r="S60" s="4" t="s">
        <v>561</v>
      </c>
      <c r="T60" s="4" t="s">
        <v>107</v>
      </c>
      <c r="U60" s="4"/>
      <c r="V60" s="4"/>
      <c r="W60" s="4" t="s">
        <v>75</v>
      </c>
      <c r="X60" s="2" t="s">
        <v>549</v>
      </c>
      <c r="Y60" s="4" t="s">
        <v>77</v>
      </c>
      <c r="Z60" s="4"/>
      <c r="AA60" s="4"/>
      <c r="AB60" s="4"/>
    </row>
    <row r="61" customFormat="false" ht="75" hidden="false" customHeight="true" outlineLevel="0" collapsed="false">
      <c r="A61" s="4" t="s">
        <v>562</v>
      </c>
      <c r="B61" s="4" t="s">
        <v>543</v>
      </c>
      <c r="C61" s="4" t="s">
        <v>563</v>
      </c>
      <c r="D61" s="4" t="n">
        <v>1994</v>
      </c>
      <c r="E61" s="4" t="s">
        <v>91</v>
      </c>
      <c r="F61" s="4" t="s">
        <v>564</v>
      </c>
      <c r="G61" s="4" t="str">
        <f aca="false">IF(LEFT(I61,3)="R1 ","L6",IF(D61&gt;=2014,"L1",IF(D61&gt;=1998,"L2",IF(D61&gt;=1987,"L3",IF(D61&gt;=1978,"L4",IF(D61&gt;=1965,"L5","L6"))))))</f>
        <v>L3</v>
      </c>
      <c r="H61" s="4" t="str">
        <f aca="false">IFERROR(INDEX(Lanes!$C$2:$C$60,MATCH(LEFT(I61,FIND(" ",I61)-1),Lanes!$A$2:$A$60,0)),"?")</f>
        <v>V</v>
      </c>
      <c r="I61" s="4" t="s">
        <v>470</v>
      </c>
      <c r="J61" s="4"/>
      <c r="K61" s="4" t="s">
        <v>471</v>
      </c>
      <c r="L61" s="4" t="s">
        <v>516</v>
      </c>
      <c r="M61" s="4" t="s">
        <v>287</v>
      </c>
      <c r="N61" s="4" t="s">
        <v>517</v>
      </c>
      <c r="O61" s="4" t="s">
        <v>565</v>
      </c>
      <c r="P61" s="2" t="s">
        <v>566</v>
      </c>
      <c r="Q61" s="2" t="s">
        <v>567</v>
      </c>
      <c r="R61" s="4" t="s">
        <v>50</v>
      </c>
      <c r="S61" s="4" t="s">
        <v>568</v>
      </c>
      <c r="T61" s="4" t="s">
        <v>52</v>
      </c>
      <c r="U61" s="4"/>
      <c r="V61" s="4"/>
      <c r="W61" s="4" t="s">
        <v>75</v>
      </c>
      <c r="X61" s="2" t="s">
        <v>549</v>
      </c>
      <c r="Y61" s="4" t="s">
        <v>77</v>
      </c>
      <c r="Z61" s="4"/>
      <c r="AA61" s="4"/>
      <c r="AB61" s="4"/>
    </row>
    <row r="62" customFormat="false" ht="75" hidden="false" customHeight="true" outlineLevel="0" collapsed="false">
      <c r="A62" s="4" t="s">
        <v>569</v>
      </c>
      <c r="B62" s="4" t="s">
        <v>543</v>
      </c>
      <c r="C62" s="4" t="s">
        <v>570</v>
      </c>
      <c r="D62" s="4" t="n">
        <v>1995</v>
      </c>
      <c r="E62" s="4" t="s">
        <v>91</v>
      </c>
      <c r="F62" s="4" t="s">
        <v>564</v>
      </c>
      <c r="G62" s="4" t="str">
        <f aca="false">IF(LEFT(I62,3)="R1 ","L6",IF(D62&gt;=2014,"L1",IF(D62&gt;=1998,"L2",IF(D62&gt;=1987,"L3",IF(D62&gt;=1978,"L4",IF(D62&gt;=1965,"L5","L6"))))))</f>
        <v>L3</v>
      </c>
      <c r="H62" s="4" t="str">
        <f aca="false">IFERROR(INDEX(Lanes!$C$2:$C$60,MATCH(LEFT(I62,FIND(" ",I62)-1),Lanes!$A$2:$A$60,0)),"?")</f>
        <v>V</v>
      </c>
      <c r="I62" s="4" t="s">
        <v>470</v>
      </c>
      <c r="J62" s="4"/>
      <c r="K62" s="4" t="s">
        <v>501</v>
      </c>
      <c r="L62" s="4" t="s">
        <v>516</v>
      </c>
      <c r="M62" s="4" t="s">
        <v>287</v>
      </c>
      <c r="N62" s="4" t="s">
        <v>517</v>
      </c>
      <c r="O62" s="4" t="s">
        <v>571</v>
      </c>
      <c r="P62" s="2" t="s">
        <v>572</v>
      </c>
      <c r="Q62" s="2" t="s">
        <v>573</v>
      </c>
      <c r="R62" s="4" t="s">
        <v>50</v>
      </c>
      <c r="S62" s="4" t="s">
        <v>574</v>
      </c>
      <c r="T62" s="4" t="s">
        <v>52</v>
      </c>
      <c r="U62" s="4"/>
      <c r="V62" s="4"/>
      <c r="W62" s="4" t="s">
        <v>75</v>
      </c>
      <c r="X62" s="2" t="s">
        <v>549</v>
      </c>
      <c r="Y62" s="4" t="s">
        <v>77</v>
      </c>
      <c r="Z62" s="4"/>
      <c r="AA62" s="4"/>
      <c r="AB62" s="4"/>
    </row>
    <row r="63" customFormat="false" ht="75" hidden="false" customHeight="true" outlineLevel="0" collapsed="false">
      <c r="A63" s="4" t="s">
        <v>575</v>
      </c>
      <c r="B63" s="4" t="s">
        <v>543</v>
      </c>
      <c r="C63" s="4" t="s">
        <v>576</v>
      </c>
      <c r="D63" s="4" t="n">
        <v>1997</v>
      </c>
      <c r="E63" s="4" t="s">
        <v>91</v>
      </c>
      <c r="F63" s="4" t="s">
        <v>564</v>
      </c>
      <c r="G63" s="4" t="str">
        <f aca="false">IF(LEFT(I63,3)="R1 ","L6",IF(D63&gt;=2014,"L1",IF(D63&gt;=1998,"L2",IF(D63&gt;=1987,"L3",IF(D63&gt;=1978,"L4",IF(D63&gt;=1965,"L5","L6"))))))</f>
        <v>L3</v>
      </c>
      <c r="H63" s="4" t="str">
        <f aca="false">IFERROR(INDEX(Lanes!$C$2:$C$60,MATCH(LEFT(I63,FIND(" ",I63)-1),Lanes!$A$2:$A$60,0)),"?")</f>
        <v>V</v>
      </c>
      <c r="I63" s="4" t="s">
        <v>470</v>
      </c>
      <c r="J63" s="4"/>
      <c r="K63" s="4" t="s">
        <v>501</v>
      </c>
      <c r="L63" s="4" t="s">
        <v>516</v>
      </c>
      <c r="M63" s="4" t="s">
        <v>287</v>
      </c>
      <c r="N63" s="4" t="s">
        <v>517</v>
      </c>
      <c r="O63" s="4" t="s">
        <v>577</v>
      </c>
      <c r="P63" s="2" t="s">
        <v>578</v>
      </c>
      <c r="Q63" s="2" t="s">
        <v>579</v>
      </c>
      <c r="R63" s="4" t="s">
        <v>50</v>
      </c>
      <c r="S63" s="4" t="s">
        <v>580</v>
      </c>
      <c r="T63" s="4" t="s">
        <v>107</v>
      </c>
      <c r="U63" s="4"/>
      <c r="V63" s="4"/>
      <c r="W63" s="4" t="s">
        <v>75</v>
      </c>
      <c r="X63" s="2" t="s">
        <v>549</v>
      </c>
      <c r="Y63" s="4" t="s">
        <v>77</v>
      </c>
      <c r="Z63" s="4"/>
      <c r="AA63" s="4"/>
      <c r="AB63" s="4"/>
    </row>
    <row r="64" customFormat="false" ht="75" hidden="false" customHeight="true" outlineLevel="0" collapsed="false">
      <c r="A64" s="4" t="s">
        <v>581</v>
      </c>
      <c r="B64" s="4" t="s">
        <v>543</v>
      </c>
      <c r="C64" s="4" t="s">
        <v>582</v>
      </c>
      <c r="D64" s="4" t="n">
        <v>1999</v>
      </c>
      <c r="E64" s="4" t="s">
        <v>91</v>
      </c>
      <c r="F64" s="4" t="s">
        <v>564</v>
      </c>
      <c r="G64" s="4" t="str">
        <f aca="false">IF(LEFT(I64,3)="R1 ","L6",IF(D64&gt;=2014,"L1",IF(D64&gt;=1998,"L2",IF(D64&gt;=1987,"L3",IF(D64&gt;=1978,"L4",IF(D64&gt;=1965,"L5","L6"))))))</f>
        <v>L2</v>
      </c>
      <c r="H64" s="4" t="str">
        <f aca="false">IFERROR(INDEX(Lanes!$C$2:$C$60,MATCH(LEFT(I64,FIND(" ",I64)-1),Lanes!$A$2:$A$60,0)),"?")</f>
        <v>V</v>
      </c>
      <c r="I64" s="4" t="s">
        <v>470</v>
      </c>
      <c r="J64" s="4"/>
      <c r="K64" s="4" t="s">
        <v>445</v>
      </c>
      <c r="L64" s="4" t="s">
        <v>516</v>
      </c>
      <c r="M64" s="4" t="s">
        <v>287</v>
      </c>
      <c r="N64" s="4" t="s">
        <v>517</v>
      </c>
      <c r="O64" s="4" t="s">
        <v>583</v>
      </c>
      <c r="P64" s="2" t="s">
        <v>584</v>
      </c>
      <c r="Q64" s="2" t="s">
        <v>585</v>
      </c>
      <c r="R64" s="4" t="s">
        <v>50</v>
      </c>
      <c r="S64" s="4" t="s">
        <v>586</v>
      </c>
      <c r="T64" s="4" t="s">
        <v>107</v>
      </c>
      <c r="U64" s="4"/>
      <c r="V64" s="4"/>
      <c r="W64" s="4" t="s">
        <v>75</v>
      </c>
      <c r="X64" s="2" t="s">
        <v>549</v>
      </c>
      <c r="Y64" s="4" t="s">
        <v>77</v>
      </c>
      <c r="Z64" s="4"/>
      <c r="AA64" s="4"/>
      <c r="AB64" s="4"/>
    </row>
    <row r="65" customFormat="false" ht="75" hidden="false" customHeight="true" outlineLevel="0" collapsed="false">
      <c r="A65" s="4" t="s">
        <v>587</v>
      </c>
      <c r="B65" s="4" t="s">
        <v>543</v>
      </c>
      <c r="C65" s="4" t="s">
        <v>588</v>
      </c>
      <c r="D65" s="4" t="n">
        <v>2010</v>
      </c>
      <c r="E65" s="4" t="s">
        <v>91</v>
      </c>
      <c r="F65" s="4" t="s">
        <v>564</v>
      </c>
      <c r="G65" s="4" t="str">
        <f aca="false">IF(LEFT(I65,3)="R1 ","L6",IF(D65&gt;=2014,"L1",IF(D65&gt;=1998,"L2",IF(D65&gt;=1987,"L3",IF(D65&gt;=1978,"L4",IF(D65&gt;=1965,"L5","L6"))))))</f>
        <v>L2</v>
      </c>
      <c r="H65" s="4" t="str">
        <f aca="false">IFERROR(INDEX(Lanes!$C$2:$C$60,MATCH(LEFT(I65,FIND(" ",I65)-1),Lanes!$A$2:$A$60,0)),"?")</f>
        <v>V</v>
      </c>
      <c r="I65" s="4" t="s">
        <v>470</v>
      </c>
      <c r="J65" s="4"/>
      <c r="K65" s="4" t="s">
        <v>544</v>
      </c>
      <c r="L65" s="4" t="s">
        <v>516</v>
      </c>
      <c r="M65" s="4" t="s">
        <v>287</v>
      </c>
      <c r="N65" s="4" t="s">
        <v>517</v>
      </c>
      <c r="O65" s="4" t="s">
        <v>589</v>
      </c>
      <c r="P65" s="2" t="s">
        <v>590</v>
      </c>
      <c r="Q65" s="2" t="s">
        <v>591</v>
      </c>
      <c r="R65" s="4" t="s">
        <v>50</v>
      </c>
      <c r="S65" s="4" t="s">
        <v>592</v>
      </c>
      <c r="T65" s="4" t="s">
        <v>107</v>
      </c>
      <c r="U65" s="4"/>
      <c r="V65" s="4"/>
      <c r="W65" s="4" t="s">
        <v>75</v>
      </c>
      <c r="X65" s="2" t="s">
        <v>549</v>
      </c>
      <c r="Y65" s="4" t="s">
        <v>77</v>
      </c>
      <c r="Z65" s="4"/>
      <c r="AA65" s="4"/>
      <c r="AB65" s="4"/>
    </row>
    <row r="66" customFormat="false" ht="75" hidden="false" customHeight="true" outlineLevel="0" collapsed="false">
      <c r="A66" s="4" t="s">
        <v>593</v>
      </c>
      <c r="B66" s="4" t="s">
        <v>594</v>
      </c>
      <c r="C66" s="4" t="s">
        <v>595</v>
      </c>
      <c r="D66" s="4" t="n">
        <v>1993</v>
      </c>
      <c r="E66" s="4" t="s">
        <v>91</v>
      </c>
      <c r="F66" s="4" t="s">
        <v>596</v>
      </c>
      <c r="G66" s="4" t="str">
        <f aca="false">IF(LEFT(I66,3)="R1 ","L6",IF(D66&gt;=2014,"L1",IF(D66&gt;=1998,"L2",IF(D66&gt;=1987,"L3",IF(D66&gt;=1978,"L4",IF(D66&gt;=1965,"L5","L6"))))))</f>
        <v>L3</v>
      </c>
      <c r="H66" s="4" t="str">
        <f aca="false">IFERROR(INDEX(Lanes!$C$2:$C$60,MATCH(LEFT(I66,FIND(" ",I66)-1),Lanes!$A$2:$A$60,0)),"?")</f>
        <v>V</v>
      </c>
      <c r="I66" s="4" t="s">
        <v>470</v>
      </c>
      <c r="J66" s="4"/>
      <c r="K66" s="4" t="s">
        <v>471</v>
      </c>
      <c r="L66" s="4" t="s">
        <v>472</v>
      </c>
      <c r="M66" s="4" t="s">
        <v>597</v>
      </c>
      <c r="N66" s="4" t="s">
        <v>598</v>
      </c>
      <c r="O66" s="4" t="s">
        <v>599</v>
      </c>
      <c r="P66" s="2" t="s">
        <v>600</v>
      </c>
      <c r="Q66" s="2" t="s">
        <v>601</v>
      </c>
      <c r="R66" s="4" t="s">
        <v>50</v>
      </c>
      <c r="S66" s="4" t="s">
        <v>602</v>
      </c>
      <c r="T66" s="4" t="s">
        <v>402</v>
      </c>
      <c r="U66" s="4"/>
      <c r="V66" s="4"/>
      <c r="W66" s="4" t="s">
        <v>75</v>
      </c>
      <c r="X66" s="2" t="s">
        <v>603</v>
      </c>
      <c r="Y66" s="4" t="s">
        <v>54</v>
      </c>
      <c r="Z66" s="4"/>
      <c r="AA66" s="4"/>
      <c r="AB66" s="4"/>
    </row>
    <row r="67" customFormat="false" ht="75" hidden="false" customHeight="true" outlineLevel="0" collapsed="false">
      <c r="A67" s="4" t="s">
        <v>604</v>
      </c>
      <c r="B67" s="4" t="s">
        <v>594</v>
      </c>
      <c r="C67" s="4" t="s">
        <v>605</v>
      </c>
      <c r="D67" s="4" t="n">
        <v>1994</v>
      </c>
      <c r="E67" s="4" t="s">
        <v>91</v>
      </c>
      <c r="F67" s="4" t="s">
        <v>606</v>
      </c>
      <c r="G67" s="4" t="str">
        <f aca="false">IF(LEFT(I67,3)="R1 ","L6",IF(D67&gt;=2014,"L1",IF(D67&gt;=1998,"L2",IF(D67&gt;=1987,"L3",IF(D67&gt;=1978,"L4",IF(D67&gt;=1965,"L5","L6"))))))</f>
        <v>L3</v>
      </c>
      <c r="H67" s="4" t="str">
        <f aca="false">IFERROR(INDEX(Lanes!$C$2:$C$60,MATCH(LEFT(I67,FIND(" ",I67)-1),Lanes!$A$2:$A$60,0)),"?")</f>
        <v>V</v>
      </c>
      <c r="I67" s="4" t="s">
        <v>470</v>
      </c>
      <c r="J67" s="4"/>
      <c r="K67" s="4" t="s">
        <v>471</v>
      </c>
      <c r="L67" s="4" t="s">
        <v>472</v>
      </c>
      <c r="M67" s="4" t="s">
        <v>597</v>
      </c>
      <c r="N67" s="4" t="s">
        <v>598</v>
      </c>
      <c r="O67" s="4" t="s">
        <v>607</v>
      </c>
      <c r="P67" s="2" t="s">
        <v>608</v>
      </c>
      <c r="Q67" s="2" t="s">
        <v>609</v>
      </c>
      <c r="R67" s="4" t="s">
        <v>50</v>
      </c>
      <c r="S67" s="4" t="s">
        <v>610</v>
      </c>
      <c r="T67" s="4" t="s">
        <v>52</v>
      </c>
      <c r="U67" s="4"/>
      <c r="V67" s="4"/>
      <c r="W67" s="4" t="s">
        <v>75</v>
      </c>
      <c r="X67" s="2" t="s">
        <v>611</v>
      </c>
      <c r="Y67" s="4" t="s">
        <v>54</v>
      </c>
      <c r="Z67" s="4"/>
      <c r="AA67" s="4"/>
      <c r="AB67" s="4"/>
    </row>
    <row r="68" customFormat="false" ht="75" hidden="false" customHeight="true" outlineLevel="0" collapsed="false">
      <c r="A68" s="4" t="s">
        <v>612</v>
      </c>
      <c r="B68" s="4" t="s">
        <v>594</v>
      </c>
      <c r="C68" s="4" t="s">
        <v>613</v>
      </c>
      <c r="D68" s="4" t="n">
        <v>1997</v>
      </c>
      <c r="E68" s="4" t="s">
        <v>91</v>
      </c>
      <c r="F68" s="4" t="s">
        <v>614</v>
      </c>
      <c r="G68" s="4" t="str">
        <f aca="false">IF(LEFT(I68,3)="R1 ","L6",IF(D68&gt;=2014,"L1",IF(D68&gt;=1998,"L2",IF(D68&gt;=1987,"L3",IF(D68&gt;=1978,"L4",IF(D68&gt;=1965,"L5","L6"))))))</f>
        <v>L3</v>
      </c>
      <c r="H68" s="4" t="str">
        <f aca="false">IFERROR(INDEX(Lanes!$C$2:$C$60,MATCH(LEFT(I68,FIND(" ",I68)-1),Lanes!$A$2:$A$60,0)),"?")</f>
        <v>V</v>
      </c>
      <c r="I68" s="4" t="s">
        <v>470</v>
      </c>
      <c r="J68" s="4"/>
      <c r="K68" s="4" t="s">
        <v>471</v>
      </c>
      <c r="L68" s="4" t="s">
        <v>472</v>
      </c>
      <c r="M68" s="4" t="s">
        <v>597</v>
      </c>
      <c r="N68" s="4" t="s">
        <v>598</v>
      </c>
      <c r="O68" s="4" t="s">
        <v>615</v>
      </c>
      <c r="P68" s="2" t="s">
        <v>616</v>
      </c>
      <c r="Q68" s="2" t="s">
        <v>617</v>
      </c>
      <c r="R68" s="4" t="s">
        <v>50</v>
      </c>
      <c r="S68" s="4" t="s">
        <v>618</v>
      </c>
      <c r="T68" s="4" t="s">
        <v>52</v>
      </c>
      <c r="U68" s="4"/>
      <c r="V68" s="4"/>
      <c r="W68" s="4" t="s">
        <v>75</v>
      </c>
      <c r="X68" s="2" t="s">
        <v>619</v>
      </c>
      <c r="Y68" s="4" t="s">
        <v>54</v>
      </c>
      <c r="Z68" s="4"/>
      <c r="AA68" s="4"/>
      <c r="AB68" s="4"/>
    </row>
    <row r="69" customFormat="false" ht="75" hidden="false" customHeight="true" outlineLevel="0" collapsed="false">
      <c r="A69" s="4" t="s">
        <v>620</v>
      </c>
      <c r="B69" s="4" t="s">
        <v>594</v>
      </c>
      <c r="C69" s="4" t="s">
        <v>621</v>
      </c>
      <c r="D69" s="4" t="n">
        <v>1999</v>
      </c>
      <c r="E69" s="4" t="s">
        <v>91</v>
      </c>
      <c r="F69" s="4" t="s">
        <v>614</v>
      </c>
      <c r="G69" s="4" t="str">
        <f aca="false">IF(LEFT(I69,3)="R1 ","L6",IF(D69&gt;=2014,"L1",IF(D69&gt;=1998,"L2",IF(D69&gt;=1987,"L3",IF(D69&gt;=1978,"L4",IF(D69&gt;=1965,"L5","L6"))))))</f>
        <v>L2</v>
      </c>
      <c r="H69" s="4" t="str">
        <f aca="false">IFERROR(INDEX(Lanes!$C$2:$C$60,MATCH(LEFT(I69,FIND(" ",I69)-1),Lanes!$A$2:$A$60,0)),"?")</f>
        <v>V</v>
      </c>
      <c r="I69" s="4" t="s">
        <v>470</v>
      </c>
      <c r="J69" s="4"/>
      <c r="K69" s="4" t="s">
        <v>471</v>
      </c>
      <c r="L69" s="4" t="s">
        <v>472</v>
      </c>
      <c r="M69" s="4" t="s">
        <v>597</v>
      </c>
      <c r="N69" s="4" t="s">
        <v>598</v>
      </c>
      <c r="O69" s="4" t="s">
        <v>622</v>
      </c>
      <c r="P69" s="2" t="s">
        <v>623</v>
      </c>
      <c r="Q69" s="2" t="s">
        <v>624</v>
      </c>
      <c r="R69" s="4" t="s">
        <v>50</v>
      </c>
      <c r="S69" s="4" t="s">
        <v>625</v>
      </c>
      <c r="T69" s="4" t="s">
        <v>52</v>
      </c>
      <c r="U69" s="4"/>
      <c r="V69" s="4"/>
      <c r="W69" s="4" t="s">
        <v>75</v>
      </c>
      <c r="X69" s="2" t="s">
        <v>626</v>
      </c>
      <c r="Y69" s="4" t="s">
        <v>54</v>
      </c>
      <c r="Z69" s="4"/>
      <c r="AA69" s="4"/>
      <c r="AB69" s="4"/>
    </row>
    <row r="70" customFormat="false" ht="75" hidden="false" customHeight="true" outlineLevel="0" collapsed="false">
      <c r="A70" s="4" t="s">
        <v>627</v>
      </c>
      <c r="B70" s="4" t="s">
        <v>594</v>
      </c>
      <c r="C70" s="4" t="s">
        <v>628</v>
      </c>
      <c r="D70" s="4" t="n">
        <v>2001</v>
      </c>
      <c r="E70" s="4" t="s">
        <v>91</v>
      </c>
      <c r="F70" s="4" t="s">
        <v>614</v>
      </c>
      <c r="G70" s="4" t="str">
        <f aca="false">IF(LEFT(I70,3)="R1 ","L6",IF(D70&gt;=2014,"L1",IF(D70&gt;=1998,"L2",IF(D70&gt;=1987,"L3",IF(D70&gt;=1978,"L4",IF(D70&gt;=1965,"L5","L6"))))))</f>
        <v>L2</v>
      </c>
      <c r="H70" s="4" t="str">
        <f aca="false">IFERROR(INDEX(Lanes!$C$2:$C$60,MATCH(LEFT(I70,FIND(" ",I70)-1),Lanes!$A$2:$A$60,0)),"?")</f>
        <v>V</v>
      </c>
      <c r="I70" s="4" t="s">
        <v>470</v>
      </c>
      <c r="J70" s="4"/>
      <c r="K70" s="4" t="s">
        <v>471</v>
      </c>
      <c r="L70" s="4" t="s">
        <v>472</v>
      </c>
      <c r="M70" s="4" t="s">
        <v>597</v>
      </c>
      <c r="N70" s="4" t="s">
        <v>598</v>
      </c>
      <c r="O70" s="4" t="s">
        <v>629</v>
      </c>
      <c r="P70" s="2" t="s">
        <v>630</v>
      </c>
      <c r="Q70" s="2" t="s">
        <v>631</v>
      </c>
      <c r="R70" s="4" t="s">
        <v>50</v>
      </c>
      <c r="S70" s="4" t="s">
        <v>632</v>
      </c>
      <c r="T70" s="4" t="s">
        <v>107</v>
      </c>
      <c r="U70" s="4"/>
      <c r="V70" s="4"/>
      <c r="W70" s="4" t="s">
        <v>75</v>
      </c>
      <c r="X70" s="2" t="s">
        <v>633</v>
      </c>
      <c r="Y70" s="4" t="s">
        <v>54</v>
      </c>
      <c r="Z70" s="4"/>
      <c r="AA70" s="4"/>
      <c r="AB70" s="4"/>
    </row>
    <row r="71" customFormat="false" ht="75" hidden="false" customHeight="true" outlineLevel="0" collapsed="false">
      <c r="A71" s="4" t="s">
        <v>634</v>
      </c>
      <c r="B71" s="4" t="s">
        <v>594</v>
      </c>
      <c r="C71" s="4" t="s">
        <v>635</v>
      </c>
      <c r="D71" s="4" t="n">
        <v>2006</v>
      </c>
      <c r="E71" s="4" t="s">
        <v>91</v>
      </c>
      <c r="F71" s="4" t="s">
        <v>614</v>
      </c>
      <c r="G71" s="4" t="str">
        <f aca="false">IF(LEFT(I71,3)="R1 ","L6",IF(D71&gt;=2014,"L1",IF(D71&gt;=1998,"L2",IF(D71&gt;=1987,"L3",IF(D71&gt;=1978,"L4",IF(D71&gt;=1965,"L5","L6"))))))</f>
        <v>L2</v>
      </c>
      <c r="H71" s="4" t="str">
        <f aca="false">IFERROR(INDEX(Lanes!$C$2:$C$60,MATCH(LEFT(I71,FIND(" ",I71)-1),Lanes!$A$2:$A$60,0)),"?")</f>
        <v>V</v>
      </c>
      <c r="I71" s="4" t="s">
        <v>470</v>
      </c>
      <c r="J71" s="4"/>
      <c r="K71" s="4" t="s">
        <v>471</v>
      </c>
      <c r="L71" s="4" t="s">
        <v>472</v>
      </c>
      <c r="M71" s="4" t="s">
        <v>597</v>
      </c>
      <c r="N71" s="4" t="s">
        <v>598</v>
      </c>
      <c r="O71" s="4" t="s">
        <v>636</v>
      </c>
      <c r="P71" s="2" t="s">
        <v>637</v>
      </c>
      <c r="Q71" s="2" t="s">
        <v>638</v>
      </c>
      <c r="R71" s="4" t="s">
        <v>50</v>
      </c>
      <c r="S71" s="4" t="s">
        <v>639</v>
      </c>
      <c r="T71" s="4" t="s">
        <v>107</v>
      </c>
      <c r="U71" s="4"/>
      <c r="V71" s="4"/>
      <c r="W71" s="4" t="s">
        <v>75</v>
      </c>
      <c r="X71" s="2" t="s">
        <v>640</v>
      </c>
      <c r="Y71" s="4" t="s">
        <v>54</v>
      </c>
      <c r="Z71" s="4"/>
      <c r="AA71" s="4"/>
      <c r="AB71" s="4"/>
    </row>
    <row r="72" customFormat="false" ht="75" hidden="false" customHeight="true" outlineLevel="0" collapsed="false">
      <c r="A72" s="4" t="s">
        <v>641</v>
      </c>
      <c r="B72" s="4" t="s">
        <v>642</v>
      </c>
      <c r="C72" s="4" t="s">
        <v>643</v>
      </c>
      <c r="D72" s="4" t="n">
        <v>1994</v>
      </c>
      <c r="E72" s="4" t="s">
        <v>91</v>
      </c>
      <c r="F72" s="4" t="s">
        <v>644</v>
      </c>
      <c r="G72" s="4" t="str">
        <f aca="false">IF(LEFT(I72,3)="R1 ","L6",IF(D72&gt;=2014,"L1",IF(D72&gt;=1998,"L2",IF(D72&gt;=1987,"L3",IF(D72&gt;=1978,"L4",IF(D72&gt;=1965,"L5","L6"))))))</f>
        <v>L3</v>
      </c>
      <c r="H72" s="4" t="str">
        <f aca="false">IFERROR(INDEX(Lanes!$C$2:$C$60,MATCH(LEFT(I72,FIND(" ",I72)-1),Lanes!$A$2:$A$60,0)),"?")</f>
        <v>V</v>
      </c>
      <c r="I72" s="4" t="s">
        <v>470</v>
      </c>
      <c r="J72" s="4"/>
      <c r="K72" s="4" t="s">
        <v>351</v>
      </c>
      <c r="L72" s="4" t="s">
        <v>472</v>
      </c>
      <c r="M72" s="4" t="s">
        <v>645</v>
      </c>
      <c r="N72" s="4" t="s">
        <v>646</v>
      </c>
      <c r="O72" s="4" t="s">
        <v>647</v>
      </c>
      <c r="P72" s="2" t="s">
        <v>648</v>
      </c>
      <c r="Q72" s="2" t="s">
        <v>649</v>
      </c>
      <c r="R72" s="4" t="s">
        <v>50</v>
      </c>
      <c r="S72" s="4" t="s">
        <v>650</v>
      </c>
      <c r="T72" s="4" t="s">
        <v>402</v>
      </c>
      <c r="U72" s="4"/>
      <c r="V72" s="4"/>
      <c r="W72" s="4"/>
      <c r="X72" s="2" t="s">
        <v>651</v>
      </c>
      <c r="Y72" s="4" t="s">
        <v>77</v>
      </c>
      <c r="Z72" s="4"/>
      <c r="AA72" s="4"/>
      <c r="AB72" s="4"/>
    </row>
    <row r="73" customFormat="false" ht="75" hidden="false" customHeight="true" outlineLevel="0" collapsed="false">
      <c r="A73" s="4" t="s">
        <v>652</v>
      </c>
      <c r="B73" s="4" t="s">
        <v>642</v>
      </c>
      <c r="C73" s="4" t="s">
        <v>653</v>
      </c>
      <c r="D73" s="4" t="n">
        <v>1998</v>
      </c>
      <c r="E73" s="4" t="s">
        <v>91</v>
      </c>
      <c r="F73" s="4" t="s">
        <v>644</v>
      </c>
      <c r="G73" s="4" t="str">
        <f aca="false">IF(LEFT(I73,3)="R1 ","L6",IF(D73&gt;=2014,"L1",IF(D73&gt;=1998,"L2",IF(D73&gt;=1987,"L3",IF(D73&gt;=1978,"L4",IF(D73&gt;=1965,"L5","L6"))))))</f>
        <v>L2</v>
      </c>
      <c r="H73" s="4" t="str">
        <f aca="false">IFERROR(INDEX(Lanes!$C$2:$C$60,MATCH(LEFT(I73,FIND(" ",I73)-1),Lanes!$A$2:$A$60,0)),"?")</f>
        <v>V</v>
      </c>
      <c r="I73" s="4" t="s">
        <v>470</v>
      </c>
      <c r="J73" s="4"/>
      <c r="K73" s="4" t="s">
        <v>351</v>
      </c>
      <c r="L73" s="4" t="s">
        <v>472</v>
      </c>
      <c r="M73" s="4" t="s">
        <v>645</v>
      </c>
      <c r="N73" s="4" t="s">
        <v>646</v>
      </c>
      <c r="O73" s="4" t="s">
        <v>654</v>
      </c>
      <c r="P73" s="2" t="s">
        <v>655</v>
      </c>
      <c r="Q73" s="2" t="s">
        <v>656</v>
      </c>
      <c r="R73" s="4" t="s">
        <v>50</v>
      </c>
      <c r="S73" s="4" t="s">
        <v>657</v>
      </c>
      <c r="T73" s="4" t="s">
        <v>402</v>
      </c>
      <c r="U73" s="4"/>
      <c r="V73" s="4"/>
      <c r="W73" s="4"/>
      <c r="X73" s="2" t="s">
        <v>651</v>
      </c>
      <c r="Y73" s="4" t="s">
        <v>77</v>
      </c>
      <c r="Z73" s="4"/>
      <c r="AA73" s="4"/>
      <c r="AB73" s="4"/>
    </row>
    <row r="74" customFormat="false" ht="75" hidden="false" customHeight="true" outlineLevel="0" collapsed="false">
      <c r="A74" s="4" t="s">
        <v>658</v>
      </c>
      <c r="B74" s="4" t="s">
        <v>659</v>
      </c>
      <c r="C74" s="4" t="s">
        <v>660</v>
      </c>
      <c r="D74" s="4" t="n">
        <v>1996</v>
      </c>
      <c r="E74" s="4" t="s">
        <v>91</v>
      </c>
      <c r="F74" s="4" t="s">
        <v>469</v>
      </c>
      <c r="G74" s="4" t="str">
        <f aca="false">IF(LEFT(I74,3)="R1 ","L6",IF(D74&gt;=2014,"L1",IF(D74&gt;=1998,"L2",IF(D74&gt;=1987,"L3",IF(D74&gt;=1978,"L4",IF(D74&gt;=1965,"L5","L6"))))))</f>
        <v>L3</v>
      </c>
      <c r="H74" s="4" t="str">
        <f aca="false">IFERROR(INDEX(Lanes!$C$2:$C$60,MATCH(LEFT(I74,FIND(" ",I74)-1),Lanes!$A$2:$A$60,0)),"?")</f>
        <v>V</v>
      </c>
      <c r="I74" s="4" t="s">
        <v>470</v>
      </c>
      <c r="J74" s="4"/>
      <c r="K74" s="4" t="s">
        <v>661</v>
      </c>
      <c r="L74" s="4" t="s">
        <v>472</v>
      </c>
      <c r="M74" s="4" t="s">
        <v>662</v>
      </c>
      <c r="N74" s="4"/>
      <c r="O74" s="4" t="s">
        <v>663</v>
      </c>
      <c r="P74" s="2" t="s">
        <v>664</v>
      </c>
      <c r="Q74" s="2" t="s">
        <v>665</v>
      </c>
      <c r="R74" s="4" t="s">
        <v>50</v>
      </c>
      <c r="S74" s="4" t="s">
        <v>666</v>
      </c>
      <c r="T74" s="4" t="s">
        <v>107</v>
      </c>
      <c r="U74" s="4"/>
      <c r="V74" s="4"/>
      <c r="W74" s="4"/>
      <c r="X74" s="2" t="s">
        <v>667</v>
      </c>
      <c r="Y74" s="4" t="s">
        <v>77</v>
      </c>
      <c r="Z74" s="4"/>
      <c r="AA74" s="4"/>
      <c r="AB74" s="4"/>
    </row>
    <row r="75" customFormat="false" ht="75" hidden="false" customHeight="true" outlineLevel="0" collapsed="false">
      <c r="A75" s="4" t="s">
        <v>668</v>
      </c>
      <c r="B75" s="4" t="s">
        <v>659</v>
      </c>
      <c r="C75" s="4" t="s">
        <v>669</v>
      </c>
      <c r="D75" s="4" t="n">
        <v>1997</v>
      </c>
      <c r="E75" s="4" t="s">
        <v>91</v>
      </c>
      <c r="F75" s="4" t="s">
        <v>469</v>
      </c>
      <c r="G75" s="4" t="str">
        <f aca="false">IF(LEFT(I75,3)="R1 ","L6",IF(D75&gt;=2014,"L1",IF(D75&gt;=1998,"L2",IF(D75&gt;=1987,"L3",IF(D75&gt;=1978,"L4",IF(D75&gt;=1965,"L5","L6"))))))</f>
        <v>L3</v>
      </c>
      <c r="H75" s="4" t="str">
        <f aca="false">IFERROR(INDEX(Lanes!$C$2:$C$60,MATCH(LEFT(I75,FIND(" ",I75)-1),Lanes!$A$2:$A$60,0)),"?")</f>
        <v>V</v>
      </c>
      <c r="I75" s="4" t="s">
        <v>470</v>
      </c>
      <c r="J75" s="4"/>
      <c r="K75" s="4" t="s">
        <v>661</v>
      </c>
      <c r="L75" s="4" t="s">
        <v>472</v>
      </c>
      <c r="M75" s="4" t="s">
        <v>662</v>
      </c>
      <c r="N75" s="4"/>
      <c r="O75" s="4" t="s">
        <v>670</v>
      </c>
      <c r="P75" s="2" t="s">
        <v>671</v>
      </c>
      <c r="Q75" s="2" t="s">
        <v>672</v>
      </c>
      <c r="R75" s="4" t="s">
        <v>50</v>
      </c>
      <c r="S75" s="4" t="s">
        <v>673</v>
      </c>
      <c r="T75" s="4" t="s">
        <v>402</v>
      </c>
      <c r="U75" s="4"/>
      <c r="V75" s="4"/>
      <c r="W75" s="4"/>
      <c r="X75" s="2" t="s">
        <v>674</v>
      </c>
      <c r="Y75" s="4" t="s">
        <v>54</v>
      </c>
      <c r="Z75" s="4"/>
      <c r="AA75" s="4"/>
      <c r="AB75" s="4"/>
    </row>
    <row r="76" customFormat="false" ht="75" hidden="false" customHeight="true" outlineLevel="0" collapsed="false">
      <c r="A76" s="4" t="s">
        <v>675</v>
      </c>
      <c r="B76" s="4" t="s">
        <v>659</v>
      </c>
      <c r="C76" s="4" t="s">
        <v>676</v>
      </c>
      <c r="D76" s="4" t="n">
        <v>1998</v>
      </c>
      <c r="E76" s="4" t="s">
        <v>91</v>
      </c>
      <c r="F76" s="4" t="s">
        <v>677</v>
      </c>
      <c r="G76" s="4" t="str">
        <f aca="false">IF(LEFT(I76,3)="R1 ","L6",IF(D76&gt;=2014,"L1",IF(D76&gt;=1998,"L2",IF(D76&gt;=1987,"L3",IF(D76&gt;=1978,"L4",IF(D76&gt;=1965,"L5","L6"))))))</f>
        <v>L2</v>
      </c>
      <c r="H76" s="4" t="str">
        <f aca="false">IFERROR(INDEX(Lanes!$C$2:$C$60,MATCH(LEFT(I76,FIND(" ",I76)-1),Lanes!$A$2:$A$60,0)),"?")</f>
        <v>V</v>
      </c>
      <c r="I76" s="4" t="s">
        <v>470</v>
      </c>
      <c r="J76" s="4"/>
      <c r="K76" s="4" t="s">
        <v>661</v>
      </c>
      <c r="L76" s="4" t="s">
        <v>472</v>
      </c>
      <c r="M76" s="4" t="s">
        <v>353</v>
      </c>
      <c r="N76" s="4"/>
      <c r="O76" s="4" t="s">
        <v>678</v>
      </c>
      <c r="P76" s="2" t="s">
        <v>679</v>
      </c>
      <c r="Q76" s="2" t="s">
        <v>680</v>
      </c>
      <c r="R76" s="4" t="s">
        <v>50</v>
      </c>
      <c r="S76" s="4" t="s">
        <v>681</v>
      </c>
      <c r="T76" s="4" t="s">
        <v>107</v>
      </c>
      <c r="U76" s="4"/>
      <c r="V76" s="4"/>
      <c r="W76" s="4"/>
      <c r="X76" s="2" t="s">
        <v>667</v>
      </c>
      <c r="Y76" s="4" t="s">
        <v>77</v>
      </c>
      <c r="Z76" s="4"/>
      <c r="AA76" s="4"/>
      <c r="AB76" s="4"/>
    </row>
    <row r="77" customFormat="false" ht="75" hidden="false" customHeight="true" outlineLevel="0" collapsed="false">
      <c r="A77" s="4" t="s">
        <v>682</v>
      </c>
      <c r="B77" s="4" t="s">
        <v>659</v>
      </c>
      <c r="C77" s="4" t="s">
        <v>683</v>
      </c>
      <c r="D77" s="4" t="n">
        <v>2000</v>
      </c>
      <c r="E77" s="4" t="s">
        <v>91</v>
      </c>
      <c r="F77" s="4" t="s">
        <v>677</v>
      </c>
      <c r="G77" s="4" t="str">
        <f aca="false">IF(LEFT(I77,3)="R1 ","L6",IF(D77&gt;=2014,"L1",IF(D77&gt;=1998,"L2",IF(D77&gt;=1987,"L3",IF(D77&gt;=1978,"L4",IF(D77&gt;=1965,"L5","L6"))))))</f>
        <v>L2</v>
      </c>
      <c r="H77" s="4" t="str">
        <f aca="false">IFERROR(INDEX(Lanes!$C$2:$C$60,MATCH(LEFT(I77,FIND(" ",I77)-1),Lanes!$A$2:$A$60,0)),"?")</f>
        <v>V</v>
      </c>
      <c r="I77" s="4" t="s">
        <v>470</v>
      </c>
      <c r="J77" s="4"/>
      <c r="K77" s="4" t="s">
        <v>661</v>
      </c>
      <c r="L77" s="4" t="s">
        <v>472</v>
      </c>
      <c r="M77" s="4" t="s">
        <v>353</v>
      </c>
      <c r="N77" s="4"/>
      <c r="O77" s="4" t="s">
        <v>684</v>
      </c>
      <c r="P77" s="2" t="s">
        <v>685</v>
      </c>
      <c r="Q77" s="2" t="s">
        <v>686</v>
      </c>
      <c r="R77" s="4" t="s">
        <v>50</v>
      </c>
      <c r="S77" s="4" t="s">
        <v>687</v>
      </c>
      <c r="T77" s="4" t="s">
        <v>107</v>
      </c>
      <c r="U77" s="4"/>
      <c r="V77" s="4"/>
      <c r="W77" s="4"/>
      <c r="X77" s="2" t="s">
        <v>667</v>
      </c>
      <c r="Y77" s="4" t="s">
        <v>77</v>
      </c>
      <c r="Z77" s="4"/>
      <c r="AA77" s="4"/>
      <c r="AB77" s="4"/>
    </row>
    <row r="78" customFormat="false" ht="75" hidden="false" customHeight="true" outlineLevel="0" collapsed="false">
      <c r="A78" s="4" t="s">
        <v>688</v>
      </c>
      <c r="B78" s="4" t="s">
        <v>659</v>
      </c>
      <c r="C78" s="4" t="s">
        <v>689</v>
      </c>
      <c r="D78" s="4" t="n">
        <v>2002</v>
      </c>
      <c r="E78" s="4" t="s">
        <v>91</v>
      </c>
      <c r="F78" s="4" t="s">
        <v>677</v>
      </c>
      <c r="G78" s="4" t="str">
        <f aca="false">IF(LEFT(I78,3)="R1 ","L6",IF(D78&gt;=2014,"L1",IF(D78&gt;=1998,"L2",IF(D78&gt;=1987,"L3",IF(D78&gt;=1978,"L4",IF(D78&gt;=1965,"L5","L6"))))))</f>
        <v>L2</v>
      </c>
      <c r="H78" s="4" t="str">
        <f aca="false">IFERROR(INDEX(Lanes!$C$2:$C$60,MATCH(LEFT(I78,FIND(" ",I78)-1),Lanes!$A$2:$A$60,0)),"?")</f>
        <v>V</v>
      </c>
      <c r="I78" s="4" t="s">
        <v>470</v>
      </c>
      <c r="J78" s="4"/>
      <c r="K78" s="4" t="s">
        <v>661</v>
      </c>
      <c r="L78" s="4" t="s">
        <v>472</v>
      </c>
      <c r="M78" s="4" t="s">
        <v>353</v>
      </c>
      <c r="N78" s="4"/>
      <c r="O78" s="4" t="s">
        <v>690</v>
      </c>
      <c r="P78" s="2" t="s">
        <v>691</v>
      </c>
      <c r="Q78" s="2" t="s">
        <v>692</v>
      </c>
      <c r="R78" s="4" t="s">
        <v>50</v>
      </c>
      <c r="S78" s="4" t="s">
        <v>693</v>
      </c>
      <c r="T78" s="4" t="s">
        <v>402</v>
      </c>
      <c r="U78" s="4"/>
      <c r="V78" s="4"/>
      <c r="W78" s="4"/>
      <c r="X78" s="2" t="s">
        <v>667</v>
      </c>
      <c r="Y78" s="4" t="s">
        <v>77</v>
      </c>
      <c r="Z78" s="4"/>
      <c r="AA78" s="4"/>
      <c r="AB78" s="4"/>
    </row>
    <row r="79" customFormat="false" ht="75" hidden="false" customHeight="true" outlineLevel="0" collapsed="false">
      <c r="A79" s="4" t="s">
        <v>694</v>
      </c>
      <c r="B79" s="4" t="s">
        <v>695</v>
      </c>
      <c r="C79" s="4" t="s">
        <v>696</v>
      </c>
      <c r="D79" s="4" t="n">
        <v>1992</v>
      </c>
      <c r="E79" s="4" t="s">
        <v>91</v>
      </c>
      <c r="F79" s="4" t="s">
        <v>564</v>
      </c>
      <c r="G79" s="4" t="str">
        <f aca="false">IF(LEFT(I79,3)="R1 ","L6",IF(D79&gt;=2014,"L1",IF(D79&gt;=1998,"L2",IF(D79&gt;=1987,"L3",IF(D79&gt;=1978,"L4",IF(D79&gt;=1965,"L5","L6"))))))</f>
        <v>L3</v>
      </c>
      <c r="H79" s="4" t="str">
        <f aca="false">IFERROR(INDEX(Lanes!$C$2:$C$60,MATCH(LEFT(I79,FIND(" ",I79)-1),Lanes!$A$2:$A$60,0)),"?")</f>
        <v>V</v>
      </c>
      <c r="I79" s="4" t="s">
        <v>470</v>
      </c>
      <c r="J79" s="4"/>
      <c r="K79" s="4" t="s">
        <v>661</v>
      </c>
      <c r="L79" s="4" t="s">
        <v>516</v>
      </c>
      <c r="M79" s="4" t="s">
        <v>287</v>
      </c>
      <c r="N79" s="4" t="s">
        <v>517</v>
      </c>
      <c r="O79" s="4" t="s">
        <v>697</v>
      </c>
      <c r="P79" s="2" t="s">
        <v>698</v>
      </c>
      <c r="Q79" s="2" t="s">
        <v>699</v>
      </c>
      <c r="R79" s="4" t="s">
        <v>50</v>
      </c>
      <c r="S79" s="4" t="s">
        <v>700</v>
      </c>
      <c r="T79" s="4" t="s">
        <v>107</v>
      </c>
      <c r="U79" s="4"/>
      <c r="V79" s="4"/>
      <c r="W79" s="4"/>
      <c r="X79" s="2" t="s">
        <v>701</v>
      </c>
      <c r="Y79" s="4" t="s">
        <v>77</v>
      </c>
      <c r="Z79" s="4"/>
      <c r="AA79" s="4"/>
      <c r="AB79" s="4"/>
    </row>
    <row r="80" customFormat="false" ht="75" hidden="false" customHeight="true" outlineLevel="0" collapsed="false">
      <c r="A80" s="4" t="s">
        <v>702</v>
      </c>
      <c r="B80" s="4" t="s">
        <v>695</v>
      </c>
      <c r="C80" s="4" t="s">
        <v>703</v>
      </c>
      <c r="D80" s="4" t="n">
        <v>1993</v>
      </c>
      <c r="E80" s="4" t="s">
        <v>91</v>
      </c>
      <c r="F80" s="4" t="s">
        <v>564</v>
      </c>
      <c r="G80" s="4" t="str">
        <f aca="false">IF(LEFT(I80,3)="R1 ","L6",IF(D80&gt;=2014,"L1",IF(D80&gt;=1998,"L2",IF(D80&gt;=1987,"L3",IF(D80&gt;=1978,"L4",IF(D80&gt;=1965,"L5","L6"))))))</f>
        <v>L3</v>
      </c>
      <c r="H80" s="4" t="str">
        <f aca="false">IFERROR(INDEX(Lanes!$C$2:$C$60,MATCH(LEFT(I80,FIND(" ",I80)-1),Lanes!$A$2:$A$60,0)),"?")</f>
        <v>V</v>
      </c>
      <c r="I80" s="4" t="s">
        <v>470</v>
      </c>
      <c r="J80" s="4"/>
      <c r="K80" s="4" t="s">
        <v>661</v>
      </c>
      <c r="L80" s="4" t="s">
        <v>516</v>
      </c>
      <c r="M80" s="4" t="s">
        <v>287</v>
      </c>
      <c r="N80" s="4" t="s">
        <v>517</v>
      </c>
      <c r="O80" s="4" t="s">
        <v>704</v>
      </c>
      <c r="P80" s="2" t="s">
        <v>705</v>
      </c>
      <c r="Q80" s="2" t="s">
        <v>706</v>
      </c>
      <c r="R80" s="4" t="s">
        <v>50</v>
      </c>
      <c r="S80" s="4" t="s">
        <v>707</v>
      </c>
      <c r="T80" s="4" t="s">
        <v>402</v>
      </c>
      <c r="U80" s="4"/>
      <c r="V80" s="4"/>
      <c r="W80" s="4"/>
      <c r="X80" s="2" t="s">
        <v>701</v>
      </c>
      <c r="Y80" s="4" t="s">
        <v>77</v>
      </c>
      <c r="Z80" s="4"/>
      <c r="AA80" s="4"/>
      <c r="AB80" s="4"/>
    </row>
    <row r="81" customFormat="false" ht="75" hidden="false" customHeight="true" outlineLevel="0" collapsed="false">
      <c r="A81" s="4" t="s">
        <v>708</v>
      </c>
      <c r="B81" s="4" t="s">
        <v>695</v>
      </c>
      <c r="C81" s="4" t="s">
        <v>709</v>
      </c>
      <c r="D81" s="4" t="n">
        <v>1996</v>
      </c>
      <c r="E81" s="4" t="s">
        <v>91</v>
      </c>
      <c r="F81" s="4" t="s">
        <v>677</v>
      </c>
      <c r="G81" s="4" t="str">
        <f aca="false">IF(LEFT(I81,3)="R1 ","L6",IF(D81&gt;=2014,"L1",IF(D81&gt;=1998,"L2",IF(D81&gt;=1987,"L3",IF(D81&gt;=1978,"L4",IF(D81&gt;=1965,"L5","L6"))))))</f>
        <v>L3</v>
      </c>
      <c r="H81" s="4" t="str">
        <f aca="false">IFERROR(INDEX(Lanes!$C$2:$C$60,MATCH(LEFT(I81,FIND(" ",I81)-1),Lanes!$A$2:$A$60,0)),"?")</f>
        <v>V</v>
      </c>
      <c r="I81" s="4" t="s">
        <v>470</v>
      </c>
      <c r="J81" s="4"/>
      <c r="K81" s="4" t="s">
        <v>661</v>
      </c>
      <c r="L81" s="4" t="s">
        <v>516</v>
      </c>
      <c r="M81" s="4" t="s">
        <v>287</v>
      </c>
      <c r="N81" s="4" t="s">
        <v>517</v>
      </c>
      <c r="O81" s="4" t="s">
        <v>710</v>
      </c>
      <c r="P81" s="2" t="s">
        <v>711</v>
      </c>
      <c r="Q81" s="2" t="s">
        <v>712</v>
      </c>
      <c r="R81" s="4" t="s">
        <v>50</v>
      </c>
      <c r="S81" s="4" t="s">
        <v>713</v>
      </c>
      <c r="T81" s="4" t="s">
        <v>107</v>
      </c>
      <c r="U81" s="4"/>
      <c r="V81" s="4"/>
      <c r="W81" s="4"/>
      <c r="X81" s="2" t="s">
        <v>701</v>
      </c>
      <c r="Y81" s="4" t="s">
        <v>77</v>
      </c>
      <c r="Z81" s="4"/>
      <c r="AA81" s="4"/>
      <c r="AB81" s="4"/>
    </row>
    <row r="82" customFormat="false" ht="75" hidden="false" customHeight="true" outlineLevel="0" collapsed="false">
      <c r="A82" s="4" t="s">
        <v>714</v>
      </c>
      <c r="B82" s="4" t="s">
        <v>715</v>
      </c>
      <c r="C82" s="4" t="s">
        <v>716</v>
      </c>
      <c r="D82" s="4" t="n">
        <v>1996</v>
      </c>
      <c r="E82" s="4" t="s">
        <v>91</v>
      </c>
      <c r="F82" s="4" t="s">
        <v>606</v>
      </c>
      <c r="G82" s="4" t="str">
        <f aca="false">IF(LEFT(I82,3)="R1 ","L6",IF(D82&gt;=2014,"L1",IF(D82&gt;=1998,"L2",IF(D82&gt;=1987,"L3",IF(D82&gt;=1978,"L4",IF(D82&gt;=1965,"L5","L6"))))))</f>
        <v>L3</v>
      </c>
      <c r="H82" s="4" t="str">
        <f aca="false">IFERROR(INDEX(Lanes!$C$2:$C$60,MATCH(LEFT(I82,FIND(" ",I82)-1),Lanes!$A$2:$A$60,0)),"?")</f>
        <v>V</v>
      </c>
      <c r="I82" s="4" t="s">
        <v>470</v>
      </c>
      <c r="J82" s="4"/>
      <c r="K82" s="4" t="s">
        <v>471</v>
      </c>
      <c r="L82" s="4" t="s">
        <v>472</v>
      </c>
      <c r="M82" s="4" t="s">
        <v>717</v>
      </c>
      <c r="N82" s="4"/>
      <c r="O82" s="4" t="s">
        <v>718</v>
      </c>
      <c r="P82" s="2" t="s">
        <v>719</v>
      </c>
      <c r="Q82" s="2" t="s">
        <v>720</v>
      </c>
      <c r="R82" s="4" t="s">
        <v>50</v>
      </c>
      <c r="S82" s="4" t="s">
        <v>721</v>
      </c>
      <c r="T82" s="4" t="s">
        <v>107</v>
      </c>
      <c r="U82" s="4"/>
      <c r="V82" s="4"/>
      <c r="W82" s="4"/>
      <c r="X82" s="2" t="s">
        <v>722</v>
      </c>
      <c r="Y82" s="4" t="s">
        <v>77</v>
      </c>
      <c r="Z82" s="4"/>
      <c r="AA82" s="4"/>
      <c r="AB82" s="4"/>
    </row>
    <row r="83" customFormat="false" ht="75" hidden="false" customHeight="true" outlineLevel="0" collapsed="false">
      <c r="A83" s="4" t="s">
        <v>723</v>
      </c>
      <c r="B83" s="4" t="s">
        <v>715</v>
      </c>
      <c r="C83" s="4" t="s">
        <v>724</v>
      </c>
      <c r="D83" s="4" t="n">
        <v>1997</v>
      </c>
      <c r="E83" s="4" t="s">
        <v>91</v>
      </c>
      <c r="F83" s="4" t="s">
        <v>606</v>
      </c>
      <c r="G83" s="4" t="str">
        <f aca="false">IF(LEFT(I83,3)="R1 ","L6",IF(D83&gt;=2014,"L1",IF(D83&gt;=1998,"L2",IF(D83&gt;=1987,"L3",IF(D83&gt;=1978,"L4",IF(D83&gt;=1965,"L5","L6"))))))</f>
        <v>L3</v>
      </c>
      <c r="H83" s="4" t="str">
        <f aca="false">IFERROR(INDEX(Lanes!$C$2:$C$60,MATCH(LEFT(I83,FIND(" ",I83)-1),Lanes!$A$2:$A$60,0)),"?")</f>
        <v>V</v>
      </c>
      <c r="I83" s="4" t="s">
        <v>470</v>
      </c>
      <c r="J83" s="4"/>
      <c r="K83" s="4" t="s">
        <v>471</v>
      </c>
      <c r="L83" s="4" t="s">
        <v>472</v>
      </c>
      <c r="M83" s="4" t="s">
        <v>717</v>
      </c>
      <c r="N83" s="4"/>
      <c r="O83" s="4" t="s">
        <v>725</v>
      </c>
      <c r="P83" s="2" t="s">
        <v>726</v>
      </c>
      <c r="Q83" s="2" t="s">
        <v>727</v>
      </c>
      <c r="R83" s="4" t="s">
        <v>50</v>
      </c>
      <c r="S83" s="4" t="s">
        <v>728</v>
      </c>
      <c r="T83" s="4" t="s">
        <v>52</v>
      </c>
      <c r="U83" s="4"/>
      <c r="V83" s="4"/>
      <c r="W83" s="4"/>
      <c r="X83" s="2" t="s">
        <v>722</v>
      </c>
      <c r="Y83" s="4" t="s">
        <v>77</v>
      </c>
      <c r="Z83" s="4"/>
      <c r="AA83" s="4"/>
      <c r="AB83" s="4"/>
    </row>
    <row r="84" customFormat="false" ht="75" hidden="false" customHeight="true" outlineLevel="0" collapsed="false">
      <c r="A84" s="4" t="s">
        <v>729</v>
      </c>
      <c r="B84" s="4" t="s">
        <v>715</v>
      </c>
      <c r="C84" s="4" t="s">
        <v>730</v>
      </c>
      <c r="D84" s="4" t="n">
        <v>2000</v>
      </c>
      <c r="E84" s="4" t="s">
        <v>91</v>
      </c>
      <c r="F84" s="4" t="s">
        <v>731</v>
      </c>
      <c r="G84" s="4" t="str">
        <f aca="false">IF(LEFT(I84,3)="R1 ","L6",IF(D84&gt;=2014,"L1",IF(D84&gt;=1998,"L2",IF(D84&gt;=1987,"L3",IF(D84&gt;=1978,"L4",IF(D84&gt;=1965,"L5","L6"))))))</f>
        <v>L2</v>
      </c>
      <c r="H84" s="4" t="str">
        <f aca="false">IFERROR(INDEX(Lanes!$C$2:$C$60,MATCH(LEFT(I84,FIND(" ",I84)-1),Lanes!$A$2:$A$60,0)),"?")</f>
        <v>V</v>
      </c>
      <c r="I84" s="4" t="s">
        <v>470</v>
      </c>
      <c r="J84" s="4"/>
      <c r="K84" s="4" t="s">
        <v>471</v>
      </c>
      <c r="L84" s="4" t="s">
        <v>472</v>
      </c>
      <c r="M84" s="4" t="s">
        <v>717</v>
      </c>
      <c r="N84" s="4"/>
      <c r="O84" s="4" t="s">
        <v>732</v>
      </c>
      <c r="P84" s="2" t="s">
        <v>733</v>
      </c>
      <c r="Q84" s="2" t="s">
        <v>734</v>
      </c>
      <c r="R84" s="4" t="s">
        <v>50</v>
      </c>
      <c r="S84" s="4" t="s">
        <v>735</v>
      </c>
      <c r="T84" s="4" t="s">
        <v>52</v>
      </c>
      <c r="U84" s="4"/>
      <c r="V84" s="4"/>
      <c r="W84" s="4"/>
      <c r="X84" s="2" t="s">
        <v>722</v>
      </c>
      <c r="Y84" s="4" t="s">
        <v>77</v>
      </c>
      <c r="Z84" s="4"/>
      <c r="AA84" s="4"/>
      <c r="AB84" s="4"/>
    </row>
    <row r="85" customFormat="false" ht="75" hidden="false" customHeight="true" outlineLevel="0" collapsed="false">
      <c r="A85" s="4" t="s">
        <v>736</v>
      </c>
      <c r="B85" s="4" t="s">
        <v>737</v>
      </c>
      <c r="C85" s="4" t="s">
        <v>738</v>
      </c>
      <c r="D85" s="4" t="n">
        <v>1993</v>
      </c>
      <c r="E85" s="4" t="s">
        <v>91</v>
      </c>
      <c r="F85" s="4" t="s">
        <v>469</v>
      </c>
      <c r="G85" s="4" t="str">
        <f aca="false">IF(LEFT(I85,3)="R1 ","L6",IF(D85&gt;=2014,"L1",IF(D85&gt;=1998,"L2",IF(D85&gt;=1987,"L3",IF(D85&gt;=1978,"L4",IF(D85&gt;=1965,"L5","L6"))))))</f>
        <v>L3</v>
      </c>
      <c r="H85" s="4" t="str">
        <f aca="false">IFERROR(INDEX(Lanes!$C$2:$C$60,MATCH(LEFT(I85,FIND(" ",I85)-1),Lanes!$A$2:$A$60,0)),"?")</f>
        <v>V</v>
      </c>
      <c r="I85" s="4" t="s">
        <v>470</v>
      </c>
      <c r="J85" s="4"/>
      <c r="K85" s="4" t="s">
        <v>471</v>
      </c>
      <c r="L85" s="4" t="s">
        <v>352</v>
      </c>
      <c r="M85" s="4" t="s">
        <v>353</v>
      </c>
      <c r="N85" s="4"/>
      <c r="O85" s="4" t="s">
        <v>739</v>
      </c>
      <c r="P85" s="2" t="s">
        <v>740</v>
      </c>
      <c r="Q85" s="2" t="s">
        <v>741</v>
      </c>
      <c r="R85" s="4" t="s">
        <v>50</v>
      </c>
      <c r="S85" s="4" t="s">
        <v>742</v>
      </c>
      <c r="T85" s="4" t="s">
        <v>52</v>
      </c>
      <c r="U85" s="4"/>
      <c r="V85" s="4"/>
      <c r="W85" s="4"/>
      <c r="X85" s="2" t="s">
        <v>743</v>
      </c>
      <c r="Y85" s="4" t="s">
        <v>77</v>
      </c>
      <c r="Z85" s="4"/>
      <c r="AA85" s="4"/>
      <c r="AB85" s="4"/>
    </row>
    <row r="86" customFormat="false" ht="75" hidden="false" customHeight="true" outlineLevel="0" collapsed="false">
      <c r="A86" s="4" t="s">
        <v>744</v>
      </c>
      <c r="B86" s="4" t="s">
        <v>737</v>
      </c>
      <c r="C86" s="4" t="s">
        <v>745</v>
      </c>
      <c r="D86" s="4" t="n">
        <v>1994</v>
      </c>
      <c r="E86" s="4" t="s">
        <v>91</v>
      </c>
      <c r="F86" s="4" t="s">
        <v>469</v>
      </c>
      <c r="G86" s="4" t="str">
        <f aca="false">IF(LEFT(I86,3)="R1 ","L6",IF(D86&gt;=2014,"L1",IF(D86&gt;=1998,"L2",IF(D86&gt;=1987,"L3",IF(D86&gt;=1978,"L4",IF(D86&gt;=1965,"L5","L6"))))))</f>
        <v>L3</v>
      </c>
      <c r="H86" s="4" t="str">
        <f aca="false">IFERROR(INDEX(Lanes!$C$2:$C$60,MATCH(LEFT(I86,FIND(" ",I86)-1),Lanes!$A$2:$A$60,0)),"?")</f>
        <v>V</v>
      </c>
      <c r="I86" s="4" t="s">
        <v>470</v>
      </c>
      <c r="J86" s="4"/>
      <c r="K86" s="4" t="s">
        <v>471</v>
      </c>
      <c r="L86" s="4" t="s">
        <v>352</v>
      </c>
      <c r="M86" s="4" t="s">
        <v>353</v>
      </c>
      <c r="N86" s="4"/>
      <c r="O86" s="4" t="s">
        <v>746</v>
      </c>
      <c r="P86" s="2" t="s">
        <v>747</v>
      </c>
      <c r="Q86" s="2" t="s">
        <v>748</v>
      </c>
      <c r="R86" s="4" t="s">
        <v>50</v>
      </c>
      <c r="S86" s="4" t="s">
        <v>749</v>
      </c>
      <c r="T86" s="4" t="s">
        <v>107</v>
      </c>
      <c r="U86" s="4"/>
      <c r="V86" s="4"/>
      <c r="W86" s="4"/>
      <c r="X86" s="2" t="s">
        <v>743</v>
      </c>
      <c r="Y86" s="4" t="s">
        <v>77</v>
      </c>
      <c r="Z86" s="4"/>
      <c r="AA86" s="4"/>
      <c r="AB86" s="4"/>
    </row>
    <row r="87" customFormat="false" ht="75" hidden="false" customHeight="true" outlineLevel="0" collapsed="false">
      <c r="A87" s="4" t="s">
        <v>750</v>
      </c>
      <c r="B87" s="4" t="s">
        <v>751</v>
      </c>
      <c r="C87" s="4" t="s">
        <v>752</v>
      </c>
      <c r="D87" s="4" t="n">
        <v>1995</v>
      </c>
      <c r="E87" s="4" t="s">
        <v>91</v>
      </c>
      <c r="F87" s="4" t="s">
        <v>469</v>
      </c>
      <c r="G87" s="4" t="str">
        <f aca="false">IF(LEFT(I87,3)="R1 ","L6",IF(D87&gt;=2014,"L1",IF(D87&gt;=1998,"L2",IF(D87&gt;=1987,"L3",IF(D87&gt;=1978,"L4",IF(D87&gt;=1965,"L5","L6"))))))</f>
        <v>L3</v>
      </c>
      <c r="H87" s="4" t="str">
        <f aca="false">IFERROR(INDEX(Lanes!$C$2:$C$60,MATCH(LEFT(I87,FIND(" ",I87)-1),Lanes!$A$2:$A$60,0)),"?")</f>
        <v>V</v>
      </c>
      <c r="I87" s="4" t="s">
        <v>470</v>
      </c>
      <c r="J87" s="4"/>
      <c r="K87" s="4" t="s">
        <v>525</v>
      </c>
      <c r="L87" s="4" t="s">
        <v>753</v>
      </c>
      <c r="M87" s="4" t="s">
        <v>754</v>
      </c>
      <c r="N87" s="4"/>
      <c r="O87" s="4" t="s">
        <v>755</v>
      </c>
      <c r="P87" s="2" t="s">
        <v>756</v>
      </c>
      <c r="Q87" s="2" t="s">
        <v>757</v>
      </c>
      <c r="R87" s="4" t="s">
        <v>50</v>
      </c>
      <c r="S87" s="4" t="s">
        <v>758</v>
      </c>
      <c r="T87" s="4" t="s">
        <v>107</v>
      </c>
      <c r="U87" s="4"/>
      <c r="V87" s="4"/>
      <c r="W87" s="4"/>
      <c r="X87" s="2" t="s">
        <v>759</v>
      </c>
      <c r="Y87" s="4" t="s">
        <v>77</v>
      </c>
      <c r="Z87" s="4"/>
      <c r="AA87" s="4"/>
      <c r="AB87" s="4"/>
    </row>
    <row r="88" customFormat="false" ht="75" hidden="false" customHeight="true" outlineLevel="0" collapsed="false">
      <c r="A88" s="4" t="s">
        <v>760</v>
      </c>
      <c r="B88" s="4" t="s">
        <v>751</v>
      </c>
      <c r="C88" s="4" t="s">
        <v>761</v>
      </c>
      <c r="D88" s="4" t="n">
        <v>1997</v>
      </c>
      <c r="E88" s="4" t="s">
        <v>91</v>
      </c>
      <c r="F88" s="4" t="s">
        <v>469</v>
      </c>
      <c r="G88" s="4" t="str">
        <f aca="false">IF(LEFT(I88,3)="R1 ","L6",IF(D88&gt;=2014,"L1",IF(D88&gt;=1998,"L2",IF(D88&gt;=1987,"L3",IF(D88&gt;=1978,"L4",IF(D88&gt;=1965,"L5","L6"))))))</f>
        <v>L3</v>
      </c>
      <c r="H88" s="4" t="str">
        <f aca="false">IFERROR(INDEX(Lanes!$C$2:$C$60,MATCH(LEFT(I88,FIND(" ",I88)-1),Lanes!$A$2:$A$60,0)),"?")</f>
        <v>V</v>
      </c>
      <c r="I88" s="4" t="s">
        <v>470</v>
      </c>
      <c r="J88" s="4"/>
      <c r="K88" s="4" t="s">
        <v>525</v>
      </c>
      <c r="L88" s="4" t="s">
        <v>753</v>
      </c>
      <c r="M88" s="4" t="s">
        <v>754</v>
      </c>
      <c r="N88" s="4"/>
      <c r="O88" s="4" t="s">
        <v>762</v>
      </c>
      <c r="P88" s="2" t="s">
        <v>763</v>
      </c>
      <c r="Q88" s="2" t="s">
        <v>764</v>
      </c>
      <c r="R88" s="4" t="s">
        <v>50</v>
      </c>
      <c r="S88" s="4" t="s">
        <v>765</v>
      </c>
      <c r="T88" s="4" t="s">
        <v>402</v>
      </c>
      <c r="U88" s="4"/>
      <c r="V88" s="4"/>
      <c r="W88" s="4"/>
      <c r="X88" s="2" t="s">
        <v>759</v>
      </c>
      <c r="Y88" s="4" t="s">
        <v>77</v>
      </c>
      <c r="Z88" s="4"/>
      <c r="AA88" s="4"/>
      <c r="AB88" s="4"/>
    </row>
    <row r="89" customFormat="false" ht="75" hidden="false" customHeight="true" outlineLevel="0" collapsed="false">
      <c r="A89" s="4" t="s">
        <v>766</v>
      </c>
      <c r="B89" s="4" t="s">
        <v>767</v>
      </c>
      <c r="C89" s="4" t="s">
        <v>768</v>
      </c>
      <c r="D89" s="4" t="n">
        <v>1994</v>
      </c>
      <c r="E89" s="4" t="s">
        <v>91</v>
      </c>
      <c r="F89" s="4" t="s">
        <v>769</v>
      </c>
      <c r="G89" s="4" t="str">
        <f aca="false">IF(LEFT(I89,3)="R1 ","L6",IF(D89&gt;=2014,"L1",IF(D89&gt;=1998,"L2",IF(D89&gt;=1987,"L3",IF(D89&gt;=1978,"L4",IF(D89&gt;=1965,"L5","L6"))))))</f>
        <v>L3</v>
      </c>
      <c r="H89" s="4" t="str">
        <f aca="false">IFERROR(INDEX(Lanes!$C$2:$C$60,MATCH(LEFT(I89,FIND(" ",I89)-1),Lanes!$A$2:$A$60,0)),"?")</f>
        <v>V</v>
      </c>
      <c r="I89" s="4" t="s">
        <v>470</v>
      </c>
      <c r="J89" s="4"/>
      <c r="K89" s="4" t="s">
        <v>501</v>
      </c>
      <c r="L89" s="4" t="s">
        <v>753</v>
      </c>
      <c r="M89" s="4" t="s">
        <v>316</v>
      </c>
      <c r="N89" s="4"/>
      <c r="O89" s="4" t="s">
        <v>770</v>
      </c>
      <c r="P89" s="2" t="s">
        <v>771</v>
      </c>
      <c r="Q89" s="2" t="s">
        <v>772</v>
      </c>
      <c r="R89" s="4" t="s">
        <v>50</v>
      </c>
      <c r="S89" s="4" t="s">
        <v>773</v>
      </c>
      <c r="T89" s="4" t="s">
        <v>107</v>
      </c>
      <c r="U89" s="4"/>
      <c r="V89" s="4"/>
      <c r="W89" s="4"/>
      <c r="X89" s="2" t="s">
        <v>774</v>
      </c>
      <c r="Y89" s="4" t="s">
        <v>77</v>
      </c>
      <c r="Z89" s="4"/>
      <c r="AA89" s="4"/>
      <c r="AB89" s="4"/>
    </row>
    <row r="90" customFormat="false" ht="75" hidden="false" customHeight="true" outlineLevel="0" collapsed="false">
      <c r="A90" s="4" t="s">
        <v>775</v>
      </c>
      <c r="B90" s="4" t="s">
        <v>767</v>
      </c>
      <c r="C90" s="4" t="s">
        <v>776</v>
      </c>
      <c r="D90" s="4" t="n">
        <v>1996</v>
      </c>
      <c r="E90" s="4" t="s">
        <v>91</v>
      </c>
      <c r="F90" s="4" t="s">
        <v>777</v>
      </c>
      <c r="G90" s="4" t="str">
        <f aca="false">IF(LEFT(I90,3)="R1 ","L6",IF(D90&gt;=2014,"L1",IF(D90&gt;=1998,"L2",IF(D90&gt;=1987,"L3",IF(D90&gt;=1978,"L4",IF(D90&gt;=1965,"L5","L6"))))))</f>
        <v>L3</v>
      </c>
      <c r="H90" s="4" t="str">
        <f aca="false">IFERROR(INDEX(Lanes!$C$2:$C$60,MATCH(LEFT(I90,FIND(" ",I90)-1),Lanes!$A$2:$A$60,0)),"?")</f>
        <v>V</v>
      </c>
      <c r="I90" s="4" t="s">
        <v>470</v>
      </c>
      <c r="J90" s="4"/>
      <c r="K90" s="4" t="s">
        <v>501</v>
      </c>
      <c r="L90" s="4" t="s">
        <v>753</v>
      </c>
      <c r="M90" s="4" t="s">
        <v>316</v>
      </c>
      <c r="N90" s="4"/>
      <c r="O90" s="4" t="s">
        <v>778</v>
      </c>
      <c r="P90" s="2" t="s">
        <v>779</v>
      </c>
      <c r="Q90" s="2" t="s">
        <v>780</v>
      </c>
      <c r="R90" s="4" t="s">
        <v>50</v>
      </c>
      <c r="S90" s="4" t="s">
        <v>781</v>
      </c>
      <c r="T90" s="4" t="s">
        <v>107</v>
      </c>
      <c r="U90" s="4"/>
      <c r="V90" s="4"/>
      <c r="W90" s="4"/>
      <c r="X90" s="2" t="s">
        <v>774</v>
      </c>
      <c r="Y90" s="4" t="s">
        <v>77</v>
      </c>
      <c r="Z90" s="4"/>
      <c r="AA90" s="4"/>
      <c r="AB90" s="4"/>
    </row>
    <row r="91" customFormat="false" ht="75" hidden="false" customHeight="true" outlineLevel="0" collapsed="false">
      <c r="A91" s="4" t="s">
        <v>782</v>
      </c>
      <c r="B91" s="4" t="s">
        <v>767</v>
      </c>
      <c r="C91" s="4" t="s">
        <v>783</v>
      </c>
      <c r="D91" s="4" t="n">
        <v>1998</v>
      </c>
      <c r="E91" s="4" t="s">
        <v>91</v>
      </c>
      <c r="F91" s="4" t="s">
        <v>777</v>
      </c>
      <c r="G91" s="4" t="str">
        <f aca="false">IF(LEFT(I91,3)="R1 ","L6",IF(D91&gt;=2014,"L1",IF(D91&gt;=1998,"L2",IF(D91&gt;=1987,"L3",IF(D91&gt;=1978,"L4",IF(D91&gt;=1965,"L5","L6"))))))</f>
        <v>L2</v>
      </c>
      <c r="H91" s="4" t="str">
        <f aca="false">IFERROR(INDEX(Lanes!$C$2:$C$60,MATCH(LEFT(I91,FIND(" ",I91)-1),Lanes!$A$2:$A$60,0)),"?")</f>
        <v>V</v>
      </c>
      <c r="I91" s="4" t="s">
        <v>470</v>
      </c>
      <c r="J91" s="4"/>
      <c r="K91" s="4" t="s">
        <v>501</v>
      </c>
      <c r="L91" s="4" t="s">
        <v>753</v>
      </c>
      <c r="M91" s="4" t="s">
        <v>316</v>
      </c>
      <c r="N91" s="4"/>
      <c r="O91" s="4" t="s">
        <v>784</v>
      </c>
      <c r="P91" s="2" t="s">
        <v>785</v>
      </c>
      <c r="Q91" s="2" t="s">
        <v>786</v>
      </c>
      <c r="R91" s="4" t="s">
        <v>50</v>
      </c>
      <c r="S91" s="4" t="s">
        <v>787</v>
      </c>
      <c r="T91" s="4" t="s">
        <v>402</v>
      </c>
      <c r="U91" s="4"/>
      <c r="V91" s="4"/>
      <c r="W91" s="4"/>
      <c r="X91" s="2" t="s">
        <v>774</v>
      </c>
      <c r="Y91" s="4" t="s">
        <v>77</v>
      </c>
      <c r="Z91" s="4"/>
      <c r="AA91" s="4"/>
      <c r="AB91" s="4"/>
    </row>
    <row r="92" customFormat="false" ht="75" hidden="false" customHeight="true" outlineLevel="0" collapsed="false">
      <c r="A92" s="4" t="s">
        <v>788</v>
      </c>
      <c r="B92" s="4" t="s">
        <v>789</v>
      </c>
      <c r="C92" s="4" t="s">
        <v>790</v>
      </c>
      <c r="D92" s="4" t="n">
        <v>1993</v>
      </c>
      <c r="E92" s="4" t="s">
        <v>91</v>
      </c>
      <c r="F92" s="4" t="s">
        <v>469</v>
      </c>
      <c r="G92" s="4" t="str">
        <f aca="false">IF(LEFT(I92,3)="R1 ","L6",IF(D92&gt;=2014,"L1",IF(D92&gt;=1998,"L2",IF(D92&gt;=1987,"L3",IF(D92&gt;=1978,"L4",IF(D92&gt;=1965,"L5","L6"))))))</f>
        <v>L3</v>
      </c>
      <c r="H92" s="4" t="str">
        <f aca="false">IFERROR(INDEX(Lanes!$C$2:$C$60,MATCH(LEFT(I92,FIND(" ",I92)-1),Lanes!$A$2:$A$60,0)),"?")</f>
        <v>V</v>
      </c>
      <c r="I92" s="4" t="s">
        <v>470</v>
      </c>
      <c r="J92" s="4"/>
      <c r="K92" s="4" t="s">
        <v>471</v>
      </c>
      <c r="L92" s="4" t="s">
        <v>753</v>
      </c>
      <c r="M92" s="4" t="s">
        <v>791</v>
      </c>
      <c r="N92" s="4"/>
      <c r="O92" s="4" t="s">
        <v>792</v>
      </c>
      <c r="P92" s="2" t="s">
        <v>793</v>
      </c>
      <c r="Q92" s="2" t="s">
        <v>794</v>
      </c>
      <c r="R92" s="4" t="s">
        <v>50</v>
      </c>
      <c r="S92" s="4" t="s">
        <v>795</v>
      </c>
      <c r="T92" s="4" t="s">
        <v>52</v>
      </c>
      <c r="U92" s="4"/>
      <c r="V92" s="4"/>
      <c r="W92" s="4"/>
      <c r="X92" s="2" t="s">
        <v>796</v>
      </c>
      <c r="Y92" s="4" t="s">
        <v>77</v>
      </c>
      <c r="Z92" s="4"/>
      <c r="AA92" s="4"/>
      <c r="AB92" s="4"/>
    </row>
    <row r="93" customFormat="false" ht="75" hidden="false" customHeight="true" outlineLevel="0" collapsed="false">
      <c r="A93" s="4" t="s">
        <v>797</v>
      </c>
      <c r="B93" s="4" t="s">
        <v>789</v>
      </c>
      <c r="C93" s="4" t="s">
        <v>798</v>
      </c>
      <c r="D93" s="4" t="n">
        <v>1995</v>
      </c>
      <c r="E93" s="4" t="s">
        <v>91</v>
      </c>
      <c r="F93" s="4" t="s">
        <v>469</v>
      </c>
      <c r="G93" s="4" t="str">
        <f aca="false">IF(LEFT(I93,3)="R1 ","L6",IF(D93&gt;=2014,"L1",IF(D93&gt;=1998,"L2",IF(D93&gt;=1987,"L3",IF(D93&gt;=1978,"L4",IF(D93&gt;=1965,"L5","L6"))))))</f>
        <v>L3</v>
      </c>
      <c r="H93" s="4" t="str">
        <f aca="false">IFERROR(INDEX(Lanes!$C$2:$C$60,MATCH(LEFT(I93,FIND(" ",I93)-1),Lanes!$A$2:$A$60,0)),"?")</f>
        <v>V</v>
      </c>
      <c r="I93" s="4" t="s">
        <v>470</v>
      </c>
      <c r="J93" s="4"/>
      <c r="K93" s="4" t="s">
        <v>471</v>
      </c>
      <c r="L93" s="4" t="s">
        <v>753</v>
      </c>
      <c r="M93" s="4" t="s">
        <v>791</v>
      </c>
      <c r="N93" s="4"/>
      <c r="O93" s="4" t="s">
        <v>799</v>
      </c>
      <c r="P93" s="2" t="s">
        <v>800</v>
      </c>
      <c r="Q93" s="2" t="s">
        <v>801</v>
      </c>
      <c r="R93" s="4" t="s">
        <v>50</v>
      </c>
      <c r="S93" s="4" t="s">
        <v>802</v>
      </c>
      <c r="T93" s="4" t="s">
        <v>52</v>
      </c>
      <c r="U93" s="4"/>
      <c r="V93" s="4"/>
      <c r="W93" s="4"/>
      <c r="X93" s="2" t="s">
        <v>796</v>
      </c>
      <c r="Y93" s="4" t="s">
        <v>77</v>
      </c>
      <c r="Z93" s="4"/>
      <c r="AA93" s="4"/>
      <c r="AB93" s="4"/>
    </row>
    <row r="94" customFormat="false" ht="75" hidden="false" customHeight="true" outlineLevel="0" collapsed="false">
      <c r="A94" s="4" t="s">
        <v>803</v>
      </c>
      <c r="B94" s="4" t="s">
        <v>789</v>
      </c>
      <c r="C94" s="4" t="s">
        <v>804</v>
      </c>
      <c r="D94" s="4" t="n">
        <v>1997</v>
      </c>
      <c r="E94" s="4" t="s">
        <v>91</v>
      </c>
      <c r="F94" s="4" t="s">
        <v>469</v>
      </c>
      <c r="G94" s="4" t="str">
        <f aca="false">IF(LEFT(I94,3)="R1 ","L6",IF(D94&gt;=2014,"L1",IF(D94&gt;=1998,"L2",IF(D94&gt;=1987,"L3",IF(D94&gt;=1978,"L4",IF(D94&gt;=1965,"L5","L6"))))))</f>
        <v>L3</v>
      </c>
      <c r="H94" s="4" t="str">
        <f aca="false">IFERROR(INDEX(Lanes!$C$2:$C$60,MATCH(LEFT(I94,FIND(" ",I94)-1),Lanes!$A$2:$A$60,0)),"?")</f>
        <v>V</v>
      </c>
      <c r="I94" s="4" t="s">
        <v>470</v>
      </c>
      <c r="J94" s="4"/>
      <c r="K94" s="4" t="s">
        <v>445</v>
      </c>
      <c r="L94" s="4" t="s">
        <v>753</v>
      </c>
      <c r="M94" s="4" t="s">
        <v>791</v>
      </c>
      <c r="N94" s="4"/>
      <c r="O94" s="4" t="s">
        <v>805</v>
      </c>
      <c r="P94" s="2" t="s">
        <v>806</v>
      </c>
      <c r="Q94" s="2" t="s">
        <v>807</v>
      </c>
      <c r="R94" s="4" t="s">
        <v>50</v>
      </c>
      <c r="S94" s="4" t="s">
        <v>808</v>
      </c>
      <c r="T94" s="4" t="s">
        <v>52</v>
      </c>
      <c r="U94" s="4"/>
      <c r="V94" s="4"/>
      <c r="W94" s="4"/>
      <c r="X94" s="2" t="s">
        <v>796</v>
      </c>
      <c r="Y94" s="4" t="s">
        <v>77</v>
      </c>
      <c r="Z94" s="4"/>
      <c r="AA94" s="4"/>
      <c r="AB94" s="4"/>
    </row>
    <row r="95" customFormat="false" ht="75" hidden="false" customHeight="true" outlineLevel="0" collapsed="false">
      <c r="A95" s="4" t="s">
        <v>809</v>
      </c>
      <c r="B95" s="4" t="s">
        <v>789</v>
      </c>
      <c r="C95" s="4" t="s">
        <v>810</v>
      </c>
      <c r="D95" s="4" t="n">
        <v>2000</v>
      </c>
      <c r="E95" s="4" t="s">
        <v>91</v>
      </c>
      <c r="F95" s="4" t="s">
        <v>469</v>
      </c>
      <c r="G95" s="4" t="str">
        <f aca="false">IF(LEFT(I95,3)="R1 ","L6",IF(D95&gt;=2014,"L1",IF(D95&gt;=1998,"L2",IF(D95&gt;=1987,"L3",IF(D95&gt;=1978,"L4",IF(D95&gt;=1965,"L5","L6"))))))</f>
        <v>L2</v>
      </c>
      <c r="H95" s="4" t="str">
        <f aca="false">IFERROR(INDEX(Lanes!$C$2:$C$60,MATCH(LEFT(I95,FIND(" ",I95)-1),Lanes!$A$2:$A$60,0)),"?")</f>
        <v>V</v>
      </c>
      <c r="I95" s="4" t="s">
        <v>470</v>
      </c>
      <c r="J95" s="4"/>
      <c r="K95" s="4" t="s">
        <v>445</v>
      </c>
      <c r="L95" s="4" t="s">
        <v>753</v>
      </c>
      <c r="M95" s="4" t="s">
        <v>791</v>
      </c>
      <c r="N95" s="4"/>
      <c r="O95" s="4" t="s">
        <v>811</v>
      </c>
      <c r="P95" s="2" t="s">
        <v>812</v>
      </c>
      <c r="Q95" s="2" t="s">
        <v>813</v>
      </c>
      <c r="R95" s="4" t="s">
        <v>50</v>
      </c>
      <c r="S95" s="4" t="s">
        <v>814</v>
      </c>
      <c r="T95" s="4" t="s">
        <v>107</v>
      </c>
      <c r="U95" s="4"/>
      <c r="V95" s="4"/>
      <c r="W95" s="4"/>
      <c r="X95" s="2" t="s">
        <v>796</v>
      </c>
      <c r="Y95" s="4" t="s">
        <v>77</v>
      </c>
      <c r="Z95" s="4"/>
      <c r="AA95" s="4"/>
      <c r="AB95" s="4"/>
    </row>
    <row r="96" customFormat="false" ht="75" hidden="false" customHeight="true" outlineLevel="0" collapsed="false">
      <c r="A96" s="4" t="s">
        <v>815</v>
      </c>
      <c r="B96" s="4" t="s">
        <v>816</v>
      </c>
      <c r="C96" s="4" t="s">
        <v>817</v>
      </c>
      <c r="D96" s="4" t="n">
        <v>1994</v>
      </c>
      <c r="E96" s="4" t="s">
        <v>91</v>
      </c>
      <c r="F96" s="4" t="s">
        <v>818</v>
      </c>
      <c r="G96" s="4" t="str">
        <f aca="false">IF(LEFT(I96,3)="R1 ","L6",IF(D96&gt;=2014,"L1",IF(D96&gt;=1998,"L2",IF(D96&gt;=1987,"L3",IF(D96&gt;=1978,"L4",IF(D96&gt;=1965,"L5","L6"))))))</f>
        <v>L3</v>
      </c>
      <c r="H96" s="4" t="str">
        <f aca="false">IFERROR(INDEX(Lanes!$C$2:$C$60,MATCH(LEFT(I96,FIND(" ",I96)-1),Lanes!$A$2:$A$60,0)),"?")</f>
        <v>V</v>
      </c>
      <c r="I96" s="4" t="s">
        <v>470</v>
      </c>
      <c r="J96" s="4"/>
      <c r="K96" s="4" t="s">
        <v>351</v>
      </c>
      <c r="L96" s="4" t="s">
        <v>45</v>
      </c>
      <c r="M96" s="4" t="s">
        <v>167</v>
      </c>
      <c r="N96" s="4"/>
      <c r="O96" s="4" t="s">
        <v>819</v>
      </c>
      <c r="P96" s="2" t="s">
        <v>820</v>
      </c>
      <c r="Q96" s="2" t="s">
        <v>821</v>
      </c>
      <c r="R96" s="4" t="s">
        <v>50</v>
      </c>
      <c r="S96" s="4" t="s">
        <v>822</v>
      </c>
      <c r="T96" s="4" t="s">
        <v>52</v>
      </c>
      <c r="U96" s="4"/>
      <c r="V96" s="4"/>
      <c r="W96" s="4"/>
      <c r="X96" s="2" t="s">
        <v>823</v>
      </c>
      <c r="Y96" s="4" t="s">
        <v>77</v>
      </c>
      <c r="Z96" s="4"/>
      <c r="AA96" s="4"/>
      <c r="AB96" s="4"/>
    </row>
    <row r="97" customFormat="false" ht="75" hidden="false" customHeight="true" outlineLevel="0" collapsed="false">
      <c r="A97" s="4" t="s">
        <v>824</v>
      </c>
      <c r="B97" s="4" t="s">
        <v>816</v>
      </c>
      <c r="C97" s="4" t="s">
        <v>825</v>
      </c>
      <c r="D97" s="4" t="n">
        <v>1996</v>
      </c>
      <c r="E97" s="4" t="s">
        <v>91</v>
      </c>
      <c r="F97" s="4" t="s">
        <v>826</v>
      </c>
      <c r="G97" s="4" t="str">
        <f aca="false">IF(LEFT(I97,3)="R1 ","L6",IF(D97&gt;=2014,"L1",IF(D97&gt;=1998,"L2",IF(D97&gt;=1987,"L3",IF(D97&gt;=1978,"L4",IF(D97&gt;=1965,"L5","L6"))))))</f>
        <v>L3</v>
      </c>
      <c r="H97" s="4" t="str">
        <f aca="false">IFERROR(INDEX(Lanes!$C$2:$C$60,MATCH(LEFT(I97,FIND(" ",I97)-1),Lanes!$A$2:$A$60,0)),"?")</f>
        <v>V</v>
      </c>
      <c r="I97" s="4" t="s">
        <v>470</v>
      </c>
      <c r="J97" s="4"/>
      <c r="K97" s="4" t="s">
        <v>351</v>
      </c>
      <c r="L97" s="4" t="s">
        <v>45</v>
      </c>
      <c r="M97" s="4" t="s">
        <v>167</v>
      </c>
      <c r="N97" s="4"/>
      <c r="O97" s="4" t="s">
        <v>827</v>
      </c>
      <c r="P97" s="2" t="s">
        <v>828</v>
      </c>
      <c r="Q97" s="2" t="s">
        <v>829</v>
      </c>
      <c r="R97" s="4" t="s">
        <v>50</v>
      </c>
      <c r="S97" s="4" t="s">
        <v>830</v>
      </c>
      <c r="T97" s="4" t="s">
        <v>107</v>
      </c>
      <c r="U97" s="4"/>
      <c r="V97" s="4"/>
      <c r="W97" s="4"/>
      <c r="X97" s="2" t="s">
        <v>823</v>
      </c>
      <c r="Y97" s="4" t="s">
        <v>77</v>
      </c>
      <c r="Z97" s="4"/>
      <c r="AA97" s="4"/>
      <c r="AB97" s="4"/>
    </row>
    <row r="98" customFormat="false" ht="75" hidden="false" customHeight="true" outlineLevel="0" collapsed="false">
      <c r="A98" s="4" t="s">
        <v>831</v>
      </c>
      <c r="B98" s="4" t="s">
        <v>832</v>
      </c>
      <c r="C98" s="4" t="s">
        <v>833</v>
      </c>
      <c r="D98" s="4" t="n">
        <v>1992</v>
      </c>
      <c r="E98" s="4" t="s">
        <v>91</v>
      </c>
      <c r="F98" s="4" t="s">
        <v>834</v>
      </c>
      <c r="G98" s="4" t="str">
        <f aca="false">IF(LEFT(I98,3)="R1 ","L6",IF(D98&gt;=2014,"L1",IF(D98&gt;=1998,"L2",IF(D98&gt;=1987,"L3",IF(D98&gt;=1978,"L4",IF(D98&gt;=1965,"L5","L6"))))))</f>
        <v>L3</v>
      </c>
      <c r="H98" s="4" t="str">
        <f aca="false">IFERROR(INDEX(Lanes!$C$2:$C$60,MATCH(LEFT(I98,FIND(" ",I98)-1),Lanes!$A$2:$A$60,0)),"?")</f>
        <v>V</v>
      </c>
      <c r="I98" s="4" t="s">
        <v>470</v>
      </c>
      <c r="J98" s="4" t="s">
        <v>386</v>
      </c>
      <c r="K98" s="4" t="s">
        <v>387</v>
      </c>
      <c r="L98" s="4" t="s">
        <v>352</v>
      </c>
      <c r="M98" s="4" t="s">
        <v>353</v>
      </c>
      <c r="N98" s="4"/>
      <c r="O98" s="4" t="s">
        <v>835</v>
      </c>
      <c r="P98" s="2" t="s">
        <v>836</v>
      </c>
      <c r="Q98" s="2" t="s">
        <v>837</v>
      </c>
      <c r="R98" s="4" t="s">
        <v>50</v>
      </c>
      <c r="S98" s="4" t="s">
        <v>838</v>
      </c>
      <c r="T98" s="4" t="s">
        <v>107</v>
      </c>
      <c r="U98" s="4"/>
      <c r="V98" s="4"/>
      <c r="W98" s="4"/>
      <c r="X98" s="2" t="s">
        <v>839</v>
      </c>
      <c r="Y98" s="4" t="s">
        <v>77</v>
      </c>
      <c r="Z98" s="4"/>
      <c r="AA98" s="4"/>
      <c r="AB98" s="4"/>
    </row>
    <row r="99" customFormat="false" ht="75" hidden="false" customHeight="true" outlineLevel="0" collapsed="false">
      <c r="A99" s="4" t="s">
        <v>840</v>
      </c>
      <c r="B99" s="4" t="s">
        <v>832</v>
      </c>
      <c r="C99" s="4" t="s">
        <v>841</v>
      </c>
      <c r="D99" s="4" t="n">
        <v>1993</v>
      </c>
      <c r="E99" s="4" t="s">
        <v>91</v>
      </c>
      <c r="F99" s="4" t="s">
        <v>677</v>
      </c>
      <c r="G99" s="4" t="str">
        <f aca="false">IF(LEFT(I99,3)="R1 ","L6",IF(D99&gt;=2014,"L1",IF(D99&gt;=1998,"L2",IF(D99&gt;=1987,"L3",IF(D99&gt;=1978,"L4",IF(D99&gt;=1965,"L5","L6"))))))</f>
        <v>L3</v>
      </c>
      <c r="H99" s="4" t="str">
        <f aca="false">IFERROR(INDEX(Lanes!$C$2:$C$60,MATCH(LEFT(I99,FIND(" ",I99)-1),Lanes!$A$2:$A$60,0)),"?")</f>
        <v>V</v>
      </c>
      <c r="I99" s="4" t="s">
        <v>470</v>
      </c>
      <c r="J99" s="4" t="s">
        <v>386</v>
      </c>
      <c r="K99" s="4" t="s">
        <v>387</v>
      </c>
      <c r="L99" s="4" t="s">
        <v>352</v>
      </c>
      <c r="M99" s="4" t="s">
        <v>353</v>
      </c>
      <c r="N99" s="4"/>
      <c r="O99" s="4" t="s">
        <v>842</v>
      </c>
      <c r="P99" s="2" t="s">
        <v>843</v>
      </c>
      <c r="Q99" s="2" t="s">
        <v>844</v>
      </c>
      <c r="R99" s="4" t="s">
        <v>50</v>
      </c>
      <c r="S99" s="4" t="s">
        <v>845</v>
      </c>
      <c r="T99" s="4" t="s">
        <v>107</v>
      </c>
      <c r="U99" s="4"/>
      <c r="V99" s="4"/>
      <c r="W99" s="4"/>
      <c r="X99" s="2" t="s">
        <v>839</v>
      </c>
      <c r="Y99" s="4" t="s">
        <v>77</v>
      </c>
      <c r="Z99" s="4"/>
      <c r="AA99" s="4"/>
      <c r="AB99" s="4"/>
    </row>
    <row r="100" customFormat="false" ht="75" hidden="false" customHeight="true" outlineLevel="0" collapsed="false">
      <c r="A100" s="4" t="s">
        <v>846</v>
      </c>
      <c r="B100" s="4" t="s">
        <v>832</v>
      </c>
      <c r="C100" s="4" t="s">
        <v>847</v>
      </c>
      <c r="D100" s="4" t="n">
        <v>1995</v>
      </c>
      <c r="E100" s="4" t="s">
        <v>91</v>
      </c>
      <c r="F100" s="4" t="s">
        <v>677</v>
      </c>
      <c r="G100" s="4" t="str">
        <f aca="false">IF(LEFT(I100,3)="R1 ","L6",IF(D100&gt;=2014,"L1",IF(D100&gt;=1998,"L2",IF(D100&gt;=1987,"L3",IF(D100&gt;=1978,"L4",IF(D100&gt;=1965,"L5","L6"))))))</f>
        <v>L3</v>
      </c>
      <c r="H100" s="4" t="str">
        <f aca="false">IFERROR(INDEX(Lanes!$C$2:$C$60,MATCH(LEFT(I100,FIND(" ",I100)-1),Lanes!$A$2:$A$60,0)),"?")</f>
        <v>V</v>
      </c>
      <c r="I100" s="4" t="s">
        <v>470</v>
      </c>
      <c r="J100" s="4" t="s">
        <v>386</v>
      </c>
      <c r="K100" s="4" t="s">
        <v>387</v>
      </c>
      <c r="L100" s="4" t="s">
        <v>352</v>
      </c>
      <c r="M100" s="4" t="s">
        <v>353</v>
      </c>
      <c r="N100" s="4"/>
      <c r="O100" s="4" t="s">
        <v>848</v>
      </c>
      <c r="P100" s="2" t="s">
        <v>849</v>
      </c>
      <c r="Q100" s="2" t="s">
        <v>850</v>
      </c>
      <c r="R100" s="4" t="s">
        <v>50</v>
      </c>
      <c r="S100" s="4" t="s">
        <v>851</v>
      </c>
      <c r="T100" s="4" t="s">
        <v>402</v>
      </c>
      <c r="U100" s="4"/>
      <c r="V100" s="4"/>
      <c r="W100" s="4"/>
      <c r="X100" s="2" t="s">
        <v>839</v>
      </c>
      <c r="Y100" s="4" t="s">
        <v>77</v>
      </c>
      <c r="Z100" s="4"/>
      <c r="AA100" s="4"/>
      <c r="AB100" s="4"/>
    </row>
    <row r="101" customFormat="false" ht="75" hidden="false" customHeight="true" outlineLevel="0" collapsed="false">
      <c r="A101" s="4" t="s">
        <v>852</v>
      </c>
      <c r="B101" s="4" t="s">
        <v>853</v>
      </c>
      <c r="C101" s="4" t="s">
        <v>854</v>
      </c>
      <c r="D101" s="4" t="n">
        <v>1995</v>
      </c>
      <c r="E101" s="4" t="s">
        <v>91</v>
      </c>
      <c r="F101" s="4" t="s">
        <v>469</v>
      </c>
      <c r="G101" s="4" t="str">
        <f aca="false">IF(LEFT(I101,3)="R1 ","L6",IF(D101&gt;=2014,"L1",IF(D101&gt;=1998,"L2",IF(D101&gt;=1987,"L3",IF(D101&gt;=1978,"L4",IF(D101&gt;=1965,"L5","L6"))))))</f>
        <v>L3</v>
      </c>
      <c r="H101" s="4" t="str">
        <f aca="false">IFERROR(INDEX(Lanes!$C$2:$C$60,MATCH(LEFT(I101,FIND(" ",I101)-1),Lanes!$A$2:$A$60,0)),"?")</f>
        <v>V</v>
      </c>
      <c r="I101" s="4" t="s">
        <v>470</v>
      </c>
      <c r="J101" s="4"/>
      <c r="K101" s="4" t="s">
        <v>525</v>
      </c>
      <c r="L101" s="4" t="s">
        <v>753</v>
      </c>
      <c r="M101" s="4" t="s">
        <v>316</v>
      </c>
      <c r="N101" s="4"/>
      <c r="O101" s="4" t="s">
        <v>855</v>
      </c>
      <c r="P101" s="2" t="s">
        <v>856</v>
      </c>
      <c r="Q101" s="2" t="s">
        <v>857</v>
      </c>
      <c r="R101" s="4" t="s">
        <v>50</v>
      </c>
      <c r="S101" s="4" t="s">
        <v>858</v>
      </c>
      <c r="T101" s="4" t="s">
        <v>107</v>
      </c>
      <c r="U101" s="4"/>
      <c r="V101" s="4"/>
      <c r="W101" s="4"/>
      <c r="X101" s="2" t="s">
        <v>859</v>
      </c>
      <c r="Y101" s="4" t="s">
        <v>77</v>
      </c>
      <c r="Z101" s="4"/>
      <c r="AA101" s="4"/>
      <c r="AB101" s="4"/>
    </row>
    <row r="102" customFormat="false" ht="75" hidden="false" customHeight="true" outlineLevel="0" collapsed="false">
      <c r="A102" s="4" t="s">
        <v>860</v>
      </c>
      <c r="B102" s="4" t="s">
        <v>853</v>
      </c>
      <c r="C102" s="4" t="s">
        <v>861</v>
      </c>
      <c r="D102" s="4" t="n">
        <v>1996</v>
      </c>
      <c r="E102" s="4" t="s">
        <v>91</v>
      </c>
      <c r="F102" s="4" t="s">
        <v>469</v>
      </c>
      <c r="G102" s="4" t="str">
        <f aca="false">IF(LEFT(I102,3)="R1 ","L6",IF(D102&gt;=2014,"L1",IF(D102&gt;=1998,"L2",IF(D102&gt;=1987,"L3",IF(D102&gt;=1978,"L4",IF(D102&gt;=1965,"L5","L6"))))))</f>
        <v>L3</v>
      </c>
      <c r="H102" s="4" t="str">
        <f aca="false">IFERROR(INDEX(Lanes!$C$2:$C$60,MATCH(LEFT(I102,FIND(" ",I102)-1),Lanes!$A$2:$A$60,0)),"?")</f>
        <v>V</v>
      </c>
      <c r="I102" s="4" t="s">
        <v>470</v>
      </c>
      <c r="J102" s="4"/>
      <c r="K102" s="4" t="s">
        <v>525</v>
      </c>
      <c r="L102" s="4" t="s">
        <v>753</v>
      </c>
      <c r="M102" s="4" t="s">
        <v>316</v>
      </c>
      <c r="N102" s="4"/>
      <c r="O102" s="4" t="s">
        <v>862</v>
      </c>
      <c r="P102" s="2" t="s">
        <v>863</v>
      </c>
      <c r="Q102" s="2" t="s">
        <v>864</v>
      </c>
      <c r="R102" s="4" t="s">
        <v>50</v>
      </c>
      <c r="S102" s="4" t="s">
        <v>865</v>
      </c>
      <c r="T102" s="4" t="s">
        <v>107</v>
      </c>
      <c r="U102" s="4"/>
      <c r="V102" s="4"/>
      <c r="W102" s="4"/>
      <c r="X102" s="2" t="s">
        <v>866</v>
      </c>
      <c r="Y102" s="4" t="s">
        <v>77</v>
      </c>
      <c r="Z102" s="4"/>
      <c r="AA102" s="4"/>
      <c r="AB102" s="4"/>
    </row>
    <row r="103" customFormat="false" ht="75" hidden="false" customHeight="true" outlineLevel="0" collapsed="false">
      <c r="A103" s="4" t="s">
        <v>867</v>
      </c>
      <c r="B103" s="4" t="s">
        <v>868</v>
      </c>
      <c r="C103" s="4" t="s">
        <v>869</v>
      </c>
      <c r="D103" s="4" t="n">
        <v>1992</v>
      </c>
      <c r="E103" s="4" t="s">
        <v>91</v>
      </c>
      <c r="F103" s="4" t="s">
        <v>769</v>
      </c>
      <c r="G103" s="4" t="str">
        <f aca="false">IF(LEFT(I103,3)="R1 ","L6",IF(D103&gt;=2014,"L1",IF(D103&gt;=1998,"L2",IF(D103&gt;=1987,"L3",IF(D103&gt;=1978,"L4",IF(D103&gt;=1965,"L5","L6"))))))</f>
        <v>L3</v>
      </c>
      <c r="H103" s="4" t="str">
        <f aca="false">IFERROR(INDEX(Lanes!$C$2:$C$60,MATCH(LEFT(I103,FIND(" ",I103)-1),Lanes!$A$2:$A$60,0)),"?")</f>
        <v>V</v>
      </c>
      <c r="I103" s="4" t="s">
        <v>470</v>
      </c>
      <c r="J103" s="4"/>
      <c r="K103" s="4" t="s">
        <v>661</v>
      </c>
      <c r="L103" s="4" t="s">
        <v>753</v>
      </c>
      <c r="M103" s="4" t="s">
        <v>870</v>
      </c>
      <c r="N103" s="4"/>
      <c r="O103" s="4" t="s">
        <v>871</v>
      </c>
      <c r="P103" s="2" t="s">
        <v>872</v>
      </c>
      <c r="Q103" s="2" t="s">
        <v>873</v>
      </c>
      <c r="R103" s="4" t="s">
        <v>50</v>
      </c>
      <c r="S103" s="4" t="s">
        <v>874</v>
      </c>
      <c r="T103" s="4" t="s">
        <v>107</v>
      </c>
      <c r="U103" s="4"/>
      <c r="V103" s="4"/>
      <c r="W103" s="4"/>
      <c r="X103" s="2" t="s">
        <v>875</v>
      </c>
      <c r="Y103" s="4" t="s">
        <v>77</v>
      </c>
      <c r="Z103" s="4"/>
      <c r="AA103" s="4"/>
      <c r="AB103" s="4"/>
    </row>
    <row r="104" customFormat="false" ht="75" hidden="false" customHeight="true" outlineLevel="0" collapsed="false">
      <c r="A104" s="4" t="s">
        <v>876</v>
      </c>
      <c r="B104" s="4" t="s">
        <v>868</v>
      </c>
      <c r="C104" s="4" t="s">
        <v>877</v>
      </c>
      <c r="D104" s="4" t="n">
        <v>1993</v>
      </c>
      <c r="E104" s="4" t="s">
        <v>91</v>
      </c>
      <c r="F104" s="4" t="s">
        <v>878</v>
      </c>
      <c r="G104" s="4" t="str">
        <f aca="false">IF(LEFT(I104,3)="R1 ","L6",IF(D104&gt;=2014,"L1",IF(D104&gt;=1998,"L2",IF(D104&gt;=1987,"L3",IF(D104&gt;=1978,"L4",IF(D104&gt;=1965,"L5","L6"))))))</f>
        <v>L3</v>
      </c>
      <c r="H104" s="4" t="str">
        <f aca="false">IFERROR(INDEX(Lanes!$C$2:$C$60,MATCH(LEFT(I104,FIND(" ",I104)-1),Lanes!$A$2:$A$60,0)),"?")</f>
        <v>V</v>
      </c>
      <c r="I104" s="4" t="s">
        <v>470</v>
      </c>
      <c r="J104" s="4"/>
      <c r="K104" s="4" t="s">
        <v>501</v>
      </c>
      <c r="L104" s="4" t="s">
        <v>753</v>
      </c>
      <c r="M104" s="4" t="s">
        <v>870</v>
      </c>
      <c r="N104" s="4"/>
      <c r="O104" s="4" t="s">
        <v>879</v>
      </c>
      <c r="P104" s="2" t="s">
        <v>880</v>
      </c>
      <c r="Q104" s="2" t="s">
        <v>881</v>
      </c>
      <c r="R104" s="4" t="s">
        <v>50</v>
      </c>
      <c r="S104" s="4" t="s">
        <v>882</v>
      </c>
      <c r="T104" s="4" t="s">
        <v>52</v>
      </c>
      <c r="U104" s="4"/>
      <c r="V104" s="4"/>
      <c r="W104" s="4"/>
      <c r="X104" s="2" t="s">
        <v>875</v>
      </c>
      <c r="Y104" s="4" t="s">
        <v>77</v>
      </c>
      <c r="Z104" s="4"/>
      <c r="AA104" s="4"/>
      <c r="AB104" s="4"/>
    </row>
    <row r="105" customFormat="false" ht="75" hidden="false" customHeight="true" outlineLevel="0" collapsed="false">
      <c r="A105" s="4" t="s">
        <v>883</v>
      </c>
      <c r="B105" s="4" t="s">
        <v>884</v>
      </c>
      <c r="C105" s="4" t="s">
        <v>885</v>
      </c>
      <c r="D105" s="4" t="n">
        <v>1993</v>
      </c>
      <c r="E105" s="4" t="s">
        <v>91</v>
      </c>
      <c r="F105" s="4" t="s">
        <v>886</v>
      </c>
      <c r="G105" s="4" t="str">
        <f aca="false">IF(LEFT(I105,3)="R1 ","L6",IF(D105&gt;=2014,"L1",IF(D105&gt;=1998,"L2",IF(D105&gt;=1987,"L3",IF(D105&gt;=1978,"L4",IF(D105&gt;=1965,"L5","L6"))))))</f>
        <v>L3</v>
      </c>
      <c r="H105" s="4" t="str">
        <f aca="false">IFERROR(INDEX(Lanes!$C$2:$C$60,MATCH(LEFT(I105,FIND(" ",I105)-1),Lanes!$A$2:$A$60,0)),"?")</f>
        <v>V</v>
      </c>
      <c r="I105" s="4" t="s">
        <v>470</v>
      </c>
      <c r="J105" s="4"/>
      <c r="K105" s="4" t="s">
        <v>351</v>
      </c>
      <c r="L105" s="4" t="s">
        <v>887</v>
      </c>
      <c r="M105" s="4" t="s">
        <v>888</v>
      </c>
      <c r="N105" s="4"/>
      <c r="O105" s="4" t="s">
        <v>889</v>
      </c>
      <c r="P105" s="2" t="s">
        <v>890</v>
      </c>
      <c r="Q105" s="2" t="s">
        <v>891</v>
      </c>
      <c r="R105" s="4" t="s">
        <v>50</v>
      </c>
      <c r="S105" s="4" t="s">
        <v>892</v>
      </c>
      <c r="T105" s="4" t="s">
        <v>107</v>
      </c>
      <c r="U105" s="4"/>
      <c r="V105" s="4"/>
      <c r="W105" s="4"/>
      <c r="X105" s="2" t="s">
        <v>893</v>
      </c>
      <c r="Y105" s="4" t="s">
        <v>77</v>
      </c>
      <c r="Z105" s="4"/>
      <c r="AA105" s="4"/>
      <c r="AB105" s="4"/>
    </row>
    <row r="106" customFormat="false" ht="75" hidden="false" customHeight="true" outlineLevel="0" collapsed="false">
      <c r="A106" s="4" t="s">
        <v>894</v>
      </c>
      <c r="B106" s="4" t="s">
        <v>884</v>
      </c>
      <c r="C106" s="4" t="s">
        <v>895</v>
      </c>
      <c r="D106" s="4" t="n">
        <v>1994</v>
      </c>
      <c r="E106" s="4" t="s">
        <v>91</v>
      </c>
      <c r="F106" s="4" t="s">
        <v>886</v>
      </c>
      <c r="G106" s="4" t="str">
        <f aca="false">IF(LEFT(I106,3)="R1 ","L6",IF(D106&gt;=2014,"L1",IF(D106&gt;=1998,"L2",IF(D106&gt;=1987,"L3",IF(D106&gt;=1978,"L4",IF(D106&gt;=1965,"L5","L6"))))))</f>
        <v>L3</v>
      </c>
      <c r="H106" s="4" t="str">
        <f aca="false">IFERROR(INDEX(Lanes!$C$2:$C$60,MATCH(LEFT(I106,FIND(" ",I106)-1),Lanes!$A$2:$A$60,0)),"?")</f>
        <v>V</v>
      </c>
      <c r="I106" s="4" t="s">
        <v>470</v>
      </c>
      <c r="J106" s="4"/>
      <c r="K106" s="4" t="s">
        <v>351</v>
      </c>
      <c r="L106" s="4" t="s">
        <v>887</v>
      </c>
      <c r="M106" s="4" t="s">
        <v>888</v>
      </c>
      <c r="N106" s="4"/>
      <c r="O106" s="4" t="s">
        <v>889</v>
      </c>
      <c r="P106" s="2" t="s">
        <v>896</v>
      </c>
      <c r="Q106" s="2" t="s">
        <v>897</v>
      </c>
      <c r="R106" s="4" t="s">
        <v>50</v>
      </c>
      <c r="S106" s="4" t="s">
        <v>898</v>
      </c>
      <c r="T106" s="4" t="s">
        <v>107</v>
      </c>
      <c r="U106" s="4"/>
      <c r="V106" s="4"/>
      <c r="W106" s="4"/>
      <c r="X106" s="2" t="s">
        <v>893</v>
      </c>
      <c r="Y106" s="4" t="s">
        <v>77</v>
      </c>
      <c r="Z106" s="4"/>
      <c r="AA106" s="4"/>
      <c r="AB106" s="4"/>
    </row>
    <row r="107" customFormat="false" ht="75" hidden="false" customHeight="true" outlineLevel="0" collapsed="false">
      <c r="A107" s="4" t="s">
        <v>899</v>
      </c>
      <c r="B107" s="4" t="s">
        <v>900</v>
      </c>
      <c r="C107" s="4" t="s">
        <v>901</v>
      </c>
      <c r="D107" s="4" t="n">
        <v>1996</v>
      </c>
      <c r="E107" s="4" t="s">
        <v>91</v>
      </c>
      <c r="F107" s="4" t="s">
        <v>469</v>
      </c>
      <c r="G107" s="4" t="str">
        <f aca="false">IF(LEFT(I107,3)="R1 ","L6",IF(D107&gt;=2014,"L1",IF(D107&gt;=1998,"L2",IF(D107&gt;=1987,"L3",IF(D107&gt;=1978,"L4",IF(D107&gt;=1965,"L5","L6"))))))</f>
        <v>L3</v>
      </c>
      <c r="H107" s="4" t="str">
        <f aca="false">IFERROR(INDEX(Lanes!$C$2:$C$60,MATCH(LEFT(I107,FIND(" ",I107)-1),Lanes!$A$2:$A$60,0)),"?")</f>
        <v>V</v>
      </c>
      <c r="I107" s="4" t="s">
        <v>470</v>
      </c>
      <c r="J107" s="4"/>
      <c r="K107" s="4" t="s">
        <v>661</v>
      </c>
      <c r="L107" s="4" t="s">
        <v>93</v>
      </c>
      <c r="M107" s="4" t="s">
        <v>902</v>
      </c>
      <c r="N107" s="4"/>
      <c r="O107" s="4" t="s">
        <v>903</v>
      </c>
      <c r="P107" s="2" t="s">
        <v>904</v>
      </c>
      <c r="Q107" s="2" t="s">
        <v>905</v>
      </c>
      <c r="R107" s="4" t="s">
        <v>50</v>
      </c>
      <c r="S107" s="4" t="s">
        <v>906</v>
      </c>
      <c r="T107" s="4" t="s">
        <v>107</v>
      </c>
      <c r="U107" s="4"/>
      <c r="V107" s="4"/>
      <c r="W107" s="4"/>
      <c r="X107" s="2" t="s">
        <v>907</v>
      </c>
      <c r="Y107" s="4" t="s">
        <v>77</v>
      </c>
      <c r="Z107" s="4"/>
      <c r="AA107" s="4"/>
      <c r="AB107" s="4"/>
    </row>
    <row r="108" customFormat="false" ht="75" hidden="false" customHeight="true" outlineLevel="0" collapsed="false">
      <c r="A108" s="4" t="s">
        <v>908</v>
      </c>
      <c r="B108" s="4" t="s">
        <v>900</v>
      </c>
      <c r="C108" s="4" t="s">
        <v>909</v>
      </c>
      <c r="D108" s="4" t="n">
        <v>1998</v>
      </c>
      <c r="E108" s="4" t="s">
        <v>91</v>
      </c>
      <c r="F108" s="4" t="s">
        <v>910</v>
      </c>
      <c r="G108" s="4" t="str">
        <f aca="false">IF(LEFT(I108,3)="R1 ","L6",IF(D108&gt;=2014,"L1",IF(D108&gt;=1998,"L2",IF(D108&gt;=1987,"L3",IF(D108&gt;=1978,"L4",IF(D108&gt;=1965,"L5","L6"))))))</f>
        <v>L2</v>
      </c>
      <c r="H108" s="4" t="str">
        <f aca="false">IFERROR(INDEX(Lanes!$C$2:$C$60,MATCH(LEFT(I108,FIND(" ",I108)-1),Lanes!$A$2:$A$60,0)),"?")</f>
        <v>V</v>
      </c>
      <c r="I108" s="4" t="s">
        <v>470</v>
      </c>
      <c r="J108" s="4"/>
      <c r="K108" s="4" t="s">
        <v>661</v>
      </c>
      <c r="L108" s="4" t="s">
        <v>93</v>
      </c>
      <c r="M108" s="4" t="s">
        <v>902</v>
      </c>
      <c r="N108" s="4"/>
      <c r="O108" s="4" t="s">
        <v>911</v>
      </c>
      <c r="P108" s="2" t="s">
        <v>912</v>
      </c>
      <c r="Q108" s="2" t="s">
        <v>913</v>
      </c>
      <c r="R108" s="4" t="s">
        <v>50</v>
      </c>
      <c r="S108" s="4" t="s">
        <v>914</v>
      </c>
      <c r="T108" s="4" t="s">
        <v>402</v>
      </c>
      <c r="U108" s="4"/>
      <c r="V108" s="4"/>
      <c r="W108" s="4"/>
      <c r="X108" s="2" t="s">
        <v>907</v>
      </c>
      <c r="Y108" s="4" t="s">
        <v>77</v>
      </c>
      <c r="Z108" s="4"/>
      <c r="AA108" s="4"/>
      <c r="AB108" s="4"/>
    </row>
    <row r="109" customFormat="false" ht="75" hidden="false" customHeight="true" outlineLevel="0" collapsed="false">
      <c r="A109" s="4" t="s">
        <v>915</v>
      </c>
      <c r="B109" s="4" t="s">
        <v>900</v>
      </c>
      <c r="C109" s="4" t="s">
        <v>916</v>
      </c>
      <c r="D109" s="4" t="n">
        <v>2001</v>
      </c>
      <c r="E109" s="4" t="s">
        <v>91</v>
      </c>
      <c r="F109" s="4" t="s">
        <v>564</v>
      </c>
      <c r="G109" s="4" t="str">
        <f aca="false">IF(LEFT(I109,3)="R1 ","L6",IF(D109&gt;=2014,"L1",IF(D109&gt;=1998,"L2",IF(D109&gt;=1987,"L3",IF(D109&gt;=1978,"L4",IF(D109&gt;=1965,"L5","L6"))))))</f>
        <v>L2</v>
      </c>
      <c r="H109" s="4" t="str">
        <f aca="false">IFERROR(INDEX(Lanes!$C$2:$C$60,MATCH(LEFT(I109,FIND(" ",I109)-1),Lanes!$A$2:$A$60,0)),"?")</f>
        <v>V</v>
      </c>
      <c r="I109" s="4" t="s">
        <v>470</v>
      </c>
      <c r="J109" s="4"/>
      <c r="K109" s="4" t="s">
        <v>661</v>
      </c>
      <c r="L109" s="4" t="s">
        <v>93</v>
      </c>
      <c r="M109" s="4" t="s">
        <v>902</v>
      </c>
      <c r="N109" s="4"/>
      <c r="O109" s="4" t="s">
        <v>917</v>
      </c>
      <c r="P109" s="2" t="s">
        <v>918</v>
      </c>
      <c r="Q109" s="2" t="s">
        <v>919</v>
      </c>
      <c r="R109" s="4" t="s">
        <v>50</v>
      </c>
      <c r="S109" s="4" t="s">
        <v>920</v>
      </c>
      <c r="T109" s="4" t="s">
        <v>52</v>
      </c>
      <c r="U109" s="4"/>
      <c r="V109" s="4"/>
      <c r="W109" s="4"/>
      <c r="X109" s="2" t="s">
        <v>907</v>
      </c>
      <c r="Y109" s="4" t="s">
        <v>77</v>
      </c>
      <c r="Z109" s="4"/>
      <c r="AA109" s="4"/>
      <c r="AB109" s="4"/>
    </row>
    <row r="110" customFormat="false" ht="75" hidden="false" customHeight="true" outlineLevel="0" collapsed="false">
      <c r="A110" s="4" t="s">
        <v>921</v>
      </c>
      <c r="B110" s="4" t="s">
        <v>922</v>
      </c>
      <c r="C110" s="4" t="s">
        <v>923</v>
      </c>
      <c r="D110" s="4" t="n">
        <v>1992</v>
      </c>
      <c r="E110" s="4" t="s">
        <v>91</v>
      </c>
      <c r="F110" s="4" t="s">
        <v>924</v>
      </c>
      <c r="G110" s="4" t="str">
        <f aca="false">IF(LEFT(I110,3)="R1 ","L6",IF(D110&gt;=2014,"L1",IF(D110&gt;=1998,"L2",IF(D110&gt;=1987,"L3",IF(D110&gt;=1978,"L4",IF(D110&gt;=1965,"L5","L6"))))))</f>
        <v>L3</v>
      </c>
      <c r="H110" s="4" t="str">
        <f aca="false">IFERROR(INDEX(Lanes!$C$2:$C$60,MATCH(LEFT(I110,FIND(" ",I110)-1),Lanes!$A$2:$A$60,0)),"?")</f>
        <v>V</v>
      </c>
      <c r="I110" s="4" t="s">
        <v>470</v>
      </c>
      <c r="J110" s="4"/>
      <c r="K110" s="4" t="s">
        <v>925</v>
      </c>
      <c r="L110" s="4" t="s">
        <v>753</v>
      </c>
      <c r="M110" s="4" t="s">
        <v>754</v>
      </c>
      <c r="N110" s="4"/>
      <c r="O110" s="4" t="s">
        <v>926</v>
      </c>
      <c r="P110" s="2" t="s">
        <v>927</v>
      </c>
      <c r="Q110" s="2" t="s">
        <v>928</v>
      </c>
      <c r="R110" s="4" t="s">
        <v>50</v>
      </c>
      <c r="S110" s="4" t="s">
        <v>929</v>
      </c>
      <c r="T110" s="4" t="s">
        <v>52</v>
      </c>
      <c r="U110" s="4"/>
      <c r="V110" s="4"/>
      <c r="W110" s="4"/>
      <c r="X110" s="2" t="s">
        <v>930</v>
      </c>
      <c r="Y110" s="4" t="s">
        <v>77</v>
      </c>
      <c r="Z110" s="4"/>
      <c r="AA110" s="4"/>
      <c r="AB110" s="4"/>
    </row>
    <row r="111" customFormat="false" ht="75" hidden="false" customHeight="true" outlineLevel="0" collapsed="false">
      <c r="A111" s="4" t="s">
        <v>931</v>
      </c>
      <c r="B111" s="4" t="s">
        <v>922</v>
      </c>
      <c r="C111" s="4" t="s">
        <v>932</v>
      </c>
      <c r="D111" s="4" t="n">
        <v>1993</v>
      </c>
      <c r="E111" s="4" t="s">
        <v>91</v>
      </c>
      <c r="F111" s="4" t="s">
        <v>924</v>
      </c>
      <c r="G111" s="4" t="str">
        <f aca="false">IF(LEFT(I111,3)="R1 ","L6",IF(D111&gt;=2014,"L1",IF(D111&gt;=1998,"L2",IF(D111&gt;=1987,"L3",IF(D111&gt;=1978,"L4",IF(D111&gt;=1965,"L5","L6"))))))</f>
        <v>L3</v>
      </c>
      <c r="H111" s="4" t="str">
        <f aca="false">IFERROR(INDEX(Lanes!$C$2:$C$60,MATCH(LEFT(I111,FIND(" ",I111)-1),Lanes!$A$2:$A$60,0)),"?")</f>
        <v>V</v>
      </c>
      <c r="I111" s="4" t="s">
        <v>470</v>
      </c>
      <c r="J111" s="4"/>
      <c r="K111" s="4" t="s">
        <v>925</v>
      </c>
      <c r="L111" s="4" t="s">
        <v>753</v>
      </c>
      <c r="M111" s="4" t="s">
        <v>754</v>
      </c>
      <c r="N111" s="4"/>
      <c r="O111" s="4" t="s">
        <v>933</v>
      </c>
      <c r="P111" s="2" t="s">
        <v>934</v>
      </c>
      <c r="Q111" s="2" t="s">
        <v>935</v>
      </c>
      <c r="R111" s="4" t="s">
        <v>50</v>
      </c>
      <c r="S111" s="4" t="s">
        <v>936</v>
      </c>
      <c r="T111" s="4" t="s">
        <v>107</v>
      </c>
      <c r="U111" s="4"/>
      <c r="V111" s="4"/>
      <c r="W111" s="4"/>
      <c r="X111" s="2" t="s">
        <v>930</v>
      </c>
      <c r="Y111" s="4" t="s">
        <v>77</v>
      </c>
      <c r="Z111" s="4"/>
      <c r="AA111" s="4"/>
      <c r="AB111" s="4"/>
    </row>
    <row r="112" customFormat="false" ht="75" hidden="false" customHeight="true" outlineLevel="0" collapsed="false">
      <c r="A112" s="4" t="s">
        <v>937</v>
      </c>
      <c r="B112" s="4" t="s">
        <v>938</v>
      </c>
      <c r="C112" s="4" t="s">
        <v>939</v>
      </c>
      <c r="D112" s="4" t="n">
        <v>1992</v>
      </c>
      <c r="E112" s="4" t="s">
        <v>91</v>
      </c>
      <c r="F112" s="4" t="s">
        <v>940</v>
      </c>
      <c r="G112" s="4" t="str">
        <f aca="false">IF(LEFT(I112,3)="R1 ","L6",IF(D112&gt;=2014,"L1",IF(D112&gt;=1998,"L2",IF(D112&gt;=1987,"L3",IF(D112&gt;=1978,"L4",IF(D112&gt;=1965,"L5","L6"))))))</f>
        <v>L3</v>
      </c>
      <c r="H112" s="4" t="str">
        <f aca="false">IFERROR(INDEX(Lanes!$C$2:$C$60,MATCH(LEFT(I112,FIND(" ",I112)-1),Lanes!$A$2:$A$60,0)),"?")</f>
        <v>V</v>
      </c>
      <c r="I112" s="4" t="s">
        <v>470</v>
      </c>
      <c r="J112" s="4"/>
      <c r="K112" s="4" t="s">
        <v>471</v>
      </c>
      <c r="L112" s="4" t="s">
        <v>753</v>
      </c>
      <c r="M112" s="4" t="s">
        <v>754</v>
      </c>
      <c r="N112" s="4"/>
      <c r="O112" s="4" t="s">
        <v>941</v>
      </c>
      <c r="P112" s="2" t="s">
        <v>942</v>
      </c>
      <c r="Q112" s="2" t="s">
        <v>943</v>
      </c>
      <c r="R112" s="4" t="s">
        <v>50</v>
      </c>
      <c r="S112" s="4" t="s">
        <v>944</v>
      </c>
      <c r="T112" s="4" t="s">
        <v>52</v>
      </c>
      <c r="U112" s="4"/>
      <c r="V112" s="4"/>
      <c r="W112" s="4"/>
      <c r="X112" s="2" t="s">
        <v>945</v>
      </c>
      <c r="Y112" s="4" t="s">
        <v>54</v>
      </c>
      <c r="Z112" s="4"/>
      <c r="AA112" s="4"/>
      <c r="AB112" s="4"/>
    </row>
    <row r="113" customFormat="false" ht="75" hidden="false" customHeight="true" outlineLevel="0" collapsed="false">
      <c r="A113" s="4" t="s">
        <v>946</v>
      </c>
      <c r="B113" s="4" t="s">
        <v>938</v>
      </c>
      <c r="C113" s="4" t="s">
        <v>947</v>
      </c>
      <c r="D113" s="4" t="n">
        <v>1993</v>
      </c>
      <c r="E113" s="4" t="s">
        <v>91</v>
      </c>
      <c r="F113" s="4" t="s">
        <v>948</v>
      </c>
      <c r="G113" s="4" t="str">
        <f aca="false">IF(LEFT(I113,3)="R1 ","L6",IF(D113&gt;=2014,"L1",IF(D113&gt;=1998,"L2",IF(D113&gt;=1987,"L3",IF(D113&gt;=1978,"L4",IF(D113&gt;=1965,"L5","L6"))))))</f>
        <v>L3</v>
      </c>
      <c r="H113" s="4" t="str">
        <f aca="false">IFERROR(INDEX(Lanes!$C$2:$C$60,MATCH(LEFT(I113,FIND(" ",I113)-1),Lanes!$A$2:$A$60,0)),"?")</f>
        <v>V</v>
      </c>
      <c r="I113" s="4" t="s">
        <v>470</v>
      </c>
      <c r="J113" s="4"/>
      <c r="K113" s="4" t="s">
        <v>471</v>
      </c>
      <c r="L113" s="4" t="s">
        <v>753</v>
      </c>
      <c r="M113" s="4" t="s">
        <v>754</v>
      </c>
      <c r="N113" s="4"/>
      <c r="O113" s="4" t="s">
        <v>949</v>
      </c>
      <c r="P113" s="2" t="s">
        <v>950</v>
      </c>
      <c r="Q113" s="2" t="s">
        <v>951</v>
      </c>
      <c r="R113" s="4" t="s">
        <v>50</v>
      </c>
      <c r="S113" s="4" t="s">
        <v>952</v>
      </c>
      <c r="T113" s="4" t="s">
        <v>107</v>
      </c>
      <c r="U113" s="4"/>
      <c r="V113" s="4"/>
      <c r="W113" s="4"/>
      <c r="X113" s="2" t="s">
        <v>953</v>
      </c>
      <c r="Y113" s="4" t="s">
        <v>54</v>
      </c>
      <c r="Z113" s="4"/>
      <c r="AA113" s="4"/>
      <c r="AB113" s="4"/>
    </row>
    <row r="114" customFormat="false" ht="75" hidden="false" customHeight="true" outlineLevel="0" collapsed="false">
      <c r="A114" s="4" t="s">
        <v>954</v>
      </c>
      <c r="B114" s="4" t="s">
        <v>955</v>
      </c>
      <c r="C114" s="4" t="s">
        <v>956</v>
      </c>
      <c r="D114" s="4" t="n">
        <v>1997</v>
      </c>
      <c r="E114" s="4" t="s">
        <v>91</v>
      </c>
      <c r="F114" s="4" t="s">
        <v>957</v>
      </c>
      <c r="G114" s="4" t="str">
        <f aca="false">IF(LEFT(I114,3)="R1 ","L6",IF(D114&gt;=2014,"L1",IF(D114&gt;=1998,"L2",IF(D114&gt;=1987,"L3",IF(D114&gt;=1978,"L4",IF(D114&gt;=1965,"L5","L6"))))))</f>
        <v>L3</v>
      </c>
      <c r="H114" s="4" t="str">
        <f aca="false">IFERROR(INDEX(Lanes!$C$2:$C$60,MATCH(LEFT(I114,FIND(" ",I114)-1),Lanes!$A$2:$A$60,0)),"?")</f>
        <v>V</v>
      </c>
      <c r="I114" s="4" t="s">
        <v>470</v>
      </c>
      <c r="J114" s="4"/>
      <c r="K114" s="4" t="s">
        <v>351</v>
      </c>
      <c r="L114" s="4" t="s">
        <v>472</v>
      </c>
      <c r="M114" s="4" t="s">
        <v>958</v>
      </c>
      <c r="N114" s="4"/>
      <c r="O114" s="4" t="s">
        <v>959</v>
      </c>
      <c r="P114" s="2" t="s">
        <v>960</v>
      </c>
      <c r="Q114" s="2" t="s">
        <v>961</v>
      </c>
      <c r="R114" s="4" t="s">
        <v>50</v>
      </c>
      <c r="S114" s="4" t="s">
        <v>962</v>
      </c>
      <c r="T114" s="4" t="s">
        <v>107</v>
      </c>
      <c r="U114" s="4"/>
      <c r="V114" s="4"/>
      <c r="W114" s="4"/>
      <c r="X114" s="2" t="s">
        <v>963</v>
      </c>
      <c r="Y114" s="4" t="s">
        <v>77</v>
      </c>
      <c r="Z114" s="4"/>
      <c r="AA114" s="4"/>
      <c r="AB114" s="4"/>
    </row>
    <row r="115" customFormat="false" ht="75" hidden="false" customHeight="true" outlineLevel="0" collapsed="false">
      <c r="A115" s="4" t="s">
        <v>964</v>
      </c>
      <c r="B115" s="4" t="s">
        <v>955</v>
      </c>
      <c r="C115" s="4" t="s">
        <v>965</v>
      </c>
      <c r="D115" s="4" t="n">
        <v>2000</v>
      </c>
      <c r="E115" s="4" t="s">
        <v>91</v>
      </c>
      <c r="F115" s="4" t="s">
        <v>966</v>
      </c>
      <c r="G115" s="4" t="str">
        <f aca="false">IF(LEFT(I115,3)="R1 ","L6",IF(D115&gt;=2014,"L1",IF(D115&gt;=1998,"L2",IF(D115&gt;=1987,"L3",IF(D115&gt;=1978,"L4",IF(D115&gt;=1965,"L5","L6"))))))</f>
        <v>L2</v>
      </c>
      <c r="H115" s="4" t="str">
        <f aca="false">IFERROR(INDEX(Lanes!$C$2:$C$60,MATCH(LEFT(I115,FIND(" ",I115)-1),Lanes!$A$2:$A$60,0)),"?")</f>
        <v>V</v>
      </c>
      <c r="I115" s="4" t="s">
        <v>470</v>
      </c>
      <c r="J115" s="4"/>
      <c r="K115" s="4" t="s">
        <v>351</v>
      </c>
      <c r="L115" s="4" t="s">
        <v>472</v>
      </c>
      <c r="M115" s="4" t="s">
        <v>958</v>
      </c>
      <c r="N115" s="4"/>
      <c r="O115" s="4" t="s">
        <v>967</v>
      </c>
      <c r="P115" s="2" t="s">
        <v>968</v>
      </c>
      <c r="Q115" s="2" t="s">
        <v>969</v>
      </c>
      <c r="R115" s="4" t="s">
        <v>50</v>
      </c>
      <c r="S115" s="4" t="s">
        <v>970</v>
      </c>
      <c r="T115" s="4" t="s">
        <v>52</v>
      </c>
      <c r="U115" s="4"/>
      <c r="V115" s="4"/>
      <c r="W115" s="4"/>
      <c r="X115" s="2" t="s">
        <v>963</v>
      </c>
      <c r="Y115" s="4" t="s">
        <v>77</v>
      </c>
      <c r="Z115" s="4"/>
      <c r="AA115" s="4"/>
      <c r="AB115" s="4"/>
    </row>
    <row r="116" customFormat="false" ht="75" hidden="false" customHeight="true" outlineLevel="0" collapsed="false">
      <c r="A116" s="4" t="s">
        <v>971</v>
      </c>
      <c r="B116" s="4" t="s">
        <v>972</v>
      </c>
      <c r="C116" s="4" t="s">
        <v>973</v>
      </c>
      <c r="D116" s="4" t="n">
        <v>1993</v>
      </c>
      <c r="E116" s="4" t="s">
        <v>91</v>
      </c>
      <c r="F116" s="4" t="s">
        <v>974</v>
      </c>
      <c r="G116" s="4" t="str">
        <f aca="false">IF(LEFT(I116,3)="R1 ","L6",IF(D116&gt;=2014,"L1",IF(D116&gt;=1998,"L2",IF(D116&gt;=1987,"L3",IF(D116&gt;=1978,"L4",IF(D116&gt;=1965,"L5","L6"))))))</f>
        <v>L3</v>
      </c>
      <c r="H116" s="4" t="str">
        <f aca="false">IFERROR(INDEX(Lanes!$C$2:$C$60,MATCH(LEFT(I116,FIND(" ",I116)-1),Lanes!$A$2:$A$60,0)),"?")</f>
        <v>V</v>
      </c>
      <c r="I116" s="4" t="s">
        <v>470</v>
      </c>
      <c r="J116" s="4"/>
      <c r="K116" s="4" t="s">
        <v>501</v>
      </c>
      <c r="L116" s="4" t="s">
        <v>753</v>
      </c>
      <c r="M116" s="4" t="s">
        <v>975</v>
      </c>
      <c r="N116" s="4"/>
      <c r="O116" s="4" t="s">
        <v>976</v>
      </c>
      <c r="P116" s="2" t="s">
        <v>977</v>
      </c>
      <c r="Q116" s="2" t="s">
        <v>978</v>
      </c>
      <c r="R116" s="4" t="s">
        <v>50</v>
      </c>
      <c r="S116" s="4" t="s">
        <v>979</v>
      </c>
      <c r="T116" s="4" t="s">
        <v>402</v>
      </c>
      <c r="U116" s="4"/>
      <c r="V116" s="4"/>
      <c r="W116" s="4"/>
      <c r="X116" s="2" t="s">
        <v>980</v>
      </c>
      <c r="Y116" s="4" t="s">
        <v>77</v>
      </c>
      <c r="Z116" s="4"/>
      <c r="AA116" s="4"/>
      <c r="AB116" s="4"/>
    </row>
    <row r="117" customFormat="false" ht="75" hidden="false" customHeight="true" outlineLevel="0" collapsed="false">
      <c r="A117" s="4" t="s">
        <v>981</v>
      </c>
      <c r="B117" s="4" t="s">
        <v>972</v>
      </c>
      <c r="C117" s="4" t="s">
        <v>982</v>
      </c>
      <c r="D117" s="4" t="n">
        <v>1994</v>
      </c>
      <c r="E117" s="4" t="s">
        <v>91</v>
      </c>
      <c r="F117" s="4" t="s">
        <v>974</v>
      </c>
      <c r="G117" s="4" t="str">
        <f aca="false">IF(LEFT(I117,3)="R1 ","L6",IF(D117&gt;=2014,"L1",IF(D117&gt;=1998,"L2",IF(D117&gt;=1987,"L3",IF(D117&gt;=1978,"L4",IF(D117&gt;=1965,"L5","L6"))))))</f>
        <v>L3</v>
      </c>
      <c r="H117" s="4" t="str">
        <f aca="false">IFERROR(INDEX(Lanes!$C$2:$C$60,MATCH(LEFT(I117,FIND(" ",I117)-1),Lanes!$A$2:$A$60,0)),"?")</f>
        <v>V</v>
      </c>
      <c r="I117" s="4" t="s">
        <v>470</v>
      </c>
      <c r="J117" s="4"/>
      <c r="K117" s="4" t="s">
        <v>501</v>
      </c>
      <c r="L117" s="4" t="s">
        <v>753</v>
      </c>
      <c r="M117" s="4" t="s">
        <v>975</v>
      </c>
      <c r="N117" s="4"/>
      <c r="O117" s="4" t="s">
        <v>983</v>
      </c>
      <c r="P117" s="2" t="s">
        <v>984</v>
      </c>
      <c r="Q117" s="2" t="s">
        <v>985</v>
      </c>
      <c r="R117" s="4" t="s">
        <v>50</v>
      </c>
      <c r="S117" s="4" t="s">
        <v>986</v>
      </c>
      <c r="T117" s="4" t="s">
        <v>402</v>
      </c>
      <c r="U117" s="4"/>
      <c r="V117" s="4"/>
      <c r="W117" s="4"/>
      <c r="X117" s="2" t="s">
        <v>980</v>
      </c>
      <c r="Y117" s="4" t="s">
        <v>77</v>
      </c>
      <c r="Z117" s="4"/>
      <c r="AA117" s="4"/>
      <c r="AB117" s="4"/>
    </row>
    <row r="118" customFormat="false" ht="75" hidden="false" customHeight="true" outlineLevel="0" collapsed="false">
      <c r="A118" s="4" t="s">
        <v>987</v>
      </c>
      <c r="B118" s="4" t="s">
        <v>988</v>
      </c>
      <c r="C118" s="4" t="s">
        <v>989</v>
      </c>
      <c r="D118" s="4" t="n">
        <v>1993</v>
      </c>
      <c r="E118" s="4" t="s">
        <v>91</v>
      </c>
      <c r="F118" s="4" t="s">
        <v>886</v>
      </c>
      <c r="G118" s="4" t="str">
        <f aca="false">IF(LEFT(I118,3)="R1 ","L6",IF(D118&gt;=2014,"L1",IF(D118&gt;=1998,"L2",IF(D118&gt;=1987,"L3",IF(D118&gt;=1978,"L4",IF(D118&gt;=1965,"L5","L6"))))))</f>
        <v>L3</v>
      </c>
      <c r="H118" s="4" t="str">
        <f aca="false">IFERROR(INDEX(Lanes!$C$2:$C$60,MATCH(LEFT(I118,FIND(" ",I118)-1),Lanes!$A$2:$A$60,0)),"?")</f>
        <v>V</v>
      </c>
      <c r="I118" s="4" t="s">
        <v>470</v>
      </c>
      <c r="J118" s="4"/>
      <c r="K118" s="4" t="s">
        <v>471</v>
      </c>
      <c r="L118" s="4" t="s">
        <v>472</v>
      </c>
      <c r="M118" s="4" t="s">
        <v>990</v>
      </c>
      <c r="N118" s="4"/>
      <c r="O118" s="4" t="s">
        <v>991</v>
      </c>
      <c r="P118" s="2" t="s">
        <v>992</v>
      </c>
      <c r="Q118" s="2" t="s">
        <v>993</v>
      </c>
      <c r="R118" s="4" t="s">
        <v>50</v>
      </c>
      <c r="S118" s="4" t="s">
        <v>994</v>
      </c>
      <c r="T118" s="4" t="s">
        <v>107</v>
      </c>
      <c r="U118" s="4"/>
      <c r="V118" s="4"/>
      <c r="W118" s="4"/>
      <c r="X118" s="2" t="s">
        <v>995</v>
      </c>
      <c r="Y118" s="4" t="s">
        <v>77</v>
      </c>
      <c r="Z118" s="4"/>
      <c r="AA118" s="4"/>
      <c r="AB118" s="4"/>
    </row>
    <row r="119" customFormat="false" ht="75" hidden="false" customHeight="true" outlineLevel="0" collapsed="false">
      <c r="A119" s="4" t="s">
        <v>996</v>
      </c>
      <c r="B119" s="4" t="s">
        <v>988</v>
      </c>
      <c r="C119" s="4" t="s">
        <v>997</v>
      </c>
      <c r="D119" s="4" t="n">
        <v>1996</v>
      </c>
      <c r="E119" s="4" t="s">
        <v>91</v>
      </c>
      <c r="F119" s="4" t="s">
        <v>886</v>
      </c>
      <c r="G119" s="4" t="str">
        <f aca="false">IF(LEFT(I119,3)="R1 ","L6",IF(D119&gt;=2014,"L1",IF(D119&gt;=1998,"L2",IF(D119&gt;=1987,"L3",IF(D119&gt;=1978,"L4",IF(D119&gt;=1965,"L5","L6"))))))</f>
        <v>L3</v>
      </c>
      <c r="H119" s="4" t="str">
        <f aca="false">IFERROR(INDEX(Lanes!$C$2:$C$60,MATCH(LEFT(I119,FIND(" ",I119)-1),Lanes!$A$2:$A$60,0)),"?")</f>
        <v>V</v>
      </c>
      <c r="I119" s="4" t="s">
        <v>470</v>
      </c>
      <c r="J119" s="4"/>
      <c r="K119" s="4" t="s">
        <v>471</v>
      </c>
      <c r="L119" s="4" t="s">
        <v>472</v>
      </c>
      <c r="M119" s="4" t="s">
        <v>990</v>
      </c>
      <c r="N119" s="4"/>
      <c r="O119" s="4" t="s">
        <v>998</v>
      </c>
      <c r="P119" s="2" t="s">
        <v>999</v>
      </c>
      <c r="Q119" s="2" t="s">
        <v>1000</v>
      </c>
      <c r="R119" s="4" t="s">
        <v>50</v>
      </c>
      <c r="S119" s="4" t="s">
        <v>1001</v>
      </c>
      <c r="T119" s="4" t="s">
        <v>402</v>
      </c>
      <c r="U119" s="4"/>
      <c r="V119" s="4"/>
      <c r="W119" s="4"/>
      <c r="X119" s="2" t="s">
        <v>995</v>
      </c>
      <c r="Y119" s="4" t="s">
        <v>77</v>
      </c>
      <c r="Z119" s="4"/>
      <c r="AA119" s="4"/>
      <c r="AB119" s="4"/>
    </row>
    <row r="120" customFormat="false" ht="75" hidden="false" customHeight="true" outlineLevel="0" collapsed="false">
      <c r="A120" s="4" t="s">
        <v>1002</v>
      </c>
      <c r="B120" s="4" t="s">
        <v>1003</v>
      </c>
      <c r="C120" s="4" t="s">
        <v>1004</v>
      </c>
      <c r="D120" s="4" t="n">
        <v>1996</v>
      </c>
      <c r="E120" s="4" t="s">
        <v>91</v>
      </c>
      <c r="F120" s="4" t="s">
        <v>777</v>
      </c>
      <c r="G120" s="4" t="str">
        <f aca="false">IF(LEFT(I120,3)="R1 ","L6",IF(D120&gt;=2014,"L1",IF(D120&gt;=1998,"L2",IF(D120&gt;=1987,"L3",IF(D120&gt;=1978,"L4",IF(D120&gt;=1965,"L5","L6"))))))</f>
        <v>L3</v>
      </c>
      <c r="H120" s="4" t="str">
        <f aca="false">IFERROR(INDEX(Lanes!$C$2:$C$60,MATCH(LEFT(I120,FIND(" ",I120)-1),Lanes!$A$2:$A$60,0)),"?")</f>
        <v>V</v>
      </c>
      <c r="I120" s="4" t="s">
        <v>470</v>
      </c>
      <c r="J120" s="4"/>
      <c r="K120" s="4" t="s">
        <v>471</v>
      </c>
      <c r="L120" s="4" t="s">
        <v>472</v>
      </c>
      <c r="M120" s="4" t="s">
        <v>990</v>
      </c>
      <c r="N120" s="4"/>
      <c r="O120" s="4" t="s">
        <v>1005</v>
      </c>
      <c r="P120" s="2" t="s">
        <v>1006</v>
      </c>
      <c r="Q120" s="2" t="s">
        <v>1007</v>
      </c>
      <c r="R120" s="4" t="s">
        <v>50</v>
      </c>
      <c r="S120" s="4" t="s">
        <v>1008</v>
      </c>
      <c r="T120" s="4" t="s">
        <v>107</v>
      </c>
      <c r="U120" s="4"/>
      <c r="V120" s="4"/>
      <c r="W120" s="4"/>
      <c r="X120" s="2" t="s">
        <v>1009</v>
      </c>
      <c r="Y120" s="4" t="s">
        <v>77</v>
      </c>
      <c r="Z120" s="4"/>
      <c r="AA120" s="4"/>
      <c r="AB120" s="4"/>
    </row>
    <row r="121" customFormat="false" ht="75" hidden="false" customHeight="true" outlineLevel="0" collapsed="false">
      <c r="A121" s="4" t="s">
        <v>1010</v>
      </c>
      <c r="B121" s="4" t="s">
        <v>1011</v>
      </c>
      <c r="C121" s="4" t="s">
        <v>1012</v>
      </c>
      <c r="D121" s="4" t="n">
        <v>1998</v>
      </c>
      <c r="E121" s="4" t="s">
        <v>91</v>
      </c>
      <c r="F121" s="4" t="s">
        <v>606</v>
      </c>
      <c r="G121" s="4" t="str">
        <f aca="false">IF(LEFT(I121,3)="R1 ","L6",IF(D121&gt;=2014,"L1",IF(D121&gt;=1998,"L2",IF(D121&gt;=1987,"L3",IF(D121&gt;=1978,"L4",IF(D121&gt;=1965,"L5","L6"))))))</f>
        <v>L2</v>
      </c>
      <c r="H121" s="4" t="str">
        <f aca="false">IFERROR(INDEX(Lanes!$C$2:$C$60,MATCH(LEFT(I121,FIND(" ",I121)-1),Lanes!$A$2:$A$60,0)),"?")</f>
        <v>V</v>
      </c>
      <c r="I121" s="4" t="s">
        <v>470</v>
      </c>
      <c r="J121" s="4"/>
      <c r="K121" s="4" t="s">
        <v>351</v>
      </c>
      <c r="L121" s="4" t="s">
        <v>472</v>
      </c>
      <c r="M121" s="4" t="s">
        <v>990</v>
      </c>
      <c r="N121" s="4"/>
      <c r="O121" s="4" t="s">
        <v>1013</v>
      </c>
      <c r="P121" s="2" t="s">
        <v>1014</v>
      </c>
      <c r="Q121" s="2" t="s">
        <v>1015</v>
      </c>
      <c r="R121" s="4" t="s">
        <v>50</v>
      </c>
      <c r="S121" s="4" t="s">
        <v>1016</v>
      </c>
      <c r="T121" s="4" t="s">
        <v>107</v>
      </c>
      <c r="U121" s="4"/>
      <c r="V121" s="4"/>
      <c r="W121" s="4"/>
      <c r="X121" s="2" t="s">
        <v>1017</v>
      </c>
      <c r="Y121" s="4" t="s">
        <v>77</v>
      </c>
      <c r="Z121" s="4"/>
      <c r="AA121" s="4"/>
      <c r="AB121" s="4"/>
    </row>
    <row r="122" customFormat="false" ht="75" hidden="false" customHeight="true" outlineLevel="0" collapsed="false">
      <c r="A122" s="4" t="s">
        <v>1018</v>
      </c>
      <c r="B122" s="4" t="s">
        <v>1011</v>
      </c>
      <c r="C122" s="4" t="s">
        <v>1019</v>
      </c>
      <c r="D122" s="4" t="n">
        <v>1999</v>
      </c>
      <c r="E122" s="4" t="s">
        <v>91</v>
      </c>
      <c r="F122" s="4" t="s">
        <v>606</v>
      </c>
      <c r="G122" s="4" t="str">
        <f aca="false">IF(LEFT(I122,3)="R1 ","L6",IF(D122&gt;=2014,"L1",IF(D122&gt;=1998,"L2",IF(D122&gt;=1987,"L3",IF(D122&gt;=1978,"L4",IF(D122&gt;=1965,"L5","L6"))))))</f>
        <v>L2</v>
      </c>
      <c r="H122" s="4" t="str">
        <f aca="false">IFERROR(INDEX(Lanes!$C$2:$C$60,MATCH(LEFT(I122,FIND(" ",I122)-1),Lanes!$A$2:$A$60,0)),"?")</f>
        <v>V</v>
      </c>
      <c r="I122" s="4" t="s">
        <v>470</v>
      </c>
      <c r="J122" s="4"/>
      <c r="K122" s="4" t="s">
        <v>351</v>
      </c>
      <c r="L122" s="4" t="s">
        <v>472</v>
      </c>
      <c r="M122" s="4" t="s">
        <v>990</v>
      </c>
      <c r="N122" s="4"/>
      <c r="O122" s="4" t="s">
        <v>1020</v>
      </c>
      <c r="P122" s="2" t="s">
        <v>1021</v>
      </c>
      <c r="Q122" s="2" t="s">
        <v>1022</v>
      </c>
      <c r="R122" s="4" t="s">
        <v>50</v>
      </c>
      <c r="S122" s="4" t="s">
        <v>1023</v>
      </c>
      <c r="T122" s="4" t="s">
        <v>402</v>
      </c>
      <c r="U122" s="4"/>
      <c r="V122" s="4"/>
      <c r="W122" s="4"/>
      <c r="X122" s="2" t="s">
        <v>1017</v>
      </c>
      <c r="Y122" s="4" t="s">
        <v>77</v>
      </c>
      <c r="Z122" s="4"/>
      <c r="AA122" s="4"/>
      <c r="AB122" s="4"/>
    </row>
    <row r="123" customFormat="false" ht="75" hidden="false" customHeight="true" outlineLevel="0" collapsed="false">
      <c r="A123" s="4" t="s">
        <v>1024</v>
      </c>
      <c r="B123" s="4" t="s">
        <v>1025</v>
      </c>
      <c r="C123" s="4" t="s">
        <v>1026</v>
      </c>
      <c r="D123" s="4" t="n">
        <v>1996</v>
      </c>
      <c r="E123" s="4" t="s">
        <v>91</v>
      </c>
      <c r="F123" s="4" t="s">
        <v>1027</v>
      </c>
      <c r="G123" s="4" t="str">
        <f aca="false">IF(LEFT(I123,3)="R1 ","L6",IF(D123&gt;=2014,"L1",IF(D123&gt;=1998,"L2",IF(D123&gt;=1987,"L3",IF(D123&gt;=1978,"L4",IF(D123&gt;=1965,"L5","L6"))))))</f>
        <v>L3</v>
      </c>
      <c r="H123" s="4" t="str">
        <f aca="false">IFERROR(INDEX(Lanes!$C$2:$C$60,MATCH(LEFT(I123,FIND(" ",I123)-1),Lanes!$A$2:$A$60,0)),"?")</f>
        <v>V</v>
      </c>
      <c r="I123" s="4" t="s">
        <v>470</v>
      </c>
      <c r="J123" s="4"/>
      <c r="K123" s="4" t="s">
        <v>501</v>
      </c>
      <c r="L123" s="4" t="s">
        <v>753</v>
      </c>
      <c r="M123" s="4" t="s">
        <v>1028</v>
      </c>
      <c r="N123" s="4"/>
      <c r="O123" s="4" t="s">
        <v>1029</v>
      </c>
      <c r="P123" s="2" t="s">
        <v>1030</v>
      </c>
      <c r="Q123" s="2" t="s">
        <v>1031</v>
      </c>
      <c r="R123" s="4" t="s">
        <v>50</v>
      </c>
      <c r="S123" s="4" t="s">
        <v>1032</v>
      </c>
      <c r="T123" s="4" t="s">
        <v>402</v>
      </c>
      <c r="U123" s="4"/>
      <c r="V123" s="4"/>
      <c r="W123" s="4"/>
      <c r="X123" s="2" t="s">
        <v>1033</v>
      </c>
      <c r="Y123" s="4" t="s">
        <v>77</v>
      </c>
      <c r="Z123" s="4"/>
      <c r="AA123" s="4"/>
      <c r="AB123" s="4"/>
    </row>
    <row r="124" customFormat="false" ht="75" hidden="false" customHeight="true" outlineLevel="0" collapsed="false">
      <c r="A124" s="4" t="s">
        <v>1034</v>
      </c>
      <c r="B124" s="4" t="s">
        <v>1025</v>
      </c>
      <c r="C124" s="4" t="s">
        <v>1035</v>
      </c>
      <c r="D124" s="4" t="n">
        <v>2003</v>
      </c>
      <c r="E124" s="4" t="s">
        <v>91</v>
      </c>
      <c r="F124" s="4" t="s">
        <v>1036</v>
      </c>
      <c r="G124" s="4" t="str">
        <f aca="false">IF(LEFT(I124,3)="R1 ","L6",IF(D124&gt;=2014,"L1",IF(D124&gt;=1998,"L2",IF(D124&gt;=1987,"L3",IF(D124&gt;=1978,"L4",IF(D124&gt;=1965,"L5","L6"))))))</f>
        <v>L2</v>
      </c>
      <c r="H124" s="4" t="str">
        <f aca="false">IFERROR(INDEX(Lanes!$C$2:$C$60,MATCH(LEFT(I124,FIND(" ",I124)-1),Lanes!$A$2:$A$60,0)),"?")</f>
        <v>V</v>
      </c>
      <c r="I124" s="4" t="s">
        <v>470</v>
      </c>
      <c r="J124" s="4"/>
      <c r="K124" s="4" t="s">
        <v>501</v>
      </c>
      <c r="L124" s="4" t="s">
        <v>753</v>
      </c>
      <c r="M124" s="4" t="s">
        <v>1028</v>
      </c>
      <c r="N124" s="4"/>
      <c r="O124" s="4" t="s">
        <v>1037</v>
      </c>
      <c r="P124" s="2" t="s">
        <v>1038</v>
      </c>
      <c r="Q124" s="2" t="s">
        <v>1039</v>
      </c>
      <c r="R124" s="4" t="s">
        <v>50</v>
      </c>
      <c r="S124" s="4" t="s">
        <v>1040</v>
      </c>
      <c r="T124" s="4" t="s">
        <v>52</v>
      </c>
      <c r="U124" s="4"/>
      <c r="V124" s="4"/>
      <c r="W124" s="4"/>
      <c r="X124" s="2" t="s">
        <v>1033</v>
      </c>
      <c r="Y124" s="4" t="s">
        <v>77</v>
      </c>
      <c r="Z124" s="4"/>
      <c r="AA124" s="4"/>
      <c r="AB124" s="4"/>
    </row>
    <row r="125" customFormat="false" ht="75" hidden="false" customHeight="true" outlineLevel="0" collapsed="false">
      <c r="A125" s="4" t="s">
        <v>1041</v>
      </c>
      <c r="B125" s="4" t="s">
        <v>1042</v>
      </c>
      <c r="C125" s="4" t="s">
        <v>1043</v>
      </c>
      <c r="D125" s="4" t="n">
        <v>1992</v>
      </c>
      <c r="E125" s="4" t="s">
        <v>91</v>
      </c>
      <c r="F125" s="4" t="s">
        <v>1044</v>
      </c>
      <c r="G125" s="4" t="str">
        <f aca="false">IF(LEFT(I125,3)="R1 ","L6",IF(D125&gt;=2014,"L1",IF(D125&gt;=1998,"L2",IF(D125&gt;=1987,"L3",IF(D125&gt;=1978,"L4",IF(D125&gt;=1965,"L5","L6"))))))</f>
        <v>L3</v>
      </c>
      <c r="H125" s="4" t="str">
        <f aca="false">IFERROR(INDEX(Lanes!$C$2:$C$60,MATCH(LEFT(I125,FIND(" ",I125)-1),Lanes!$A$2:$A$60,0)),"?")</f>
        <v>V</v>
      </c>
      <c r="I125" s="4" t="s">
        <v>1045</v>
      </c>
      <c r="J125" s="4" t="s">
        <v>1046</v>
      </c>
      <c r="K125" s="4" t="s">
        <v>351</v>
      </c>
      <c r="L125" s="4" t="s">
        <v>352</v>
      </c>
      <c r="M125" s="4" t="s">
        <v>1047</v>
      </c>
      <c r="N125" s="4" t="s">
        <v>1048</v>
      </c>
      <c r="O125" s="4" t="s">
        <v>1049</v>
      </c>
      <c r="P125" s="2" t="s">
        <v>1050</v>
      </c>
      <c r="Q125" s="2" t="s">
        <v>1051</v>
      </c>
      <c r="R125" s="4" t="s">
        <v>50</v>
      </c>
      <c r="S125" s="4" t="s">
        <v>1052</v>
      </c>
      <c r="T125" s="4" t="s">
        <v>52</v>
      </c>
      <c r="U125" s="4"/>
      <c r="V125" s="4"/>
      <c r="W125" s="4" t="s">
        <v>75</v>
      </c>
      <c r="X125" s="2" t="s">
        <v>1053</v>
      </c>
      <c r="Y125" s="4" t="s">
        <v>54</v>
      </c>
      <c r="Z125" s="4"/>
      <c r="AA125" s="4"/>
      <c r="AB125" s="4"/>
    </row>
    <row r="126" customFormat="false" ht="75" hidden="false" customHeight="true" outlineLevel="0" collapsed="false">
      <c r="A126" s="4" t="s">
        <v>1054</v>
      </c>
      <c r="B126" s="4" t="s">
        <v>1042</v>
      </c>
      <c r="C126" s="4" t="s">
        <v>1055</v>
      </c>
      <c r="D126" s="4" t="n">
        <v>1993</v>
      </c>
      <c r="E126" s="4" t="s">
        <v>91</v>
      </c>
      <c r="F126" s="4" t="s">
        <v>1056</v>
      </c>
      <c r="G126" s="4" t="str">
        <f aca="false">IF(LEFT(I126,3)="R1 ","L6",IF(D126&gt;=2014,"L1",IF(D126&gt;=1998,"L2",IF(D126&gt;=1987,"L3",IF(D126&gt;=1978,"L4",IF(D126&gt;=1965,"L5","L6"))))))</f>
        <v>L3</v>
      </c>
      <c r="H126" s="4" t="str">
        <f aca="false">IFERROR(INDEX(Lanes!$C$2:$C$60,MATCH(LEFT(I126,FIND(" ",I126)-1),Lanes!$A$2:$A$60,0)),"?")</f>
        <v>V</v>
      </c>
      <c r="I126" s="4" t="s">
        <v>1045</v>
      </c>
      <c r="J126" s="4" t="s">
        <v>1046</v>
      </c>
      <c r="K126" s="4" t="s">
        <v>351</v>
      </c>
      <c r="L126" s="4" t="s">
        <v>352</v>
      </c>
      <c r="M126" s="4" t="s">
        <v>1047</v>
      </c>
      <c r="N126" s="4" t="s">
        <v>1048</v>
      </c>
      <c r="O126" s="4" t="s">
        <v>1057</v>
      </c>
      <c r="P126" s="2" t="s">
        <v>1058</v>
      </c>
      <c r="Q126" s="2" t="s">
        <v>1059</v>
      </c>
      <c r="R126" s="4" t="s">
        <v>50</v>
      </c>
      <c r="S126" s="4" t="s">
        <v>1060</v>
      </c>
      <c r="T126" s="4" t="s">
        <v>52</v>
      </c>
      <c r="U126" s="4"/>
      <c r="V126" s="4"/>
      <c r="W126" s="4" t="s">
        <v>75</v>
      </c>
      <c r="X126" s="2" t="s">
        <v>1061</v>
      </c>
      <c r="Y126" s="4" t="s">
        <v>54</v>
      </c>
      <c r="Z126" s="4"/>
      <c r="AA126" s="4"/>
      <c r="AB126" s="4"/>
    </row>
    <row r="127" customFormat="false" ht="75" hidden="false" customHeight="true" outlineLevel="0" collapsed="false">
      <c r="A127" s="4" t="s">
        <v>1062</v>
      </c>
      <c r="B127" s="4" t="s">
        <v>1042</v>
      </c>
      <c r="C127" s="4" t="s">
        <v>1063</v>
      </c>
      <c r="D127" s="4" t="n">
        <v>1994</v>
      </c>
      <c r="E127" s="4" t="s">
        <v>91</v>
      </c>
      <c r="F127" s="4" t="s">
        <v>1056</v>
      </c>
      <c r="G127" s="4" t="str">
        <f aca="false">IF(LEFT(I127,3)="R1 ","L6",IF(D127&gt;=2014,"L1",IF(D127&gt;=1998,"L2",IF(D127&gt;=1987,"L3",IF(D127&gt;=1978,"L4",IF(D127&gt;=1965,"L5","L6"))))))</f>
        <v>L3</v>
      </c>
      <c r="H127" s="4" t="str">
        <f aca="false">IFERROR(INDEX(Lanes!$C$2:$C$60,MATCH(LEFT(I127,FIND(" ",I127)-1),Lanes!$A$2:$A$60,0)),"?")</f>
        <v>V</v>
      </c>
      <c r="I127" s="4" t="s">
        <v>1045</v>
      </c>
      <c r="J127" s="4" t="s">
        <v>1046</v>
      </c>
      <c r="K127" s="4" t="s">
        <v>351</v>
      </c>
      <c r="L127" s="4" t="s">
        <v>352</v>
      </c>
      <c r="M127" s="4" t="s">
        <v>1047</v>
      </c>
      <c r="N127" s="4" t="s">
        <v>1048</v>
      </c>
      <c r="O127" s="4" t="s">
        <v>1049</v>
      </c>
      <c r="P127" s="2" t="s">
        <v>1064</v>
      </c>
      <c r="Q127" s="2" t="s">
        <v>1065</v>
      </c>
      <c r="R127" s="4" t="s">
        <v>50</v>
      </c>
      <c r="S127" s="4" t="s">
        <v>1066</v>
      </c>
      <c r="T127" s="4" t="s">
        <v>52</v>
      </c>
      <c r="U127" s="4" t="s">
        <v>75</v>
      </c>
      <c r="V127" s="4"/>
      <c r="W127" s="4" t="s">
        <v>75</v>
      </c>
      <c r="X127" s="2" t="s">
        <v>1067</v>
      </c>
      <c r="Y127" s="4" t="s">
        <v>54</v>
      </c>
      <c r="Z127" s="4"/>
      <c r="AA127" s="4"/>
      <c r="AB127" s="4"/>
    </row>
    <row r="128" customFormat="false" ht="75" hidden="false" customHeight="true" outlineLevel="0" collapsed="false">
      <c r="A128" s="4" t="s">
        <v>1068</v>
      </c>
      <c r="B128" s="4" t="s">
        <v>1042</v>
      </c>
      <c r="C128" s="4" t="s">
        <v>1069</v>
      </c>
      <c r="D128" s="4" t="n">
        <v>1995</v>
      </c>
      <c r="E128" s="4" t="s">
        <v>91</v>
      </c>
      <c r="F128" s="4" t="s">
        <v>469</v>
      </c>
      <c r="G128" s="4" t="str">
        <f aca="false">IF(LEFT(I128,3)="R1 ","L6",IF(D128&gt;=2014,"L1",IF(D128&gt;=1998,"L2",IF(D128&gt;=1987,"L3",IF(D128&gt;=1978,"L4",IF(D128&gt;=1965,"L5","L6"))))))</f>
        <v>L3</v>
      </c>
      <c r="H128" s="4" t="str">
        <f aca="false">IFERROR(INDEX(Lanes!$C$2:$C$60,MATCH(LEFT(I128,FIND(" ",I128)-1),Lanes!$A$2:$A$60,0)),"?")</f>
        <v>V</v>
      </c>
      <c r="I128" s="4" t="s">
        <v>1045</v>
      </c>
      <c r="J128" s="4" t="s">
        <v>1046</v>
      </c>
      <c r="K128" s="4" t="s">
        <v>351</v>
      </c>
      <c r="L128" s="4" t="s">
        <v>352</v>
      </c>
      <c r="M128" s="4" t="s">
        <v>1047</v>
      </c>
      <c r="N128" s="4" t="s">
        <v>1048</v>
      </c>
      <c r="O128" s="4" t="s">
        <v>1049</v>
      </c>
      <c r="P128" s="2" t="s">
        <v>1070</v>
      </c>
      <c r="Q128" s="2" t="s">
        <v>1071</v>
      </c>
      <c r="R128" s="4" t="s">
        <v>50</v>
      </c>
      <c r="S128" s="4" t="s">
        <v>1072</v>
      </c>
      <c r="T128" s="4" t="s">
        <v>52</v>
      </c>
      <c r="U128" s="4"/>
      <c r="V128" s="4"/>
      <c r="W128" s="4" t="s">
        <v>75</v>
      </c>
      <c r="X128" s="2" t="s">
        <v>1073</v>
      </c>
      <c r="Y128" s="4" t="s">
        <v>54</v>
      </c>
      <c r="Z128" s="4"/>
      <c r="AA128" s="4"/>
      <c r="AB128" s="4"/>
    </row>
    <row r="129" customFormat="false" ht="75" hidden="false" customHeight="true" outlineLevel="0" collapsed="false">
      <c r="A129" s="4" t="s">
        <v>1074</v>
      </c>
      <c r="B129" s="4" t="s">
        <v>1042</v>
      </c>
      <c r="C129" s="4" t="s">
        <v>1075</v>
      </c>
      <c r="D129" s="4" t="n">
        <v>1996</v>
      </c>
      <c r="E129" s="4" t="s">
        <v>91</v>
      </c>
      <c r="F129" s="4" t="s">
        <v>469</v>
      </c>
      <c r="G129" s="4" t="str">
        <f aca="false">IF(LEFT(I129,3)="R1 ","L6",IF(D129&gt;=2014,"L1",IF(D129&gt;=1998,"L2",IF(D129&gt;=1987,"L3",IF(D129&gt;=1978,"L4",IF(D129&gt;=1965,"L5","L6"))))))</f>
        <v>L3</v>
      </c>
      <c r="H129" s="4" t="str">
        <f aca="false">IFERROR(INDEX(Lanes!$C$2:$C$60,MATCH(LEFT(I129,FIND(" ",I129)-1),Lanes!$A$2:$A$60,0)),"?")</f>
        <v>V</v>
      </c>
      <c r="I129" s="4" t="s">
        <v>1045</v>
      </c>
      <c r="J129" s="4" t="s">
        <v>1046</v>
      </c>
      <c r="K129" s="4" t="s">
        <v>351</v>
      </c>
      <c r="L129" s="4" t="s">
        <v>352</v>
      </c>
      <c r="M129" s="4" t="s">
        <v>1047</v>
      </c>
      <c r="N129" s="4" t="s">
        <v>1048</v>
      </c>
      <c r="O129" s="4" t="s">
        <v>1076</v>
      </c>
      <c r="P129" s="2" t="s">
        <v>1077</v>
      </c>
      <c r="Q129" s="2" t="s">
        <v>1078</v>
      </c>
      <c r="R129" s="4" t="s">
        <v>50</v>
      </c>
      <c r="S129" s="4" t="s">
        <v>1079</v>
      </c>
      <c r="T129" s="4" t="s">
        <v>107</v>
      </c>
      <c r="U129" s="4"/>
      <c r="V129" s="4"/>
      <c r="W129" s="4" t="s">
        <v>75</v>
      </c>
      <c r="X129" s="2" t="s">
        <v>1080</v>
      </c>
      <c r="Y129" s="4" t="s">
        <v>54</v>
      </c>
      <c r="Z129" s="4"/>
      <c r="AA129" s="4"/>
      <c r="AB129" s="4"/>
    </row>
    <row r="130" customFormat="false" ht="75" hidden="false" customHeight="true" outlineLevel="0" collapsed="false">
      <c r="A130" s="4" t="s">
        <v>1081</v>
      </c>
      <c r="B130" s="4" t="s">
        <v>1042</v>
      </c>
      <c r="C130" s="4" t="s">
        <v>1082</v>
      </c>
      <c r="D130" s="4" t="n">
        <v>1997</v>
      </c>
      <c r="E130" s="4" t="s">
        <v>91</v>
      </c>
      <c r="F130" s="4" t="s">
        <v>469</v>
      </c>
      <c r="G130" s="4" t="str">
        <f aca="false">IF(LEFT(I130,3)="R1 ","L6",IF(D130&gt;=2014,"L1",IF(D130&gt;=1998,"L2",IF(D130&gt;=1987,"L3",IF(D130&gt;=1978,"L4",IF(D130&gt;=1965,"L5","L6"))))))</f>
        <v>L3</v>
      </c>
      <c r="H130" s="4" t="str">
        <f aca="false">IFERROR(INDEX(Lanes!$C$2:$C$60,MATCH(LEFT(I130,FIND(" ",I130)-1),Lanes!$A$2:$A$60,0)),"?")</f>
        <v>V</v>
      </c>
      <c r="I130" s="4" t="s">
        <v>1045</v>
      </c>
      <c r="J130" s="4" t="s">
        <v>1046</v>
      </c>
      <c r="K130" s="4" t="s">
        <v>351</v>
      </c>
      <c r="L130" s="4" t="s">
        <v>352</v>
      </c>
      <c r="M130" s="4" t="s">
        <v>1047</v>
      </c>
      <c r="N130" s="4" t="s">
        <v>1048</v>
      </c>
      <c r="O130" s="4" t="s">
        <v>1076</v>
      </c>
      <c r="P130" s="2" t="s">
        <v>1083</v>
      </c>
      <c r="Q130" s="2" t="s">
        <v>1084</v>
      </c>
      <c r="R130" s="4" t="s">
        <v>50</v>
      </c>
      <c r="S130" s="4" t="s">
        <v>1085</v>
      </c>
      <c r="T130" s="4" t="s">
        <v>107</v>
      </c>
      <c r="U130" s="4"/>
      <c r="V130" s="4"/>
      <c r="W130" s="4" t="s">
        <v>75</v>
      </c>
      <c r="X130" s="2" t="s">
        <v>1086</v>
      </c>
      <c r="Y130" s="4" t="s">
        <v>54</v>
      </c>
      <c r="Z130" s="4"/>
      <c r="AA130" s="4"/>
      <c r="AB130" s="4"/>
    </row>
    <row r="131" customFormat="false" ht="75" hidden="false" customHeight="true" outlineLevel="0" collapsed="false">
      <c r="A131" s="4" t="s">
        <v>1087</v>
      </c>
      <c r="B131" s="4" t="s">
        <v>1088</v>
      </c>
      <c r="C131" s="4" t="s">
        <v>1089</v>
      </c>
      <c r="D131" s="4" t="n">
        <v>1996</v>
      </c>
      <c r="E131" s="4" t="s">
        <v>91</v>
      </c>
      <c r="F131" s="4" t="s">
        <v>469</v>
      </c>
      <c r="G131" s="4" t="str">
        <f aca="false">IF(LEFT(I131,3)="R1 ","L6",IF(D131&gt;=2014,"L1",IF(D131&gt;=1998,"L2",IF(D131&gt;=1987,"L3",IF(D131&gt;=1978,"L4",IF(D131&gt;=1965,"L5","L6"))))))</f>
        <v>L3</v>
      </c>
      <c r="H131" s="4" t="str">
        <f aca="false">IFERROR(INDEX(Lanes!$C$2:$C$60,MATCH(LEFT(I131,FIND(" ",I131)-1),Lanes!$A$2:$A$60,0)),"?")</f>
        <v>V</v>
      </c>
      <c r="I131" s="4" t="s">
        <v>1045</v>
      </c>
      <c r="J131" s="4"/>
      <c r="K131" s="4" t="s">
        <v>351</v>
      </c>
      <c r="L131" s="4" t="s">
        <v>352</v>
      </c>
      <c r="M131" s="4" t="s">
        <v>1047</v>
      </c>
      <c r="N131" s="4" t="s">
        <v>1048</v>
      </c>
      <c r="O131" s="4" t="s">
        <v>1090</v>
      </c>
      <c r="P131" s="2" t="s">
        <v>1091</v>
      </c>
      <c r="Q131" s="2" t="s">
        <v>1092</v>
      </c>
      <c r="R131" s="4" t="s">
        <v>50</v>
      </c>
      <c r="S131" s="4" t="s">
        <v>1093</v>
      </c>
      <c r="T131" s="4" t="s">
        <v>107</v>
      </c>
      <c r="U131" s="4"/>
      <c r="V131" s="4"/>
      <c r="W131" s="4"/>
      <c r="X131" s="2" t="s">
        <v>1094</v>
      </c>
      <c r="Y131" s="4" t="s">
        <v>54</v>
      </c>
      <c r="Z131" s="4"/>
      <c r="AA131" s="4"/>
      <c r="AB131" s="4"/>
    </row>
    <row r="132" customFormat="false" ht="75" hidden="false" customHeight="true" outlineLevel="0" collapsed="false">
      <c r="A132" s="4" t="s">
        <v>1095</v>
      </c>
      <c r="B132" s="4" t="s">
        <v>1096</v>
      </c>
      <c r="C132" s="4" t="s">
        <v>1097</v>
      </c>
      <c r="D132" s="4" t="n">
        <v>1996</v>
      </c>
      <c r="E132" s="4" t="s">
        <v>91</v>
      </c>
      <c r="F132" s="4" t="s">
        <v>469</v>
      </c>
      <c r="G132" s="4" t="str">
        <f aca="false">IF(LEFT(I132,3)="R1 ","L6",IF(D132&gt;=2014,"L1",IF(D132&gt;=1998,"L2",IF(D132&gt;=1987,"L3",IF(D132&gt;=1978,"L4",IF(D132&gt;=1965,"L5","L6"))))))</f>
        <v>L3</v>
      </c>
      <c r="H132" s="4" t="str">
        <f aca="false">IFERROR(INDEX(Lanes!$C$2:$C$60,MATCH(LEFT(I132,FIND(" ",I132)-1),Lanes!$A$2:$A$60,0)),"?")</f>
        <v>V</v>
      </c>
      <c r="I132" s="4" t="s">
        <v>1045</v>
      </c>
      <c r="J132" s="4"/>
      <c r="K132" s="4" t="s">
        <v>351</v>
      </c>
      <c r="L132" s="4" t="s">
        <v>352</v>
      </c>
      <c r="M132" s="4" t="s">
        <v>1047</v>
      </c>
      <c r="N132" s="4" t="s">
        <v>1048</v>
      </c>
      <c r="O132" s="4" t="s">
        <v>1098</v>
      </c>
      <c r="P132" s="2" t="s">
        <v>1099</v>
      </c>
      <c r="Q132" s="2" t="s">
        <v>1100</v>
      </c>
      <c r="R132" s="4" t="s">
        <v>50</v>
      </c>
      <c r="S132" s="4" t="s">
        <v>1101</v>
      </c>
      <c r="T132" s="4" t="s">
        <v>107</v>
      </c>
      <c r="U132" s="4"/>
      <c r="V132" s="4"/>
      <c r="W132" s="4"/>
      <c r="X132" s="2" t="s">
        <v>1102</v>
      </c>
      <c r="Y132" s="4" t="s">
        <v>54</v>
      </c>
      <c r="Z132" s="4"/>
      <c r="AA132" s="4"/>
      <c r="AB132" s="4"/>
    </row>
    <row r="133" customFormat="false" ht="75" hidden="false" customHeight="true" outlineLevel="0" collapsed="false">
      <c r="A133" s="4" t="s">
        <v>1103</v>
      </c>
      <c r="B133" s="4" t="s">
        <v>1096</v>
      </c>
      <c r="C133" s="4" t="s">
        <v>1104</v>
      </c>
      <c r="D133" s="4" t="n">
        <v>1997</v>
      </c>
      <c r="E133" s="4" t="s">
        <v>91</v>
      </c>
      <c r="F133" s="4" t="s">
        <v>469</v>
      </c>
      <c r="G133" s="4" t="str">
        <f aca="false">IF(LEFT(I133,3)="R1 ","L6",IF(D133&gt;=2014,"L1",IF(D133&gt;=1998,"L2",IF(D133&gt;=1987,"L3",IF(D133&gt;=1978,"L4",IF(D133&gt;=1965,"L5","L6"))))))</f>
        <v>L3</v>
      </c>
      <c r="H133" s="4" t="str">
        <f aca="false">IFERROR(INDEX(Lanes!$C$2:$C$60,MATCH(LEFT(I133,FIND(" ",I133)-1),Lanes!$A$2:$A$60,0)),"?")</f>
        <v>V</v>
      </c>
      <c r="I133" s="4" t="s">
        <v>1045</v>
      </c>
      <c r="J133" s="4"/>
      <c r="K133" s="4" t="s">
        <v>351</v>
      </c>
      <c r="L133" s="4" t="s">
        <v>352</v>
      </c>
      <c r="M133" s="4" t="s">
        <v>1047</v>
      </c>
      <c r="N133" s="4" t="s">
        <v>1048</v>
      </c>
      <c r="O133" s="4" t="s">
        <v>1105</v>
      </c>
      <c r="P133" s="2" t="s">
        <v>1106</v>
      </c>
      <c r="Q133" s="2" t="s">
        <v>1107</v>
      </c>
      <c r="R133" s="4" t="s">
        <v>50</v>
      </c>
      <c r="S133" s="4" t="s">
        <v>1108</v>
      </c>
      <c r="T133" s="4" t="s">
        <v>107</v>
      </c>
      <c r="U133" s="4"/>
      <c r="V133" s="4"/>
      <c r="W133" s="4"/>
      <c r="X133" s="2" t="s">
        <v>1109</v>
      </c>
      <c r="Y133" s="4" t="s">
        <v>54</v>
      </c>
      <c r="Z133" s="4"/>
      <c r="AA133" s="4"/>
      <c r="AB133" s="4"/>
    </row>
    <row r="134" customFormat="false" ht="75" hidden="false" customHeight="true" outlineLevel="0" collapsed="false">
      <c r="A134" s="4" t="s">
        <v>1110</v>
      </c>
      <c r="B134" s="4" t="s">
        <v>1111</v>
      </c>
      <c r="C134" s="4" t="s">
        <v>1112</v>
      </c>
      <c r="D134" s="4" t="n">
        <v>1991</v>
      </c>
      <c r="E134" s="4" t="s">
        <v>91</v>
      </c>
      <c r="F134" s="4" t="s">
        <v>834</v>
      </c>
      <c r="G134" s="4" t="str">
        <f aca="false">IF(LEFT(I134,3)="R1 ","L6",IF(D134&gt;=2014,"L1",IF(D134&gt;=1998,"L2",IF(D134&gt;=1987,"L3",IF(D134&gt;=1978,"L4",IF(D134&gt;=1965,"L5","L6"))))))</f>
        <v>L3</v>
      </c>
      <c r="H134" s="4" t="str">
        <f aca="false">IFERROR(INDEX(Lanes!$C$2:$C$60,MATCH(LEFT(I134,FIND(" ",I134)-1),Lanes!$A$2:$A$60,0)),"?")</f>
        <v>V</v>
      </c>
      <c r="I134" s="4" t="s">
        <v>1045</v>
      </c>
      <c r="J134" s="4"/>
      <c r="K134" s="4" t="s">
        <v>351</v>
      </c>
      <c r="L134" s="4" t="s">
        <v>753</v>
      </c>
      <c r="M134" s="4" t="s">
        <v>1113</v>
      </c>
      <c r="N134" s="4" t="s">
        <v>1114</v>
      </c>
      <c r="O134" s="4" t="s">
        <v>1115</v>
      </c>
      <c r="P134" s="2" t="s">
        <v>1116</v>
      </c>
      <c r="Q134" s="2" t="s">
        <v>1117</v>
      </c>
      <c r="R134" s="4" t="s">
        <v>50</v>
      </c>
      <c r="S134" s="4" t="s">
        <v>1118</v>
      </c>
      <c r="T134" s="4" t="s">
        <v>52</v>
      </c>
      <c r="U134" s="4"/>
      <c r="V134" s="4"/>
      <c r="W134" s="4" t="s">
        <v>75</v>
      </c>
      <c r="X134" s="2" t="s">
        <v>1119</v>
      </c>
      <c r="Y134" s="4" t="s">
        <v>77</v>
      </c>
      <c r="Z134" s="4"/>
      <c r="AA134" s="4"/>
      <c r="AB134" s="4"/>
    </row>
    <row r="135" customFormat="false" ht="75" hidden="false" customHeight="true" outlineLevel="0" collapsed="false">
      <c r="A135" s="4" t="s">
        <v>1120</v>
      </c>
      <c r="B135" s="4" t="s">
        <v>1111</v>
      </c>
      <c r="C135" s="4" t="s">
        <v>1121</v>
      </c>
      <c r="D135" s="4" t="n">
        <v>1993</v>
      </c>
      <c r="E135" s="4" t="s">
        <v>91</v>
      </c>
      <c r="F135" s="4" t="s">
        <v>886</v>
      </c>
      <c r="G135" s="4" t="str">
        <f aca="false">IF(LEFT(I135,3)="R1 ","L6",IF(D135&gt;=2014,"L1",IF(D135&gt;=1998,"L2",IF(D135&gt;=1987,"L3",IF(D135&gt;=1978,"L4",IF(D135&gt;=1965,"L5","L6"))))))</f>
        <v>L3</v>
      </c>
      <c r="H135" s="4" t="str">
        <f aca="false">IFERROR(INDEX(Lanes!$C$2:$C$60,MATCH(LEFT(I135,FIND(" ",I135)-1),Lanes!$A$2:$A$60,0)),"?")</f>
        <v>V</v>
      </c>
      <c r="I135" s="4" t="s">
        <v>1045</v>
      </c>
      <c r="J135" s="4"/>
      <c r="K135" s="4" t="s">
        <v>351</v>
      </c>
      <c r="L135" s="4" t="s">
        <v>753</v>
      </c>
      <c r="M135" s="4" t="s">
        <v>1113</v>
      </c>
      <c r="N135" s="4" t="s">
        <v>1122</v>
      </c>
      <c r="O135" s="4" t="s">
        <v>1123</v>
      </c>
      <c r="P135" s="2" t="s">
        <v>1124</v>
      </c>
      <c r="Q135" s="2" t="s">
        <v>1125</v>
      </c>
      <c r="R135" s="4" t="s">
        <v>50</v>
      </c>
      <c r="S135" s="4" t="s">
        <v>1126</v>
      </c>
      <c r="T135" s="4" t="s">
        <v>52</v>
      </c>
      <c r="U135" s="4"/>
      <c r="V135" s="4"/>
      <c r="W135" s="4" t="s">
        <v>75</v>
      </c>
      <c r="X135" s="2" t="s">
        <v>1119</v>
      </c>
      <c r="Y135" s="4" t="s">
        <v>77</v>
      </c>
      <c r="Z135" s="4"/>
      <c r="AA135" s="4"/>
      <c r="AB135" s="4"/>
    </row>
    <row r="136" customFormat="false" ht="75" hidden="false" customHeight="true" outlineLevel="0" collapsed="false">
      <c r="A136" s="4" t="s">
        <v>1127</v>
      </c>
      <c r="B136" s="4" t="s">
        <v>1111</v>
      </c>
      <c r="C136" s="4" t="s">
        <v>1128</v>
      </c>
      <c r="D136" s="4" t="n">
        <v>1994</v>
      </c>
      <c r="E136" s="4" t="s">
        <v>91</v>
      </c>
      <c r="F136" s="4" t="s">
        <v>886</v>
      </c>
      <c r="G136" s="4" t="str">
        <f aca="false">IF(LEFT(I136,3)="R1 ","L6",IF(D136&gt;=2014,"L1",IF(D136&gt;=1998,"L2",IF(D136&gt;=1987,"L3",IF(D136&gt;=1978,"L4",IF(D136&gt;=1965,"L5","L6"))))))</f>
        <v>L3</v>
      </c>
      <c r="H136" s="4" t="str">
        <f aca="false">IFERROR(INDEX(Lanes!$C$2:$C$60,MATCH(LEFT(I136,FIND(" ",I136)-1),Lanes!$A$2:$A$60,0)),"?")</f>
        <v>V</v>
      </c>
      <c r="I136" s="4" t="s">
        <v>1045</v>
      </c>
      <c r="J136" s="4"/>
      <c r="K136" s="4" t="s">
        <v>351</v>
      </c>
      <c r="L136" s="4" t="s">
        <v>753</v>
      </c>
      <c r="M136" s="4" t="s">
        <v>1113</v>
      </c>
      <c r="N136" s="4" t="s">
        <v>1122</v>
      </c>
      <c r="O136" s="4" t="s">
        <v>1129</v>
      </c>
      <c r="P136" s="2" t="s">
        <v>1130</v>
      </c>
      <c r="Q136" s="2" t="s">
        <v>1131</v>
      </c>
      <c r="R136" s="4" t="s">
        <v>50</v>
      </c>
      <c r="S136" s="4" t="s">
        <v>1132</v>
      </c>
      <c r="T136" s="4" t="s">
        <v>52</v>
      </c>
      <c r="U136" s="4"/>
      <c r="V136" s="4"/>
      <c r="W136" s="4" t="s">
        <v>75</v>
      </c>
      <c r="X136" s="2" t="s">
        <v>1119</v>
      </c>
      <c r="Y136" s="4" t="s">
        <v>77</v>
      </c>
      <c r="Z136" s="4"/>
      <c r="AA136" s="4"/>
      <c r="AB136" s="4"/>
    </row>
    <row r="137" customFormat="false" ht="75" hidden="false" customHeight="true" outlineLevel="0" collapsed="false">
      <c r="A137" s="4" t="s">
        <v>1133</v>
      </c>
      <c r="B137" s="4" t="s">
        <v>1111</v>
      </c>
      <c r="C137" s="4" t="s">
        <v>1134</v>
      </c>
      <c r="D137" s="4" t="n">
        <v>1996</v>
      </c>
      <c r="E137" s="4" t="s">
        <v>91</v>
      </c>
      <c r="F137" s="4" t="s">
        <v>886</v>
      </c>
      <c r="G137" s="4" t="str">
        <f aca="false">IF(LEFT(I137,3)="R1 ","L6",IF(D137&gt;=2014,"L1",IF(D137&gt;=1998,"L2",IF(D137&gt;=1987,"L3",IF(D137&gt;=1978,"L4",IF(D137&gt;=1965,"L5","L6"))))))</f>
        <v>L3</v>
      </c>
      <c r="H137" s="4" t="str">
        <f aca="false">IFERROR(INDEX(Lanes!$C$2:$C$60,MATCH(LEFT(I137,FIND(" ",I137)-1),Lanes!$A$2:$A$60,0)),"?")</f>
        <v>V</v>
      </c>
      <c r="I137" s="4" t="s">
        <v>1045</v>
      </c>
      <c r="J137" s="4"/>
      <c r="K137" s="4" t="s">
        <v>351</v>
      </c>
      <c r="L137" s="4" t="s">
        <v>753</v>
      </c>
      <c r="M137" s="4" t="s">
        <v>1113</v>
      </c>
      <c r="N137" s="4" t="s">
        <v>1122</v>
      </c>
      <c r="O137" s="4" t="s">
        <v>1135</v>
      </c>
      <c r="P137" s="2" t="s">
        <v>1136</v>
      </c>
      <c r="Q137" s="2" t="s">
        <v>1137</v>
      </c>
      <c r="R137" s="4" t="s">
        <v>50</v>
      </c>
      <c r="S137" s="4" t="s">
        <v>1138</v>
      </c>
      <c r="T137" s="4" t="s">
        <v>107</v>
      </c>
      <c r="U137" s="4"/>
      <c r="V137" s="4"/>
      <c r="W137" s="4" t="s">
        <v>75</v>
      </c>
      <c r="X137" s="2" t="s">
        <v>1119</v>
      </c>
      <c r="Y137" s="4" t="s">
        <v>77</v>
      </c>
      <c r="Z137" s="4"/>
      <c r="AA137" s="4"/>
      <c r="AB137" s="4"/>
    </row>
    <row r="138" customFormat="false" ht="75" hidden="false" customHeight="true" outlineLevel="0" collapsed="false">
      <c r="A138" s="4" t="s">
        <v>1139</v>
      </c>
      <c r="B138" s="4" t="s">
        <v>1140</v>
      </c>
      <c r="C138" s="4" t="s">
        <v>1141</v>
      </c>
      <c r="D138" s="4" t="n">
        <v>1983</v>
      </c>
      <c r="E138" s="4" t="s">
        <v>91</v>
      </c>
      <c r="F138" s="4" t="s">
        <v>1142</v>
      </c>
      <c r="G138" s="4" t="str">
        <f aca="false">IF(LEFT(I138,3)="R1 ","L6",IF(D138&gt;=2014,"L1",IF(D138&gt;=1998,"L2",IF(D138&gt;=1987,"L3",IF(D138&gt;=1978,"L4",IF(D138&gt;=1965,"L5","L6"))))))</f>
        <v>L4</v>
      </c>
      <c r="H138" s="4" t="str">
        <f aca="false">IFERROR(INDEX(Lanes!$C$2:$C$60,MATCH(LEFT(I138,FIND(" ",I138)-1),Lanes!$A$2:$A$60,0)),"?")</f>
        <v>V</v>
      </c>
      <c r="I138" s="4" t="s">
        <v>1045</v>
      </c>
      <c r="J138" s="4"/>
      <c r="K138" s="4" t="s">
        <v>351</v>
      </c>
      <c r="L138" s="4" t="s">
        <v>93</v>
      </c>
      <c r="M138" s="4" t="s">
        <v>902</v>
      </c>
      <c r="N138" s="4" t="s">
        <v>1143</v>
      </c>
      <c r="O138" s="4" t="s">
        <v>1144</v>
      </c>
      <c r="P138" s="2" t="s">
        <v>1145</v>
      </c>
      <c r="Q138" s="2" t="s">
        <v>1146</v>
      </c>
      <c r="R138" s="4" t="s">
        <v>50</v>
      </c>
      <c r="S138" s="4" t="s">
        <v>1147</v>
      </c>
      <c r="T138" s="4" t="s">
        <v>52</v>
      </c>
      <c r="U138" s="4"/>
      <c r="V138" s="4"/>
      <c r="W138" s="4"/>
      <c r="X138" s="2" t="s">
        <v>1148</v>
      </c>
      <c r="Y138" s="4" t="s">
        <v>77</v>
      </c>
      <c r="Z138" s="4"/>
      <c r="AA138" s="4"/>
      <c r="AB138" s="4"/>
    </row>
    <row r="139" customFormat="false" ht="75" hidden="false" customHeight="true" outlineLevel="0" collapsed="false">
      <c r="A139" s="4" t="s">
        <v>1149</v>
      </c>
      <c r="B139" s="4" t="s">
        <v>1140</v>
      </c>
      <c r="C139" s="4" t="s">
        <v>1150</v>
      </c>
      <c r="D139" s="4" t="n">
        <v>1983</v>
      </c>
      <c r="E139" s="4" t="s">
        <v>91</v>
      </c>
      <c r="F139" s="4" t="s">
        <v>1142</v>
      </c>
      <c r="G139" s="4" t="str">
        <f aca="false">IF(LEFT(I139,3)="R1 ","L6",IF(D139&gt;=2014,"L1",IF(D139&gt;=1998,"L2",IF(D139&gt;=1987,"L3",IF(D139&gt;=1978,"L4",IF(D139&gt;=1965,"L5","L6"))))))</f>
        <v>L4</v>
      </c>
      <c r="H139" s="4" t="str">
        <f aca="false">IFERROR(INDEX(Lanes!$C$2:$C$60,MATCH(LEFT(I139,FIND(" ",I139)-1),Lanes!$A$2:$A$60,0)),"?")</f>
        <v>V</v>
      </c>
      <c r="I139" s="4" t="s">
        <v>1045</v>
      </c>
      <c r="J139" s="4"/>
      <c r="K139" s="4" t="s">
        <v>351</v>
      </c>
      <c r="L139" s="4" t="s">
        <v>93</v>
      </c>
      <c r="M139" s="4" t="s">
        <v>902</v>
      </c>
      <c r="N139" s="4" t="s">
        <v>1143</v>
      </c>
      <c r="O139" s="4" t="s">
        <v>1144</v>
      </c>
      <c r="P139" s="2" t="s">
        <v>1151</v>
      </c>
      <c r="Q139" s="2" t="s">
        <v>1152</v>
      </c>
      <c r="R139" s="4" t="s">
        <v>50</v>
      </c>
      <c r="S139" s="4" t="s">
        <v>1153</v>
      </c>
      <c r="T139" s="4" t="s">
        <v>52</v>
      </c>
      <c r="U139" s="4"/>
      <c r="V139" s="4"/>
      <c r="W139" s="4"/>
      <c r="X139" s="2" t="s">
        <v>1148</v>
      </c>
      <c r="Y139" s="4" t="s">
        <v>77</v>
      </c>
      <c r="Z139" s="4"/>
      <c r="AA139" s="4"/>
      <c r="AB139" s="4"/>
    </row>
    <row r="140" customFormat="false" ht="75" hidden="false" customHeight="true" outlineLevel="0" collapsed="false">
      <c r="A140" s="4" t="s">
        <v>1154</v>
      </c>
      <c r="B140" s="4" t="s">
        <v>1140</v>
      </c>
      <c r="C140" s="4" t="s">
        <v>1155</v>
      </c>
      <c r="D140" s="4" t="n">
        <v>1990</v>
      </c>
      <c r="E140" s="4" t="s">
        <v>91</v>
      </c>
      <c r="F140" s="4" t="s">
        <v>1156</v>
      </c>
      <c r="G140" s="4" t="str">
        <f aca="false">IF(LEFT(I140,3)="R1 ","L6",IF(D140&gt;=2014,"L1",IF(D140&gt;=1998,"L2",IF(D140&gt;=1987,"L3",IF(D140&gt;=1978,"L4",IF(D140&gt;=1965,"L5","L6"))))))</f>
        <v>L3</v>
      </c>
      <c r="H140" s="4" t="str">
        <f aca="false">IFERROR(INDEX(Lanes!$C$2:$C$60,MATCH(LEFT(I140,FIND(" ",I140)-1),Lanes!$A$2:$A$60,0)),"?")</f>
        <v>V</v>
      </c>
      <c r="I140" s="4" t="s">
        <v>1045</v>
      </c>
      <c r="J140" s="4"/>
      <c r="K140" s="4" t="s">
        <v>351</v>
      </c>
      <c r="L140" s="4" t="s">
        <v>93</v>
      </c>
      <c r="M140" s="4" t="s">
        <v>902</v>
      </c>
      <c r="N140" s="4" t="s">
        <v>1143</v>
      </c>
      <c r="O140" s="4" t="s">
        <v>1157</v>
      </c>
      <c r="P140" s="2" t="s">
        <v>1158</v>
      </c>
      <c r="Q140" s="2" t="s">
        <v>1159</v>
      </c>
      <c r="R140" s="4" t="s">
        <v>50</v>
      </c>
      <c r="S140" s="4" t="s">
        <v>1160</v>
      </c>
      <c r="T140" s="4" t="s">
        <v>52</v>
      </c>
      <c r="U140" s="4"/>
      <c r="V140" s="4"/>
      <c r="W140" s="4"/>
      <c r="X140" s="2" t="s">
        <v>1148</v>
      </c>
      <c r="Y140" s="4" t="s">
        <v>77</v>
      </c>
      <c r="Z140" s="4"/>
      <c r="AA140" s="4"/>
      <c r="AB140" s="4"/>
    </row>
    <row r="141" customFormat="false" ht="75" hidden="false" customHeight="true" outlineLevel="0" collapsed="false">
      <c r="A141" s="4" t="s">
        <v>1161</v>
      </c>
      <c r="B141" s="4" t="s">
        <v>1162</v>
      </c>
      <c r="C141" s="4" t="s">
        <v>1163</v>
      </c>
      <c r="D141" s="4" t="n">
        <v>1996</v>
      </c>
      <c r="E141" s="4" t="s">
        <v>91</v>
      </c>
      <c r="F141" s="4" t="s">
        <v>564</v>
      </c>
      <c r="G141" s="4" t="str">
        <f aca="false">IF(LEFT(I141,3)="R1 ","L6",IF(D141&gt;=2014,"L1",IF(D141&gt;=1998,"L2",IF(D141&gt;=1987,"L3",IF(D141&gt;=1978,"L4",IF(D141&gt;=1965,"L5","L6"))))))</f>
        <v>L3</v>
      </c>
      <c r="H141" s="4" t="str">
        <f aca="false">IFERROR(INDEX(Lanes!$C$2:$C$60,MATCH(LEFT(I141,FIND(" ",I141)-1),Lanes!$A$2:$A$60,0)),"?")</f>
        <v>V</v>
      </c>
      <c r="I141" s="4" t="s">
        <v>1045</v>
      </c>
      <c r="J141" s="4"/>
      <c r="K141" s="4" t="s">
        <v>351</v>
      </c>
      <c r="L141" s="4" t="s">
        <v>45</v>
      </c>
      <c r="M141" s="4" t="s">
        <v>1164</v>
      </c>
      <c r="N141" s="4" t="s">
        <v>1165</v>
      </c>
      <c r="O141" s="4" t="s">
        <v>1166</v>
      </c>
      <c r="P141" s="2" t="s">
        <v>1167</v>
      </c>
      <c r="Q141" s="2" t="s">
        <v>1168</v>
      </c>
      <c r="R141" s="4" t="s">
        <v>50</v>
      </c>
      <c r="S141" s="4" t="s">
        <v>1169</v>
      </c>
      <c r="T141" s="4" t="s">
        <v>52</v>
      </c>
      <c r="U141" s="4"/>
      <c r="V141" s="4"/>
      <c r="W141" s="4" t="s">
        <v>75</v>
      </c>
      <c r="X141" s="2" t="s">
        <v>1170</v>
      </c>
      <c r="Y141" s="4" t="s">
        <v>77</v>
      </c>
      <c r="Z141" s="4"/>
      <c r="AA141" s="4"/>
      <c r="AB141" s="4"/>
    </row>
    <row r="142" customFormat="false" ht="75" hidden="false" customHeight="true" outlineLevel="0" collapsed="false">
      <c r="A142" s="4" t="s">
        <v>1171</v>
      </c>
      <c r="B142" s="4" t="s">
        <v>1162</v>
      </c>
      <c r="C142" s="4" t="s">
        <v>1172</v>
      </c>
      <c r="D142" s="4" t="n">
        <v>1998</v>
      </c>
      <c r="E142" s="4" t="s">
        <v>91</v>
      </c>
      <c r="F142" s="4" t="s">
        <v>564</v>
      </c>
      <c r="G142" s="4" t="str">
        <f aca="false">IF(LEFT(I142,3)="R1 ","L6",IF(D142&gt;=2014,"L1",IF(D142&gt;=1998,"L2",IF(D142&gt;=1987,"L3",IF(D142&gt;=1978,"L4",IF(D142&gt;=1965,"L5","L6"))))))</f>
        <v>L2</v>
      </c>
      <c r="H142" s="4" t="str">
        <f aca="false">IFERROR(INDEX(Lanes!$C$2:$C$60,MATCH(LEFT(I142,FIND(" ",I142)-1),Lanes!$A$2:$A$60,0)),"?")</f>
        <v>V</v>
      </c>
      <c r="I142" s="4" t="s">
        <v>1045</v>
      </c>
      <c r="J142" s="4"/>
      <c r="K142" s="4" t="s">
        <v>351</v>
      </c>
      <c r="L142" s="4" t="s">
        <v>45</v>
      </c>
      <c r="M142" s="4" t="s">
        <v>1164</v>
      </c>
      <c r="N142" s="4" t="s">
        <v>1165</v>
      </c>
      <c r="O142" s="4" t="s">
        <v>1173</v>
      </c>
      <c r="P142" s="2" t="s">
        <v>1174</v>
      </c>
      <c r="Q142" s="2" t="s">
        <v>1175</v>
      </c>
      <c r="R142" s="4" t="s">
        <v>50</v>
      </c>
      <c r="S142" s="4" t="s">
        <v>1176</v>
      </c>
      <c r="T142" s="4" t="s">
        <v>52</v>
      </c>
      <c r="U142" s="4" t="s">
        <v>75</v>
      </c>
      <c r="V142" s="4"/>
      <c r="W142" s="4" t="s">
        <v>75</v>
      </c>
      <c r="X142" s="2" t="s">
        <v>1170</v>
      </c>
      <c r="Y142" s="4" t="s">
        <v>77</v>
      </c>
      <c r="Z142" s="4"/>
      <c r="AA142" s="4"/>
      <c r="AB142" s="4"/>
    </row>
    <row r="143" customFormat="false" ht="75" hidden="false" customHeight="true" outlineLevel="0" collapsed="false">
      <c r="A143" s="4" t="s">
        <v>1177</v>
      </c>
      <c r="B143" s="4" t="s">
        <v>1178</v>
      </c>
      <c r="C143" s="4" t="s">
        <v>1179</v>
      </c>
      <c r="D143" s="4" t="n">
        <v>1996</v>
      </c>
      <c r="E143" s="4" t="s">
        <v>91</v>
      </c>
      <c r="F143" s="4" t="s">
        <v>1180</v>
      </c>
      <c r="G143" s="4" t="str">
        <f aca="false">IF(LEFT(I143,3)="R1 ","L6",IF(D143&gt;=2014,"L1",IF(D143&gt;=1998,"L2",IF(D143&gt;=1987,"L3",IF(D143&gt;=1978,"L4",IF(D143&gt;=1965,"L5","L6"))))))</f>
        <v>L3</v>
      </c>
      <c r="H143" s="4" t="str">
        <f aca="false">IFERROR(INDEX(Lanes!$C$2:$C$60,MATCH(LEFT(I143,FIND(" ",I143)-1),Lanes!$A$2:$A$60,0)),"?")</f>
        <v>V</v>
      </c>
      <c r="I143" s="4" t="s">
        <v>1045</v>
      </c>
      <c r="J143" s="4"/>
      <c r="K143" s="4" t="s">
        <v>351</v>
      </c>
      <c r="L143" s="4" t="s">
        <v>45</v>
      </c>
      <c r="M143" s="4" t="s">
        <v>1164</v>
      </c>
      <c r="N143" s="4" t="s">
        <v>1165</v>
      </c>
      <c r="O143" s="4" t="s">
        <v>1181</v>
      </c>
      <c r="P143" s="2" t="s">
        <v>1182</v>
      </c>
      <c r="Q143" s="2" t="s">
        <v>1183</v>
      </c>
      <c r="R143" s="4" t="s">
        <v>50</v>
      </c>
      <c r="S143" s="4" t="s">
        <v>1184</v>
      </c>
      <c r="T143" s="4" t="s">
        <v>52</v>
      </c>
      <c r="U143" s="4"/>
      <c r="V143" s="4"/>
      <c r="W143" s="4"/>
      <c r="X143" s="2" t="s">
        <v>1185</v>
      </c>
      <c r="Y143" s="4" t="s">
        <v>77</v>
      </c>
      <c r="Z143" s="4"/>
      <c r="AA143" s="4"/>
      <c r="AB143" s="4"/>
    </row>
    <row r="144" customFormat="false" ht="75" hidden="false" customHeight="true" outlineLevel="0" collapsed="false">
      <c r="A144" s="4" t="s">
        <v>1186</v>
      </c>
      <c r="B144" s="4" t="s">
        <v>1178</v>
      </c>
      <c r="C144" s="4" t="s">
        <v>1187</v>
      </c>
      <c r="D144" s="4" t="n">
        <v>1999</v>
      </c>
      <c r="E144" s="4" t="s">
        <v>91</v>
      </c>
      <c r="F144" s="4" t="s">
        <v>1180</v>
      </c>
      <c r="G144" s="4" t="str">
        <f aca="false">IF(LEFT(I144,3)="R1 ","L6",IF(D144&gt;=2014,"L1",IF(D144&gt;=1998,"L2",IF(D144&gt;=1987,"L3",IF(D144&gt;=1978,"L4",IF(D144&gt;=1965,"L5","L6"))))))</f>
        <v>L2</v>
      </c>
      <c r="H144" s="4" t="str">
        <f aca="false">IFERROR(INDEX(Lanes!$C$2:$C$60,MATCH(LEFT(I144,FIND(" ",I144)-1),Lanes!$A$2:$A$60,0)),"?")</f>
        <v>V</v>
      </c>
      <c r="I144" s="4" t="s">
        <v>1045</v>
      </c>
      <c r="J144" s="4"/>
      <c r="K144" s="4" t="s">
        <v>351</v>
      </c>
      <c r="L144" s="4" t="s">
        <v>45</v>
      </c>
      <c r="M144" s="4" t="s">
        <v>1164</v>
      </c>
      <c r="N144" s="4" t="s">
        <v>1165</v>
      </c>
      <c r="O144" s="4" t="s">
        <v>1188</v>
      </c>
      <c r="P144" s="2" t="s">
        <v>1189</v>
      </c>
      <c r="Q144" s="2" t="s">
        <v>1190</v>
      </c>
      <c r="R144" s="4" t="s">
        <v>50</v>
      </c>
      <c r="S144" s="4" t="s">
        <v>1191</v>
      </c>
      <c r="T144" s="4" t="s">
        <v>107</v>
      </c>
      <c r="U144" s="4"/>
      <c r="V144" s="4"/>
      <c r="W144" s="4"/>
      <c r="X144" s="2" t="s">
        <v>1185</v>
      </c>
      <c r="Y144" s="4" t="s">
        <v>77</v>
      </c>
      <c r="Z144" s="4"/>
      <c r="AA144" s="4"/>
      <c r="AB144" s="4"/>
    </row>
    <row r="145" customFormat="false" ht="75" hidden="false" customHeight="true" outlineLevel="0" collapsed="false">
      <c r="A145" s="4" t="s">
        <v>1192</v>
      </c>
      <c r="B145" s="4" t="s">
        <v>1193</v>
      </c>
      <c r="C145" s="4" t="s">
        <v>1194</v>
      </c>
      <c r="D145" s="4" t="n">
        <v>1995</v>
      </c>
      <c r="E145" s="4" t="s">
        <v>91</v>
      </c>
      <c r="F145" s="4" t="s">
        <v>1195</v>
      </c>
      <c r="G145" s="4" t="str">
        <f aca="false">IF(LEFT(I145,3)="R1 ","L6",IF(D145&gt;=2014,"L1",IF(D145&gt;=1998,"L2",IF(D145&gt;=1987,"L3",IF(D145&gt;=1978,"L4",IF(D145&gt;=1965,"L5","L6"))))))</f>
        <v>L3</v>
      </c>
      <c r="H145" s="4" t="str">
        <f aca="false">IFERROR(INDEX(Lanes!$C$2:$C$60,MATCH(LEFT(I145,FIND(" ",I145)-1),Lanes!$A$2:$A$60,0)),"?")</f>
        <v>V</v>
      </c>
      <c r="I145" s="4" t="s">
        <v>1045</v>
      </c>
      <c r="J145" s="4"/>
      <c r="K145" s="4" t="s">
        <v>351</v>
      </c>
      <c r="L145" s="4" t="s">
        <v>352</v>
      </c>
      <c r="M145" s="4" t="s">
        <v>1196</v>
      </c>
      <c r="N145" s="4" t="s">
        <v>1165</v>
      </c>
      <c r="O145" s="4" t="s">
        <v>1197</v>
      </c>
      <c r="P145" s="2" t="s">
        <v>1198</v>
      </c>
      <c r="Q145" s="2" t="s">
        <v>1199</v>
      </c>
      <c r="R145" s="4" t="s">
        <v>50</v>
      </c>
      <c r="S145" s="4" t="s">
        <v>1200</v>
      </c>
      <c r="T145" s="4" t="s">
        <v>52</v>
      </c>
      <c r="U145" s="4"/>
      <c r="V145" s="4"/>
      <c r="W145" s="4"/>
      <c r="X145" s="2" t="s">
        <v>1201</v>
      </c>
      <c r="Y145" s="4" t="s">
        <v>77</v>
      </c>
      <c r="Z145" s="4"/>
      <c r="AA145" s="4"/>
      <c r="AB145" s="4"/>
    </row>
    <row r="146" customFormat="false" ht="75" hidden="false" customHeight="true" outlineLevel="0" collapsed="false">
      <c r="A146" s="4" t="s">
        <v>1202</v>
      </c>
      <c r="B146" s="4" t="s">
        <v>1193</v>
      </c>
      <c r="C146" s="4" t="s">
        <v>1203</v>
      </c>
      <c r="D146" s="4" t="n">
        <v>1997</v>
      </c>
      <c r="E146" s="4" t="s">
        <v>91</v>
      </c>
      <c r="F146" s="4" t="s">
        <v>1195</v>
      </c>
      <c r="G146" s="4" t="str">
        <f aca="false">IF(LEFT(I146,3)="R1 ","L6",IF(D146&gt;=2014,"L1",IF(D146&gt;=1998,"L2",IF(D146&gt;=1987,"L3",IF(D146&gt;=1978,"L4",IF(D146&gt;=1965,"L5","L6"))))))</f>
        <v>L3</v>
      </c>
      <c r="H146" s="4" t="str">
        <f aca="false">IFERROR(INDEX(Lanes!$C$2:$C$60,MATCH(LEFT(I146,FIND(" ",I146)-1),Lanes!$A$2:$A$60,0)),"?")</f>
        <v>V</v>
      </c>
      <c r="I146" s="4" t="s">
        <v>1045</v>
      </c>
      <c r="J146" s="4"/>
      <c r="K146" s="4" t="s">
        <v>351</v>
      </c>
      <c r="L146" s="4" t="s">
        <v>352</v>
      </c>
      <c r="M146" s="4" t="s">
        <v>1196</v>
      </c>
      <c r="N146" s="4" t="s">
        <v>1165</v>
      </c>
      <c r="O146" s="4" t="s">
        <v>1204</v>
      </c>
      <c r="P146" s="2" t="s">
        <v>1205</v>
      </c>
      <c r="Q146" s="2" t="s">
        <v>1206</v>
      </c>
      <c r="R146" s="4" t="s">
        <v>50</v>
      </c>
      <c r="S146" s="4" t="s">
        <v>1207</v>
      </c>
      <c r="T146" s="4" t="s">
        <v>107</v>
      </c>
      <c r="U146" s="4"/>
      <c r="V146" s="4"/>
      <c r="W146" s="4"/>
      <c r="X146" s="2" t="s">
        <v>1201</v>
      </c>
      <c r="Y146" s="4" t="s">
        <v>77</v>
      </c>
      <c r="Z146" s="4"/>
      <c r="AA146" s="4"/>
      <c r="AB146" s="4"/>
    </row>
    <row r="147" customFormat="false" ht="75" hidden="false" customHeight="true" outlineLevel="0" collapsed="false">
      <c r="A147" s="4" t="s">
        <v>1208</v>
      </c>
      <c r="B147" s="4" t="s">
        <v>1111</v>
      </c>
      <c r="C147" s="4" t="s">
        <v>1209</v>
      </c>
      <c r="D147" s="4" t="n">
        <v>1989</v>
      </c>
      <c r="E147" s="4" t="s">
        <v>91</v>
      </c>
      <c r="F147" s="4" t="s">
        <v>834</v>
      </c>
      <c r="G147" s="4" t="str">
        <f aca="false">IF(LEFT(I147,3)="R1 ","L6",IF(D147&gt;=2014,"L1",IF(D147&gt;=1998,"L2",IF(D147&gt;=1987,"L3",IF(D147&gt;=1978,"L4",IF(D147&gt;=1965,"L5","L6"))))))</f>
        <v>L3</v>
      </c>
      <c r="H147" s="4" t="str">
        <f aca="false">IFERROR(INDEX(Lanes!$C$2:$C$60,MATCH(LEFT(I147,FIND(" ",I147)-1),Lanes!$A$2:$A$60,0)),"?")</f>
        <v>V</v>
      </c>
      <c r="I147" s="4" t="s">
        <v>1045</v>
      </c>
      <c r="J147" s="4"/>
      <c r="K147" s="4" t="s">
        <v>351</v>
      </c>
      <c r="L147" s="4" t="s">
        <v>753</v>
      </c>
      <c r="M147" s="4" t="s">
        <v>1113</v>
      </c>
      <c r="N147" s="4" t="s">
        <v>1114</v>
      </c>
      <c r="O147" s="4" t="s">
        <v>1210</v>
      </c>
      <c r="P147" s="2" t="s">
        <v>1211</v>
      </c>
      <c r="Q147" s="2" t="s">
        <v>1212</v>
      </c>
      <c r="R147" s="4" t="s">
        <v>50</v>
      </c>
      <c r="S147" s="4" t="s">
        <v>1213</v>
      </c>
      <c r="T147" s="4" t="s">
        <v>107</v>
      </c>
      <c r="U147" s="4"/>
      <c r="V147" s="4"/>
      <c r="W147" s="4" t="s">
        <v>75</v>
      </c>
      <c r="X147" s="2" t="s">
        <v>1214</v>
      </c>
      <c r="Y147" s="4" t="s">
        <v>77</v>
      </c>
      <c r="Z147" s="4"/>
      <c r="AA147" s="4"/>
      <c r="AB147" s="4"/>
    </row>
    <row r="148" customFormat="false" ht="75" hidden="false" customHeight="true" outlineLevel="0" collapsed="false">
      <c r="A148" s="4" t="s">
        <v>1215</v>
      </c>
      <c r="B148" s="4" t="s">
        <v>1111</v>
      </c>
      <c r="C148" s="4" t="s">
        <v>1216</v>
      </c>
      <c r="D148" s="4" t="n">
        <v>1990</v>
      </c>
      <c r="E148" s="4" t="s">
        <v>91</v>
      </c>
      <c r="F148" s="4" t="s">
        <v>834</v>
      </c>
      <c r="G148" s="4" t="str">
        <f aca="false">IF(LEFT(I148,3)="R1 ","L6",IF(D148&gt;=2014,"L1",IF(D148&gt;=1998,"L2",IF(D148&gt;=1987,"L3",IF(D148&gt;=1978,"L4",IF(D148&gt;=1965,"L5","L6"))))))</f>
        <v>L3</v>
      </c>
      <c r="H148" s="4" t="str">
        <f aca="false">IFERROR(INDEX(Lanes!$C$2:$C$60,MATCH(LEFT(I148,FIND(" ",I148)-1),Lanes!$A$2:$A$60,0)),"?")</f>
        <v>V</v>
      </c>
      <c r="I148" s="4" t="s">
        <v>1045</v>
      </c>
      <c r="J148" s="4"/>
      <c r="K148" s="4" t="s">
        <v>351</v>
      </c>
      <c r="L148" s="4" t="s">
        <v>753</v>
      </c>
      <c r="M148" s="4" t="s">
        <v>1113</v>
      </c>
      <c r="N148" s="4" t="s">
        <v>1114</v>
      </c>
      <c r="O148" s="4" t="s">
        <v>1217</v>
      </c>
      <c r="P148" s="2" t="s">
        <v>1218</v>
      </c>
      <c r="Q148" s="2" t="s">
        <v>1219</v>
      </c>
      <c r="R148" s="4" t="s">
        <v>50</v>
      </c>
      <c r="S148" s="4" t="s">
        <v>1220</v>
      </c>
      <c r="T148" s="4" t="s">
        <v>107</v>
      </c>
      <c r="U148" s="4"/>
      <c r="V148" s="4"/>
      <c r="W148" s="4" t="s">
        <v>75</v>
      </c>
      <c r="X148" s="2" t="s">
        <v>1221</v>
      </c>
      <c r="Y148" s="4" t="s">
        <v>77</v>
      </c>
      <c r="Z148" s="4"/>
      <c r="AA148" s="4"/>
      <c r="AB148" s="4"/>
    </row>
    <row r="149" customFormat="false" ht="75" hidden="false" customHeight="true" outlineLevel="0" collapsed="false">
      <c r="A149" s="4" t="s">
        <v>1222</v>
      </c>
      <c r="B149" s="4" t="s">
        <v>1111</v>
      </c>
      <c r="C149" s="4" t="s">
        <v>1223</v>
      </c>
      <c r="D149" s="4" t="n">
        <v>1992</v>
      </c>
      <c r="E149" s="4" t="s">
        <v>41</v>
      </c>
      <c r="F149" s="4" t="s">
        <v>834</v>
      </c>
      <c r="G149" s="4" t="str">
        <f aca="false">IF(LEFT(I149,3)="R1 ","L6",IF(D149&gt;=2014,"L1",IF(D149&gt;=1998,"L2",IF(D149&gt;=1987,"L3",IF(D149&gt;=1978,"L4",IF(D149&gt;=1965,"L5","L6"))))))</f>
        <v>L3</v>
      </c>
      <c r="H149" s="4" t="str">
        <f aca="false">IFERROR(INDEX(Lanes!$C$2:$C$60,MATCH(LEFT(I149,FIND(" ",I149)-1),Lanes!$A$2:$A$60,0)),"?")</f>
        <v>V</v>
      </c>
      <c r="I149" s="4" t="s">
        <v>1045</v>
      </c>
      <c r="J149" s="4"/>
      <c r="K149" s="4" t="s">
        <v>351</v>
      </c>
      <c r="L149" s="4" t="s">
        <v>753</v>
      </c>
      <c r="M149" s="4" t="s">
        <v>1113</v>
      </c>
      <c r="N149" s="4" t="s">
        <v>1114</v>
      </c>
      <c r="O149" s="4" t="s">
        <v>1224</v>
      </c>
      <c r="P149" s="2" t="s">
        <v>1225</v>
      </c>
      <c r="Q149" s="2" t="s">
        <v>1226</v>
      </c>
      <c r="R149" s="4" t="s">
        <v>50</v>
      </c>
      <c r="S149" s="4" t="s">
        <v>1227</v>
      </c>
      <c r="T149" s="4" t="s">
        <v>402</v>
      </c>
      <c r="U149" s="4"/>
      <c r="V149" s="4"/>
      <c r="W149" s="4" t="s">
        <v>75</v>
      </c>
      <c r="X149" s="2" t="s">
        <v>1228</v>
      </c>
      <c r="Y149" s="4" t="s">
        <v>77</v>
      </c>
      <c r="Z149" s="4"/>
      <c r="AA149" s="4"/>
      <c r="AB149" s="4"/>
    </row>
    <row r="150" customFormat="false" ht="75" hidden="false" customHeight="true" outlineLevel="0" collapsed="false">
      <c r="A150" s="4" t="s">
        <v>1229</v>
      </c>
      <c r="B150" s="4" t="s">
        <v>1230</v>
      </c>
      <c r="C150" s="4" t="s">
        <v>1231</v>
      </c>
      <c r="D150" s="4" t="n">
        <v>1994</v>
      </c>
      <c r="E150" s="4" t="s">
        <v>41</v>
      </c>
      <c r="F150" s="4" t="s">
        <v>1232</v>
      </c>
      <c r="G150" s="4" t="str">
        <f aca="false">IF(LEFT(I150,3)="R1 ","L6",IF(D150&gt;=2014,"L1",IF(D150&gt;=1998,"L2",IF(D150&gt;=1987,"L3",IF(D150&gt;=1978,"L4",IF(D150&gt;=1965,"L5","L6"))))))</f>
        <v>L3</v>
      </c>
      <c r="H150" s="4" t="str">
        <f aca="false">IFERROR(INDEX(Lanes!$C$2:$C$60,MATCH(LEFT(I150,FIND(" ",I150)-1),Lanes!$A$2:$A$60,0)),"?")</f>
        <v>V</v>
      </c>
      <c r="I150" s="4" t="s">
        <v>1045</v>
      </c>
      <c r="J150" s="4"/>
      <c r="K150" s="4" t="s">
        <v>351</v>
      </c>
      <c r="L150" s="4" t="s">
        <v>753</v>
      </c>
      <c r="M150" s="4" t="s">
        <v>1113</v>
      </c>
      <c r="N150" s="4" t="s">
        <v>1233</v>
      </c>
      <c r="O150" s="4" t="s">
        <v>1234</v>
      </c>
      <c r="P150" s="2" t="s">
        <v>1235</v>
      </c>
      <c r="Q150" s="2" t="s">
        <v>1236</v>
      </c>
      <c r="R150" s="4" t="s">
        <v>50</v>
      </c>
      <c r="S150" s="4" t="s">
        <v>1237</v>
      </c>
      <c r="T150" s="4" t="s">
        <v>402</v>
      </c>
      <c r="U150" s="4"/>
      <c r="V150" s="4"/>
      <c r="W150" s="4"/>
      <c r="X150" s="2" t="s">
        <v>1238</v>
      </c>
      <c r="Y150" s="4" t="s">
        <v>77</v>
      </c>
      <c r="Z150" s="4"/>
      <c r="AA150" s="4"/>
      <c r="AB150" s="4"/>
    </row>
    <row r="151" customFormat="false" ht="75" hidden="false" customHeight="true" outlineLevel="0" collapsed="false">
      <c r="A151" s="4" t="s">
        <v>1239</v>
      </c>
      <c r="B151" s="4" t="s">
        <v>1240</v>
      </c>
      <c r="C151" s="4" t="s">
        <v>1241</v>
      </c>
      <c r="D151" s="4" t="n">
        <v>1994</v>
      </c>
      <c r="E151" s="4" t="s">
        <v>91</v>
      </c>
      <c r="F151" s="4" t="s">
        <v>1242</v>
      </c>
      <c r="G151" s="4" t="str">
        <f aca="false">IF(LEFT(I151,3)="R1 ","L6",IF(D151&gt;=2014,"L1",IF(D151&gt;=1998,"L2",IF(D151&gt;=1987,"L3",IF(D151&gt;=1978,"L4",IF(D151&gt;=1965,"L5","L6"))))))</f>
        <v>L3</v>
      </c>
      <c r="H151" s="4" t="str">
        <f aca="false">IFERROR(INDEX(Lanes!$C$2:$C$60,MATCH(LEFT(I151,FIND(" ",I151)-1),Lanes!$A$2:$A$60,0)),"?")</f>
        <v>V</v>
      </c>
      <c r="I151" s="4" t="s">
        <v>1045</v>
      </c>
      <c r="J151" s="4"/>
      <c r="K151" s="4" t="s">
        <v>351</v>
      </c>
      <c r="L151" s="4" t="s">
        <v>753</v>
      </c>
      <c r="M151" s="4" t="s">
        <v>1113</v>
      </c>
      <c r="N151" s="4" t="s">
        <v>1243</v>
      </c>
      <c r="O151" s="4" t="s">
        <v>1244</v>
      </c>
      <c r="P151" s="2" t="s">
        <v>1245</v>
      </c>
      <c r="Q151" s="2" t="s">
        <v>1246</v>
      </c>
      <c r="R151" s="4" t="s">
        <v>50</v>
      </c>
      <c r="S151" s="4" t="s">
        <v>1247</v>
      </c>
      <c r="T151" s="4" t="s">
        <v>107</v>
      </c>
      <c r="U151" s="4"/>
      <c r="V151" s="4"/>
      <c r="W151" s="4"/>
      <c r="X151" s="2" t="s">
        <v>1248</v>
      </c>
      <c r="Y151" s="4" t="s">
        <v>77</v>
      </c>
      <c r="Z151" s="4"/>
      <c r="AA151" s="4"/>
      <c r="AB151" s="4"/>
    </row>
    <row r="152" customFormat="false" ht="75" hidden="false" customHeight="true" outlineLevel="0" collapsed="false">
      <c r="A152" s="4" t="s">
        <v>1249</v>
      </c>
      <c r="B152" s="4" t="s">
        <v>1240</v>
      </c>
      <c r="C152" s="4" t="s">
        <v>1250</v>
      </c>
      <c r="D152" s="4" t="n">
        <v>1997</v>
      </c>
      <c r="E152" s="4" t="s">
        <v>91</v>
      </c>
      <c r="F152" s="4" t="s">
        <v>1242</v>
      </c>
      <c r="G152" s="4" t="str">
        <f aca="false">IF(LEFT(I152,3)="R1 ","L6",IF(D152&gt;=2014,"L1",IF(D152&gt;=1998,"L2",IF(D152&gt;=1987,"L3",IF(D152&gt;=1978,"L4",IF(D152&gt;=1965,"L5","L6"))))))</f>
        <v>L3</v>
      </c>
      <c r="H152" s="4" t="str">
        <f aca="false">IFERROR(INDEX(Lanes!$C$2:$C$60,MATCH(LEFT(I152,FIND(" ",I152)-1),Lanes!$A$2:$A$60,0)),"?")</f>
        <v>V</v>
      </c>
      <c r="I152" s="4" t="s">
        <v>1045</v>
      </c>
      <c r="J152" s="4"/>
      <c r="K152" s="4" t="s">
        <v>351</v>
      </c>
      <c r="L152" s="4" t="s">
        <v>753</v>
      </c>
      <c r="M152" s="4" t="s">
        <v>1113</v>
      </c>
      <c r="N152" s="4" t="s">
        <v>1243</v>
      </c>
      <c r="O152" s="4" t="s">
        <v>1251</v>
      </c>
      <c r="P152" s="2" t="s">
        <v>1252</v>
      </c>
      <c r="Q152" s="2" t="s">
        <v>1253</v>
      </c>
      <c r="R152" s="4" t="s">
        <v>50</v>
      </c>
      <c r="S152" s="4" t="s">
        <v>1254</v>
      </c>
      <c r="T152" s="4" t="s">
        <v>107</v>
      </c>
      <c r="U152" s="4"/>
      <c r="V152" s="4"/>
      <c r="W152" s="4"/>
      <c r="X152" s="2" t="s">
        <v>1255</v>
      </c>
      <c r="Y152" s="4" t="s">
        <v>77</v>
      </c>
      <c r="Z152" s="4"/>
      <c r="AA152" s="4"/>
      <c r="AB152" s="4"/>
    </row>
    <row r="153" customFormat="false" ht="75" hidden="false" customHeight="true" outlineLevel="0" collapsed="false">
      <c r="A153" s="4" t="s">
        <v>1256</v>
      </c>
      <c r="B153" s="4" t="s">
        <v>1240</v>
      </c>
      <c r="C153" s="4" t="s">
        <v>1257</v>
      </c>
      <c r="D153" s="4" t="n">
        <v>1999</v>
      </c>
      <c r="E153" s="4" t="s">
        <v>91</v>
      </c>
      <c r="F153" s="4" t="s">
        <v>1258</v>
      </c>
      <c r="G153" s="4" t="str">
        <f aca="false">IF(LEFT(I153,3)="R1 ","L6",IF(D153&gt;=2014,"L1",IF(D153&gt;=1998,"L2",IF(D153&gt;=1987,"L3",IF(D153&gt;=1978,"L4",IF(D153&gt;=1965,"L5","L6"))))))</f>
        <v>L2</v>
      </c>
      <c r="H153" s="4" t="str">
        <f aca="false">IFERROR(INDEX(Lanes!$C$2:$C$60,MATCH(LEFT(I153,FIND(" ",I153)-1),Lanes!$A$2:$A$60,0)),"?")</f>
        <v>V</v>
      </c>
      <c r="I153" s="4" t="s">
        <v>1045</v>
      </c>
      <c r="J153" s="4"/>
      <c r="K153" s="4" t="s">
        <v>351</v>
      </c>
      <c r="L153" s="4" t="s">
        <v>753</v>
      </c>
      <c r="M153" s="4" t="s">
        <v>1113</v>
      </c>
      <c r="N153" s="4" t="s">
        <v>1243</v>
      </c>
      <c r="O153" s="4" t="s">
        <v>1259</v>
      </c>
      <c r="P153" s="2" t="s">
        <v>1260</v>
      </c>
      <c r="Q153" s="2" t="s">
        <v>1261</v>
      </c>
      <c r="R153" s="4" t="s">
        <v>50</v>
      </c>
      <c r="S153" s="4" t="s">
        <v>1262</v>
      </c>
      <c r="T153" s="4" t="s">
        <v>402</v>
      </c>
      <c r="U153" s="4"/>
      <c r="V153" s="4"/>
      <c r="W153" s="4"/>
      <c r="X153" s="2" t="s">
        <v>1263</v>
      </c>
      <c r="Y153" s="4" t="s">
        <v>77</v>
      </c>
      <c r="Z153" s="4"/>
      <c r="AA153" s="4"/>
      <c r="AB153" s="4"/>
    </row>
    <row r="154" customFormat="false" ht="75" hidden="false" customHeight="true" outlineLevel="0" collapsed="false">
      <c r="A154" s="4" t="s">
        <v>1264</v>
      </c>
      <c r="B154" s="4" t="s">
        <v>1140</v>
      </c>
      <c r="C154" s="4" t="s">
        <v>1265</v>
      </c>
      <c r="D154" s="4" t="n">
        <v>1994</v>
      </c>
      <c r="E154" s="4" t="s">
        <v>91</v>
      </c>
      <c r="F154" s="4" t="s">
        <v>1266</v>
      </c>
      <c r="G154" s="4" t="str">
        <f aca="false">IF(LEFT(I154,3)="R1 ","L6",IF(D154&gt;=2014,"L1",IF(D154&gt;=1998,"L2",IF(D154&gt;=1987,"L3",IF(D154&gt;=1978,"L4",IF(D154&gt;=1965,"L5","L6"))))))</f>
        <v>L3</v>
      </c>
      <c r="H154" s="4" t="str">
        <f aca="false">IFERROR(INDEX(Lanes!$C$2:$C$60,MATCH(LEFT(I154,FIND(" ",I154)-1),Lanes!$A$2:$A$60,0)),"?")</f>
        <v>V</v>
      </c>
      <c r="I154" s="4" t="s">
        <v>1045</v>
      </c>
      <c r="J154" s="4"/>
      <c r="K154" s="4" t="s">
        <v>351</v>
      </c>
      <c r="L154" s="4" t="s">
        <v>93</v>
      </c>
      <c r="M154" s="4" t="s">
        <v>902</v>
      </c>
      <c r="N154" s="4" t="s">
        <v>1143</v>
      </c>
      <c r="O154" s="4" t="s">
        <v>1267</v>
      </c>
      <c r="P154" s="2" t="s">
        <v>1268</v>
      </c>
      <c r="Q154" s="2" t="s">
        <v>1269</v>
      </c>
      <c r="R154" s="4" t="s">
        <v>50</v>
      </c>
      <c r="S154" s="4" t="s">
        <v>1270</v>
      </c>
      <c r="T154" s="4" t="s">
        <v>107</v>
      </c>
      <c r="U154" s="4"/>
      <c r="V154" s="4"/>
      <c r="W154" s="4"/>
      <c r="X154" s="2" t="s">
        <v>1271</v>
      </c>
      <c r="Y154" s="4" t="s">
        <v>77</v>
      </c>
      <c r="Z154" s="4"/>
      <c r="AA154" s="4"/>
      <c r="AB154" s="4"/>
    </row>
    <row r="155" customFormat="false" ht="75" hidden="false" customHeight="true" outlineLevel="0" collapsed="false">
      <c r="A155" s="4" t="s">
        <v>1272</v>
      </c>
      <c r="B155" s="4" t="s">
        <v>1140</v>
      </c>
      <c r="C155" s="4" t="s">
        <v>1273</v>
      </c>
      <c r="D155" s="4" t="n">
        <v>2001</v>
      </c>
      <c r="E155" s="4" t="s">
        <v>91</v>
      </c>
      <c r="F155" s="4" t="s">
        <v>1274</v>
      </c>
      <c r="G155" s="4" t="str">
        <f aca="false">IF(LEFT(I155,3)="R1 ","L6",IF(D155&gt;=2014,"L1",IF(D155&gt;=1998,"L2",IF(D155&gt;=1987,"L3",IF(D155&gt;=1978,"L4",IF(D155&gt;=1965,"L5","L6"))))))</f>
        <v>L2</v>
      </c>
      <c r="H155" s="4" t="str">
        <f aca="false">IFERROR(INDEX(Lanes!$C$2:$C$60,MATCH(LEFT(I155,FIND(" ",I155)-1),Lanes!$A$2:$A$60,0)),"?")</f>
        <v>V</v>
      </c>
      <c r="I155" s="4" t="s">
        <v>1045</v>
      </c>
      <c r="J155" s="4"/>
      <c r="K155" s="4" t="s">
        <v>351</v>
      </c>
      <c r="L155" s="4" t="s">
        <v>93</v>
      </c>
      <c r="M155" s="4" t="s">
        <v>902</v>
      </c>
      <c r="N155" s="4" t="s">
        <v>1143</v>
      </c>
      <c r="O155" s="4" t="s">
        <v>1275</v>
      </c>
      <c r="P155" s="2" t="s">
        <v>1276</v>
      </c>
      <c r="Q155" s="2" t="s">
        <v>1277</v>
      </c>
      <c r="R155" s="4" t="s">
        <v>50</v>
      </c>
      <c r="S155" s="4" t="s">
        <v>1278</v>
      </c>
      <c r="T155" s="4" t="s">
        <v>402</v>
      </c>
      <c r="U155" s="4"/>
      <c r="V155" s="4"/>
      <c r="W155" s="4"/>
      <c r="X155" s="2" t="s">
        <v>1279</v>
      </c>
      <c r="Y155" s="4" t="s">
        <v>54</v>
      </c>
      <c r="Z155" s="4"/>
      <c r="AA155" s="4"/>
      <c r="AB155" s="4"/>
    </row>
    <row r="156" customFormat="false" ht="75" hidden="false" customHeight="true" outlineLevel="0" collapsed="false">
      <c r="A156" s="4" t="s">
        <v>1280</v>
      </c>
      <c r="B156" s="4" t="s">
        <v>1281</v>
      </c>
      <c r="C156" s="4" t="s">
        <v>1282</v>
      </c>
      <c r="D156" s="4" t="n">
        <v>1995</v>
      </c>
      <c r="E156" s="4" t="s">
        <v>91</v>
      </c>
      <c r="F156" s="4" t="s">
        <v>1142</v>
      </c>
      <c r="G156" s="4" t="str">
        <f aca="false">IF(LEFT(I156,3)="R1 ","L6",IF(D156&gt;=2014,"L1",IF(D156&gt;=1998,"L2",IF(D156&gt;=1987,"L3",IF(D156&gt;=1978,"L4",IF(D156&gt;=1965,"L5","L6"))))))</f>
        <v>L3</v>
      </c>
      <c r="H156" s="4" t="str">
        <f aca="false">IFERROR(INDEX(Lanes!$C$2:$C$60,MATCH(LEFT(I156,FIND(" ",I156)-1),Lanes!$A$2:$A$60,0)),"?")</f>
        <v>V</v>
      </c>
      <c r="I156" s="4" t="s">
        <v>1045</v>
      </c>
      <c r="J156" s="4"/>
      <c r="K156" s="4" t="s">
        <v>351</v>
      </c>
      <c r="L156" s="4" t="s">
        <v>45</v>
      </c>
      <c r="M156" s="4" t="s">
        <v>1164</v>
      </c>
      <c r="N156" s="4" t="s">
        <v>1165</v>
      </c>
      <c r="O156" s="4" t="s">
        <v>1283</v>
      </c>
      <c r="P156" s="2" t="s">
        <v>1284</v>
      </c>
      <c r="Q156" s="2" t="s">
        <v>1285</v>
      </c>
      <c r="R156" s="4" t="s">
        <v>50</v>
      </c>
      <c r="S156" s="4" t="s">
        <v>1286</v>
      </c>
      <c r="T156" s="4" t="s">
        <v>107</v>
      </c>
      <c r="U156" s="4"/>
      <c r="V156" s="4"/>
      <c r="W156" s="4"/>
      <c r="X156" s="2" t="s">
        <v>1287</v>
      </c>
      <c r="Y156" s="4" t="s">
        <v>77</v>
      </c>
      <c r="Z156" s="4"/>
      <c r="AA156" s="4"/>
      <c r="AB156" s="4"/>
    </row>
    <row r="157" customFormat="false" ht="75" hidden="false" customHeight="true" outlineLevel="0" collapsed="false">
      <c r="A157" s="4" t="s">
        <v>1288</v>
      </c>
      <c r="B157" s="4" t="s">
        <v>1281</v>
      </c>
      <c r="C157" s="4" t="s">
        <v>1289</v>
      </c>
      <c r="D157" s="4" t="n">
        <v>1999</v>
      </c>
      <c r="E157" s="4" t="s">
        <v>91</v>
      </c>
      <c r="F157" s="4" t="s">
        <v>1290</v>
      </c>
      <c r="G157" s="4" t="str">
        <f aca="false">IF(LEFT(I157,3)="R1 ","L6",IF(D157&gt;=2014,"L1",IF(D157&gt;=1998,"L2",IF(D157&gt;=1987,"L3",IF(D157&gt;=1978,"L4",IF(D157&gt;=1965,"L5","L6"))))))</f>
        <v>L2</v>
      </c>
      <c r="H157" s="4" t="str">
        <f aca="false">IFERROR(INDEX(Lanes!$C$2:$C$60,MATCH(LEFT(I157,FIND(" ",I157)-1),Lanes!$A$2:$A$60,0)),"?")</f>
        <v>V</v>
      </c>
      <c r="I157" s="4" t="s">
        <v>1045</v>
      </c>
      <c r="J157" s="4"/>
      <c r="K157" s="4" t="s">
        <v>351</v>
      </c>
      <c r="L157" s="4" t="s">
        <v>45</v>
      </c>
      <c r="M157" s="4" t="s">
        <v>1164</v>
      </c>
      <c r="N157" s="4" t="s">
        <v>1165</v>
      </c>
      <c r="O157" s="4" t="s">
        <v>1181</v>
      </c>
      <c r="P157" s="2" t="s">
        <v>1291</v>
      </c>
      <c r="Q157" s="2" t="s">
        <v>1292</v>
      </c>
      <c r="R157" s="4" t="s">
        <v>50</v>
      </c>
      <c r="S157" s="4" t="s">
        <v>1293</v>
      </c>
      <c r="T157" s="4" t="s">
        <v>107</v>
      </c>
      <c r="U157" s="4"/>
      <c r="V157" s="4"/>
      <c r="W157" s="4"/>
      <c r="X157" s="2" t="s">
        <v>1294</v>
      </c>
      <c r="Y157" s="4" t="s">
        <v>77</v>
      </c>
      <c r="Z157" s="4"/>
      <c r="AA157" s="4"/>
      <c r="AB157" s="4"/>
    </row>
    <row r="158" customFormat="false" ht="75" hidden="false" customHeight="true" outlineLevel="0" collapsed="false">
      <c r="A158" s="4" t="s">
        <v>1295</v>
      </c>
      <c r="B158" s="4" t="s">
        <v>1296</v>
      </c>
      <c r="C158" s="4" t="s">
        <v>1297</v>
      </c>
      <c r="D158" s="4" t="n">
        <v>1997</v>
      </c>
      <c r="E158" s="4" t="s">
        <v>91</v>
      </c>
      <c r="F158" s="4" t="s">
        <v>1298</v>
      </c>
      <c r="G158" s="4" t="str">
        <f aca="false">IF(LEFT(I158,3)="R1 ","L6",IF(D158&gt;=2014,"L1",IF(D158&gt;=1998,"L2",IF(D158&gt;=1987,"L3",IF(D158&gt;=1978,"L4",IF(D158&gt;=1965,"L5","L6"))))))</f>
        <v>L3</v>
      </c>
      <c r="H158" s="4" t="str">
        <f aca="false">IFERROR(INDEX(Lanes!$C$2:$C$60,MATCH(LEFT(I158,FIND(" ",I158)-1),Lanes!$A$2:$A$60,0)),"?")</f>
        <v>V</v>
      </c>
      <c r="I158" s="4" t="s">
        <v>1045</v>
      </c>
      <c r="J158" s="4"/>
      <c r="K158" s="4" t="s">
        <v>351</v>
      </c>
      <c r="L158" s="4" t="s">
        <v>45</v>
      </c>
      <c r="M158" s="4" t="s">
        <v>1164</v>
      </c>
      <c r="N158" s="4" t="s">
        <v>1165</v>
      </c>
      <c r="O158" s="4" t="s">
        <v>1299</v>
      </c>
      <c r="P158" s="2" t="s">
        <v>1300</v>
      </c>
      <c r="Q158" s="2" t="s">
        <v>1301</v>
      </c>
      <c r="R158" s="4" t="s">
        <v>50</v>
      </c>
      <c r="S158" s="4" t="s">
        <v>1302</v>
      </c>
      <c r="T158" s="4" t="s">
        <v>107</v>
      </c>
      <c r="U158" s="4"/>
      <c r="V158" s="4"/>
      <c r="W158" s="4"/>
      <c r="X158" s="2" t="s">
        <v>1303</v>
      </c>
      <c r="Y158" s="4" t="s">
        <v>77</v>
      </c>
      <c r="Z158" s="4"/>
      <c r="AA158" s="4"/>
      <c r="AB158" s="4"/>
    </row>
    <row r="159" customFormat="false" ht="75" hidden="false" customHeight="true" outlineLevel="0" collapsed="false">
      <c r="A159" s="4" t="s">
        <v>1304</v>
      </c>
      <c r="B159" s="4" t="s">
        <v>1296</v>
      </c>
      <c r="C159" s="4" t="s">
        <v>1305</v>
      </c>
      <c r="D159" s="4" t="n">
        <v>1999</v>
      </c>
      <c r="E159" s="4" t="s">
        <v>91</v>
      </c>
      <c r="F159" s="4" t="s">
        <v>1298</v>
      </c>
      <c r="G159" s="4" t="str">
        <f aca="false">IF(LEFT(I159,3)="R1 ","L6",IF(D159&gt;=2014,"L1",IF(D159&gt;=1998,"L2",IF(D159&gt;=1987,"L3",IF(D159&gt;=1978,"L4",IF(D159&gt;=1965,"L5","L6"))))))</f>
        <v>L2</v>
      </c>
      <c r="H159" s="4" t="str">
        <f aca="false">IFERROR(INDEX(Lanes!$C$2:$C$60,MATCH(LEFT(I159,FIND(" ",I159)-1),Lanes!$A$2:$A$60,0)),"?")</f>
        <v>V</v>
      </c>
      <c r="I159" s="4" t="s">
        <v>1045</v>
      </c>
      <c r="J159" s="4"/>
      <c r="K159" s="4" t="s">
        <v>351</v>
      </c>
      <c r="L159" s="4" t="s">
        <v>45</v>
      </c>
      <c r="M159" s="4" t="s">
        <v>1164</v>
      </c>
      <c r="N159" s="4" t="s">
        <v>1165</v>
      </c>
      <c r="O159" s="4" t="s">
        <v>1306</v>
      </c>
      <c r="P159" s="2" t="s">
        <v>1307</v>
      </c>
      <c r="Q159" s="2" t="s">
        <v>1308</v>
      </c>
      <c r="R159" s="4" t="s">
        <v>50</v>
      </c>
      <c r="S159" s="4" t="s">
        <v>1309</v>
      </c>
      <c r="T159" s="4" t="s">
        <v>402</v>
      </c>
      <c r="U159" s="4"/>
      <c r="V159" s="4"/>
      <c r="W159" s="4"/>
      <c r="X159" s="2" t="s">
        <v>1310</v>
      </c>
      <c r="Y159" s="4" t="s">
        <v>77</v>
      </c>
      <c r="Z159" s="4"/>
      <c r="AA159" s="4"/>
      <c r="AB159" s="4"/>
    </row>
    <row r="160" customFormat="false" ht="75" hidden="false" customHeight="true" outlineLevel="0" collapsed="false">
      <c r="A160" s="4" t="s">
        <v>1311</v>
      </c>
      <c r="B160" s="4" t="s">
        <v>1312</v>
      </c>
      <c r="C160" s="4" t="s">
        <v>1313</v>
      </c>
      <c r="D160" s="4" t="n">
        <v>1999</v>
      </c>
      <c r="E160" s="4" t="s">
        <v>91</v>
      </c>
      <c r="F160" s="4" t="s">
        <v>564</v>
      </c>
      <c r="G160" s="4" t="str">
        <f aca="false">IF(LEFT(I160,3)="R1 ","L6",IF(D160&gt;=2014,"L1",IF(D160&gt;=1998,"L2",IF(D160&gt;=1987,"L3",IF(D160&gt;=1978,"L4",IF(D160&gt;=1965,"L5","L6"))))))</f>
        <v>L2</v>
      </c>
      <c r="H160" s="4" t="str">
        <f aca="false">IFERROR(INDEX(Lanes!$C$2:$C$60,MATCH(LEFT(I160,FIND(" ",I160)-1),Lanes!$A$2:$A$60,0)),"?")</f>
        <v>V</v>
      </c>
      <c r="I160" s="4" t="s">
        <v>1045</v>
      </c>
      <c r="J160" s="4"/>
      <c r="K160" s="4" t="s">
        <v>351</v>
      </c>
      <c r="L160" s="4" t="s">
        <v>45</v>
      </c>
      <c r="M160" s="4" t="s">
        <v>1164</v>
      </c>
      <c r="N160" s="4" t="s">
        <v>1165</v>
      </c>
      <c r="O160" s="4" t="s">
        <v>1314</v>
      </c>
      <c r="P160" s="2" t="s">
        <v>1315</v>
      </c>
      <c r="Q160" s="2" t="s">
        <v>1316</v>
      </c>
      <c r="R160" s="4" t="s">
        <v>50</v>
      </c>
      <c r="S160" s="4" t="s">
        <v>1317</v>
      </c>
      <c r="T160" s="4" t="s">
        <v>402</v>
      </c>
      <c r="U160" s="4"/>
      <c r="V160" s="4"/>
      <c r="W160" s="4"/>
      <c r="X160" s="2" t="s">
        <v>1318</v>
      </c>
      <c r="Y160" s="4" t="s">
        <v>77</v>
      </c>
      <c r="Z160" s="4"/>
      <c r="AA160" s="4"/>
      <c r="AB160" s="4"/>
    </row>
    <row r="161" customFormat="false" ht="75" hidden="false" customHeight="true" outlineLevel="0" collapsed="false">
      <c r="A161" s="4" t="s">
        <v>1319</v>
      </c>
      <c r="B161" s="4" t="s">
        <v>1320</v>
      </c>
      <c r="C161" s="4" t="s">
        <v>1321</v>
      </c>
      <c r="D161" s="4" t="n">
        <v>1999</v>
      </c>
      <c r="E161" s="4" t="s">
        <v>91</v>
      </c>
      <c r="F161" s="4" t="s">
        <v>644</v>
      </c>
      <c r="G161" s="4" t="str">
        <f aca="false">IF(LEFT(I161,3)="R1 ","L6",IF(D161&gt;=2014,"L1",IF(D161&gt;=1998,"L2",IF(D161&gt;=1987,"L3",IF(D161&gt;=1978,"L4",IF(D161&gt;=1965,"L5","L6"))))))</f>
        <v>L2</v>
      </c>
      <c r="H161" s="4" t="str">
        <f aca="false">IFERROR(INDEX(Lanes!$C$2:$C$60,MATCH(LEFT(I161,FIND(" ",I161)-1),Lanes!$A$2:$A$60,0)),"?")</f>
        <v>V</v>
      </c>
      <c r="I161" s="4" t="s">
        <v>1045</v>
      </c>
      <c r="J161" s="4"/>
      <c r="K161" s="4" t="s">
        <v>351</v>
      </c>
      <c r="L161" s="4" t="s">
        <v>472</v>
      </c>
      <c r="M161" s="4" t="s">
        <v>1322</v>
      </c>
      <c r="N161" s="4" t="s">
        <v>1323</v>
      </c>
      <c r="O161" s="4" t="s">
        <v>1324</v>
      </c>
      <c r="P161" s="2" t="s">
        <v>1325</v>
      </c>
      <c r="Q161" s="2" t="s">
        <v>1326</v>
      </c>
      <c r="R161" s="4" t="s">
        <v>50</v>
      </c>
      <c r="S161" s="4" t="s">
        <v>1327</v>
      </c>
      <c r="T161" s="4" t="s">
        <v>107</v>
      </c>
      <c r="U161" s="4"/>
      <c r="V161" s="4"/>
      <c r="W161" s="4"/>
      <c r="X161" s="2" t="s">
        <v>1328</v>
      </c>
      <c r="Y161" s="4" t="s">
        <v>77</v>
      </c>
      <c r="Z161" s="4"/>
      <c r="AA161" s="4"/>
      <c r="AB161" s="4"/>
    </row>
    <row r="162" customFormat="false" ht="75" hidden="false" customHeight="true" outlineLevel="0" collapsed="false">
      <c r="A162" s="4" t="s">
        <v>1329</v>
      </c>
      <c r="B162" s="4" t="s">
        <v>1320</v>
      </c>
      <c r="C162" s="4" t="s">
        <v>1330</v>
      </c>
      <c r="D162" s="4" t="n">
        <v>2000</v>
      </c>
      <c r="E162" s="4" t="s">
        <v>91</v>
      </c>
      <c r="F162" s="4" t="s">
        <v>644</v>
      </c>
      <c r="G162" s="4" t="str">
        <f aca="false">IF(LEFT(I162,3)="R1 ","L6",IF(D162&gt;=2014,"L1",IF(D162&gt;=1998,"L2",IF(D162&gt;=1987,"L3",IF(D162&gt;=1978,"L4",IF(D162&gt;=1965,"L5","L6"))))))</f>
        <v>L2</v>
      </c>
      <c r="H162" s="4" t="str">
        <f aca="false">IFERROR(INDEX(Lanes!$C$2:$C$60,MATCH(LEFT(I162,FIND(" ",I162)-1),Lanes!$A$2:$A$60,0)),"?")</f>
        <v>V</v>
      </c>
      <c r="I162" s="4" t="s">
        <v>1045</v>
      </c>
      <c r="J162" s="4"/>
      <c r="K162" s="4" t="s">
        <v>351</v>
      </c>
      <c r="L162" s="4" t="s">
        <v>472</v>
      </c>
      <c r="M162" s="4" t="s">
        <v>1322</v>
      </c>
      <c r="N162" s="4" t="s">
        <v>1323</v>
      </c>
      <c r="O162" s="4" t="s">
        <v>1331</v>
      </c>
      <c r="P162" s="2" t="s">
        <v>1332</v>
      </c>
      <c r="Q162" s="2" t="s">
        <v>1333</v>
      </c>
      <c r="R162" s="4" t="s">
        <v>50</v>
      </c>
      <c r="S162" s="4" t="s">
        <v>1334</v>
      </c>
      <c r="T162" s="4" t="s">
        <v>402</v>
      </c>
      <c r="U162" s="4"/>
      <c r="V162" s="4"/>
      <c r="W162" s="4"/>
      <c r="X162" s="2" t="s">
        <v>1328</v>
      </c>
      <c r="Y162" s="4" t="s">
        <v>77</v>
      </c>
      <c r="Z162" s="4"/>
      <c r="AA162" s="4"/>
      <c r="AB162" s="4"/>
    </row>
    <row r="163" customFormat="false" ht="75" hidden="false" customHeight="true" outlineLevel="0" collapsed="false">
      <c r="A163" s="4" t="s">
        <v>1335</v>
      </c>
      <c r="B163" s="4" t="s">
        <v>1320</v>
      </c>
      <c r="C163" s="4" t="s">
        <v>1336</v>
      </c>
      <c r="D163" s="4" t="n">
        <v>2001</v>
      </c>
      <c r="E163" s="4" t="s">
        <v>91</v>
      </c>
      <c r="F163" s="4" t="s">
        <v>644</v>
      </c>
      <c r="G163" s="4" t="str">
        <f aca="false">IF(LEFT(I163,3)="R1 ","L6",IF(D163&gt;=2014,"L1",IF(D163&gt;=1998,"L2",IF(D163&gt;=1987,"L3",IF(D163&gt;=1978,"L4",IF(D163&gt;=1965,"L5","L6"))))))</f>
        <v>L2</v>
      </c>
      <c r="H163" s="4" t="str">
        <f aca="false">IFERROR(INDEX(Lanes!$C$2:$C$60,MATCH(LEFT(I163,FIND(" ",I163)-1),Lanes!$A$2:$A$60,0)),"?")</f>
        <v>V</v>
      </c>
      <c r="I163" s="4" t="s">
        <v>1045</v>
      </c>
      <c r="J163" s="4"/>
      <c r="K163" s="4" t="s">
        <v>351</v>
      </c>
      <c r="L163" s="4" t="s">
        <v>472</v>
      </c>
      <c r="M163" s="4" t="s">
        <v>1322</v>
      </c>
      <c r="N163" s="4" t="s">
        <v>1323</v>
      </c>
      <c r="O163" s="4" t="s">
        <v>1337</v>
      </c>
      <c r="P163" s="2" t="s">
        <v>1338</v>
      </c>
      <c r="Q163" s="2" t="s">
        <v>1339</v>
      </c>
      <c r="R163" s="4" t="s">
        <v>50</v>
      </c>
      <c r="S163" s="4" t="s">
        <v>1340</v>
      </c>
      <c r="T163" s="4" t="s">
        <v>52</v>
      </c>
      <c r="U163" s="4"/>
      <c r="V163" s="4"/>
      <c r="W163" s="4"/>
      <c r="X163" s="2" t="s">
        <v>1341</v>
      </c>
      <c r="Y163" s="4" t="s">
        <v>54</v>
      </c>
      <c r="Z163" s="4"/>
      <c r="AA163" s="4"/>
      <c r="AB163" s="4"/>
    </row>
    <row r="164" customFormat="false" ht="75" hidden="false" customHeight="true" outlineLevel="0" collapsed="false">
      <c r="A164" s="4" t="s">
        <v>1342</v>
      </c>
      <c r="B164" s="4" t="s">
        <v>1343</v>
      </c>
      <c r="C164" s="4" t="s">
        <v>1343</v>
      </c>
      <c r="D164" s="4" t="n">
        <v>2003</v>
      </c>
      <c r="E164" s="4" t="s">
        <v>91</v>
      </c>
      <c r="F164" s="4" t="s">
        <v>644</v>
      </c>
      <c r="G164" s="4" t="str">
        <f aca="false">IF(LEFT(I164,3)="R1 ","L6",IF(D164&gt;=2014,"L1",IF(D164&gt;=1998,"L2",IF(D164&gt;=1987,"L3",IF(D164&gt;=1978,"L4",IF(D164&gt;=1965,"L5","L6"))))))</f>
        <v>L2</v>
      </c>
      <c r="H164" s="4" t="str">
        <f aca="false">IFERROR(INDEX(Lanes!$C$2:$C$60,MATCH(LEFT(I164,FIND(" ",I164)-1),Lanes!$A$2:$A$60,0)),"?")</f>
        <v>V</v>
      </c>
      <c r="I164" s="4" t="s">
        <v>1045</v>
      </c>
      <c r="J164" s="4"/>
      <c r="K164" s="4" t="s">
        <v>351</v>
      </c>
      <c r="L164" s="4" t="s">
        <v>472</v>
      </c>
      <c r="M164" s="4" t="s">
        <v>1322</v>
      </c>
      <c r="N164" s="4" t="s">
        <v>1323</v>
      </c>
      <c r="O164" s="4" t="s">
        <v>1344</v>
      </c>
      <c r="P164" s="2" t="s">
        <v>1345</v>
      </c>
      <c r="Q164" s="2" t="s">
        <v>1346</v>
      </c>
      <c r="R164" s="4" t="s">
        <v>50</v>
      </c>
      <c r="S164" s="4" t="s">
        <v>1347</v>
      </c>
      <c r="T164" s="4" t="s">
        <v>107</v>
      </c>
      <c r="U164" s="4"/>
      <c r="V164" s="4"/>
      <c r="W164" s="4"/>
      <c r="X164" s="2" t="s">
        <v>1348</v>
      </c>
      <c r="Y164" s="4" t="s">
        <v>77</v>
      </c>
      <c r="Z164" s="4"/>
      <c r="AA164" s="4"/>
      <c r="AB164" s="4"/>
    </row>
    <row r="165" customFormat="false" ht="75" hidden="false" customHeight="true" outlineLevel="0" collapsed="false">
      <c r="A165" s="4" t="s">
        <v>1349</v>
      </c>
      <c r="B165" s="4" t="s">
        <v>1350</v>
      </c>
      <c r="C165" s="4" t="s">
        <v>1351</v>
      </c>
      <c r="D165" s="4" t="n">
        <v>1994</v>
      </c>
      <c r="E165" s="4" t="s">
        <v>91</v>
      </c>
      <c r="F165" s="4" t="s">
        <v>1352</v>
      </c>
      <c r="G165" s="4" t="str">
        <f aca="false">IF(LEFT(I165,3)="R1 ","L6",IF(D165&gt;=2014,"L1",IF(D165&gt;=1998,"L2",IF(D165&gt;=1987,"L3",IF(D165&gt;=1978,"L4",IF(D165&gt;=1965,"L5","L6"))))))</f>
        <v>L3</v>
      </c>
      <c r="H165" s="4" t="str">
        <f aca="false">IFERROR(INDEX(Lanes!$C$2:$C$60,MATCH(LEFT(I165,FIND(" ",I165)-1),Lanes!$A$2:$A$60,0)),"?")</f>
        <v>V</v>
      </c>
      <c r="I165" s="4" t="s">
        <v>1045</v>
      </c>
      <c r="J165" s="4"/>
      <c r="K165" s="4" t="s">
        <v>351</v>
      </c>
      <c r="L165" s="4" t="s">
        <v>472</v>
      </c>
      <c r="M165" s="4" t="s">
        <v>1353</v>
      </c>
      <c r="N165" s="4" t="s">
        <v>1354</v>
      </c>
      <c r="O165" s="4" t="s">
        <v>1355</v>
      </c>
      <c r="P165" s="2" t="s">
        <v>1356</v>
      </c>
      <c r="Q165" s="2" t="s">
        <v>1357</v>
      </c>
      <c r="R165" s="4" t="s">
        <v>50</v>
      </c>
      <c r="S165" s="4" t="s">
        <v>1358</v>
      </c>
      <c r="T165" s="4" t="s">
        <v>52</v>
      </c>
      <c r="U165" s="4"/>
      <c r="V165" s="4"/>
      <c r="W165" s="4"/>
      <c r="X165" s="2" t="s">
        <v>1359</v>
      </c>
      <c r="Y165" s="4" t="s">
        <v>54</v>
      </c>
      <c r="Z165" s="4"/>
      <c r="AA165" s="4"/>
      <c r="AB165" s="4"/>
    </row>
    <row r="166" customFormat="false" ht="75" hidden="false" customHeight="true" outlineLevel="0" collapsed="false">
      <c r="A166" s="4" t="s">
        <v>1360</v>
      </c>
      <c r="B166" s="4" t="s">
        <v>1350</v>
      </c>
      <c r="C166" s="4" t="s">
        <v>1361</v>
      </c>
      <c r="D166" s="4" t="n">
        <v>1995</v>
      </c>
      <c r="E166" s="4" t="s">
        <v>91</v>
      </c>
      <c r="F166" s="4" t="s">
        <v>1362</v>
      </c>
      <c r="G166" s="4" t="str">
        <f aca="false">IF(LEFT(I166,3)="R1 ","L6",IF(D166&gt;=2014,"L1",IF(D166&gt;=1998,"L2",IF(D166&gt;=1987,"L3",IF(D166&gt;=1978,"L4",IF(D166&gt;=1965,"L5","L6"))))))</f>
        <v>L3</v>
      </c>
      <c r="H166" s="4" t="str">
        <f aca="false">IFERROR(INDEX(Lanes!$C$2:$C$60,MATCH(LEFT(I166,FIND(" ",I166)-1),Lanes!$A$2:$A$60,0)),"?")</f>
        <v>V</v>
      </c>
      <c r="I166" s="4" t="s">
        <v>1045</v>
      </c>
      <c r="J166" s="4"/>
      <c r="K166" s="4" t="s">
        <v>351</v>
      </c>
      <c r="L166" s="4" t="s">
        <v>472</v>
      </c>
      <c r="M166" s="4" t="s">
        <v>1353</v>
      </c>
      <c r="N166" s="4" t="s">
        <v>1354</v>
      </c>
      <c r="O166" s="4" t="s">
        <v>1363</v>
      </c>
      <c r="P166" s="2" t="s">
        <v>1364</v>
      </c>
      <c r="Q166" s="2" t="s">
        <v>1365</v>
      </c>
      <c r="R166" s="4" t="s">
        <v>50</v>
      </c>
      <c r="S166" s="4" t="s">
        <v>1366</v>
      </c>
      <c r="T166" s="4" t="s">
        <v>107</v>
      </c>
      <c r="U166" s="4"/>
      <c r="V166" s="4"/>
      <c r="W166" s="4"/>
      <c r="X166" s="2" t="s">
        <v>1367</v>
      </c>
      <c r="Y166" s="4" t="s">
        <v>54</v>
      </c>
      <c r="Z166" s="4"/>
      <c r="AA166" s="4"/>
      <c r="AB166" s="4"/>
    </row>
    <row r="167" customFormat="false" ht="75" hidden="false" customHeight="true" outlineLevel="0" collapsed="false">
      <c r="A167" s="4" t="s">
        <v>1368</v>
      </c>
      <c r="B167" s="4" t="s">
        <v>1350</v>
      </c>
      <c r="C167" s="4" t="s">
        <v>1369</v>
      </c>
      <c r="D167" s="4" t="n">
        <v>1995</v>
      </c>
      <c r="E167" s="4" t="s">
        <v>413</v>
      </c>
      <c r="F167" s="4" t="s">
        <v>1370</v>
      </c>
      <c r="G167" s="4" t="str">
        <f aca="false">IF(LEFT(I167,3)="R1 ","L6",IF(D167&gt;=2014,"L1",IF(D167&gt;=1998,"L2",IF(D167&gt;=1987,"L3",IF(D167&gt;=1978,"L4",IF(D167&gt;=1965,"L5","L6"))))))</f>
        <v>L3</v>
      </c>
      <c r="H167" s="4" t="str">
        <f aca="false">IFERROR(INDEX(Lanes!$C$2:$C$60,MATCH(LEFT(I167,FIND(" ",I167)-1),Lanes!$A$2:$A$60,0)),"?")</f>
        <v>V</v>
      </c>
      <c r="I167" s="4" t="s">
        <v>1045</v>
      </c>
      <c r="J167" s="4"/>
      <c r="K167" s="4" t="s">
        <v>351</v>
      </c>
      <c r="L167" s="4" t="s">
        <v>472</v>
      </c>
      <c r="M167" s="4" t="s">
        <v>1353</v>
      </c>
      <c r="N167" s="4" t="s">
        <v>1354</v>
      </c>
      <c r="O167" s="4" t="s">
        <v>1371</v>
      </c>
      <c r="P167" s="2" t="s">
        <v>1372</v>
      </c>
      <c r="Q167" s="2" t="s">
        <v>1373</v>
      </c>
      <c r="R167" s="4" t="s">
        <v>50</v>
      </c>
      <c r="S167" s="4" t="s">
        <v>1374</v>
      </c>
      <c r="T167" s="4" t="s">
        <v>402</v>
      </c>
      <c r="U167" s="4"/>
      <c r="V167" s="4"/>
      <c r="W167" s="4"/>
      <c r="X167" s="2" t="s">
        <v>1375</v>
      </c>
      <c r="Y167" s="4" t="s">
        <v>77</v>
      </c>
      <c r="Z167" s="4"/>
      <c r="AA167" s="4"/>
      <c r="AB167" s="4"/>
    </row>
    <row r="168" customFormat="false" ht="75" hidden="false" customHeight="true" outlineLevel="0" collapsed="false">
      <c r="A168" s="4" t="s">
        <v>1376</v>
      </c>
      <c r="B168" s="4" t="s">
        <v>1350</v>
      </c>
      <c r="C168" s="4" t="s">
        <v>1377</v>
      </c>
      <c r="D168" s="4" t="n">
        <v>1996</v>
      </c>
      <c r="E168" s="4" t="s">
        <v>91</v>
      </c>
      <c r="F168" s="4" t="s">
        <v>1352</v>
      </c>
      <c r="G168" s="4" t="str">
        <f aca="false">IF(LEFT(I168,3)="R1 ","L6",IF(D168&gt;=2014,"L1",IF(D168&gt;=1998,"L2",IF(D168&gt;=1987,"L3",IF(D168&gt;=1978,"L4",IF(D168&gt;=1965,"L5","L6"))))))</f>
        <v>L3</v>
      </c>
      <c r="H168" s="4" t="str">
        <f aca="false">IFERROR(INDEX(Lanes!$C$2:$C$60,MATCH(LEFT(I168,FIND(" ",I168)-1),Lanes!$A$2:$A$60,0)),"?")</f>
        <v>V</v>
      </c>
      <c r="I168" s="4" t="s">
        <v>1045</v>
      </c>
      <c r="J168" s="4"/>
      <c r="K168" s="4" t="s">
        <v>351</v>
      </c>
      <c r="L168" s="4" t="s">
        <v>472</v>
      </c>
      <c r="M168" s="4" t="s">
        <v>1353</v>
      </c>
      <c r="N168" s="4" t="s">
        <v>1354</v>
      </c>
      <c r="O168" s="4" t="s">
        <v>1378</v>
      </c>
      <c r="P168" s="2" t="s">
        <v>1379</v>
      </c>
      <c r="Q168" s="2" t="s">
        <v>1380</v>
      </c>
      <c r="R168" s="4" t="s">
        <v>50</v>
      </c>
      <c r="S168" s="4" t="s">
        <v>1381</v>
      </c>
      <c r="T168" s="4" t="s">
        <v>107</v>
      </c>
      <c r="U168" s="4"/>
      <c r="V168" s="4"/>
      <c r="W168" s="4"/>
      <c r="X168" s="2" t="s">
        <v>1382</v>
      </c>
      <c r="Y168" s="4" t="s">
        <v>54</v>
      </c>
      <c r="Z168" s="4"/>
      <c r="AA168" s="4"/>
      <c r="AB168" s="4"/>
    </row>
    <row r="169" customFormat="false" ht="75" hidden="false" customHeight="true" outlineLevel="0" collapsed="false">
      <c r="A169" s="4" t="s">
        <v>1383</v>
      </c>
      <c r="B169" s="4" t="s">
        <v>1350</v>
      </c>
      <c r="C169" s="4" t="s">
        <v>1384</v>
      </c>
      <c r="D169" s="4" t="n">
        <v>1997</v>
      </c>
      <c r="E169" s="4" t="s">
        <v>91</v>
      </c>
      <c r="F169" s="4" t="s">
        <v>1370</v>
      </c>
      <c r="G169" s="4" t="str">
        <f aca="false">IF(LEFT(I169,3)="R1 ","L6",IF(D169&gt;=2014,"L1",IF(D169&gt;=1998,"L2",IF(D169&gt;=1987,"L3",IF(D169&gt;=1978,"L4",IF(D169&gt;=1965,"L5","L6"))))))</f>
        <v>L3</v>
      </c>
      <c r="H169" s="4" t="str">
        <f aca="false">IFERROR(INDEX(Lanes!$C$2:$C$60,MATCH(LEFT(I169,FIND(" ",I169)-1),Lanes!$A$2:$A$60,0)),"?")</f>
        <v>V</v>
      </c>
      <c r="I169" s="4" t="s">
        <v>1045</v>
      </c>
      <c r="J169" s="4"/>
      <c r="K169" s="4" t="s">
        <v>351</v>
      </c>
      <c r="L169" s="4" t="s">
        <v>472</v>
      </c>
      <c r="M169" s="4" t="s">
        <v>1353</v>
      </c>
      <c r="N169" s="4" t="s">
        <v>1354</v>
      </c>
      <c r="O169" s="4" t="s">
        <v>1385</v>
      </c>
      <c r="P169" s="2" t="s">
        <v>1386</v>
      </c>
      <c r="Q169" s="2" t="s">
        <v>1387</v>
      </c>
      <c r="R169" s="4" t="s">
        <v>50</v>
      </c>
      <c r="S169" s="4" t="s">
        <v>1388</v>
      </c>
      <c r="T169" s="4" t="s">
        <v>107</v>
      </c>
      <c r="U169" s="4"/>
      <c r="V169" s="4"/>
      <c r="W169" s="4"/>
      <c r="X169" s="2" t="s">
        <v>1389</v>
      </c>
      <c r="Y169" s="4" t="s">
        <v>54</v>
      </c>
      <c r="Z169" s="4"/>
      <c r="AA169" s="4"/>
      <c r="AB169" s="4"/>
    </row>
    <row r="170" customFormat="false" ht="75" hidden="false" customHeight="true" outlineLevel="0" collapsed="false">
      <c r="A170" s="4" t="s">
        <v>1390</v>
      </c>
      <c r="B170" s="4" t="s">
        <v>1350</v>
      </c>
      <c r="C170" s="4" t="s">
        <v>1391</v>
      </c>
      <c r="D170" s="4" t="n">
        <v>2000</v>
      </c>
      <c r="E170" s="4" t="s">
        <v>91</v>
      </c>
      <c r="F170" s="4" t="s">
        <v>1036</v>
      </c>
      <c r="G170" s="4" t="str">
        <f aca="false">IF(LEFT(I170,3)="R1 ","L6",IF(D170&gt;=2014,"L1",IF(D170&gt;=1998,"L2",IF(D170&gt;=1987,"L3",IF(D170&gt;=1978,"L4",IF(D170&gt;=1965,"L5","L6"))))))</f>
        <v>L2</v>
      </c>
      <c r="H170" s="4" t="str">
        <f aca="false">IFERROR(INDEX(Lanes!$C$2:$C$60,MATCH(LEFT(I170,FIND(" ",I170)-1),Lanes!$A$2:$A$60,0)),"?")</f>
        <v>V</v>
      </c>
      <c r="I170" s="4" t="s">
        <v>1045</v>
      </c>
      <c r="J170" s="4"/>
      <c r="K170" s="4" t="s">
        <v>351</v>
      </c>
      <c r="L170" s="4" t="s">
        <v>472</v>
      </c>
      <c r="M170" s="4" t="s">
        <v>1353</v>
      </c>
      <c r="N170" s="4" t="s">
        <v>1354</v>
      </c>
      <c r="O170" s="4" t="s">
        <v>1392</v>
      </c>
      <c r="P170" s="2" t="s">
        <v>1393</v>
      </c>
      <c r="Q170" s="2" t="s">
        <v>1394</v>
      </c>
      <c r="R170" s="4" t="s">
        <v>50</v>
      </c>
      <c r="S170" s="4" t="s">
        <v>1395</v>
      </c>
      <c r="T170" s="4" t="s">
        <v>107</v>
      </c>
      <c r="U170" s="4"/>
      <c r="V170" s="4"/>
      <c r="W170" s="4"/>
      <c r="X170" s="2" t="s">
        <v>1396</v>
      </c>
      <c r="Y170" s="4" t="s">
        <v>54</v>
      </c>
      <c r="Z170" s="4"/>
      <c r="AA170" s="4"/>
      <c r="AB170" s="4"/>
    </row>
    <row r="171" customFormat="false" ht="75" hidden="false" customHeight="true" outlineLevel="0" collapsed="false">
      <c r="A171" s="4" t="s">
        <v>1397</v>
      </c>
      <c r="B171" s="4" t="s">
        <v>1350</v>
      </c>
      <c r="C171" s="4" t="s">
        <v>1398</v>
      </c>
      <c r="D171" s="4" t="n">
        <v>2002</v>
      </c>
      <c r="E171" s="4" t="s">
        <v>91</v>
      </c>
      <c r="F171" s="4" t="s">
        <v>1370</v>
      </c>
      <c r="G171" s="4" t="str">
        <f aca="false">IF(LEFT(I171,3)="R1 ","L6",IF(D171&gt;=2014,"L1",IF(D171&gt;=1998,"L2",IF(D171&gt;=1987,"L3",IF(D171&gt;=1978,"L4",IF(D171&gt;=1965,"L5","L6"))))))</f>
        <v>L2</v>
      </c>
      <c r="H171" s="4" t="str">
        <f aca="false">IFERROR(INDEX(Lanes!$C$2:$C$60,MATCH(LEFT(I171,FIND(" ",I171)-1),Lanes!$A$2:$A$60,0)),"?")</f>
        <v>V</v>
      </c>
      <c r="I171" s="4" t="s">
        <v>1045</v>
      </c>
      <c r="J171" s="4"/>
      <c r="K171" s="4" t="s">
        <v>351</v>
      </c>
      <c r="L171" s="4" t="s">
        <v>472</v>
      </c>
      <c r="M171" s="4" t="s">
        <v>1353</v>
      </c>
      <c r="N171" s="4" t="s">
        <v>1354</v>
      </c>
      <c r="O171" s="4" t="s">
        <v>1399</v>
      </c>
      <c r="P171" s="2" t="s">
        <v>1400</v>
      </c>
      <c r="Q171" s="2" t="s">
        <v>1401</v>
      </c>
      <c r="R171" s="4" t="s">
        <v>50</v>
      </c>
      <c r="S171" s="4" t="s">
        <v>1402</v>
      </c>
      <c r="T171" s="4" t="s">
        <v>52</v>
      </c>
      <c r="U171" s="4"/>
      <c r="V171" s="4"/>
      <c r="W171" s="4"/>
      <c r="X171" s="2" t="s">
        <v>1403</v>
      </c>
      <c r="Y171" s="4" t="s">
        <v>54</v>
      </c>
      <c r="Z171" s="4"/>
      <c r="AA171" s="4"/>
      <c r="AB171" s="4"/>
    </row>
    <row r="172" customFormat="false" ht="75" hidden="false" customHeight="true" outlineLevel="0" collapsed="false">
      <c r="A172" s="4" t="s">
        <v>1404</v>
      </c>
      <c r="B172" s="4" t="s">
        <v>1350</v>
      </c>
      <c r="C172" s="4" t="s">
        <v>1405</v>
      </c>
      <c r="D172" s="4" t="n">
        <v>2002</v>
      </c>
      <c r="E172" s="4" t="s">
        <v>91</v>
      </c>
      <c r="F172" s="4" t="s">
        <v>1406</v>
      </c>
      <c r="G172" s="4" t="str">
        <f aca="false">IF(LEFT(I172,3)="R1 ","L6",IF(D172&gt;=2014,"L1",IF(D172&gt;=1998,"L2",IF(D172&gt;=1987,"L3",IF(D172&gt;=1978,"L4",IF(D172&gt;=1965,"L5","L6"))))))</f>
        <v>L2</v>
      </c>
      <c r="H172" s="4" t="str">
        <f aca="false">IFERROR(INDEX(Lanes!$C$2:$C$60,MATCH(LEFT(I172,FIND(" ",I172)-1),Lanes!$A$2:$A$60,0)),"?")</f>
        <v>V</v>
      </c>
      <c r="I172" s="4" t="s">
        <v>1045</v>
      </c>
      <c r="J172" s="4" t="s">
        <v>1407</v>
      </c>
      <c r="K172" s="4" t="s">
        <v>351</v>
      </c>
      <c r="L172" s="4" t="s">
        <v>472</v>
      </c>
      <c r="M172" s="4" t="s">
        <v>1353</v>
      </c>
      <c r="N172" s="4" t="s">
        <v>1354</v>
      </c>
      <c r="O172" s="4" t="s">
        <v>1408</v>
      </c>
      <c r="P172" s="2" t="s">
        <v>1409</v>
      </c>
      <c r="Q172" s="2" t="s">
        <v>1410</v>
      </c>
      <c r="R172" s="4" t="s">
        <v>50</v>
      </c>
      <c r="S172" s="4" t="s">
        <v>1411</v>
      </c>
      <c r="T172" s="4" t="s">
        <v>107</v>
      </c>
      <c r="U172" s="4"/>
      <c r="V172" s="4"/>
      <c r="W172" s="4"/>
      <c r="X172" s="2" t="s">
        <v>1412</v>
      </c>
      <c r="Y172" s="4" t="s">
        <v>54</v>
      </c>
      <c r="Z172" s="4"/>
      <c r="AA172" s="4"/>
      <c r="AB172" s="4"/>
    </row>
    <row r="173" customFormat="false" ht="75" hidden="false" customHeight="true" outlineLevel="0" collapsed="false">
      <c r="A173" s="4" t="s">
        <v>1413</v>
      </c>
      <c r="B173" s="4" t="s">
        <v>1414</v>
      </c>
      <c r="C173" s="4" t="s">
        <v>1415</v>
      </c>
      <c r="D173" s="4" t="n">
        <v>1990</v>
      </c>
      <c r="E173" s="4" t="s">
        <v>91</v>
      </c>
      <c r="F173" s="4" t="s">
        <v>1416</v>
      </c>
      <c r="G173" s="4" t="str">
        <f aca="false">IF(LEFT(I173,3)="R1 ","L6",IF(D173&gt;=2014,"L1",IF(D173&gt;=1998,"L2",IF(D173&gt;=1987,"L3",IF(D173&gt;=1978,"L4",IF(D173&gt;=1965,"L5","L6"))))))</f>
        <v>L3</v>
      </c>
      <c r="H173" s="4" t="str">
        <f aca="false">IFERROR(INDEX(Lanes!$C$2:$C$60,MATCH(LEFT(I173,FIND(" ",I173)-1),Lanes!$A$2:$A$60,0)),"?")</f>
        <v>V</v>
      </c>
      <c r="I173" s="4" t="s">
        <v>1045</v>
      </c>
      <c r="J173" s="4"/>
      <c r="K173" s="4" t="s">
        <v>351</v>
      </c>
      <c r="L173" s="4" t="s">
        <v>753</v>
      </c>
      <c r="M173" s="4" t="s">
        <v>1417</v>
      </c>
      <c r="N173" s="4" t="s">
        <v>1418</v>
      </c>
      <c r="O173" s="4" t="s">
        <v>1419</v>
      </c>
      <c r="P173" s="2" t="s">
        <v>1420</v>
      </c>
      <c r="Q173" s="2" t="s">
        <v>1421</v>
      </c>
      <c r="R173" s="4" t="s">
        <v>50</v>
      </c>
      <c r="S173" s="4" t="s">
        <v>1422</v>
      </c>
      <c r="T173" s="4" t="s">
        <v>52</v>
      </c>
      <c r="U173" s="4"/>
      <c r="V173" s="4"/>
      <c r="W173" s="4"/>
      <c r="X173" s="2" t="s">
        <v>1423</v>
      </c>
      <c r="Y173" s="4" t="s">
        <v>54</v>
      </c>
      <c r="Z173" s="4"/>
      <c r="AA173" s="4"/>
      <c r="AB173" s="4"/>
    </row>
    <row r="174" customFormat="false" ht="75" hidden="false" customHeight="true" outlineLevel="0" collapsed="false">
      <c r="A174" s="4" t="s">
        <v>1424</v>
      </c>
      <c r="B174" s="4" t="s">
        <v>1414</v>
      </c>
      <c r="C174" s="4" t="s">
        <v>1425</v>
      </c>
      <c r="D174" s="4" t="n">
        <v>1991</v>
      </c>
      <c r="E174" s="4" t="s">
        <v>91</v>
      </c>
      <c r="F174" s="4" t="s">
        <v>1156</v>
      </c>
      <c r="G174" s="4" t="str">
        <f aca="false">IF(LEFT(I174,3)="R1 ","L6",IF(D174&gt;=2014,"L1",IF(D174&gt;=1998,"L2",IF(D174&gt;=1987,"L3",IF(D174&gt;=1978,"L4",IF(D174&gt;=1965,"L5","L6"))))))</f>
        <v>L3</v>
      </c>
      <c r="H174" s="4" t="str">
        <f aca="false">IFERROR(INDEX(Lanes!$C$2:$C$60,MATCH(LEFT(I174,FIND(" ",I174)-1),Lanes!$A$2:$A$60,0)),"?")</f>
        <v>V</v>
      </c>
      <c r="I174" s="4" t="s">
        <v>1045</v>
      </c>
      <c r="J174" s="4"/>
      <c r="K174" s="4" t="s">
        <v>351</v>
      </c>
      <c r="L174" s="4" t="s">
        <v>753</v>
      </c>
      <c r="M174" s="4" t="s">
        <v>1417</v>
      </c>
      <c r="N174" s="4" t="s">
        <v>1418</v>
      </c>
      <c r="O174" s="4" t="s">
        <v>1426</v>
      </c>
      <c r="P174" s="2" t="s">
        <v>1427</v>
      </c>
      <c r="Q174" s="2" t="s">
        <v>1428</v>
      </c>
      <c r="R174" s="4" t="s">
        <v>50</v>
      </c>
      <c r="S174" s="4" t="s">
        <v>1429</v>
      </c>
      <c r="T174" s="4" t="s">
        <v>52</v>
      </c>
      <c r="U174" s="4"/>
      <c r="V174" s="4"/>
      <c r="W174" s="4"/>
      <c r="X174" s="2" t="s">
        <v>1430</v>
      </c>
      <c r="Y174" s="4" t="s">
        <v>77</v>
      </c>
      <c r="Z174" s="4"/>
      <c r="AA174" s="4"/>
      <c r="AB174" s="4"/>
    </row>
    <row r="175" customFormat="false" ht="75" hidden="false" customHeight="true" outlineLevel="0" collapsed="false">
      <c r="A175" s="4" t="s">
        <v>1431</v>
      </c>
      <c r="B175" s="4" t="s">
        <v>1414</v>
      </c>
      <c r="C175" s="4" t="s">
        <v>1432</v>
      </c>
      <c r="D175" s="4" t="n">
        <v>1992</v>
      </c>
      <c r="E175" s="4" t="s">
        <v>91</v>
      </c>
      <c r="F175" s="4" t="s">
        <v>910</v>
      </c>
      <c r="G175" s="4" t="str">
        <f aca="false">IF(LEFT(I175,3)="R1 ","L6",IF(D175&gt;=2014,"L1",IF(D175&gt;=1998,"L2",IF(D175&gt;=1987,"L3",IF(D175&gt;=1978,"L4",IF(D175&gt;=1965,"L5","L6"))))))</f>
        <v>L3</v>
      </c>
      <c r="H175" s="4" t="str">
        <f aca="false">IFERROR(INDEX(Lanes!$C$2:$C$60,MATCH(LEFT(I175,FIND(" ",I175)-1),Lanes!$A$2:$A$60,0)),"?")</f>
        <v>V</v>
      </c>
      <c r="I175" s="4" t="s">
        <v>1045</v>
      </c>
      <c r="J175" s="4"/>
      <c r="K175" s="4" t="s">
        <v>351</v>
      </c>
      <c r="L175" s="4" t="s">
        <v>753</v>
      </c>
      <c r="M175" s="4" t="s">
        <v>1417</v>
      </c>
      <c r="N175" s="4" t="s">
        <v>1418</v>
      </c>
      <c r="O175" s="4" t="s">
        <v>1426</v>
      </c>
      <c r="P175" s="2" t="s">
        <v>1433</v>
      </c>
      <c r="Q175" s="2" t="s">
        <v>1434</v>
      </c>
      <c r="R175" s="4" t="s">
        <v>50</v>
      </c>
      <c r="S175" s="4" t="s">
        <v>1435</v>
      </c>
      <c r="T175" s="4" t="s">
        <v>52</v>
      </c>
      <c r="U175" s="4"/>
      <c r="V175" s="4"/>
      <c r="W175" s="4"/>
      <c r="X175" s="2" t="s">
        <v>1430</v>
      </c>
      <c r="Y175" s="4" t="s">
        <v>77</v>
      </c>
      <c r="Z175" s="4"/>
      <c r="AA175" s="4"/>
      <c r="AB175" s="4"/>
    </row>
    <row r="176" customFormat="false" ht="75" hidden="false" customHeight="true" outlineLevel="0" collapsed="false">
      <c r="A176" s="4" t="s">
        <v>1436</v>
      </c>
      <c r="B176" s="4" t="s">
        <v>1437</v>
      </c>
      <c r="C176" s="4" t="s">
        <v>1438</v>
      </c>
      <c r="D176" s="4" t="n">
        <v>1988</v>
      </c>
      <c r="E176" s="4" t="s">
        <v>91</v>
      </c>
      <c r="F176" s="4" t="s">
        <v>1439</v>
      </c>
      <c r="G176" s="4" t="str">
        <f aca="false">IF(LEFT(I176,3)="R1 ","L6",IF(D176&gt;=2014,"L1",IF(D176&gt;=1998,"L2",IF(D176&gt;=1987,"L3",IF(D176&gt;=1978,"L4",IF(D176&gt;=1965,"L5","L6"))))))</f>
        <v>L3</v>
      </c>
      <c r="H176" s="4" t="str">
        <f aca="false">IFERROR(INDEX(Lanes!$C$2:$C$60,MATCH(LEFT(I176,FIND(" ",I176)-1),Lanes!$A$2:$A$60,0)),"?")</f>
        <v>V</v>
      </c>
      <c r="I176" s="4" t="s">
        <v>1045</v>
      </c>
      <c r="J176" s="4" t="s">
        <v>1440</v>
      </c>
      <c r="K176" s="4" t="s">
        <v>351</v>
      </c>
      <c r="L176" s="4" t="s">
        <v>753</v>
      </c>
      <c r="M176" s="4" t="s">
        <v>1441</v>
      </c>
      <c r="N176" s="4" t="s">
        <v>1442</v>
      </c>
      <c r="O176" s="4" t="s">
        <v>1443</v>
      </c>
      <c r="P176" s="2" t="s">
        <v>1444</v>
      </c>
      <c r="Q176" s="2" t="s">
        <v>1445</v>
      </c>
      <c r="R176" s="4" t="s">
        <v>50</v>
      </c>
      <c r="S176" s="4" t="s">
        <v>1446</v>
      </c>
      <c r="T176" s="4" t="s">
        <v>107</v>
      </c>
      <c r="U176" s="4"/>
      <c r="V176" s="4"/>
      <c r="W176" s="4"/>
      <c r="X176" s="2" t="s">
        <v>1447</v>
      </c>
      <c r="Y176" s="4" t="s">
        <v>77</v>
      </c>
      <c r="Z176" s="4"/>
      <c r="AA176" s="4"/>
      <c r="AB176" s="4"/>
    </row>
    <row r="177" customFormat="false" ht="75" hidden="false" customHeight="true" outlineLevel="0" collapsed="false">
      <c r="A177" s="4" t="s">
        <v>1448</v>
      </c>
      <c r="B177" s="4" t="s">
        <v>1449</v>
      </c>
      <c r="C177" s="4" t="s">
        <v>1450</v>
      </c>
      <c r="D177" s="4" t="n">
        <v>1989</v>
      </c>
      <c r="E177" s="4" t="s">
        <v>91</v>
      </c>
      <c r="F177" s="4" t="s">
        <v>834</v>
      </c>
      <c r="G177" s="4" t="str">
        <f aca="false">IF(LEFT(I177,3)="R1 ","L6",IF(D177&gt;=2014,"L1",IF(D177&gt;=1998,"L2",IF(D177&gt;=1987,"L3",IF(D177&gt;=1978,"L4",IF(D177&gt;=1965,"L5","L6"))))))</f>
        <v>L3</v>
      </c>
      <c r="H177" s="4" t="str">
        <f aca="false">IFERROR(INDEX(Lanes!$C$2:$C$60,MATCH(LEFT(I177,FIND(" ",I177)-1),Lanes!$A$2:$A$60,0)),"?")</f>
        <v>V</v>
      </c>
      <c r="I177" s="4" t="s">
        <v>1045</v>
      </c>
      <c r="J177" s="4"/>
      <c r="K177" s="4" t="s">
        <v>351</v>
      </c>
      <c r="L177" s="4" t="s">
        <v>352</v>
      </c>
      <c r="M177" s="4" t="s">
        <v>1451</v>
      </c>
      <c r="N177" s="4" t="s">
        <v>1452</v>
      </c>
      <c r="O177" s="4" t="s">
        <v>1453</v>
      </c>
      <c r="P177" s="2" t="s">
        <v>1454</v>
      </c>
      <c r="Q177" s="2" t="s">
        <v>1455</v>
      </c>
      <c r="R177" s="4" t="s">
        <v>50</v>
      </c>
      <c r="S177" s="4" t="s">
        <v>1456</v>
      </c>
      <c r="T177" s="4" t="s">
        <v>402</v>
      </c>
      <c r="U177" s="4"/>
      <c r="V177" s="4"/>
      <c r="W177" s="4"/>
      <c r="X177" s="2" t="s">
        <v>1457</v>
      </c>
      <c r="Y177" s="4" t="s">
        <v>77</v>
      </c>
      <c r="Z177" s="4"/>
      <c r="AA177" s="4"/>
      <c r="AB177" s="4"/>
    </row>
    <row r="178" customFormat="false" ht="75" hidden="false" customHeight="true" outlineLevel="0" collapsed="false">
      <c r="A178" s="4" t="s">
        <v>1458</v>
      </c>
      <c r="B178" s="4" t="s">
        <v>1459</v>
      </c>
      <c r="C178" s="4" t="s">
        <v>1460</v>
      </c>
      <c r="D178" s="4" t="n">
        <v>1995</v>
      </c>
      <c r="E178" s="4" t="s">
        <v>91</v>
      </c>
      <c r="F178" s="4" t="s">
        <v>1461</v>
      </c>
      <c r="G178" s="4" t="str">
        <f aca="false">IF(LEFT(I178,3)="R1 ","L6",IF(D178&gt;=2014,"L1",IF(D178&gt;=1998,"L2",IF(D178&gt;=1987,"L3",IF(D178&gt;=1978,"L4",IF(D178&gt;=1965,"L5","L6"))))))</f>
        <v>L3</v>
      </c>
      <c r="H178" s="4" t="str">
        <f aca="false">IFERROR(INDEX(Lanes!$C$2:$C$60,MATCH(LEFT(I178,FIND(" ",I178)-1),Lanes!$A$2:$A$60,0)),"?")</f>
        <v>V</v>
      </c>
      <c r="I178" s="4" t="s">
        <v>1045</v>
      </c>
      <c r="J178" s="4"/>
      <c r="K178" s="4" t="s">
        <v>351</v>
      </c>
      <c r="L178" s="4" t="s">
        <v>45</v>
      </c>
      <c r="M178" s="4" t="s">
        <v>1462</v>
      </c>
      <c r="N178" s="4" t="s">
        <v>1463</v>
      </c>
      <c r="O178" s="4" t="s">
        <v>1464</v>
      </c>
      <c r="P178" s="2" t="s">
        <v>1465</v>
      </c>
      <c r="Q178" s="2" t="s">
        <v>1466</v>
      </c>
      <c r="R178" s="4" t="s">
        <v>50</v>
      </c>
      <c r="S178" s="4" t="s">
        <v>1467</v>
      </c>
      <c r="T178" s="4" t="s">
        <v>52</v>
      </c>
      <c r="U178" s="4"/>
      <c r="V178" s="4"/>
      <c r="W178" s="4"/>
      <c r="X178" s="2" t="s">
        <v>1468</v>
      </c>
      <c r="Y178" s="4" t="s">
        <v>77</v>
      </c>
      <c r="Z178" s="4"/>
      <c r="AA178" s="4"/>
      <c r="AB178" s="4"/>
    </row>
    <row r="179" customFormat="false" ht="75" hidden="false" customHeight="true" outlineLevel="0" collapsed="false">
      <c r="A179" s="4" t="s">
        <v>1469</v>
      </c>
      <c r="B179" s="4" t="s">
        <v>1459</v>
      </c>
      <c r="C179" s="4" t="s">
        <v>1470</v>
      </c>
      <c r="D179" s="4" t="n">
        <v>1998</v>
      </c>
      <c r="E179" s="4" t="s">
        <v>91</v>
      </c>
      <c r="F179" s="4" t="s">
        <v>1461</v>
      </c>
      <c r="G179" s="4" t="str">
        <f aca="false">IF(LEFT(I179,3)="R1 ","L6",IF(D179&gt;=2014,"L1",IF(D179&gt;=1998,"L2",IF(D179&gt;=1987,"L3",IF(D179&gt;=1978,"L4",IF(D179&gt;=1965,"L5","L6"))))))</f>
        <v>L2</v>
      </c>
      <c r="H179" s="4" t="str">
        <f aca="false">IFERROR(INDEX(Lanes!$C$2:$C$60,MATCH(LEFT(I179,FIND(" ",I179)-1),Lanes!$A$2:$A$60,0)),"?")</f>
        <v>V</v>
      </c>
      <c r="I179" s="4" t="s">
        <v>1045</v>
      </c>
      <c r="J179" s="4"/>
      <c r="K179" s="4" t="s">
        <v>351</v>
      </c>
      <c r="L179" s="4" t="s">
        <v>45</v>
      </c>
      <c r="M179" s="4" t="s">
        <v>1462</v>
      </c>
      <c r="N179" s="4" t="s">
        <v>1463</v>
      </c>
      <c r="O179" s="4" t="s">
        <v>1471</v>
      </c>
      <c r="P179" s="2" t="s">
        <v>1472</v>
      </c>
      <c r="Q179" s="2" t="s">
        <v>1473</v>
      </c>
      <c r="R179" s="4" t="s">
        <v>50</v>
      </c>
      <c r="S179" s="4" t="s">
        <v>1474</v>
      </c>
      <c r="T179" s="4" t="s">
        <v>107</v>
      </c>
      <c r="U179" s="4"/>
      <c r="V179" s="4"/>
      <c r="W179" s="4"/>
      <c r="X179" s="2" t="s">
        <v>1475</v>
      </c>
      <c r="Y179" s="4" t="s">
        <v>77</v>
      </c>
      <c r="Z179" s="4"/>
      <c r="AA179" s="4"/>
      <c r="AB179" s="4"/>
    </row>
    <row r="180" customFormat="false" ht="75" hidden="false" customHeight="true" outlineLevel="0" collapsed="false">
      <c r="A180" s="4" t="s">
        <v>1476</v>
      </c>
      <c r="B180" s="4" t="s">
        <v>1459</v>
      </c>
      <c r="C180" s="4" t="s">
        <v>1477</v>
      </c>
      <c r="D180" s="4" t="n">
        <v>2001</v>
      </c>
      <c r="E180" s="4" t="s">
        <v>91</v>
      </c>
      <c r="F180" s="4" t="s">
        <v>1461</v>
      </c>
      <c r="G180" s="4" t="str">
        <f aca="false">IF(LEFT(I180,3)="R1 ","L6",IF(D180&gt;=2014,"L1",IF(D180&gt;=1998,"L2",IF(D180&gt;=1987,"L3",IF(D180&gt;=1978,"L4",IF(D180&gt;=1965,"L5","L6"))))))</f>
        <v>L2</v>
      </c>
      <c r="H180" s="4" t="str">
        <f aca="false">IFERROR(INDEX(Lanes!$C$2:$C$60,MATCH(LEFT(I180,FIND(" ",I180)-1),Lanes!$A$2:$A$60,0)),"?")</f>
        <v>V</v>
      </c>
      <c r="I180" s="4" t="s">
        <v>1045</v>
      </c>
      <c r="J180" s="4"/>
      <c r="K180" s="4" t="s">
        <v>351</v>
      </c>
      <c r="L180" s="4" t="s">
        <v>45</v>
      </c>
      <c r="M180" s="4" t="s">
        <v>1462</v>
      </c>
      <c r="N180" s="4" t="s">
        <v>1463</v>
      </c>
      <c r="O180" s="4" t="s">
        <v>1478</v>
      </c>
      <c r="P180" s="2" t="s">
        <v>1479</v>
      </c>
      <c r="Q180" s="2" t="s">
        <v>1480</v>
      </c>
      <c r="R180" s="4" t="s">
        <v>50</v>
      </c>
      <c r="S180" s="4" t="s">
        <v>1481</v>
      </c>
      <c r="T180" s="4" t="s">
        <v>107</v>
      </c>
      <c r="U180" s="4"/>
      <c r="V180" s="4"/>
      <c r="W180" s="4"/>
      <c r="X180" s="2" t="s">
        <v>1482</v>
      </c>
      <c r="Y180" s="4" t="s">
        <v>77</v>
      </c>
      <c r="Z180" s="4"/>
      <c r="AA180" s="4"/>
      <c r="AB180" s="4"/>
    </row>
    <row r="181" customFormat="false" ht="75" hidden="false" customHeight="true" outlineLevel="0" collapsed="false">
      <c r="A181" s="4" t="s">
        <v>1483</v>
      </c>
      <c r="B181" s="4" t="s">
        <v>1484</v>
      </c>
      <c r="C181" s="4" t="s">
        <v>1485</v>
      </c>
      <c r="D181" s="4" t="n">
        <v>1994</v>
      </c>
      <c r="E181" s="4" t="s">
        <v>91</v>
      </c>
      <c r="F181" s="4" t="s">
        <v>1486</v>
      </c>
      <c r="G181" s="4" t="str">
        <f aca="false">IF(LEFT(I181,3)="R1 ","L6",IF(D181&gt;=2014,"L1",IF(D181&gt;=1998,"L2",IF(D181&gt;=1987,"L3",IF(D181&gt;=1978,"L4",IF(D181&gt;=1965,"L5","L6"))))))</f>
        <v>L3</v>
      </c>
      <c r="H181" s="4" t="str">
        <f aca="false">IFERROR(INDEX(Lanes!$C$2:$C$60,MATCH(LEFT(I181,FIND(" ",I181)-1),Lanes!$A$2:$A$60,0)),"?")</f>
        <v>V</v>
      </c>
      <c r="I181" s="4" t="s">
        <v>1045</v>
      </c>
      <c r="J181" s="4"/>
      <c r="K181" s="4" t="s">
        <v>351</v>
      </c>
      <c r="L181" s="4" t="s">
        <v>753</v>
      </c>
      <c r="M181" s="4" t="s">
        <v>1487</v>
      </c>
      <c r="N181" s="4" t="s">
        <v>1488</v>
      </c>
      <c r="O181" s="4" t="s">
        <v>1489</v>
      </c>
      <c r="P181" s="2" t="s">
        <v>1490</v>
      </c>
      <c r="Q181" s="2" t="s">
        <v>1491</v>
      </c>
      <c r="R181" s="4" t="s">
        <v>50</v>
      </c>
      <c r="S181" s="4" t="s">
        <v>1492</v>
      </c>
      <c r="T181" s="4" t="s">
        <v>107</v>
      </c>
      <c r="U181" s="4"/>
      <c r="V181" s="4"/>
      <c r="W181" s="4"/>
      <c r="X181" s="2" t="s">
        <v>1493</v>
      </c>
      <c r="Y181" s="4" t="s">
        <v>77</v>
      </c>
      <c r="Z181" s="4"/>
      <c r="AA181" s="4"/>
      <c r="AB181" s="4"/>
    </row>
    <row r="182" customFormat="false" ht="75" hidden="false" customHeight="true" outlineLevel="0" collapsed="false">
      <c r="A182" s="4" t="s">
        <v>1494</v>
      </c>
      <c r="B182" s="4" t="s">
        <v>1484</v>
      </c>
      <c r="C182" s="4" t="s">
        <v>1495</v>
      </c>
      <c r="D182" s="4" t="n">
        <v>1996</v>
      </c>
      <c r="E182" s="4" t="s">
        <v>91</v>
      </c>
      <c r="F182" s="4" t="s">
        <v>564</v>
      </c>
      <c r="G182" s="4" t="str">
        <f aca="false">IF(LEFT(I182,3)="R1 ","L6",IF(D182&gt;=2014,"L1",IF(D182&gt;=1998,"L2",IF(D182&gt;=1987,"L3",IF(D182&gt;=1978,"L4",IF(D182&gt;=1965,"L5","L6"))))))</f>
        <v>L3</v>
      </c>
      <c r="H182" s="4" t="str">
        <f aca="false">IFERROR(INDEX(Lanes!$C$2:$C$60,MATCH(LEFT(I182,FIND(" ",I182)-1),Lanes!$A$2:$A$60,0)),"?")</f>
        <v>V</v>
      </c>
      <c r="I182" s="4" t="s">
        <v>1045</v>
      </c>
      <c r="J182" s="4"/>
      <c r="K182" s="4" t="s">
        <v>351</v>
      </c>
      <c r="L182" s="4" t="s">
        <v>753</v>
      </c>
      <c r="M182" s="4" t="s">
        <v>1487</v>
      </c>
      <c r="N182" s="4" t="s">
        <v>1488</v>
      </c>
      <c r="O182" s="4" t="s">
        <v>1496</v>
      </c>
      <c r="P182" s="2" t="s">
        <v>1497</v>
      </c>
      <c r="Q182" s="2" t="s">
        <v>1498</v>
      </c>
      <c r="R182" s="4" t="s">
        <v>50</v>
      </c>
      <c r="S182" s="4" t="s">
        <v>1499</v>
      </c>
      <c r="T182" s="4" t="s">
        <v>107</v>
      </c>
      <c r="U182" s="4"/>
      <c r="V182" s="4"/>
      <c r="W182" s="4"/>
      <c r="X182" s="2" t="s">
        <v>1493</v>
      </c>
      <c r="Y182" s="4" t="s">
        <v>77</v>
      </c>
      <c r="Z182" s="4"/>
      <c r="AA182" s="4"/>
      <c r="AB182" s="4"/>
    </row>
    <row r="183" customFormat="false" ht="75" hidden="false" customHeight="true" outlineLevel="0" collapsed="false">
      <c r="A183" s="4" t="s">
        <v>1500</v>
      </c>
      <c r="B183" s="4" t="s">
        <v>1501</v>
      </c>
      <c r="C183" s="4" t="s">
        <v>1502</v>
      </c>
      <c r="D183" s="4" t="n">
        <v>1997</v>
      </c>
      <c r="E183" s="4" t="s">
        <v>91</v>
      </c>
      <c r="F183" s="4" t="s">
        <v>1195</v>
      </c>
      <c r="G183" s="4" t="str">
        <f aca="false">IF(LEFT(I183,3)="R1 ","L6",IF(D183&gt;=2014,"L1",IF(D183&gt;=1998,"L2",IF(D183&gt;=1987,"L3",IF(D183&gt;=1978,"L4",IF(D183&gt;=1965,"L5","L6"))))))</f>
        <v>L3</v>
      </c>
      <c r="H183" s="4" t="str">
        <f aca="false">IFERROR(INDEX(Lanes!$C$2:$C$60,MATCH(LEFT(I183,FIND(" ",I183)-1),Lanes!$A$2:$A$60,0)),"?")</f>
        <v>V</v>
      </c>
      <c r="I183" s="4" t="s">
        <v>1045</v>
      </c>
      <c r="J183" s="4"/>
      <c r="K183" s="4" t="s">
        <v>351</v>
      </c>
      <c r="L183" s="4" t="s">
        <v>352</v>
      </c>
      <c r="M183" s="4" t="s">
        <v>1503</v>
      </c>
      <c r="N183" s="4" t="s">
        <v>1504</v>
      </c>
      <c r="O183" s="4" t="s">
        <v>1505</v>
      </c>
      <c r="P183" s="2" t="s">
        <v>1506</v>
      </c>
      <c r="Q183" s="2" t="s">
        <v>1507</v>
      </c>
      <c r="R183" s="4" t="s">
        <v>50</v>
      </c>
      <c r="S183" s="4" t="s">
        <v>1508</v>
      </c>
      <c r="T183" s="4" t="s">
        <v>107</v>
      </c>
      <c r="U183" s="4"/>
      <c r="V183" s="4"/>
      <c r="W183" s="4"/>
      <c r="X183" s="2" t="s">
        <v>1509</v>
      </c>
      <c r="Y183" s="4" t="s">
        <v>77</v>
      </c>
      <c r="Z183" s="4"/>
      <c r="AA183" s="4"/>
      <c r="AB183" s="4"/>
    </row>
    <row r="184" customFormat="false" ht="75" hidden="false" customHeight="true" outlineLevel="0" collapsed="false">
      <c r="A184" s="4" t="s">
        <v>1510</v>
      </c>
      <c r="B184" s="4" t="s">
        <v>1501</v>
      </c>
      <c r="C184" s="4" t="s">
        <v>1511</v>
      </c>
      <c r="D184" s="4" t="n">
        <v>1998</v>
      </c>
      <c r="E184" s="4" t="s">
        <v>91</v>
      </c>
      <c r="F184" s="4" t="s">
        <v>1195</v>
      </c>
      <c r="G184" s="4" t="str">
        <f aca="false">IF(LEFT(I184,3)="R1 ","L6",IF(D184&gt;=2014,"L1",IF(D184&gt;=1998,"L2",IF(D184&gt;=1987,"L3",IF(D184&gt;=1978,"L4",IF(D184&gt;=1965,"L5","L6"))))))</f>
        <v>L2</v>
      </c>
      <c r="H184" s="4" t="str">
        <f aca="false">IFERROR(INDEX(Lanes!$C$2:$C$60,MATCH(LEFT(I184,FIND(" ",I184)-1),Lanes!$A$2:$A$60,0)),"?")</f>
        <v>V</v>
      </c>
      <c r="I184" s="4" t="s">
        <v>1045</v>
      </c>
      <c r="J184" s="4"/>
      <c r="K184" s="4" t="s">
        <v>351</v>
      </c>
      <c r="L184" s="4" t="s">
        <v>352</v>
      </c>
      <c r="M184" s="4" t="s">
        <v>1503</v>
      </c>
      <c r="N184" s="4" t="s">
        <v>1504</v>
      </c>
      <c r="O184" s="4" t="s">
        <v>1505</v>
      </c>
      <c r="P184" s="2" t="s">
        <v>1512</v>
      </c>
      <c r="Q184" s="2" t="s">
        <v>1513</v>
      </c>
      <c r="R184" s="4" t="s">
        <v>50</v>
      </c>
      <c r="S184" s="4" t="s">
        <v>1514</v>
      </c>
      <c r="T184" s="4" t="s">
        <v>402</v>
      </c>
      <c r="U184" s="4"/>
      <c r="V184" s="4"/>
      <c r="W184" s="4"/>
      <c r="X184" s="2" t="s">
        <v>1515</v>
      </c>
      <c r="Y184" s="4" t="s">
        <v>77</v>
      </c>
      <c r="Z184" s="4"/>
      <c r="AA184" s="4"/>
      <c r="AB184" s="4"/>
    </row>
    <row r="185" customFormat="false" ht="75" hidden="false" customHeight="true" outlineLevel="0" collapsed="false">
      <c r="A185" s="4" t="s">
        <v>1516</v>
      </c>
      <c r="B185" s="4" t="s">
        <v>1517</v>
      </c>
      <c r="C185" s="4" t="s">
        <v>1518</v>
      </c>
      <c r="D185" s="4" t="n">
        <v>1994</v>
      </c>
      <c r="E185" s="4" t="s">
        <v>91</v>
      </c>
      <c r="F185" s="4" t="s">
        <v>1519</v>
      </c>
      <c r="G185" s="4" t="str">
        <f aca="false">IF(LEFT(I185,3)="R1 ","L6",IF(D185&gt;=2014,"L1",IF(D185&gt;=1998,"L2",IF(D185&gt;=1987,"L3",IF(D185&gt;=1978,"L4",IF(D185&gt;=1965,"L5","L6"))))))</f>
        <v>L3</v>
      </c>
      <c r="H185" s="4" t="str">
        <f aca="false">IFERROR(INDEX(Lanes!$C$2:$C$60,MATCH(LEFT(I185,FIND(" ",I185)-1),Lanes!$A$2:$A$60,0)),"?")</f>
        <v>V</v>
      </c>
      <c r="I185" s="4" t="s">
        <v>1045</v>
      </c>
      <c r="J185" s="4" t="s">
        <v>1520</v>
      </c>
      <c r="K185" s="4" t="s">
        <v>351</v>
      </c>
      <c r="L185" s="4" t="s">
        <v>472</v>
      </c>
      <c r="M185" s="4" t="s">
        <v>990</v>
      </c>
      <c r="N185" s="4" t="s">
        <v>1521</v>
      </c>
      <c r="O185" s="4" t="s">
        <v>1522</v>
      </c>
      <c r="P185" s="2" t="s">
        <v>1523</v>
      </c>
      <c r="Q185" s="2" t="s">
        <v>1524</v>
      </c>
      <c r="R185" s="4" t="s">
        <v>50</v>
      </c>
      <c r="S185" s="4" t="s">
        <v>1525</v>
      </c>
      <c r="T185" s="4" t="s">
        <v>52</v>
      </c>
      <c r="U185" s="4"/>
      <c r="V185" s="4"/>
      <c r="W185" s="4"/>
      <c r="X185" s="2" t="s">
        <v>1526</v>
      </c>
      <c r="Y185" s="4" t="s">
        <v>54</v>
      </c>
      <c r="Z185" s="4"/>
      <c r="AA185" s="4"/>
      <c r="AB185" s="4"/>
    </row>
    <row r="186" customFormat="false" ht="75" hidden="false" customHeight="true" outlineLevel="0" collapsed="false">
      <c r="A186" s="4" t="s">
        <v>1527</v>
      </c>
      <c r="B186" s="4" t="s">
        <v>1517</v>
      </c>
      <c r="C186" s="4" t="s">
        <v>1517</v>
      </c>
      <c r="D186" s="4" t="n">
        <v>1995</v>
      </c>
      <c r="E186" s="4" t="s">
        <v>91</v>
      </c>
      <c r="F186" s="4" t="s">
        <v>1528</v>
      </c>
      <c r="G186" s="4" t="str">
        <f aca="false">IF(LEFT(I186,3)="R1 ","L6",IF(D186&gt;=2014,"L1",IF(D186&gt;=1998,"L2",IF(D186&gt;=1987,"L3",IF(D186&gt;=1978,"L4",IF(D186&gt;=1965,"L5","L6"))))))</f>
        <v>L3</v>
      </c>
      <c r="H186" s="4" t="str">
        <f aca="false">IFERROR(INDEX(Lanes!$C$2:$C$60,MATCH(LEFT(I186,FIND(" ",I186)-1),Lanes!$A$2:$A$60,0)),"?")</f>
        <v>V</v>
      </c>
      <c r="I186" s="4" t="s">
        <v>1045</v>
      </c>
      <c r="J186" s="4" t="s">
        <v>1520</v>
      </c>
      <c r="K186" s="4" t="s">
        <v>351</v>
      </c>
      <c r="L186" s="4" t="s">
        <v>472</v>
      </c>
      <c r="M186" s="4" t="s">
        <v>990</v>
      </c>
      <c r="N186" s="4" t="s">
        <v>1521</v>
      </c>
      <c r="O186" s="4" t="s">
        <v>1529</v>
      </c>
      <c r="P186" s="2" t="s">
        <v>1530</v>
      </c>
      <c r="Q186" s="2" t="s">
        <v>1531</v>
      </c>
      <c r="R186" s="4" t="s">
        <v>50</v>
      </c>
      <c r="S186" s="4" t="s">
        <v>1532</v>
      </c>
      <c r="T186" s="4" t="s">
        <v>52</v>
      </c>
      <c r="U186" s="4"/>
      <c r="V186" s="4"/>
      <c r="W186" s="4"/>
      <c r="X186" s="2" t="s">
        <v>1533</v>
      </c>
      <c r="Y186" s="4" t="s">
        <v>54</v>
      </c>
      <c r="Z186" s="4"/>
      <c r="AA186" s="4"/>
      <c r="AB186" s="4"/>
    </row>
    <row r="187" customFormat="false" ht="75" hidden="false" customHeight="true" outlineLevel="0" collapsed="false">
      <c r="A187" s="4" t="s">
        <v>1534</v>
      </c>
      <c r="B187" s="4" t="s">
        <v>1535</v>
      </c>
      <c r="C187" s="4" t="s">
        <v>1536</v>
      </c>
      <c r="D187" s="4" t="n">
        <v>1998</v>
      </c>
      <c r="E187" s="4" t="s">
        <v>91</v>
      </c>
      <c r="F187" s="4" t="s">
        <v>1537</v>
      </c>
      <c r="G187" s="4" t="str">
        <f aca="false">IF(LEFT(I187,3)="R1 ","L6",IF(D187&gt;=2014,"L1",IF(D187&gt;=1998,"L2",IF(D187&gt;=1987,"L3",IF(D187&gt;=1978,"L4",IF(D187&gt;=1965,"L5","L6"))))))</f>
        <v>L2</v>
      </c>
      <c r="H187" s="4" t="str">
        <f aca="false">IFERROR(INDEX(Lanes!$C$2:$C$60,MATCH(LEFT(I187,FIND(" ",I187)-1),Lanes!$A$2:$A$60,0)),"?")</f>
        <v>V</v>
      </c>
      <c r="I187" s="4" t="s">
        <v>1045</v>
      </c>
      <c r="J187" s="4" t="s">
        <v>1407</v>
      </c>
      <c r="K187" s="4" t="s">
        <v>351</v>
      </c>
      <c r="L187" s="4" t="s">
        <v>352</v>
      </c>
      <c r="M187" s="4" t="s">
        <v>1538</v>
      </c>
      <c r="N187" s="4" t="s">
        <v>1539</v>
      </c>
      <c r="O187" s="4" t="s">
        <v>1540</v>
      </c>
      <c r="P187" s="2" t="s">
        <v>1541</v>
      </c>
      <c r="Q187" s="2" t="s">
        <v>1542</v>
      </c>
      <c r="R187" s="4" t="s">
        <v>50</v>
      </c>
      <c r="S187" s="4" t="s">
        <v>1543</v>
      </c>
      <c r="T187" s="4" t="s">
        <v>52</v>
      </c>
      <c r="U187" s="4"/>
      <c r="V187" s="4"/>
      <c r="W187" s="4"/>
      <c r="X187" s="2" t="s">
        <v>1544</v>
      </c>
      <c r="Y187" s="4" t="s">
        <v>54</v>
      </c>
      <c r="Z187" s="4"/>
      <c r="AA187" s="4"/>
      <c r="AB187" s="4"/>
    </row>
    <row r="188" customFormat="false" ht="75" hidden="false" customHeight="true" outlineLevel="0" collapsed="false">
      <c r="A188" s="4" t="s">
        <v>1545</v>
      </c>
      <c r="B188" s="4" t="s">
        <v>1535</v>
      </c>
      <c r="C188" s="4" t="s">
        <v>1546</v>
      </c>
      <c r="D188" s="4" t="n">
        <v>1998</v>
      </c>
      <c r="E188" s="4" t="s">
        <v>41</v>
      </c>
      <c r="F188" s="4" t="s">
        <v>1537</v>
      </c>
      <c r="G188" s="4" t="str">
        <f aca="false">IF(LEFT(I188,3)="R1 ","L6",IF(D188&gt;=2014,"L1",IF(D188&gt;=1998,"L2",IF(D188&gt;=1987,"L3",IF(D188&gt;=1978,"L4",IF(D188&gt;=1965,"L5","L6"))))))</f>
        <v>L2</v>
      </c>
      <c r="H188" s="4" t="str">
        <f aca="false">IFERROR(INDEX(Lanes!$C$2:$C$60,MATCH(LEFT(I188,FIND(" ",I188)-1),Lanes!$A$2:$A$60,0)),"?")</f>
        <v>V</v>
      </c>
      <c r="I188" s="4" t="s">
        <v>1045</v>
      </c>
      <c r="J188" s="4" t="s">
        <v>1407</v>
      </c>
      <c r="K188" s="4" t="s">
        <v>351</v>
      </c>
      <c r="L188" s="4" t="s">
        <v>352</v>
      </c>
      <c r="M188" s="4" t="s">
        <v>1538</v>
      </c>
      <c r="N188" s="4" t="s">
        <v>1539</v>
      </c>
      <c r="O188" s="4" t="s">
        <v>1547</v>
      </c>
      <c r="P188" s="2" t="s">
        <v>1548</v>
      </c>
      <c r="Q188" s="2" t="s">
        <v>1549</v>
      </c>
      <c r="R188" s="4" t="s">
        <v>50</v>
      </c>
      <c r="S188" s="4" t="s">
        <v>1550</v>
      </c>
      <c r="T188" s="4" t="s">
        <v>402</v>
      </c>
      <c r="U188" s="4"/>
      <c r="V188" s="4"/>
      <c r="W188" s="4"/>
      <c r="X188" s="2" t="s">
        <v>1551</v>
      </c>
      <c r="Y188" s="4" t="s">
        <v>77</v>
      </c>
      <c r="Z188" s="4"/>
      <c r="AA188" s="4"/>
      <c r="AB188" s="4"/>
    </row>
    <row r="189" customFormat="false" ht="75" hidden="false" customHeight="true" outlineLevel="0" collapsed="false">
      <c r="A189" s="4" t="s">
        <v>1552</v>
      </c>
      <c r="B189" s="4" t="s">
        <v>1553</v>
      </c>
      <c r="C189" s="4" t="s">
        <v>1554</v>
      </c>
      <c r="D189" s="4" t="n">
        <v>1992</v>
      </c>
      <c r="E189" s="4" t="s">
        <v>91</v>
      </c>
      <c r="F189" s="4" t="s">
        <v>644</v>
      </c>
      <c r="G189" s="4" t="str">
        <f aca="false">IF(LEFT(I189,3)="R1 ","L6",IF(D189&gt;=2014,"L1",IF(D189&gt;=1998,"L2",IF(D189&gt;=1987,"L3",IF(D189&gt;=1978,"L4",IF(D189&gt;=1965,"L5","L6"))))))</f>
        <v>L3</v>
      </c>
      <c r="H189" s="4" t="str">
        <f aca="false">IFERROR(INDEX(Lanes!$C$2:$C$60,MATCH(LEFT(I189,FIND(" ",I189)-1),Lanes!$A$2:$A$60,0)),"?")</f>
        <v>V</v>
      </c>
      <c r="I189" s="4" t="s">
        <v>1045</v>
      </c>
      <c r="J189" s="4" t="s">
        <v>1440</v>
      </c>
      <c r="K189" s="4" t="s">
        <v>351</v>
      </c>
      <c r="L189" s="4" t="s">
        <v>472</v>
      </c>
      <c r="M189" s="4" t="s">
        <v>1555</v>
      </c>
      <c r="N189" s="4" t="s">
        <v>1556</v>
      </c>
      <c r="O189" s="4" t="s">
        <v>1557</v>
      </c>
      <c r="P189" s="2" t="s">
        <v>1558</v>
      </c>
      <c r="Q189" s="2" t="s">
        <v>1559</v>
      </c>
      <c r="R189" s="4" t="s">
        <v>50</v>
      </c>
      <c r="S189" s="4" t="s">
        <v>1560</v>
      </c>
      <c r="T189" s="4" t="s">
        <v>107</v>
      </c>
      <c r="U189" s="4"/>
      <c r="V189" s="4"/>
      <c r="W189" s="4"/>
      <c r="X189" s="2" t="s">
        <v>1561</v>
      </c>
      <c r="Y189" s="4" t="s">
        <v>54</v>
      </c>
      <c r="Z189" s="4"/>
      <c r="AA189" s="4"/>
      <c r="AB189" s="4"/>
    </row>
    <row r="190" customFormat="false" ht="75" hidden="false" customHeight="true" outlineLevel="0" collapsed="false">
      <c r="A190" s="4" t="s">
        <v>1562</v>
      </c>
      <c r="B190" s="4" t="s">
        <v>1563</v>
      </c>
      <c r="C190" s="4" t="s">
        <v>1564</v>
      </c>
      <c r="D190" s="4" t="n">
        <v>1994</v>
      </c>
      <c r="E190" s="4" t="s">
        <v>91</v>
      </c>
      <c r="F190" s="4" t="s">
        <v>644</v>
      </c>
      <c r="G190" s="4" t="str">
        <f aca="false">IF(LEFT(I190,3)="R1 ","L6",IF(D190&gt;=2014,"L1",IF(D190&gt;=1998,"L2",IF(D190&gt;=1987,"L3",IF(D190&gt;=1978,"L4",IF(D190&gt;=1965,"L5","L6"))))))</f>
        <v>L3</v>
      </c>
      <c r="H190" s="4" t="str">
        <f aca="false">IFERROR(INDEX(Lanes!$C$2:$C$60,MATCH(LEFT(I190,FIND(" ",I190)-1),Lanes!$A$2:$A$60,0)),"?")</f>
        <v>V</v>
      </c>
      <c r="I190" s="4" t="s">
        <v>1045</v>
      </c>
      <c r="J190" s="4"/>
      <c r="K190" s="4" t="s">
        <v>351</v>
      </c>
      <c r="L190" s="4" t="s">
        <v>472</v>
      </c>
      <c r="M190" s="4" t="s">
        <v>1565</v>
      </c>
      <c r="N190" s="4" t="s">
        <v>1323</v>
      </c>
      <c r="O190" s="4" t="s">
        <v>1566</v>
      </c>
      <c r="P190" s="2" t="s">
        <v>1567</v>
      </c>
      <c r="Q190" s="2" t="s">
        <v>1568</v>
      </c>
      <c r="R190" s="4" t="s">
        <v>50</v>
      </c>
      <c r="S190" s="4" t="s">
        <v>1569</v>
      </c>
      <c r="T190" s="4" t="s">
        <v>107</v>
      </c>
      <c r="U190" s="4"/>
      <c r="V190" s="4"/>
      <c r="W190" s="4" t="s">
        <v>75</v>
      </c>
      <c r="X190" s="2" t="s">
        <v>1570</v>
      </c>
      <c r="Y190" s="4" t="s">
        <v>54</v>
      </c>
      <c r="Z190" s="4"/>
      <c r="AA190" s="4"/>
      <c r="AB190" s="4"/>
    </row>
    <row r="191" customFormat="false" ht="75" hidden="false" customHeight="true" outlineLevel="0" collapsed="false">
      <c r="A191" s="4" t="s">
        <v>1571</v>
      </c>
      <c r="B191" s="4" t="s">
        <v>1563</v>
      </c>
      <c r="C191" s="4" t="s">
        <v>1572</v>
      </c>
      <c r="D191" s="4" t="n">
        <v>1994</v>
      </c>
      <c r="E191" s="4" t="s">
        <v>91</v>
      </c>
      <c r="F191" s="4" t="s">
        <v>1573</v>
      </c>
      <c r="G191" s="4" t="str">
        <f aca="false">IF(LEFT(I191,3)="R1 ","L6",IF(D191&gt;=2014,"L1",IF(D191&gt;=1998,"L2",IF(D191&gt;=1987,"L3",IF(D191&gt;=1978,"L4",IF(D191&gt;=1965,"L5","L6"))))))</f>
        <v>L3</v>
      </c>
      <c r="H191" s="4" t="str">
        <f aca="false">IFERROR(INDEX(Lanes!$C$2:$C$60,MATCH(LEFT(I191,FIND(" ",I191)-1),Lanes!$A$2:$A$60,0)),"?")</f>
        <v>V</v>
      </c>
      <c r="I191" s="4" t="s">
        <v>1045</v>
      </c>
      <c r="J191" s="4"/>
      <c r="K191" s="4" t="s">
        <v>351</v>
      </c>
      <c r="L191" s="4" t="s">
        <v>472</v>
      </c>
      <c r="M191" s="4" t="s">
        <v>1565</v>
      </c>
      <c r="N191" s="4" t="s">
        <v>1574</v>
      </c>
      <c r="O191" s="4" t="s">
        <v>1575</v>
      </c>
      <c r="P191" s="2" t="s">
        <v>1576</v>
      </c>
      <c r="Q191" s="2" t="s">
        <v>1577</v>
      </c>
      <c r="R191" s="4" t="s">
        <v>50</v>
      </c>
      <c r="S191" s="4" t="s">
        <v>1578</v>
      </c>
      <c r="T191" s="4" t="s">
        <v>402</v>
      </c>
      <c r="U191" s="4"/>
      <c r="V191" s="4"/>
      <c r="W191" s="4" t="s">
        <v>75</v>
      </c>
      <c r="X191" s="2" t="s">
        <v>1579</v>
      </c>
      <c r="Y191" s="4" t="s">
        <v>77</v>
      </c>
      <c r="Z191" s="4"/>
      <c r="AA191" s="4"/>
      <c r="AB191" s="4"/>
    </row>
    <row r="192" customFormat="false" ht="75" hidden="false" customHeight="true" outlineLevel="0" collapsed="false">
      <c r="A192" s="4" t="s">
        <v>1580</v>
      </c>
      <c r="B192" s="4" t="s">
        <v>1042</v>
      </c>
      <c r="C192" s="4" t="s">
        <v>1581</v>
      </c>
      <c r="D192" s="4" t="n">
        <v>2012</v>
      </c>
      <c r="E192" s="4" t="s">
        <v>91</v>
      </c>
      <c r="F192" s="4" t="s">
        <v>1582</v>
      </c>
      <c r="G192" s="4" t="str">
        <f aca="false">IF(LEFT(I192,3)="R1 ","L6",IF(D192&gt;=2014,"L1",IF(D192&gt;=1998,"L2",IF(D192&gt;=1987,"L3",IF(D192&gt;=1978,"L4",IF(D192&gt;=1965,"L5","L6"))))))</f>
        <v>L2</v>
      </c>
      <c r="H192" s="4" t="str">
        <f aca="false">IFERROR(INDEX(Lanes!$C$2:$C$60,MATCH(LEFT(I192,FIND(" ",I192)-1),Lanes!$A$2:$A$60,0)),"?")</f>
        <v>V</v>
      </c>
      <c r="I192" s="4" t="s">
        <v>1045</v>
      </c>
      <c r="J192" s="4" t="s">
        <v>1046</v>
      </c>
      <c r="K192" s="4" t="s">
        <v>351</v>
      </c>
      <c r="L192" s="4" t="s">
        <v>352</v>
      </c>
      <c r="M192" s="4" t="s">
        <v>1047</v>
      </c>
      <c r="N192" s="4" t="s">
        <v>1048</v>
      </c>
      <c r="O192" s="4" t="s">
        <v>1583</v>
      </c>
      <c r="P192" s="2" t="s">
        <v>1584</v>
      </c>
      <c r="Q192" s="2" t="s">
        <v>1585</v>
      </c>
      <c r="R192" s="4" t="s">
        <v>50</v>
      </c>
      <c r="S192" s="4" t="s">
        <v>1586</v>
      </c>
      <c r="T192" s="4" t="s">
        <v>107</v>
      </c>
      <c r="U192" s="4"/>
      <c r="V192" s="4"/>
      <c r="W192" s="4" t="s">
        <v>75</v>
      </c>
      <c r="X192" s="2" t="s">
        <v>1587</v>
      </c>
      <c r="Y192" s="4" t="s">
        <v>54</v>
      </c>
      <c r="Z192" s="4"/>
      <c r="AA192" s="4"/>
      <c r="AB192" s="4"/>
    </row>
    <row r="193" customFormat="false" ht="75" hidden="false" customHeight="true" outlineLevel="0" collapsed="false">
      <c r="A193" s="4" t="s">
        <v>1588</v>
      </c>
      <c r="B193" s="4" t="s">
        <v>1589</v>
      </c>
      <c r="C193" s="4" t="s">
        <v>1590</v>
      </c>
      <c r="D193" s="4" t="n">
        <v>1988</v>
      </c>
      <c r="E193" s="4" t="s">
        <v>91</v>
      </c>
      <c r="F193" s="4" t="s">
        <v>1591</v>
      </c>
      <c r="G193" s="4" t="str">
        <f aca="false">IF(LEFT(I193,3)="R1 ","L6",IF(D193&gt;=2014,"L1",IF(D193&gt;=1998,"L2",IF(D193&gt;=1987,"L3",IF(D193&gt;=1978,"L4",IF(D193&gt;=1965,"L5","L6"))))))</f>
        <v>L3</v>
      </c>
      <c r="H193" s="4" t="str">
        <f aca="false">IFERROR(INDEX(Lanes!$C$2:$C$60,MATCH(LEFT(I193,FIND(" ",I193)-1),Lanes!$A$2:$A$60,0)),"?")</f>
        <v>V</v>
      </c>
      <c r="I193" s="4" t="s">
        <v>1592</v>
      </c>
      <c r="J193" s="4"/>
      <c r="K193" s="4" t="s">
        <v>387</v>
      </c>
      <c r="L193" s="4" t="s">
        <v>753</v>
      </c>
      <c r="M193" s="4" t="s">
        <v>1593</v>
      </c>
      <c r="N193" s="4" t="s">
        <v>1594</v>
      </c>
      <c r="O193" s="4" t="s">
        <v>1595</v>
      </c>
      <c r="P193" s="2" t="s">
        <v>1596</v>
      </c>
      <c r="Q193" s="2" t="s">
        <v>1597</v>
      </c>
      <c r="R193" s="4" t="s">
        <v>50</v>
      </c>
      <c r="S193" s="4" t="s">
        <v>1598</v>
      </c>
      <c r="T193" s="4" t="s">
        <v>52</v>
      </c>
      <c r="U193" s="4"/>
      <c r="V193" s="4"/>
      <c r="W193" s="4"/>
      <c r="X193" s="2" t="s">
        <v>1599</v>
      </c>
      <c r="Y193" s="4" t="s">
        <v>77</v>
      </c>
      <c r="Z193" s="4"/>
      <c r="AA193" s="4"/>
      <c r="AB193" s="4"/>
    </row>
    <row r="194" customFormat="false" ht="75" hidden="false" customHeight="true" outlineLevel="0" collapsed="false">
      <c r="A194" s="4" t="s">
        <v>1600</v>
      </c>
      <c r="B194" s="4" t="s">
        <v>1589</v>
      </c>
      <c r="C194" s="4" t="s">
        <v>1601</v>
      </c>
      <c r="D194" s="4" t="n">
        <v>1989</v>
      </c>
      <c r="E194" s="4" t="s">
        <v>91</v>
      </c>
      <c r="F194" s="4" t="s">
        <v>1602</v>
      </c>
      <c r="G194" s="4" t="str">
        <f aca="false">IF(LEFT(I194,3)="R1 ","L6",IF(D194&gt;=2014,"L1",IF(D194&gt;=1998,"L2",IF(D194&gt;=1987,"L3",IF(D194&gt;=1978,"L4",IF(D194&gt;=1965,"L5","L6"))))))</f>
        <v>L3</v>
      </c>
      <c r="H194" s="4" t="str">
        <f aca="false">IFERROR(INDEX(Lanes!$C$2:$C$60,MATCH(LEFT(I194,FIND(" ",I194)-1),Lanes!$A$2:$A$60,0)),"?")</f>
        <v>V</v>
      </c>
      <c r="I194" s="4" t="s">
        <v>1592</v>
      </c>
      <c r="J194" s="4"/>
      <c r="K194" s="4" t="s">
        <v>387</v>
      </c>
      <c r="L194" s="4" t="s">
        <v>753</v>
      </c>
      <c r="M194" s="4" t="s">
        <v>1593</v>
      </c>
      <c r="N194" s="4" t="s">
        <v>1594</v>
      </c>
      <c r="O194" s="4" t="s">
        <v>1603</v>
      </c>
      <c r="P194" s="2" t="s">
        <v>1604</v>
      </c>
      <c r="Q194" s="2" t="s">
        <v>1605</v>
      </c>
      <c r="R194" s="4" t="s">
        <v>50</v>
      </c>
      <c r="S194" s="4" t="s">
        <v>1606</v>
      </c>
      <c r="T194" s="4" t="s">
        <v>52</v>
      </c>
      <c r="U194" s="4"/>
      <c r="V194" s="4"/>
      <c r="W194" s="4"/>
      <c r="X194" s="2" t="s">
        <v>1607</v>
      </c>
      <c r="Y194" s="4" t="s">
        <v>77</v>
      </c>
      <c r="Z194" s="4"/>
      <c r="AA194" s="4"/>
      <c r="AB194" s="4"/>
    </row>
    <row r="195" customFormat="false" ht="75" hidden="false" customHeight="true" outlineLevel="0" collapsed="false">
      <c r="A195" s="4" t="s">
        <v>1608</v>
      </c>
      <c r="B195" s="4" t="s">
        <v>1589</v>
      </c>
      <c r="C195" s="4" t="s">
        <v>1609</v>
      </c>
      <c r="D195" s="4" t="n">
        <v>1990</v>
      </c>
      <c r="E195" s="4" t="s">
        <v>91</v>
      </c>
      <c r="F195" s="4" t="s">
        <v>1602</v>
      </c>
      <c r="G195" s="4" t="str">
        <f aca="false">IF(LEFT(I195,3)="R1 ","L6",IF(D195&gt;=2014,"L1",IF(D195&gt;=1998,"L2",IF(D195&gt;=1987,"L3",IF(D195&gt;=1978,"L4",IF(D195&gt;=1965,"L5","L6"))))))</f>
        <v>L3</v>
      </c>
      <c r="H195" s="4" t="str">
        <f aca="false">IFERROR(INDEX(Lanes!$C$2:$C$60,MATCH(LEFT(I195,FIND(" ",I195)-1),Lanes!$A$2:$A$60,0)),"?")</f>
        <v>V</v>
      </c>
      <c r="I195" s="4" t="s">
        <v>1592</v>
      </c>
      <c r="J195" s="4"/>
      <c r="K195" s="4" t="s">
        <v>387</v>
      </c>
      <c r="L195" s="4" t="s">
        <v>753</v>
      </c>
      <c r="M195" s="4" t="s">
        <v>1593</v>
      </c>
      <c r="N195" s="4" t="s">
        <v>1594</v>
      </c>
      <c r="O195" s="4" t="s">
        <v>1610</v>
      </c>
      <c r="P195" s="2" t="s">
        <v>1611</v>
      </c>
      <c r="Q195" s="2" t="s">
        <v>1612</v>
      </c>
      <c r="R195" s="4" t="s">
        <v>50</v>
      </c>
      <c r="S195" s="4" t="s">
        <v>1613</v>
      </c>
      <c r="T195" s="4" t="s">
        <v>52</v>
      </c>
      <c r="U195" s="4"/>
      <c r="V195" s="4"/>
      <c r="W195" s="4"/>
      <c r="X195" s="2" t="s">
        <v>1614</v>
      </c>
      <c r="Y195" s="4" t="s">
        <v>77</v>
      </c>
      <c r="Z195" s="4"/>
      <c r="AA195" s="4"/>
      <c r="AB195" s="4"/>
    </row>
    <row r="196" customFormat="false" ht="75" hidden="false" customHeight="true" outlineLevel="0" collapsed="false">
      <c r="A196" s="4" t="s">
        <v>1615</v>
      </c>
      <c r="B196" s="4" t="s">
        <v>1616</v>
      </c>
      <c r="C196" s="4" t="s">
        <v>1617</v>
      </c>
      <c r="D196" s="4" t="n">
        <v>1992</v>
      </c>
      <c r="E196" s="4" t="s">
        <v>91</v>
      </c>
      <c r="F196" s="4" t="s">
        <v>1618</v>
      </c>
      <c r="G196" s="4" t="str">
        <f aca="false">IF(LEFT(I196,3)="R1 ","L6",IF(D196&gt;=2014,"L1",IF(D196&gt;=1998,"L2",IF(D196&gt;=1987,"L3",IF(D196&gt;=1978,"L4",IF(D196&gt;=1965,"L5","L6"))))))</f>
        <v>L3</v>
      </c>
      <c r="H196" s="4" t="str">
        <f aca="false">IFERROR(INDEX(Lanes!$C$2:$C$60,MATCH(LEFT(I196,FIND(" ",I196)-1),Lanes!$A$2:$A$60,0)),"?")</f>
        <v>V</v>
      </c>
      <c r="I196" s="4" t="s">
        <v>1592</v>
      </c>
      <c r="J196" s="4"/>
      <c r="K196" s="4" t="s">
        <v>387</v>
      </c>
      <c r="L196" s="4" t="s">
        <v>753</v>
      </c>
      <c r="M196" s="4" t="s">
        <v>1593</v>
      </c>
      <c r="N196" s="4" t="s">
        <v>1594</v>
      </c>
      <c r="O196" s="4" t="s">
        <v>1619</v>
      </c>
      <c r="P196" s="2" t="s">
        <v>1620</v>
      </c>
      <c r="Q196" s="2" t="s">
        <v>1621</v>
      </c>
      <c r="R196" s="4" t="s">
        <v>50</v>
      </c>
      <c r="S196" s="4" t="s">
        <v>1622</v>
      </c>
      <c r="T196" s="4" t="s">
        <v>107</v>
      </c>
      <c r="U196" s="4"/>
      <c r="V196" s="4"/>
      <c r="W196" s="4"/>
      <c r="X196" s="2" t="s">
        <v>1623</v>
      </c>
      <c r="Y196" s="4" t="s">
        <v>77</v>
      </c>
      <c r="Z196" s="4"/>
      <c r="AA196" s="4"/>
      <c r="AB196" s="4"/>
    </row>
    <row r="197" customFormat="false" ht="75" hidden="false" customHeight="true" outlineLevel="0" collapsed="false">
      <c r="A197" s="4" t="s">
        <v>1624</v>
      </c>
      <c r="B197" s="4" t="s">
        <v>1625</v>
      </c>
      <c r="C197" s="4" t="s">
        <v>1626</v>
      </c>
      <c r="D197" s="4" t="n">
        <v>1994</v>
      </c>
      <c r="E197" s="4" t="s">
        <v>91</v>
      </c>
      <c r="F197" s="4" t="s">
        <v>1627</v>
      </c>
      <c r="G197" s="4" t="str">
        <f aca="false">IF(LEFT(I197,3)="R1 ","L6",IF(D197&gt;=2014,"L1",IF(D197&gt;=1998,"L2",IF(D197&gt;=1987,"L3",IF(D197&gt;=1978,"L4",IF(D197&gt;=1965,"L5","L6"))))))</f>
        <v>L3</v>
      </c>
      <c r="H197" s="4" t="str">
        <f aca="false">IFERROR(INDEX(Lanes!$C$2:$C$60,MATCH(LEFT(I197,FIND(" ",I197)-1),Lanes!$A$2:$A$60,0)),"?")</f>
        <v>V</v>
      </c>
      <c r="I197" s="4" t="s">
        <v>1592</v>
      </c>
      <c r="J197" s="4"/>
      <c r="K197" s="4" t="s">
        <v>387</v>
      </c>
      <c r="L197" s="4" t="s">
        <v>352</v>
      </c>
      <c r="M197" s="4" t="s">
        <v>1628</v>
      </c>
      <c r="N197" s="4" t="s">
        <v>1629</v>
      </c>
      <c r="O197" s="4" t="s">
        <v>1630</v>
      </c>
      <c r="P197" s="2" t="s">
        <v>1631</v>
      </c>
      <c r="Q197" s="2" t="s">
        <v>1632</v>
      </c>
      <c r="R197" s="4" t="s">
        <v>50</v>
      </c>
      <c r="S197" s="4" t="s">
        <v>1633</v>
      </c>
      <c r="T197" s="4" t="s">
        <v>52</v>
      </c>
      <c r="U197" s="4" t="s">
        <v>75</v>
      </c>
      <c r="V197" s="4"/>
      <c r="W197" s="4" t="s">
        <v>75</v>
      </c>
      <c r="X197" s="2" t="s">
        <v>1634</v>
      </c>
      <c r="Y197" s="4" t="s">
        <v>54</v>
      </c>
      <c r="Z197" s="4"/>
      <c r="AA197" s="4"/>
      <c r="AB197" s="4"/>
    </row>
    <row r="198" customFormat="false" ht="75" hidden="false" customHeight="true" outlineLevel="0" collapsed="false">
      <c r="A198" s="4" t="s">
        <v>1635</v>
      </c>
      <c r="B198" s="4" t="s">
        <v>1625</v>
      </c>
      <c r="C198" s="4" t="s">
        <v>1636</v>
      </c>
      <c r="D198" s="4" t="n">
        <v>1995</v>
      </c>
      <c r="E198" s="4" t="s">
        <v>91</v>
      </c>
      <c r="F198" s="4" t="s">
        <v>1627</v>
      </c>
      <c r="G198" s="4" t="str">
        <f aca="false">IF(LEFT(I198,3)="R1 ","L6",IF(D198&gt;=2014,"L1",IF(D198&gt;=1998,"L2",IF(D198&gt;=1987,"L3",IF(D198&gt;=1978,"L4",IF(D198&gt;=1965,"L5","L6"))))))</f>
        <v>L3</v>
      </c>
      <c r="H198" s="4" t="str">
        <f aca="false">IFERROR(INDEX(Lanes!$C$2:$C$60,MATCH(LEFT(I198,FIND(" ",I198)-1),Lanes!$A$2:$A$60,0)),"?")</f>
        <v>V</v>
      </c>
      <c r="I198" s="4" t="s">
        <v>1592</v>
      </c>
      <c r="J198" s="4"/>
      <c r="K198" s="4" t="s">
        <v>387</v>
      </c>
      <c r="L198" s="4" t="s">
        <v>352</v>
      </c>
      <c r="M198" s="4" t="s">
        <v>1628</v>
      </c>
      <c r="N198" s="4" t="s">
        <v>1629</v>
      </c>
      <c r="O198" s="4" t="s">
        <v>1637</v>
      </c>
      <c r="P198" s="2" t="s">
        <v>1638</v>
      </c>
      <c r="Q198" s="2" t="s">
        <v>1639</v>
      </c>
      <c r="R198" s="4" t="s">
        <v>50</v>
      </c>
      <c r="S198" s="4" t="s">
        <v>1640</v>
      </c>
      <c r="T198" s="4" t="s">
        <v>107</v>
      </c>
      <c r="U198" s="4"/>
      <c r="V198" s="4"/>
      <c r="W198" s="4" t="s">
        <v>75</v>
      </c>
      <c r="X198" s="2" t="s">
        <v>1641</v>
      </c>
      <c r="Y198" s="4" t="s">
        <v>77</v>
      </c>
      <c r="Z198" s="4"/>
      <c r="AA198" s="4"/>
      <c r="AB198" s="4"/>
    </row>
    <row r="199" customFormat="false" ht="75" hidden="false" customHeight="true" outlineLevel="0" collapsed="false">
      <c r="A199" s="4" t="s">
        <v>1642</v>
      </c>
      <c r="B199" s="4" t="s">
        <v>1625</v>
      </c>
      <c r="C199" s="4" t="s">
        <v>1643</v>
      </c>
      <c r="D199" s="4" t="n">
        <v>1996</v>
      </c>
      <c r="E199" s="4" t="s">
        <v>91</v>
      </c>
      <c r="F199" s="4" t="s">
        <v>1627</v>
      </c>
      <c r="G199" s="4" t="str">
        <f aca="false">IF(LEFT(I199,3)="R1 ","L6",IF(D199&gt;=2014,"L1",IF(D199&gt;=1998,"L2",IF(D199&gt;=1987,"L3",IF(D199&gt;=1978,"L4",IF(D199&gt;=1965,"L5","L6"))))))</f>
        <v>L3</v>
      </c>
      <c r="H199" s="4" t="str">
        <f aca="false">IFERROR(INDEX(Lanes!$C$2:$C$60,MATCH(LEFT(I199,FIND(" ",I199)-1),Lanes!$A$2:$A$60,0)),"?")</f>
        <v>V</v>
      </c>
      <c r="I199" s="4" t="s">
        <v>1592</v>
      </c>
      <c r="J199" s="4"/>
      <c r="K199" s="4" t="s">
        <v>387</v>
      </c>
      <c r="L199" s="4" t="s">
        <v>352</v>
      </c>
      <c r="M199" s="4" t="s">
        <v>1628</v>
      </c>
      <c r="N199" s="4" t="s">
        <v>1629</v>
      </c>
      <c r="O199" s="4" t="s">
        <v>1644</v>
      </c>
      <c r="P199" s="2" t="s">
        <v>1645</v>
      </c>
      <c r="Q199" s="2" t="s">
        <v>1646</v>
      </c>
      <c r="R199" s="4" t="s">
        <v>50</v>
      </c>
      <c r="S199" s="4" t="s">
        <v>1647</v>
      </c>
      <c r="T199" s="4" t="s">
        <v>107</v>
      </c>
      <c r="U199" s="4"/>
      <c r="V199" s="4"/>
      <c r="W199" s="4" t="s">
        <v>75</v>
      </c>
      <c r="X199" s="2" t="s">
        <v>1648</v>
      </c>
      <c r="Y199" s="4" t="s">
        <v>77</v>
      </c>
      <c r="Z199" s="4"/>
      <c r="AA199" s="4"/>
      <c r="AB199" s="4"/>
    </row>
    <row r="200" customFormat="false" ht="75" hidden="false" customHeight="true" outlineLevel="0" collapsed="false">
      <c r="A200" s="4" t="s">
        <v>1649</v>
      </c>
      <c r="B200" s="4" t="s">
        <v>1625</v>
      </c>
      <c r="C200" s="4" t="s">
        <v>1650</v>
      </c>
      <c r="D200" s="4" t="n">
        <v>1999</v>
      </c>
      <c r="E200" s="4" t="s">
        <v>91</v>
      </c>
      <c r="F200" s="4" t="s">
        <v>1651</v>
      </c>
      <c r="G200" s="4" t="str">
        <f aca="false">IF(LEFT(I200,3)="R1 ","L6",IF(D200&gt;=2014,"L1",IF(D200&gt;=1998,"L2",IF(D200&gt;=1987,"L3",IF(D200&gt;=1978,"L4",IF(D200&gt;=1965,"L5","L6"))))))</f>
        <v>L2</v>
      </c>
      <c r="H200" s="4" t="str">
        <f aca="false">IFERROR(INDEX(Lanes!$C$2:$C$60,MATCH(LEFT(I200,FIND(" ",I200)-1),Lanes!$A$2:$A$60,0)),"?")</f>
        <v>V</v>
      </c>
      <c r="I200" s="4" t="s">
        <v>1592</v>
      </c>
      <c r="J200" s="4"/>
      <c r="K200" s="4" t="s">
        <v>387</v>
      </c>
      <c r="L200" s="4" t="s">
        <v>352</v>
      </c>
      <c r="M200" s="4" t="s">
        <v>1628</v>
      </c>
      <c r="N200" s="4" t="s">
        <v>1629</v>
      </c>
      <c r="O200" s="4" t="s">
        <v>1652</v>
      </c>
      <c r="P200" s="2" t="s">
        <v>1653</v>
      </c>
      <c r="Q200" s="2" t="s">
        <v>1654</v>
      </c>
      <c r="R200" s="4" t="s">
        <v>50</v>
      </c>
      <c r="S200" s="4" t="s">
        <v>1655</v>
      </c>
      <c r="T200" s="4" t="s">
        <v>52</v>
      </c>
      <c r="U200" s="4"/>
      <c r="V200" s="4"/>
      <c r="W200" s="4" t="s">
        <v>75</v>
      </c>
      <c r="X200" s="2" t="s">
        <v>1656</v>
      </c>
      <c r="Y200" s="4" t="s">
        <v>77</v>
      </c>
      <c r="Z200" s="4"/>
      <c r="AA200" s="4"/>
      <c r="AB200" s="4"/>
    </row>
    <row r="201" customFormat="false" ht="75" hidden="false" customHeight="true" outlineLevel="0" collapsed="false">
      <c r="A201" s="4" t="s">
        <v>1657</v>
      </c>
      <c r="B201" s="4" t="s">
        <v>1625</v>
      </c>
      <c r="C201" s="4" t="s">
        <v>1658</v>
      </c>
      <c r="D201" s="4" t="n">
        <v>2001</v>
      </c>
      <c r="E201" s="4" t="s">
        <v>91</v>
      </c>
      <c r="F201" s="4" t="s">
        <v>1651</v>
      </c>
      <c r="G201" s="4" t="str">
        <f aca="false">IF(LEFT(I201,3)="R1 ","L6",IF(D201&gt;=2014,"L1",IF(D201&gt;=1998,"L2",IF(D201&gt;=1987,"L3",IF(D201&gt;=1978,"L4",IF(D201&gt;=1965,"L5","L6"))))))</f>
        <v>L2</v>
      </c>
      <c r="H201" s="4" t="str">
        <f aca="false">IFERROR(INDEX(Lanes!$C$2:$C$60,MATCH(LEFT(I201,FIND(" ",I201)-1),Lanes!$A$2:$A$60,0)),"?")</f>
        <v>V</v>
      </c>
      <c r="I201" s="4" t="s">
        <v>1592</v>
      </c>
      <c r="J201" s="4"/>
      <c r="K201" s="4" t="s">
        <v>387</v>
      </c>
      <c r="L201" s="4" t="s">
        <v>352</v>
      </c>
      <c r="M201" s="4" t="s">
        <v>1628</v>
      </c>
      <c r="N201" s="4" t="s">
        <v>1629</v>
      </c>
      <c r="O201" s="4" t="s">
        <v>1659</v>
      </c>
      <c r="P201" s="2" t="s">
        <v>1660</v>
      </c>
      <c r="Q201" s="2" t="s">
        <v>1661</v>
      </c>
      <c r="R201" s="4" t="s">
        <v>50</v>
      </c>
      <c r="S201" s="4" t="s">
        <v>1662</v>
      </c>
      <c r="T201" s="4" t="s">
        <v>52</v>
      </c>
      <c r="U201" s="4"/>
      <c r="V201" s="4"/>
      <c r="W201" s="4" t="s">
        <v>75</v>
      </c>
      <c r="X201" s="2" t="s">
        <v>1663</v>
      </c>
      <c r="Y201" s="4" t="s">
        <v>77</v>
      </c>
      <c r="Z201" s="4"/>
      <c r="AA201" s="4"/>
      <c r="AB201" s="4"/>
    </row>
    <row r="202" customFormat="false" ht="75" hidden="false" customHeight="true" outlineLevel="0" collapsed="false">
      <c r="A202" s="4" t="s">
        <v>1664</v>
      </c>
      <c r="B202" s="4" t="s">
        <v>1625</v>
      </c>
      <c r="C202" s="4" t="s">
        <v>1665</v>
      </c>
      <c r="D202" s="4" t="n">
        <v>2002</v>
      </c>
      <c r="E202" s="4" t="s">
        <v>91</v>
      </c>
      <c r="F202" s="4" t="s">
        <v>1651</v>
      </c>
      <c r="G202" s="4" t="str">
        <f aca="false">IF(LEFT(I202,3)="R1 ","L6",IF(D202&gt;=2014,"L1",IF(D202&gt;=1998,"L2",IF(D202&gt;=1987,"L3",IF(D202&gt;=1978,"L4",IF(D202&gt;=1965,"L5","L6"))))))</f>
        <v>L2</v>
      </c>
      <c r="H202" s="4" t="str">
        <f aca="false">IFERROR(INDEX(Lanes!$C$2:$C$60,MATCH(LEFT(I202,FIND(" ",I202)-1),Lanes!$A$2:$A$60,0)),"?")</f>
        <v>V</v>
      </c>
      <c r="I202" s="4" t="s">
        <v>1592</v>
      </c>
      <c r="J202" s="4"/>
      <c r="K202" s="4" t="s">
        <v>387</v>
      </c>
      <c r="L202" s="4" t="s">
        <v>352</v>
      </c>
      <c r="M202" s="4" t="s">
        <v>1628</v>
      </c>
      <c r="N202" s="4" t="s">
        <v>1629</v>
      </c>
      <c r="O202" s="4" t="s">
        <v>1666</v>
      </c>
      <c r="P202" s="2" t="s">
        <v>1667</v>
      </c>
      <c r="Q202" s="2" t="s">
        <v>1668</v>
      </c>
      <c r="R202" s="4" t="s">
        <v>50</v>
      </c>
      <c r="S202" s="4" t="s">
        <v>1669</v>
      </c>
      <c r="T202" s="4" t="s">
        <v>107</v>
      </c>
      <c r="U202" s="4"/>
      <c r="V202" s="4"/>
      <c r="W202" s="4" t="s">
        <v>75</v>
      </c>
      <c r="X202" s="2" t="s">
        <v>1670</v>
      </c>
      <c r="Y202" s="4" t="s">
        <v>77</v>
      </c>
      <c r="Z202" s="4"/>
      <c r="AA202" s="4"/>
      <c r="AB202" s="4"/>
    </row>
    <row r="203" customFormat="false" ht="75" hidden="false" customHeight="true" outlineLevel="0" collapsed="false">
      <c r="A203" s="4" t="s">
        <v>1671</v>
      </c>
      <c r="B203" s="4" t="s">
        <v>1625</v>
      </c>
      <c r="C203" s="4" t="s">
        <v>1672</v>
      </c>
      <c r="D203" s="4" t="n">
        <v>2005</v>
      </c>
      <c r="E203" s="4" t="s">
        <v>91</v>
      </c>
      <c r="F203" s="4" t="s">
        <v>886</v>
      </c>
      <c r="G203" s="4" t="str">
        <f aca="false">IF(LEFT(I203,3)="R1 ","L6",IF(D203&gt;=2014,"L1",IF(D203&gt;=1998,"L2",IF(D203&gt;=1987,"L3",IF(D203&gt;=1978,"L4",IF(D203&gt;=1965,"L5","L6"))))))</f>
        <v>L2</v>
      </c>
      <c r="H203" s="4" t="str">
        <f aca="false">IFERROR(INDEX(Lanes!$C$2:$C$60,MATCH(LEFT(I203,FIND(" ",I203)-1),Lanes!$A$2:$A$60,0)),"?")</f>
        <v>V</v>
      </c>
      <c r="I203" s="4" t="s">
        <v>1592</v>
      </c>
      <c r="J203" s="4"/>
      <c r="K203" s="4" t="s">
        <v>387</v>
      </c>
      <c r="L203" s="4" t="s">
        <v>352</v>
      </c>
      <c r="M203" s="4" t="s">
        <v>1628</v>
      </c>
      <c r="N203" s="4" t="s">
        <v>1629</v>
      </c>
      <c r="O203" s="4" t="s">
        <v>1673</v>
      </c>
      <c r="P203" s="2" t="s">
        <v>1674</v>
      </c>
      <c r="Q203" s="2" t="s">
        <v>1675</v>
      </c>
      <c r="R203" s="4" t="s">
        <v>50</v>
      </c>
      <c r="S203" s="4" t="s">
        <v>1676</v>
      </c>
      <c r="T203" s="4" t="s">
        <v>107</v>
      </c>
      <c r="U203" s="4"/>
      <c r="V203" s="4"/>
      <c r="W203" s="4" t="s">
        <v>75</v>
      </c>
      <c r="X203" s="2" t="s">
        <v>1677</v>
      </c>
      <c r="Y203" s="4" t="s">
        <v>77</v>
      </c>
      <c r="Z203" s="4"/>
      <c r="AA203" s="4"/>
      <c r="AB203" s="4"/>
    </row>
    <row r="204" customFormat="false" ht="75" hidden="false" customHeight="true" outlineLevel="0" collapsed="false">
      <c r="A204" s="4" t="s">
        <v>1678</v>
      </c>
      <c r="B204" s="4" t="s">
        <v>1625</v>
      </c>
      <c r="C204" s="4" t="s">
        <v>1679</v>
      </c>
      <c r="D204" s="4" t="n">
        <v>2007</v>
      </c>
      <c r="E204" s="4" t="s">
        <v>91</v>
      </c>
      <c r="F204" s="4" t="s">
        <v>886</v>
      </c>
      <c r="G204" s="4" t="str">
        <f aca="false">IF(LEFT(I204,3)="R1 ","L6",IF(D204&gt;=2014,"L1",IF(D204&gt;=1998,"L2",IF(D204&gt;=1987,"L3",IF(D204&gt;=1978,"L4",IF(D204&gt;=1965,"L5","L6"))))))</f>
        <v>L2</v>
      </c>
      <c r="H204" s="4" t="str">
        <f aca="false">IFERROR(INDEX(Lanes!$C$2:$C$60,MATCH(LEFT(I204,FIND(" ",I204)-1),Lanes!$A$2:$A$60,0)),"?")</f>
        <v>V</v>
      </c>
      <c r="I204" s="4" t="s">
        <v>1592</v>
      </c>
      <c r="J204" s="4"/>
      <c r="K204" s="4" t="s">
        <v>387</v>
      </c>
      <c r="L204" s="4" t="s">
        <v>352</v>
      </c>
      <c r="M204" s="4" t="s">
        <v>1628</v>
      </c>
      <c r="N204" s="4" t="s">
        <v>1629</v>
      </c>
      <c r="O204" s="4" t="s">
        <v>1680</v>
      </c>
      <c r="P204" s="2" t="s">
        <v>1681</v>
      </c>
      <c r="Q204" s="2" t="s">
        <v>1682</v>
      </c>
      <c r="R204" s="4" t="s">
        <v>50</v>
      </c>
      <c r="S204" s="4" t="s">
        <v>1683</v>
      </c>
      <c r="T204" s="4" t="s">
        <v>107</v>
      </c>
      <c r="U204" s="4"/>
      <c r="V204" s="4"/>
      <c r="W204" s="4" t="s">
        <v>75</v>
      </c>
      <c r="X204" s="2" t="s">
        <v>1684</v>
      </c>
      <c r="Y204" s="4" t="s">
        <v>77</v>
      </c>
      <c r="Z204" s="4"/>
      <c r="AA204" s="4"/>
      <c r="AB204" s="4"/>
    </row>
    <row r="205" customFormat="false" ht="75" hidden="false" customHeight="true" outlineLevel="0" collapsed="false">
      <c r="A205" s="4" t="s">
        <v>1685</v>
      </c>
      <c r="B205" s="4" t="s">
        <v>1625</v>
      </c>
      <c r="C205" s="4" t="s">
        <v>1686</v>
      </c>
      <c r="D205" s="4" t="n">
        <v>2018</v>
      </c>
      <c r="E205" s="4" t="s">
        <v>91</v>
      </c>
      <c r="F205" s="4" t="s">
        <v>886</v>
      </c>
      <c r="G205" s="4" t="str">
        <f aca="false">IF(LEFT(I205,3)="R1 ","L6",IF(D205&gt;=2014,"L1",IF(D205&gt;=1998,"L2",IF(D205&gt;=1987,"L3",IF(D205&gt;=1978,"L4",IF(D205&gt;=1965,"L5","L6"))))))</f>
        <v>L1</v>
      </c>
      <c r="H205" s="4" t="str">
        <f aca="false">IFERROR(INDEX(Lanes!$C$2:$C$60,MATCH(LEFT(I205,FIND(" ",I205)-1),Lanes!$A$2:$A$60,0)),"?")</f>
        <v>Core</v>
      </c>
      <c r="I205" s="4" t="s">
        <v>1687</v>
      </c>
      <c r="J205" s="4" t="s">
        <v>386</v>
      </c>
      <c r="K205" s="4" t="s">
        <v>387</v>
      </c>
      <c r="L205" s="4" t="s">
        <v>352</v>
      </c>
      <c r="M205" s="4" t="s">
        <v>1628</v>
      </c>
      <c r="N205" s="4" t="s">
        <v>1629</v>
      </c>
      <c r="O205" s="4" t="s">
        <v>1688</v>
      </c>
      <c r="P205" s="2" t="s">
        <v>1689</v>
      </c>
      <c r="Q205" s="2" t="s">
        <v>1690</v>
      </c>
      <c r="R205" s="4" t="s">
        <v>50</v>
      </c>
      <c r="S205" s="4" t="s">
        <v>1691</v>
      </c>
      <c r="T205" s="4" t="s">
        <v>52</v>
      </c>
      <c r="U205" s="4"/>
      <c r="V205" s="4"/>
      <c r="W205" s="4" t="s">
        <v>75</v>
      </c>
      <c r="X205" s="2" t="s">
        <v>1692</v>
      </c>
      <c r="Y205" s="4" t="s">
        <v>77</v>
      </c>
      <c r="Z205" s="4"/>
      <c r="AA205" s="4"/>
      <c r="AB205" s="4"/>
    </row>
    <row r="206" customFormat="false" ht="75" hidden="false" customHeight="true" outlineLevel="0" collapsed="false">
      <c r="A206" s="4" t="s">
        <v>1693</v>
      </c>
      <c r="B206" s="4" t="s">
        <v>1694</v>
      </c>
      <c r="C206" s="4" t="s">
        <v>1695</v>
      </c>
      <c r="D206" s="4" t="n">
        <v>1992</v>
      </c>
      <c r="E206" s="4" t="s">
        <v>91</v>
      </c>
      <c r="F206" s="4" t="s">
        <v>1406</v>
      </c>
      <c r="G206" s="4" t="str">
        <f aca="false">IF(LEFT(I206,3)="R1 ","L6",IF(D206&gt;=2014,"L1",IF(D206&gt;=1998,"L2",IF(D206&gt;=1987,"L3",IF(D206&gt;=1978,"L4",IF(D206&gt;=1965,"L5","L6"))))))</f>
        <v>L3</v>
      </c>
      <c r="H206" s="4" t="str">
        <f aca="false">IFERROR(INDEX(Lanes!$C$2:$C$60,MATCH(LEFT(I206,FIND(" ",I206)-1),Lanes!$A$2:$A$60,0)),"?")</f>
        <v>V</v>
      </c>
      <c r="I206" s="4" t="s">
        <v>1592</v>
      </c>
      <c r="J206" s="4"/>
      <c r="K206" s="4" t="s">
        <v>387</v>
      </c>
      <c r="L206" s="4" t="s">
        <v>472</v>
      </c>
      <c r="M206" s="4" t="s">
        <v>1696</v>
      </c>
      <c r="N206" s="4" t="s">
        <v>1697</v>
      </c>
      <c r="O206" s="4" t="s">
        <v>1698</v>
      </c>
      <c r="P206" s="2" t="s">
        <v>1699</v>
      </c>
      <c r="Q206" s="2" t="s">
        <v>1700</v>
      </c>
      <c r="R206" s="4" t="s">
        <v>50</v>
      </c>
      <c r="S206" s="4" t="s">
        <v>1701</v>
      </c>
      <c r="T206" s="4" t="s">
        <v>52</v>
      </c>
      <c r="U206" s="4" t="s">
        <v>75</v>
      </c>
      <c r="V206" s="4"/>
      <c r="W206" s="4" t="s">
        <v>75</v>
      </c>
      <c r="X206" s="2" t="s">
        <v>1702</v>
      </c>
      <c r="Y206" s="4" t="s">
        <v>77</v>
      </c>
      <c r="Z206" s="4"/>
      <c r="AA206" s="4"/>
      <c r="AB206" s="4"/>
    </row>
    <row r="207" customFormat="false" ht="75" hidden="false" customHeight="true" outlineLevel="0" collapsed="false">
      <c r="A207" s="4" t="s">
        <v>1703</v>
      </c>
      <c r="B207" s="4" t="s">
        <v>1694</v>
      </c>
      <c r="C207" s="4" t="s">
        <v>1704</v>
      </c>
      <c r="D207" s="4" t="n">
        <v>1993</v>
      </c>
      <c r="E207" s="4" t="s">
        <v>91</v>
      </c>
      <c r="F207" s="4" t="s">
        <v>1406</v>
      </c>
      <c r="G207" s="4" t="str">
        <f aca="false">IF(LEFT(I207,3)="R1 ","L6",IF(D207&gt;=2014,"L1",IF(D207&gt;=1998,"L2",IF(D207&gt;=1987,"L3",IF(D207&gt;=1978,"L4",IF(D207&gt;=1965,"L5","L6"))))))</f>
        <v>L3</v>
      </c>
      <c r="H207" s="4" t="str">
        <f aca="false">IFERROR(INDEX(Lanes!$C$2:$C$60,MATCH(LEFT(I207,FIND(" ",I207)-1),Lanes!$A$2:$A$60,0)),"?")</f>
        <v>V</v>
      </c>
      <c r="I207" s="4" t="s">
        <v>1592</v>
      </c>
      <c r="J207" s="4"/>
      <c r="K207" s="4" t="s">
        <v>387</v>
      </c>
      <c r="L207" s="4" t="s">
        <v>472</v>
      </c>
      <c r="M207" s="4" t="s">
        <v>1696</v>
      </c>
      <c r="N207" s="4" t="s">
        <v>1697</v>
      </c>
      <c r="O207" s="4" t="s">
        <v>1705</v>
      </c>
      <c r="P207" s="2" t="s">
        <v>1706</v>
      </c>
      <c r="Q207" s="2" t="s">
        <v>1707</v>
      </c>
      <c r="R207" s="4" t="s">
        <v>50</v>
      </c>
      <c r="S207" s="4" t="s">
        <v>1708</v>
      </c>
      <c r="T207" s="4" t="s">
        <v>52</v>
      </c>
      <c r="U207" s="4"/>
      <c r="V207" s="4"/>
      <c r="W207" s="4" t="s">
        <v>75</v>
      </c>
      <c r="X207" s="2" t="s">
        <v>1709</v>
      </c>
      <c r="Y207" s="4" t="s">
        <v>77</v>
      </c>
      <c r="Z207" s="4"/>
      <c r="AA207" s="4"/>
      <c r="AB207" s="4"/>
    </row>
    <row r="208" customFormat="false" ht="75" hidden="false" customHeight="true" outlineLevel="0" collapsed="false">
      <c r="A208" s="4" t="s">
        <v>1710</v>
      </c>
      <c r="B208" s="4" t="s">
        <v>1694</v>
      </c>
      <c r="C208" s="4" t="s">
        <v>1711</v>
      </c>
      <c r="D208" s="4" t="n">
        <v>1993</v>
      </c>
      <c r="E208" s="4" t="s">
        <v>91</v>
      </c>
      <c r="F208" s="4" t="s">
        <v>1406</v>
      </c>
      <c r="G208" s="4" t="str">
        <f aca="false">IF(LEFT(I208,3)="R1 ","L6",IF(D208&gt;=2014,"L1",IF(D208&gt;=1998,"L2",IF(D208&gt;=1987,"L3",IF(D208&gt;=1978,"L4",IF(D208&gt;=1965,"L5","L6"))))))</f>
        <v>L3</v>
      </c>
      <c r="H208" s="4" t="str">
        <f aca="false">IFERROR(INDEX(Lanes!$C$2:$C$60,MATCH(LEFT(I208,FIND(" ",I208)-1),Lanes!$A$2:$A$60,0)),"?")</f>
        <v>V</v>
      </c>
      <c r="I208" s="4" t="s">
        <v>1592</v>
      </c>
      <c r="J208" s="4"/>
      <c r="K208" s="4" t="s">
        <v>387</v>
      </c>
      <c r="L208" s="4" t="s">
        <v>472</v>
      </c>
      <c r="M208" s="4" t="s">
        <v>1696</v>
      </c>
      <c r="N208" s="4" t="s">
        <v>1697</v>
      </c>
      <c r="O208" s="4" t="s">
        <v>1712</v>
      </c>
      <c r="P208" s="2" t="s">
        <v>1713</v>
      </c>
      <c r="Q208" s="2" t="s">
        <v>1714</v>
      </c>
      <c r="R208" s="4" t="s">
        <v>50</v>
      </c>
      <c r="S208" s="4" t="s">
        <v>1715</v>
      </c>
      <c r="T208" s="4" t="s">
        <v>107</v>
      </c>
      <c r="U208" s="4"/>
      <c r="V208" s="4"/>
      <c r="W208" s="4" t="s">
        <v>75</v>
      </c>
      <c r="X208" s="2" t="s">
        <v>1716</v>
      </c>
      <c r="Y208" s="4" t="s">
        <v>77</v>
      </c>
      <c r="Z208" s="4"/>
      <c r="AA208" s="4"/>
      <c r="AB208" s="4"/>
    </row>
    <row r="209" customFormat="false" ht="75" hidden="false" customHeight="true" outlineLevel="0" collapsed="false">
      <c r="A209" s="4" t="s">
        <v>1717</v>
      </c>
      <c r="B209" s="4" t="s">
        <v>1694</v>
      </c>
      <c r="C209" s="4" t="s">
        <v>1718</v>
      </c>
      <c r="D209" s="4" t="n">
        <v>1995</v>
      </c>
      <c r="E209" s="4" t="s">
        <v>91</v>
      </c>
      <c r="F209" s="4" t="s">
        <v>1406</v>
      </c>
      <c r="G209" s="4" t="str">
        <f aca="false">IF(LEFT(I209,3)="R1 ","L6",IF(D209&gt;=2014,"L1",IF(D209&gt;=1998,"L2",IF(D209&gt;=1987,"L3",IF(D209&gt;=1978,"L4",IF(D209&gt;=1965,"L5","L6"))))))</f>
        <v>L3</v>
      </c>
      <c r="H209" s="4" t="str">
        <f aca="false">IFERROR(INDEX(Lanes!$C$2:$C$60,MATCH(LEFT(I209,FIND(" ",I209)-1),Lanes!$A$2:$A$60,0)),"?")</f>
        <v>V</v>
      </c>
      <c r="I209" s="4" t="s">
        <v>1592</v>
      </c>
      <c r="J209" s="4"/>
      <c r="K209" s="4" t="s">
        <v>387</v>
      </c>
      <c r="L209" s="4" t="s">
        <v>472</v>
      </c>
      <c r="M209" s="4" t="s">
        <v>1696</v>
      </c>
      <c r="N209" s="4" t="s">
        <v>1697</v>
      </c>
      <c r="O209" s="4" t="s">
        <v>1719</v>
      </c>
      <c r="P209" s="2" t="s">
        <v>1720</v>
      </c>
      <c r="Q209" s="2" t="s">
        <v>1721</v>
      </c>
      <c r="R209" s="4" t="s">
        <v>50</v>
      </c>
      <c r="S209" s="4" t="s">
        <v>1722</v>
      </c>
      <c r="T209" s="4" t="s">
        <v>107</v>
      </c>
      <c r="U209" s="4"/>
      <c r="V209" s="4"/>
      <c r="W209" s="4" t="s">
        <v>75</v>
      </c>
      <c r="X209" s="2" t="s">
        <v>1723</v>
      </c>
      <c r="Y209" s="4" t="s">
        <v>77</v>
      </c>
      <c r="Z209" s="4"/>
      <c r="AA209" s="4"/>
      <c r="AB209" s="4"/>
    </row>
    <row r="210" customFormat="false" ht="75" hidden="false" customHeight="true" outlineLevel="0" collapsed="false">
      <c r="A210" s="4" t="s">
        <v>1724</v>
      </c>
      <c r="B210" s="4" t="s">
        <v>1694</v>
      </c>
      <c r="C210" s="4" t="s">
        <v>1725</v>
      </c>
      <c r="D210" s="4" t="n">
        <v>1996</v>
      </c>
      <c r="E210" s="4" t="s">
        <v>91</v>
      </c>
      <c r="F210" s="4" t="s">
        <v>1726</v>
      </c>
      <c r="G210" s="4" t="str">
        <f aca="false">IF(LEFT(I210,3)="R1 ","L6",IF(D210&gt;=2014,"L1",IF(D210&gt;=1998,"L2",IF(D210&gt;=1987,"L3",IF(D210&gt;=1978,"L4",IF(D210&gt;=1965,"L5","L6"))))))</f>
        <v>L3</v>
      </c>
      <c r="H210" s="4" t="str">
        <f aca="false">IFERROR(INDEX(Lanes!$C$2:$C$60,MATCH(LEFT(I210,FIND(" ",I210)-1),Lanes!$A$2:$A$60,0)),"?")</f>
        <v>V</v>
      </c>
      <c r="I210" s="4" t="s">
        <v>1592</v>
      </c>
      <c r="J210" s="4"/>
      <c r="K210" s="4" t="s">
        <v>387</v>
      </c>
      <c r="L210" s="4" t="s">
        <v>472</v>
      </c>
      <c r="M210" s="4" t="s">
        <v>1696</v>
      </c>
      <c r="N210" s="4" t="s">
        <v>1697</v>
      </c>
      <c r="O210" s="4" t="s">
        <v>1727</v>
      </c>
      <c r="P210" s="2" t="s">
        <v>1728</v>
      </c>
      <c r="Q210" s="2" t="s">
        <v>1729</v>
      </c>
      <c r="R210" s="4" t="s">
        <v>50</v>
      </c>
      <c r="S210" s="4" t="s">
        <v>1730</v>
      </c>
      <c r="T210" s="4" t="s">
        <v>107</v>
      </c>
      <c r="U210" s="4"/>
      <c r="V210" s="4"/>
      <c r="W210" s="4" t="s">
        <v>75</v>
      </c>
      <c r="X210" s="2" t="s">
        <v>1731</v>
      </c>
      <c r="Y210" s="4" t="s">
        <v>77</v>
      </c>
      <c r="Z210" s="4"/>
      <c r="AA210" s="4"/>
      <c r="AB210" s="4"/>
    </row>
    <row r="211" customFormat="false" ht="75" hidden="false" customHeight="true" outlineLevel="0" collapsed="false">
      <c r="A211" s="4" t="s">
        <v>1732</v>
      </c>
      <c r="B211" s="4" t="s">
        <v>1694</v>
      </c>
      <c r="C211" s="4" t="s">
        <v>1733</v>
      </c>
      <c r="D211" s="4" t="n">
        <v>2001</v>
      </c>
      <c r="E211" s="4" t="s">
        <v>91</v>
      </c>
      <c r="F211" s="4" t="s">
        <v>886</v>
      </c>
      <c r="G211" s="4" t="str">
        <f aca="false">IF(LEFT(I211,3)="R1 ","L6",IF(D211&gt;=2014,"L1",IF(D211&gt;=1998,"L2",IF(D211&gt;=1987,"L3",IF(D211&gt;=1978,"L4",IF(D211&gt;=1965,"L5","L6"))))))</f>
        <v>L2</v>
      </c>
      <c r="H211" s="4" t="str">
        <f aca="false">IFERROR(INDEX(Lanes!$C$2:$C$60,MATCH(LEFT(I211,FIND(" ",I211)-1),Lanes!$A$2:$A$60,0)),"?")</f>
        <v>V</v>
      </c>
      <c r="I211" s="4" t="s">
        <v>1592</v>
      </c>
      <c r="J211" s="4"/>
      <c r="K211" s="4" t="s">
        <v>387</v>
      </c>
      <c r="L211" s="4" t="s">
        <v>472</v>
      </c>
      <c r="M211" s="4" t="s">
        <v>1696</v>
      </c>
      <c r="N211" s="4" t="s">
        <v>1697</v>
      </c>
      <c r="O211" s="4" t="s">
        <v>1734</v>
      </c>
      <c r="P211" s="2" t="s">
        <v>1735</v>
      </c>
      <c r="Q211" s="2" t="s">
        <v>1736</v>
      </c>
      <c r="R211" s="4" t="s">
        <v>50</v>
      </c>
      <c r="S211" s="4" t="s">
        <v>1737</v>
      </c>
      <c r="T211" s="4" t="s">
        <v>107</v>
      </c>
      <c r="U211" s="4"/>
      <c r="V211" s="4"/>
      <c r="W211" s="4" t="s">
        <v>75</v>
      </c>
      <c r="X211" s="2" t="s">
        <v>1738</v>
      </c>
      <c r="Y211" s="4" t="s">
        <v>77</v>
      </c>
      <c r="Z211" s="4"/>
      <c r="AA211" s="4"/>
      <c r="AB211" s="4"/>
    </row>
    <row r="212" customFormat="false" ht="75" hidden="false" customHeight="true" outlineLevel="0" collapsed="false">
      <c r="A212" s="4" t="s">
        <v>1739</v>
      </c>
      <c r="B212" s="4" t="s">
        <v>1740</v>
      </c>
      <c r="C212" s="4" t="s">
        <v>1741</v>
      </c>
      <c r="D212" s="4" t="n">
        <v>2003</v>
      </c>
      <c r="E212" s="4" t="s">
        <v>91</v>
      </c>
      <c r="F212" s="4" t="s">
        <v>1742</v>
      </c>
      <c r="G212" s="4" t="str">
        <f aca="false">IF(LEFT(I212,3)="R1 ","L6",IF(D212&gt;=2014,"L1",IF(D212&gt;=1998,"L2",IF(D212&gt;=1987,"L3",IF(D212&gt;=1978,"L4",IF(D212&gt;=1965,"L5","L6"))))))</f>
        <v>L2</v>
      </c>
      <c r="H212" s="4" t="str">
        <f aca="false">IFERROR(INDEX(Lanes!$C$2:$C$60,MATCH(LEFT(I212,FIND(" ",I212)-1),Lanes!$A$2:$A$60,0)),"?")</f>
        <v>V</v>
      </c>
      <c r="I212" s="4" t="s">
        <v>1592</v>
      </c>
      <c r="J212" s="4"/>
      <c r="K212" s="4" t="s">
        <v>387</v>
      </c>
      <c r="L212" s="4" t="s">
        <v>472</v>
      </c>
      <c r="M212" s="4" t="s">
        <v>1696</v>
      </c>
      <c r="N212" s="4" t="s">
        <v>1697</v>
      </c>
      <c r="O212" s="4" t="s">
        <v>1743</v>
      </c>
      <c r="P212" s="2" t="s">
        <v>1744</v>
      </c>
      <c r="Q212" s="2" t="s">
        <v>1745</v>
      </c>
      <c r="R212" s="4" t="s">
        <v>50</v>
      </c>
      <c r="S212" s="4" t="s">
        <v>1746</v>
      </c>
      <c r="T212" s="4" t="s">
        <v>52</v>
      </c>
      <c r="U212" s="4"/>
      <c r="V212" s="4"/>
      <c r="W212" s="4"/>
      <c r="X212" s="2" t="s">
        <v>1747</v>
      </c>
      <c r="Y212" s="4" t="s">
        <v>77</v>
      </c>
      <c r="Z212" s="4"/>
      <c r="AA212" s="4"/>
      <c r="AB212" s="4"/>
    </row>
    <row r="213" customFormat="false" ht="75" hidden="false" customHeight="true" outlineLevel="0" collapsed="false">
      <c r="A213" s="4" t="s">
        <v>1748</v>
      </c>
      <c r="B213" s="4" t="s">
        <v>1749</v>
      </c>
      <c r="C213" s="4" t="s">
        <v>1750</v>
      </c>
      <c r="D213" s="4" t="n">
        <v>1990</v>
      </c>
      <c r="E213" s="4" t="s">
        <v>91</v>
      </c>
      <c r="F213" s="4" t="s">
        <v>886</v>
      </c>
      <c r="G213" s="4" t="str">
        <f aca="false">IF(LEFT(I213,3)="R1 ","L6",IF(D213&gt;=2014,"L1",IF(D213&gt;=1998,"L2",IF(D213&gt;=1987,"L3",IF(D213&gt;=1978,"L4",IF(D213&gt;=1965,"L5","L6"))))))</f>
        <v>L3</v>
      </c>
      <c r="H213" s="4" t="str">
        <f aca="false">IFERROR(INDEX(Lanes!$C$2:$C$60,MATCH(LEFT(I213,FIND(" ",I213)-1),Lanes!$A$2:$A$60,0)),"?")</f>
        <v>V</v>
      </c>
      <c r="I213" s="4" t="s">
        <v>1592</v>
      </c>
      <c r="J213" s="4"/>
      <c r="K213" s="4" t="s">
        <v>387</v>
      </c>
      <c r="L213" s="4" t="s">
        <v>753</v>
      </c>
      <c r="M213" s="4" t="s">
        <v>316</v>
      </c>
      <c r="N213" s="4"/>
      <c r="O213" s="4" t="s">
        <v>1751</v>
      </c>
      <c r="P213" s="2" t="s">
        <v>1752</v>
      </c>
      <c r="Q213" s="2" t="s">
        <v>1753</v>
      </c>
      <c r="R213" s="4" t="s">
        <v>50</v>
      </c>
      <c r="S213" s="4" t="s">
        <v>1754</v>
      </c>
      <c r="T213" s="4" t="s">
        <v>52</v>
      </c>
      <c r="U213" s="4"/>
      <c r="V213" s="4"/>
      <c r="W213" s="4" t="s">
        <v>75</v>
      </c>
      <c r="X213" s="2" t="s">
        <v>1755</v>
      </c>
      <c r="Y213" s="4" t="s">
        <v>77</v>
      </c>
      <c r="Z213" s="4"/>
      <c r="AA213" s="4"/>
      <c r="AB213" s="4"/>
    </row>
    <row r="214" customFormat="false" ht="75" hidden="false" customHeight="true" outlineLevel="0" collapsed="false">
      <c r="A214" s="4" t="s">
        <v>1756</v>
      </c>
      <c r="B214" s="4" t="s">
        <v>1749</v>
      </c>
      <c r="C214" s="4" t="s">
        <v>1757</v>
      </c>
      <c r="D214" s="4" t="n">
        <v>1992</v>
      </c>
      <c r="E214" s="4" t="s">
        <v>413</v>
      </c>
      <c r="F214" s="4" t="s">
        <v>886</v>
      </c>
      <c r="G214" s="4" t="str">
        <f aca="false">IF(LEFT(I214,3)="R1 ","L6",IF(D214&gt;=2014,"L1",IF(D214&gt;=1998,"L2",IF(D214&gt;=1987,"L3",IF(D214&gt;=1978,"L4",IF(D214&gt;=1965,"L5","L6"))))))</f>
        <v>L3</v>
      </c>
      <c r="H214" s="4" t="str">
        <f aca="false">IFERROR(INDEX(Lanes!$C$2:$C$60,MATCH(LEFT(I214,FIND(" ",I214)-1),Lanes!$A$2:$A$60,0)),"?")</f>
        <v>V</v>
      </c>
      <c r="I214" s="4" t="s">
        <v>1592</v>
      </c>
      <c r="J214" s="4"/>
      <c r="K214" s="4" t="s">
        <v>387</v>
      </c>
      <c r="L214" s="4" t="s">
        <v>753</v>
      </c>
      <c r="M214" s="4" t="s">
        <v>316</v>
      </c>
      <c r="N214" s="4"/>
      <c r="O214" s="4" t="s">
        <v>1758</v>
      </c>
      <c r="P214" s="2" t="s">
        <v>1759</v>
      </c>
      <c r="Q214" s="2" t="s">
        <v>1760</v>
      </c>
      <c r="R214" s="4" t="s">
        <v>50</v>
      </c>
      <c r="S214" s="4" t="s">
        <v>1761</v>
      </c>
      <c r="T214" s="4" t="s">
        <v>402</v>
      </c>
      <c r="U214" s="4"/>
      <c r="V214" s="4"/>
      <c r="W214" s="4" t="s">
        <v>75</v>
      </c>
      <c r="X214" s="2" t="s">
        <v>1755</v>
      </c>
      <c r="Y214" s="4" t="s">
        <v>77</v>
      </c>
      <c r="Z214" s="4"/>
      <c r="AA214" s="4"/>
      <c r="AB214" s="4"/>
    </row>
    <row r="215" customFormat="false" ht="75" hidden="false" customHeight="true" outlineLevel="0" collapsed="false">
      <c r="A215" s="4" t="s">
        <v>1762</v>
      </c>
      <c r="B215" s="4" t="s">
        <v>1749</v>
      </c>
      <c r="C215" s="4" t="s">
        <v>1763</v>
      </c>
      <c r="D215" s="4" t="n">
        <v>1994</v>
      </c>
      <c r="E215" s="4" t="s">
        <v>91</v>
      </c>
      <c r="F215" s="4" t="s">
        <v>886</v>
      </c>
      <c r="G215" s="4" t="str">
        <f aca="false">IF(LEFT(I215,3)="R1 ","L6",IF(D215&gt;=2014,"L1",IF(D215&gt;=1998,"L2",IF(D215&gt;=1987,"L3",IF(D215&gt;=1978,"L4",IF(D215&gt;=1965,"L5","L6"))))))</f>
        <v>L3</v>
      </c>
      <c r="H215" s="4" t="str">
        <f aca="false">IFERROR(INDEX(Lanes!$C$2:$C$60,MATCH(LEFT(I215,FIND(" ",I215)-1),Lanes!$A$2:$A$60,0)),"?")</f>
        <v>V</v>
      </c>
      <c r="I215" s="4" t="s">
        <v>1592</v>
      </c>
      <c r="J215" s="4"/>
      <c r="K215" s="4" t="s">
        <v>387</v>
      </c>
      <c r="L215" s="4" t="s">
        <v>753</v>
      </c>
      <c r="M215" s="4" t="s">
        <v>316</v>
      </c>
      <c r="N215" s="4"/>
      <c r="O215" s="4" t="s">
        <v>1764</v>
      </c>
      <c r="P215" s="2" t="s">
        <v>1765</v>
      </c>
      <c r="Q215" s="2" t="s">
        <v>1766</v>
      </c>
      <c r="R215" s="4" t="s">
        <v>50</v>
      </c>
      <c r="S215" s="4" t="s">
        <v>1767</v>
      </c>
      <c r="T215" s="4" t="s">
        <v>52</v>
      </c>
      <c r="U215" s="4"/>
      <c r="V215" s="4"/>
      <c r="W215" s="4" t="s">
        <v>75</v>
      </c>
      <c r="X215" s="2" t="s">
        <v>1755</v>
      </c>
      <c r="Y215" s="4" t="s">
        <v>77</v>
      </c>
      <c r="Z215" s="4"/>
      <c r="AA215" s="4"/>
      <c r="AB215" s="4"/>
    </row>
    <row r="216" customFormat="false" ht="75" hidden="false" customHeight="true" outlineLevel="0" collapsed="false">
      <c r="A216" s="4" t="s">
        <v>1768</v>
      </c>
      <c r="B216" s="4" t="s">
        <v>1769</v>
      </c>
      <c r="C216" s="4" t="s">
        <v>1770</v>
      </c>
      <c r="D216" s="4" t="n">
        <v>1988</v>
      </c>
      <c r="E216" s="4" t="s">
        <v>91</v>
      </c>
      <c r="F216" s="4" t="s">
        <v>1771</v>
      </c>
      <c r="G216" s="4" t="str">
        <f aca="false">IF(LEFT(I216,3)="R1 ","L6",IF(D216&gt;=2014,"L1",IF(D216&gt;=1998,"L2",IF(D216&gt;=1987,"L3",IF(D216&gt;=1978,"L4",IF(D216&gt;=1965,"L5","L6"))))))</f>
        <v>L3</v>
      </c>
      <c r="H216" s="4" t="str">
        <f aca="false">IFERROR(INDEX(Lanes!$C$2:$C$60,MATCH(LEFT(I216,FIND(" ",I216)-1),Lanes!$A$2:$A$60,0)),"?")</f>
        <v>V</v>
      </c>
      <c r="I216" s="4" t="s">
        <v>1592</v>
      </c>
      <c r="J216" s="4"/>
      <c r="K216" s="4" t="s">
        <v>387</v>
      </c>
      <c r="L216" s="4" t="s">
        <v>472</v>
      </c>
      <c r="M216" s="4" t="s">
        <v>1696</v>
      </c>
      <c r="N216" s="4" t="s">
        <v>1697</v>
      </c>
      <c r="O216" s="4" t="s">
        <v>1772</v>
      </c>
      <c r="P216" s="2" t="s">
        <v>1773</v>
      </c>
      <c r="Q216" s="2" t="s">
        <v>1774</v>
      </c>
      <c r="R216" s="4" t="s">
        <v>50</v>
      </c>
      <c r="S216" s="4" t="s">
        <v>1775</v>
      </c>
      <c r="T216" s="4" t="s">
        <v>52</v>
      </c>
      <c r="U216" s="4"/>
      <c r="V216" s="4"/>
      <c r="W216" s="4"/>
      <c r="X216" s="2" t="s">
        <v>1776</v>
      </c>
      <c r="Y216" s="4" t="s">
        <v>77</v>
      </c>
      <c r="Z216" s="4"/>
      <c r="AA216" s="4"/>
      <c r="AB216" s="4"/>
    </row>
    <row r="217" customFormat="false" ht="75" hidden="false" customHeight="true" outlineLevel="0" collapsed="false">
      <c r="A217" s="4" t="s">
        <v>1777</v>
      </c>
      <c r="B217" s="4" t="s">
        <v>1769</v>
      </c>
      <c r="C217" s="4" t="s">
        <v>1778</v>
      </c>
      <c r="D217" s="4" t="n">
        <v>1989</v>
      </c>
      <c r="E217" s="4" t="s">
        <v>91</v>
      </c>
      <c r="F217" s="4" t="s">
        <v>1779</v>
      </c>
      <c r="G217" s="4" t="str">
        <f aca="false">IF(LEFT(I217,3)="R1 ","L6",IF(D217&gt;=2014,"L1",IF(D217&gt;=1998,"L2",IF(D217&gt;=1987,"L3",IF(D217&gt;=1978,"L4",IF(D217&gt;=1965,"L5","L6"))))))</f>
        <v>L3</v>
      </c>
      <c r="H217" s="4" t="str">
        <f aca="false">IFERROR(INDEX(Lanes!$C$2:$C$60,MATCH(LEFT(I217,FIND(" ",I217)-1),Lanes!$A$2:$A$60,0)),"?")</f>
        <v>V</v>
      </c>
      <c r="I217" s="4" t="s">
        <v>1592</v>
      </c>
      <c r="J217" s="4"/>
      <c r="K217" s="4" t="s">
        <v>387</v>
      </c>
      <c r="L217" s="4" t="s">
        <v>472</v>
      </c>
      <c r="M217" s="4" t="s">
        <v>1696</v>
      </c>
      <c r="N217" s="4" t="s">
        <v>1697</v>
      </c>
      <c r="O217" s="4" t="s">
        <v>1780</v>
      </c>
      <c r="P217" s="2" t="s">
        <v>1781</v>
      </c>
      <c r="Q217" s="2" t="s">
        <v>1782</v>
      </c>
      <c r="R217" s="4" t="s">
        <v>50</v>
      </c>
      <c r="S217" s="4" t="s">
        <v>1783</v>
      </c>
      <c r="T217" s="4" t="s">
        <v>402</v>
      </c>
      <c r="U217" s="4"/>
      <c r="V217" s="4"/>
      <c r="W217" s="4"/>
      <c r="X217" s="2" t="s">
        <v>1776</v>
      </c>
      <c r="Y217" s="4" t="s">
        <v>77</v>
      </c>
      <c r="Z217" s="4"/>
      <c r="AA217" s="4"/>
      <c r="AB217" s="4"/>
    </row>
    <row r="218" customFormat="false" ht="75" hidden="false" customHeight="true" outlineLevel="0" collapsed="false">
      <c r="A218" s="4" t="s">
        <v>1784</v>
      </c>
      <c r="B218" s="4" t="s">
        <v>1769</v>
      </c>
      <c r="C218" s="4" t="s">
        <v>1785</v>
      </c>
      <c r="D218" s="4" t="n">
        <v>1991</v>
      </c>
      <c r="E218" s="4" t="s">
        <v>91</v>
      </c>
      <c r="F218" s="4" t="s">
        <v>515</v>
      </c>
      <c r="G218" s="4" t="str">
        <f aca="false">IF(LEFT(I218,3)="R1 ","L6",IF(D218&gt;=2014,"L1",IF(D218&gt;=1998,"L2",IF(D218&gt;=1987,"L3",IF(D218&gt;=1978,"L4",IF(D218&gt;=1965,"L5","L6"))))))</f>
        <v>L3</v>
      </c>
      <c r="H218" s="4" t="str">
        <f aca="false">IFERROR(INDEX(Lanes!$C$2:$C$60,MATCH(LEFT(I218,FIND(" ",I218)-1),Lanes!$A$2:$A$60,0)),"?")</f>
        <v>V</v>
      </c>
      <c r="I218" s="4" t="s">
        <v>1592</v>
      </c>
      <c r="J218" s="4"/>
      <c r="K218" s="4" t="s">
        <v>387</v>
      </c>
      <c r="L218" s="4" t="s">
        <v>472</v>
      </c>
      <c r="M218" s="4" t="s">
        <v>1696</v>
      </c>
      <c r="N218" s="4" t="s">
        <v>1697</v>
      </c>
      <c r="O218" s="4" t="s">
        <v>1786</v>
      </c>
      <c r="P218" s="2" t="s">
        <v>1787</v>
      </c>
      <c r="Q218" s="2" t="s">
        <v>1788</v>
      </c>
      <c r="R218" s="4" t="s">
        <v>50</v>
      </c>
      <c r="S218" s="4" t="s">
        <v>1789</v>
      </c>
      <c r="T218" s="4" t="s">
        <v>52</v>
      </c>
      <c r="U218" s="4"/>
      <c r="V218" s="4"/>
      <c r="W218" s="4"/>
      <c r="X218" s="2" t="s">
        <v>1776</v>
      </c>
      <c r="Y218" s="4" t="s">
        <v>77</v>
      </c>
      <c r="Z218" s="4"/>
      <c r="AA218" s="4"/>
      <c r="AB218" s="4"/>
    </row>
    <row r="219" customFormat="false" ht="75" hidden="false" customHeight="true" outlineLevel="0" collapsed="false">
      <c r="A219" s="4" t="s">
        <v>1790</v>
      </c>
      <c r="B219" s="4" t="s">
        <v>1769</v>
      </c>
      <c r="C219" s="4" t="s">
        <v>68</v>
      </c>
      <c r="D219" s="4" t="n">
        <v>1993</v>
      </c>
      <c r="E219" s="4" t="s">
        <v>91</v>
      </c>
      <c r="F219" s="4" t="s">
        <v>1791</v>
      </c>
      <c r="G219" s="4" t="str">
        <f aca="false">IF(LEFT(I219,3)="R1 ","L6",IF(D219&gt;=2014,"L1",IF(D219&gt;=1998,"L2",IF(D219&gt;=1987,"L3",IF(D219&gt;=1978,"L4",IF(D219&gt;=1965,"L5","L6"))))))</f>
        <v>L3</v>
      </c>
      <c r="H219" s="4" t="str">
        <f aca="false">IFERROR(INDEX(Lanes!$C$2:$C$60,MATCH(LEFT(I219,FIND(" ",I219)-1),Lanes!$A$2:$A$60,0)),"?")</f>
        <v>V</v>
      </c>
      <c r="I219" s="4" t="s">
        <v>1592</v>
      </c>
      <c r="J219" s="4"/>
      <c r="K219" s="4" t="s">
        <v>387</v>
      </c>
      <c r="L219" s="4" t="s">
        <v>472</v>
      </c>
      <c r="M219" s="4" t="s">
        <v>1696</v>
      </c>
      <c r="N219" s="4" t="s">
        <v>1697</v>
      </c>
      <c r="O219" s="4" t="s">
        <v>1792</v>
      </c>
      <c r="P219" s="2" t="s">
        <v>1793</v>
      </c>
      <c r="Q219" s="2" t="s">
        <v>1794</v>
      </c>
      <c r="R219" s="4" t="s">
        <v>50</v>
      </c>
      <c r="S219" s="4" t="s">
        <v>1795</v>
      </c>
      <c r="T219" s="4" t="s">
        <v>52</v>
      </c>
      <c r="U219" s="4"/>
      <c r="V219" s="4"/>
      <c r="W219" s="4"/>
      <c r="X219" s="2" t="s">
        <v>1776</v>
      </c>
      <c r="Y219" s="4" t="s">
        <v>77</v>
      </c>
      <c r="Z219" s="4"/>
      <c r="AA219" s="4"/>
      <c r="AB219" s="4"/>
    </row>
    <row r="220" customFormat="false" ht="75" hidden="false" customHeight="true" outlineLevel="0" collapsed="false">
      <c r="A220" s="4" t="s">
        <v>1796</v>
      </c>
      <c r="B220" s="4" t="s">
        <v>1769</v>
      </c>
      <c r="C220" s="4" t="s">
        <v>1697</v>
      </c>
      <c r="D220" s="4" t="n">
        <v>1994</v>
      </c>
      <c r="E220" s="4" t="s">
        <v>91</v>
      </c>
      <c r="F220" s="4" t="s">
        <v>1797</v>
      </c>
      <c r="G220" s="4" t="str">
        <f aca="false">IF(LEFT(I220,3)="R1 ","L6",IF(D220&gt;=2014,"L1",IF(D220&gt;=1998,"L2",IF(D220&gt;=1987,"L3",IF(D220&gt;=1978,"L4",IF(D220&gt;=1965,"L5","L6"))))))</f>
        <v>L3</v>
      </c>
      <c r="H220" s="4" t="str">
        <f aca="false">IFERROR(INDEX(Lanes!$C$2:$C$60,MATCH(LEFT(I220,FIND(" ",I220)-1),Lanes!$A$2:$A$60,0)),"?")</f>
        <v>V</v>
      </c>
      <c r="I220" s="4" t="s">
        <v>1592</v>
      </c>
      <c r="J220" s="4"/>
      <c r="K220" s="4" t="s">
        <v>387</v>
      </c>
      <c r="L220" s="4" t="s">
        <v>472</v>
      </c>
      <c r="M220" s="4" t="s">
        <v>1696</v>
      </c>
      <c r="N220" s="4" t="s">
        <v>1697</v>
      </c>
      <c r="O220" s="4" t="s">
        <v>1798</v>
      </c>
      <c r="P220" s="2" t="s">
        <v>1799</v>
      </c>
      <c r="Q220" s="2" t="s">
        <v>1800</v>
      </c>
      <c r="R220" s="4" t="s">
        <v>50</v>
      </c>
      <c r="S220" s="4" t="s">
        <v>1801</v>
      </c>
      <c r="T220" s="4" t="s">
        <v>107</v>
      </c>
      <c r="U220" s="4"/>
      <c r="V220" s="4"/>
      <c r="W220" s="4"/>
      <c r="X220" s="2" t="s">
        <v>1776</v>
      </c>
      <c r="Y220" s="4" t="s">
        <v>77</v>
      </c>
      <c r="Z220" s="4"/>
      <c r="AA220" s="4"/>
      <c r="AB220" s="4"/>
    </row>
    <row r="221" customFormat="false" ht="75" hidden="false" customHeight="true" outlineLevel="0" collapsed="false">
      <c r="A221" s="4" t="s">
        <v>1802</v>
      </c>
      <c r="B221" s="4" t="s">
        <v>1803</v>
      </c>
      <c r="C221" s="4" t="s">
        <v>1804</v>
      </c>
      <c r="D221" s="4" t="n">
        <v>1996</v>
      </c>
      <c r="E221" s="4" t="s">
        <v>91</v>
      </c>
      <c r="F221" s="4" t="s">
        <v>614</v>
      </c>
      <c r="G221" s="4" t="str">
        <f aca="false">IF(LEFT(I221,3)="R1 ","L6",IF(D221&gt;=2014,"L1",IF(D221&gt;=1998,"L2",IF(D221&gt;=1987,"L3",IF(D221&gt;=1978,"L4",IF(D221&gt;=1965,"L5","L6"))))))</f>
        <v>L3</v>
      </c>
      <c r="H221" s="4" t="str">
        <f aca="false">IFERROR(INDEX(Lanes!$C$2:$C$60,MATCH(LEFT(I221,FIND(" ",I221)-1),Lanes!$A$2:$A$60,0)),"?")</f>
        <v>V</v>
      </c>
      <c r="I221" s="4" t="s">
        <v>1592</v>
      </c>
      <c r="J221" s="4"/>
      <c r="K221" s="4" t="s">
        <v>387</v>
      </c>
      <c r="L221" s="4" t="s">
        <v>472</v>
      </c>
      <c r="M221" s="4" t="s">
        <v>1696</v>
      </c>
      <c r="N221" s="4" t="s">
        <v>1697</v>
      </c>
      <c r="O221" s="4" t="s">
        <v>1805</v>
      </c>
      <c r="P221" s="2" t="s">
        <v>1806</v>
      </c>
      <c r="Q221" s="2" t="s">
        <v>1807</v>
      </c>
      <c r="R221" s="4" t="s">
        <v>50</v>
      </c>
      <c r="S221" s="4" t="s">
        <v>1808</v>
      </c>
      <c r="T221" s="4" t="s">
        <v>107</v>
      </c>
      <c r="U221" s="4"/>
      <c r="V221" s="4"/>
      <c r="W221" s="4"/>
      <c r="X221" s="2" t="s">
        <v>1809</v>
      </c>
      <c r="Y221" s="4" t="s">
        <v>77</v>
      </c>
      <c r="Z221" s="4"/>
      <c r="AA221" s="4"/>
      <c r="AB221" s="4"/>
    </row>
    <row r="222" customFormat="false" ht="75" hidden="false" customHeight="true" outlineLevel="0" collapsed="false">
      <c r="A222" s="4" t="s">
        <v>1810</v>
      </c>
      <c r="B222" s="4" t="s">
        <v>1811</v>
      </c>
      <c r="C222" s="4" t="s">
        <v>1812</v>
      </c>
      <c r="D222" s="4" t="n">
        <v>1993</v>
      </c>
      <c r="E222" s="4" t="s">
        <v>91</v>
      </c>
      <c r="F222" s="4" t="s">
        <v>777</v>
      </c>
      <c r="G222" s="4" t="str">
        <f aca="false">IF(LEFT(I222,3)="R1 ","L6",IF(D222&gt;=2014,"L1",IF(D222&gt;=1998,"L2",IF(D222&gt;=1987,"L3",IF(D222&gt;=1978,"L4",IF(D222&gt;=1965,"L5","L6"))))))</f>
        <v>L3</v>
      </c>
      <c r="H222" s="4" t="str">
        <f aca="false">IFERROR(INDEX(Lanes!$C$2:$C$60,MATCH(LEFT(I222,FIND(" ",I222)-1),Lanes!$A$2:$A$60,0)),"?")</f>
        <v>V</v>
      </c>
      <c r="I222" s="4" t="s">
        <v>1592</v>
      </c>
      <c r="J222" s="4"/>
      <c r="K222" s="4" t="s">
        <v>387</v>
      </c>
      <c r="L222" s="4" t="s">
        <v>472</v>
      </c>
      <c r="M222" s="4" t="s">
        <v>1565</v>
      </c>
      <c r="N222" s="4"/>
      <c r="O222" s="4" t="s">
        <v>1813</v>
      </c>
      <c r="P222" s="2" t="s">
        <v>1814</v>
      </c>
      <c r="Q222" s="2" t="s">
        <v>1815</v>
      </c>
      <c r="R222" s="4" t="s">
        <v>50</v>
      </c>
      <c r="S222" s="4" t="s">
        <v>1816</v>
      </c>
      <c r="T222" s="4" t="s">
        <v>107</v>
      </c>
      <c r="U222" s="4"/>
      <c r="V222" s="4"/>
      <c r="W222" s="4"/>
      <c r="X222" s="2" t="s">
        <v>1817</v>
      </c>
      <c r="Y222" s="4" t="s">
        <v>77</v>
      </c>
      <c r="Z222" s="4"/>
      <c r="AA222" s="4"/>
      <c r="AB222" s="4"/>
    </row>
    <row r="223" customFormat="false" ht="75" hidden="false" customHeight="true" outlineLevel="0" collapsed="false">
      <c r="A223" s="4" t="s">
        <v>1818</v>
      </c>
      <c r="B223" s="4" t="s">
        <v>1811</v>
      </c>
      <c r="C223" s="4" t="s">
        <v>1819</v>
      </c>
      <c r="D223" s="4" t="n">
        <v>1994</v>
      </c>
      <c r="E223" s="4" t="s">
        <v>91</v>
      </c>
      <c r="F223" s="4" t="s">
        <v>777</v>
      </c>
      <c r="G223" s="4" t="str">
        <f aca="false">IF(LEFT(I223,3)="R1 ","L6",IF(D223&gt;=2014,"L1",IF(D223&gt;=1998,"L2",IF(D223&gt;=1987,"L3",IF(D223&gt;=1978,"L4",IF(D223&gt;=1965,"L5","L6"))))))</f>
        <v>L3</v>
      </c>
      <c r="H223" s="4" t="str">
        <f aca="false">IFERROR(INDEX(Lanes!$C$2:$C$60,MATCH(LEFT(I223,FIND(" ",I223)-1),Lanes!$A$2:$A$60,0)),"?")</f>
        <v>V</v>
      </c>
      <c r="I223" s="4" t="s">
        <v>1592</v>
      </c>
      <c r="J223" s="4"/>
      <c r="K223" s="4" t="s">
        <v>387</v>
      </c>
      <c r="L223" s="4" t="s">
        <v>472</v>
      </c>
      <c r="M223" s="4" t="s">
        <v>1565</v>
      </c>
      <c r="N223" s="4"/>
      <c r="O223" s="4" t="s">
        <v>1820</v>
      </c>
      <c r="P223" s="2" t="s">
        <v>1821</v>
      </c>
      <c r="Q223" s="2" t="s">
        <v>1822</v>
      </c>
      <c r="R223" s="4" t="s">
        <v>50</v>
      </c>
      <c r="S223" s="4" t="s">
        <v>1823</v>
      </c>
      <c r="T223" s="4" t="s">
        <v>402</v>
      </c>
      <c r="U223" s="4"/>
      <c r="V223" s="4"/>
      <c r="W223" s="4"/>
      <c r="X223" s="2" t="s">
        <v>1817</v>
      </c>
      <c r="Y223" s="4" t="s">
        <v>77</v>
      </c>
      <c r="Z223" s="4"/>
      <c r="AA223" s="4"/>
      <c r="AB223" s="4"/>
    </row>
    <row r="224" customFormat="false" ht="75" hidden="false" customHeight="true" outlineLevel="0" collapsed="false">
      <c r="A224" s="4" t="s">
        <v>1824</v>
      </c>
      <c r="B224" s="4" t="s">
        <v>1811</v>
      </c>
      <c r="C224" s="4" t="s">
        <v>1825</v>
      </c>
      <c r="D224" s="4" t="n">
        <v>1996</v>
      </c>
      <c r="E224" s="4" t="s">
        <v>91</v>
      </c>
      <c r="F224" s="4" t="s">
        <v>777</v>
      </c>
      <c r="G224" s="4" t="str">
        <f aca="false">IF(LEFT(I224,3)="R1 ","L6",IF(D224&gt;=2014,"L1",IF(D224&gt;=1998,"L2",IF(D224&gt;=1987,"L3",IF(D224&gt;=1978,"L4",IF(D224&gt;=1965,"L5","L6"))))))</f>
        <v>L3</v>
      </c>
      <c r="H224" s="4" t="str">
        <f aca="false">IFERROR(INDEX(Lanes!$C$2:$C$60,MATCH(LEFT(I224,FIND(" ",I224)-1),Lanes!$A$2:$A$60,0)),"?")</f>
        <v>V</v>
      </c>
      <c r="I224" s="4" t="s">
        <v>1592</v>
      </c>
      <c r="J224" s="4"/>
      <c r="K224" s="4" t="s">
        <v>387</v>
      </c>
      <c r="L224" s="4" t="s">
        <v>472</v>
      </c>
      <c r="M224" s="4" t="s">
        <v>1565</v>
      </c>
      <c r="N224" s="4"/>
      <c r="O224" s="4" t="s">
        <v>1826</v>
      </c>
      <c r="P224" s="2" t="s">
        <v>1827</v>
      </c>
      <c r="Q224" s="2" t="s">
        <v>1828</v>
      </c>
      <c r="R224" s="4" t="s">
        <v>50</v>
      </c>
      <c r="S224" s="4" t="s">
        <v>1829</v>
      </c>
      <c r="T224" s="4" t="s">
        <v>107</v>
      </c>
      <c r="U224" s="4"/>
      <c r="V224" s="4"/>
      <c r="W224" s="4"/>
      <c r="X224" s="2" t="s">
        <v>1817</v>
      </c>
      <c r="Y224" s="4" t="s">
        <v>77</v>
      </c>
      <c r="Z224" s="4"/>
      <c r="AA224" s="4"/>
      <c r="AB224" s="4"/>
    </row>
    <row r="225" customFormat="false" ht="75" hidden="false" customHeight="true" outlineLevel="0" collapsed="false">
      <c r="A225" s="4" t="s">
        <v>1830</v>
      </c>
      <c r="B225" s="4" t="s">
        <v>1831</v>
      </c>
      <c r="C225" s="4" t="s">
        <v>1832</v>
      </c>
      <c r="D225" s="4" t="n">
        <v>1994</v>
      </c>
      <c r="E225" s="4" t="s">
        <v>91</v>
      </c>
      <c r="F225" s="4" t="s">
        <v>1833</v>
      </c>
      <c r="G225" s="4" t="str">
        <f aca="false">IF(LEFT(I225,3)="R1 ","L6",IF(D225&gt;=2014,"L1",IF(D225&gt;=1998,"L2",IF(D225&gt;=1987,"L3",IF(D225&gt;=1978,"L4",IF(D225&gt;=1965,"L5","L6"))))))</f>
        <v>L3</v>
      </c>
      <c r="H225" s="4" t="str">
        <f aca="false">IFERROR(INDEX(Lanes!$C$2:$C$60,MATCH(LEFT(I225,FIND(" ",I225)-1),Lanes!$A$2:$A$60,0)),"?")</f>
        <v>V</v>
      </c>
      <c r="I225" s="4" t="s">
        <v>1592</v>
      </c>
      <c r="J225" s="4"/>
      <c r="K225" s="4" t="s">
        <v>387</v>
      </c>
      <c r="L225" s="4" t="s">
        <v>93</v>
      </c>
      <c r="M225" s="4" t="s">
        <v>1834</v>
      </c>
      <c r="N225" s="4" t="s">
        <v>1835</v>
      </c>
      <c r="O225" s="4" t="s">
        <v>1836</v>
      </c>
      <c r="P225" s="2" t="s">
        <v>1837</v>
      </c>
      <c r="Q225" s="2" t="s">
        <v>1838</v>
      </c>
      <c r="R225" s="4" t="s">
        <v>50</v>
      </c>
      <c r="S225" s="4" t="s">
        <v>1839</v>
      </c>
      <c r="T225" s="4" t="s">
        <v>52</v>
      </c>
      <c r="U225" s="4"/>
      <c r="V225" s="4"/>
      <c r="W225" s="4"/>
      <c r="X225" s="2" t="s">
        <v>1840</v>
      </c>
      <c r="Y225" s="4" t="s">
        <v>77</v>
      </c>
      <c r="Z225" s="4"/>
      <c r="AA225" s="4"/>
      <c r="AB225" s="4"/>
    </row>
    <row r="226" customFormat="false" ht="75" hidden="false" customHeight="true" outlineLevel="0" collapsed="false">
      <c r="A226" s="4" t="s">
        <v>1841</v>
      </c>
      <c r="B226" s="4" t="s">
        <v>1831</v>
      </c>
      <c r="C226" s="4" t="s">
        <v>1842</v>
      </c>
      <c r="D226" s="4" t="n">
        <v>1996</v>
      </c>
      <c r="E226" s="4" t="s">
        <v>91</v>
      </c>
      <c r="F226" s="4" t="s">
        <v>1833</v>
      </c>
      <c r="G226" s="4" t="str">
        <f aca="false">IF(LEFT(I226,3)="R1 ","L6",IF(D226&gt;=2014,"L1",IF(D226&gt;=1998,"L2",IF(D226&gt;=1987,"L3",IF(D226&gt;=1978,"L4",IF(D226&gt;=1965,"L5","L6"))))))</f>
        <v>L3</v>
      </c>
      <c r="H226" s="4" t="str">
        <f aca="false">IFERROR(INDEX(Lanes!$C$2:$C$60,MATCH(LEFT(I226,FIND(" ",I226)-1),Lanes!$A$2:$A$60,0)),"?")</f>
        <v>V</v>
      </c>
      <c r="I226" s="4" t="s">
        <v>1592</v>
      </c>
      <c r="J226" s="4"/>
      <c r="K226" s="4" t="s">
        <v>387</v>
      </c>
      <c r="L226" s="4" t="s">
        <v>93</v>
      </c>
      <c r="M226" s="4" t="s">
        <v>1834</v>
      </c>
      <c r="N226" s="4" t="s">
        <v>1835</v>
      </c>
      <c r="O226" s="4" t="s">
        <v>1836</v>
      </c>
      <c r="P226" s="2" t="s">
        <v>1843</v>
      </c>
      <c r="Q226" s="2" t="s">
        <v>1844</v>
      </c>
      <c r="R226" s="4" t="s">
        <v>50</v>
      </c>
      <c r="S226" s="4" t="s">
        <v>1845</v>
      </c>
      <c r="T226" s="4" t="s">
        <v>107</v>
      </c>
      <c r="U226" s="4"/>
      <c r="V226" s="4"/>
      <c r="W226" s="4"/>
      <c r="X226" s="2" t="s">
        <v>1840</v>
      </c>
      <c r="Y226" s="4" t="s">
        <v>77</v>
      </c>
      <c r="Z226" s="4"/>
      <c r="AA226" s="4"/>
      <c r="AB226" s="4"/>
    </row>
    <row r="227" customFormat="false" ht="75" hidden="false" customHeight="true" outlineLevel="0" collapsed="false">
      <c r="A227" s="4" t="s">
        <v>1846</v>
      </c>
      <c r="B227" s="4" t="s">
        <v>1831</v>
      </c>
      <c r="C227" s="4" t="s">
        <v>1847</v>
      </c>
      <c r="D227" s="4" t="n">
        <v>1998</v>
      </c>
      <c r="E227" s="4" t="s">
        <v>91</v>
      </c>
      <c r="F227" s="4" t="s">
        <v>1833</v>
      </c>
      <c r="G227" s="4" t="str">
        <f aca="false">IF(LEFT(I227,3)="R1 ","L6",IF(D227&gt;=2014,"L1",IF(D227&gt;=1998,"L2",IF(D227&gt;=1987,"L3",IF(D227&gt;=1978,"L4",IF(D227&gt;=1965,"L5","L6"))))))</f>
        <v>L2</v>
      </c>
      <c r="H227" s="4" t="str">
        <f aca="false">IFERROR(INDEX(Lanes!$C$2:$C$60,MATCH(LEFT(I227,FIND(" ",I227)-1),Lanes!$A$2:$A$60,0)),"?")</f>
        <v>V</v>
      </c>
      <c r="I227" s="4" t="s">
        <v>1592</v>
      </c>
      <c r="J227" s="4"/>
      <c r="K227" s="4" t="s">
        <v>387</v>
      </c>
      <c r="L227" s="4" t="s">
        <v>93</v>
      </c>
      <c r="M227" s="4" t="s">
        <v>1834</v>
      </c>
      <c r="N227" s="4" t="s">
        <v>1835</v>
      </c>
      <c r="O227" s="4" t="s">
        <v>1848</v>
      </c>
      <c r="P227" s="2" t="s">
        <v>1849</v>
      </c>
      <c r="Q227" s="2" t="s">
        <v>1850</v>
      </c>
      <c r="R227" s="4" t="s">
        <v>50</v>
      </c>
      <c r="S227" s="4" t="s">
        <v>1851</v>
      </c>
      <c r="T227" s="4" t="s">
        <v>52</v>
      </c>
      <c r="U227" s="4"/>
      <c r="V227" s="4"/>
      <c r="W227" s="4"/>
      <c r="X227" s="2" t="s">
        <v>1840</v>
      </c>
      <c r="Y227" s="4" t="s">
        <v>77</v>
      </c>
      <c r="Z227" s="4"/>
      <c r="AA227" s="4"/>
      <c r="AB227" s="4"/>
    </row>
    <row r="228" customFormat="false" ht="75" hidden="false" customHeight="true" outlineLevel="0" collapsed="false">
      <c r="A228" s="4" t="s">
        <v>1852</v>
      </c>
      <c r="B228" s="4" t="s">
        <v>1853</v>
      </c>
      <c r="C228" s="4" t="s">
        <v>1854</v>
      </c>
      <c r="D228" s="4" t="n">
        <v>2001</v>
      </c>
      <c r="E228" s="4" t="s">
        <v>91</v>
      </c>
      <c r="F228" s="4" t="s">
        <v>677</v>
      </c>
      <c r="G228" s="4" t="str">
        <f aca="false">IF(LEFT(I228,3)="R1 ","L6",IF(D228&gt;=2014,"L1",IF(D228&gt;=1998,"L2",IF(D228&gt;=1987,"L3",IF(D228&gt;=1978,"L4",IF(D228&gt;=1965,"L5","L6"))))))</f>
        <v>L2</v>
      </c>
      <c r="H228" s="4" t="str">
        <f aca="false">IFERROR(INDEX(Lanes!$C$2:$C$60,MATCH(LEFT(I228,FIND(" ",I228)-1),Lanes!$A$2:$A$60,0)),"?")</f>
        <v>V</v>
      </c>
      <c r="I228" s="4" t="s">
        <v>1592</v>
      </c>
      <c r="J228" s="4"/>
      <c r="K228" s="4" t="s">
        <v>387</v>
      </c>
      <c r="L228" s="4" t="s">
        <v>93</v>
      </c>
      <c r="M228" s="4" t="s">
        <v>1855</v>
      </c>
      <c r="N228" s="4" t="s">
        <v>1856</v>
      </c>
      <c r="O228" s="4" t="s">
        <v>1836</v>
      </c>
      <c r="P228" s="2" t="s">
        <v>1857</v>
      </c>
      <c r="Q228" s="2" t="s">
        <v>1858</v>
      </c>
      <c r="R228" s="4" t="s">
        <v>50</v>
      </c>
      <c r="S228" s="4" t="s">
        <v>1859</v>
      </c>
      <c r="T228" s="4" t="s">
        <v>107</v>
      </c>
      <c r="U228" s="4"/>
      <c r="V228" s="4"/>
      <c r="W228" s="4"/>
      <c r="X228" s="2" t="s">
        <v>1860</v>
      </c>
      <c r="Y228" s="4" t="s">
        <v>77</v>
      </c>
      <c r="Z228" s="4"/>
      <c r="AA228" s="4"/>
      <c r="AB228" s="4"/>
    </row>
    <row r="229" customFormat="false" ht="75" hidden="false" customHeight="true" outlineLevel="0" collapsed="false">
      <c r="A229" s="4" t="s">
        <v>1861</v>
      </c>
      <c r="B229" s="4" t="s">
        <v>1862</v>
      </c>
      <c r="C229" s="4" t="s">
        <v>1863</v>
      </c>
      <c r="D229" s="4" t="n">
        <v>1998</v>
      </c>
      <c r="E229" s="4" t="s">
        <v>91</v>
      </c>
      <c r="F229" s="4" t="s">
        <v>606</v>
      </c>
      <c r="G229" s="4" t="str">
        <f aca="false">IF(LEFT(I229,3)="R1 ","L6",IF(D229&gt;=2014,"L1",IF(D229&gt;=1998,"L2",IF(D229&gt;=1987,"L3",IF(D229&gt;=1978,"L4",IF(D229&gt;=1965,"L5","L6"))))))</f>
        <v>L2</v>
      </c>
      <c r="H229" s="4" t="str">
        <f aca="false">IFERROR(INDEX(Lanes!$C$2:$C$60,MATCH(LEFT(I229,FIND(" ",I229)-1),Lanes!$A$2:$A$60,0)),"?")</f>
        <v>V</v>
      </c>
      <c r="I229" s="4" t="s">
        <v>1592</v>
      </c>
      <c r="J229" s="4"/>
      <c r="K229" s="4" t="s">
        <v>387</v>
      </c>
      <c r="L229" s="4" t="s">
        <v>472</v>
      </c>
      <c r="M229" s="4" t="s">
        <v>1864</v>
      </c>
      <c r="N229" s="4"/>
      <c r="O229" s="4" t="s">
        <v>1865</v>
      </c>
      <c r="P229" s="2" t="s">
        <v>1866</v>
      </c>
      <c r="Q229" s="2" t="s">
        <v>1867</v>
      </c>
      <c r="R229" s="4" t="s">
        <v>50</v>
      </c>
      <c r="S229" s="4" t="s">
        <v>1868</v>
      </c>
      <c r="T229" s="4" t="s">
        <v>52</v>
      </c>
      <c r="U229" s="4"/>
      <c r="V229" s="4"/>
      <c r="W229" s="4" t="s">
        <v>75</v>
      </c>
      <c r="X229" s="2" t="s">
        <v>1869</v>
      </c>
      <c r="Y229" s="4" t="s">
        <v>77</v>
      </c>
      <c r="Z229" s="4"/>
      <c r="AA229" s="4"/>
      <c r="AB229" s="4"/>
    </row>
    <row r="230" customFormat="false" ht="75" hidden="false" customHeight="true" outlineLevel="0" collapsed="false">
      <c r="A230" s="4" t="s">
        <v>1870</v>
      </c>
      <c r="B230" s="4" t="s">
        <v>1862</v>
      </c>
      <c r="C230" s="4" t="s">
        <v>1871</v>
      </c>
      <c r="D230" s="4" t="n">
        <v>2000</v>
      </c>
      <c r="E230" s="4" t="s">
        <v>91</v>
      </c>
      <c r="F230" s="4" t="s">
        <v>606</v>
      </c>
      <c r="G230" s="4" t="str">
        <f aca="false">IF(LEFT(I230,3)="R1 ","L6",IF(D230&gt;=2014,"L1",IF(D230&gt;=1998,"L2",IF(D230&gt;=1987,"L3",IF(D230&gt;=1978,"L4",IF(D230&gt;=1965,"L5","L6"))))))</f>
        <v>L2</v>
      </c>
      <c r="H230" s="4" t="str">
        <f aca="false">IFERROR(INDEX(Lanes!$C$2:$C$60,MATCH(LEFT(I230,FIND(" ",I230)-1),Lanes!$A$2:$A$60,0)),"?")</f>
        <v>V</v>
      </c>
      <c r="I230" s="4" t="s">
        <v>1592</v>
      </c>
      <c r="J230" s="4"/>
      <c r="K230" s="4" t="s">
        <v>387</v>
      </c>
      <c r="L230" s="4" t="s">
        <v>472</v>
      </c>
      <c r="M230" s="4" t="s">
        <v>1864</v>
      </c>
      <c r="N230" s="4"/>
      <c r="O230" s="4" t="s">
        <v>1872</v>
      </c>
      <c r="P230" s="2" t="s">
        <v>1873</v>
      </c>
      <c r="Q230" s="2" t="s">
        <v>1874</v>
      </c>
      <c r="R230" s="4" t="s">
        <v>50</v>
      </c>
      <c r="S230" s="4" t="s">
        <v>1875</v>
      </c>
      <c r="T230" s="4" t="s">
        <v>107</v>
      </c>
      <c r="U230" s="4"/>
      <c r="V230" s="4"/>
      <c r="W230" s="4" t="s">
        <v>75</v>
      </c>
      <c r="X230" s="2" t="s">
        <v>1869</v>
      </c>
      <c r="Y230" s="4" t="s">
        <v>77</v>
      </c>
      <c r="Z230" s="4"/>
      <c r="AA230" s="4"/>
      <c r="AB230" s="4"/>
    </row>
    <row r="231" customFormat="false" ht="75" hidden="false" customHeight="true" outlineLevel="0" collapsed="false">
      <c r="A231" s="4" t="s">
        <v>1876</v>
      </c>
      <c r="B231" s="4" t="s">
        <v>1862</v>
      </c>
      <c r="C231" s="4" t="s">
        <v>1862</v>
      </c>
      <c r="D231" s="4" t="n">
        <v>2019</v>
      </c>
      <c r="E231" s="4" t="s">
        <v>91</v>
      </c>
      <c r="F231" s="4" t="s">
        <v>1877</v>
      </c>
      <c r="G231" s="4" t="str">
        <f aca="false">IF(LEFT(I231,3)="R1 ","L6",IF(D231&gt;=2014,"L1",IF(D231&gt;=1998,"L2",IF(D231&gt;=1987,"L3",IF(D231&gt;=1978,"L4",IF(D231&gt;=1965,"L5","L6"))))))</f>
        <v>L1</v>
      </c>
      <c r="H231" s="4" t="str">
        <f aca="false">IFERROR(INDEX(Lanes!$C$2:$C$60,MATCH(LEFT(I231,FIND(" ",I231)-1),Lanes!$A$2:$A$60,0)),"?")</f>
        <v>Core</v>
      </c>
      <c r="I231" s="4" t="s">
        <v>1687</v>
      </c>
      <c r="J231" s="4" t="s">
        <v>386</v>
      </c>
      <c r="K231" s="4" t="s">
        <v>387</v>
      </c>
      <c r="L231" s="4" t="s">
        <v>472</v>
      </c>
      <c r="M231" s="4" t="s">
        <v>1864</v>
      </c>
      <c r="N231" s="4"/>
      <c r="O231" s="4" t="s">
        <v>1865</v>
      </c>
      <c r="P231" s="2" t="s">
        <v>1878</v>
      </c>
      <c r="Q231" s="2" t="s">
        <v>1879</v>
      </c>
      <c r="R231" s="4" t="s">
        <v>50</v>
      </c>
      <c r="S231" s="4" t="s">
        <v>1880</v>
      </c>
      <c r="T231" s="4" t="s">
        <v>107</v>
      </c>
      <c r="U231" s="4"/>
      <c r="V231" s="4"/>
      <c r="W231" s="4" t="s">
        <v>75</v>
      </c>
      <c r="X231" s="2" t="s">
        <v>1869</v>
      </c>
      <c r="Y231" s="4" t="s">
        <v>77</v>
      </c>
      <c r="Z231" s="4"/>
      <c r="AA231" s="4"/>
      <c r="AB231" s="4"/>
    </row>
    <row r="232" customFormat="false" ht="75" hidden="false" customHeight="true" outlineLevel="0" collapsed="false">
      <c r="A232" s="4" t="s">
        <v>1881</v>
      </c>
      <c r="B232" s="4" t="s">
        <v>1882</v>
      </c>
      <c r="C232" s="4" t="s">
        <v>1883</v>
      </c>
      <c r="D232" s="4" t="n">
        <v>1990</v>
      </c>
      <c r="E232" s="4" t="s">
        <v>91</v>
      </c>
      <c r="F232" s="4" t="s">
        <v>1602</v>
      </c>
      <c r="G232" s="4" t="str">
        <f aca="false">IF(LEFT(I232,3)="R1 ","L6",IF(D232&gt;=2014,"L1",IF(D232&gt;=1998,"L2",IF(D232&gt;=1987,"L3",IF(D232&gt;=1978,"L4",IF(D232&gt;=1965,"L5","L6"))))))</f>
        <v>L3</v>
      </c>
      <c r="H232" s="4" t="str">
        <f aca="false">IFERROR(INDEX(Lanes!$C$2:$C$60,MATCH(LEFT(I232,FIND(" ",I232)-1),Lanes!$A$2:$A$60,0)),"?")</f>
        <v>V</v>
      </c>
      <c r="I232" s="4" t="s">
        <v>1592</v>
      </c>
      <c r="J232" s="4"/>
      <c r="K232" s="4" t="s">
        <v>387</v>
      </c>
      <c r="L232" s="4" t="s">
        <v>472</v>
      </c>
      <c r="M232" s="4" t="s">
        <v>1565</v>
      </c>
      <c r="N232" s="4"/>
      <c r="O232" s="4" t="s">
        <v>1884</v>
      </c>
      <c r="P232" s="2" t="s">
        <v>1885</v>
      </c>
      <c r="Q232" s="2" t="s">
        <v>1886</v>
      </c>
      <c r="R232" s="4" t="s">
        <v>50</v>
      </c>
      <c r="S232" s="4" t="s">
        <v>1887</v>
      </c>
      <c r="T232" s="4" t="s">
        <v>52</v>
      </c>
      <c r="U232" s="4"/>
      <c r="V232" s="4"/>
      <c r="W232" s="4"/>
      <c r="X232" s="2" t="s">
        <v>1888</v>
      </c>
      <c r="Y232" s="4" t="s">
        <v>77</v>
      </c>
      <c r="Z232" s="4"/>
      <c r="AA232" s="4"/>
      <c r="AB232" s="4"/>
    </row>
    <row r="233" customFormat="false" ht="75" hidden="false" customHeight="true" outlineLevel="0" collapsed="false">
      <c r="A233" s="4" t="s">
        <v>1889</v>
      </c>
      <c r="B233" s="4" t="s">
        <v>1882</v>
      </c>
      <c r="C233" s="4" t="s">
        <v>1890</v>
      </c>
      <c r="D233" s="4" t="n">
        <v>1993</v>
      </c>
      <c r="E233" s="4" t="s">
        <v>91</v>
      </c>
      <c r="F233" s="4" t="s">
        <v>1461</v>
      </c>
      <c r="G233" s="4" t="str">
        <f aca="false">IF(LEFT(I233,3)="R1 ","L6",IF(D233&gt;=2014,"L1",IF(D233&gt;=1998,"L2",IF(D233&gt;=1987,"L3",IF(D233&gt;=1978,"L4",IF(D233&gt;=1965,"L5","L6"))))))</f>
        <v>L3</v>
      </c>
      <c r="H233" s="4" t="str">
        <f aca="false">IFERROR(INDEX(Lanes!$C$2:$C$60,MATCH(LEFT(I233,FIND(" ",I233)-1),Lanes!$A$2:$A$60,0)),"?")</f>
        <v>V</v>
      </c>
      <c r="I233" s="4" t="s">
        <v>1592</v>
      </c>
      <c r="J233" s="4"/>
      <c r="K233" s="4" t="s">
        <v>387</v>
      </c>
      <c r="L233" s="4" t="s">
        <v>472</v>
      </c>
      <c r="M233" s="4" t="s">
        <v>1565</v>
      </c>
      <c r="N233" s="4"/>
      <c r="O233" s="4" t="s">
        <v>1891</v>
      </c>
      <c r="P233" s="2" t="s">
        <v>1892</v>
      </c>
      <c r="Q233" s="2" t="s">
        <v>1893</v>
      </c>
      <c r="R233" s="4" t="s">
        <v>50</v>
      </c>
      <c r="S233" s="4" t="s">
        <v>1894</v>
      </c>
      <c r="T233" s="4" t="s">
        <v>52</v>
      </c>
      <c r="U233" s="4"/>
      <c r="V233" s="4"/>
      <c r="W233" s="4"/>
      <c r="X233" s="2" t="s">
        <v>1895</v>
      </c>
      <c r="Y233" s="4" t="s">
        <v>54</v>
      </c>
      <c r="Z233" s="4"/>
      <c r="AA233" s="4"/>
      <c r="AB233" s="4"/>
    </row>
    <row r="234" customFormat="false" ht="75" hidden="false" customHeight="true" outlineLevel="0" collapsed="false">
      <c r="A234" s="4" t="s">
        <v>1896</v>
      </c>
      <c r="B234" s="4" t="s">
        <v>1882</v>
      </c>
      <c r="C234" s="4" t="s">
        <v>1897</v>
      </c>
      <c r="D234" s="4" t="n">
        <v>1996</v>
      </c>
      <c r="E234" s="4" t="s">
        <v>91</v>
      </c>
      <c r="F234" s="4" t="s">
        <v>1461</v>
      </c>
      <c r="G234" s="4" t="str">
        <f aca="false">IF(LEFT(I234,3)="R1 ","L6",IF(D234&gt;=2014,"L1",IF(D234&gt;=1998,"L2",IF(D234&gt;=1987,"L3",IF(D234&gt;=1978,"L4",IF(D234&gt;=1965,"L5","L6"))))))</f>
        <v>L3</v>
      </c>
      <c r="H234" s="4" t="str">
        <f aca="false">IFERROR(INDEX(Lanes!$C$2:$C$60,MATCH(LEFT(I234,FIND(" ",I234)-1),Lanes!$A$2:$A$60,0)),"?")</f>
        <v>V</v>
      </c>
      <c r="I234" s="4" t="s">
        <v>1592</v>
      </c>
      <c r="J234" s="4"/>
      <c r="K234" s="4" t="s">
        <v>387</v>
      </c>
      <c r="L234" s="4" t="s">
        <v>472</v>
      </c>
      <c r="M234" s="4" t="s">
        <v>1565</v>
      </c>
      <c r="N234" s="4"/>
      <c r="O234" s="4" t="s">
        <v>1898</v>
      </c>
      <c r="P234" s="2" t="s">
        <v>1899</v>
      </c>
      <c r="Q234" s="2" t="s">
        <v>1900</v>
      </c>
      <c r="R234" s="4" t="s">
        <v>50</v>
      </c>
      <c r="S234" s="4" t="s">
        <v>1901</v>
      </c>
      <c r="T234" s="4" t="s">
        <v>107</v>
      </c>
      <c r="U234" s="4"/>
      <c r="V234" s="4"/>
      <c r="W234" s="4"/>
      <c r="X234" s="2" t="s">
        <v>1902</v>
      </c>
      <c r="Y234" s="4" t="s">
        <v>77</v>
      </c>
      <c r="Z234" s="4"/>
      <c r="AA234" s="4"/>
      <c r="AB234" s="4"/>
    </row>
    <row r="235" customFormat="false" ht="75" hidden="false" customHeight="true" outlineLevel="0" collapsed="false">
      <c r="A235" s="4" t="s">
        <v>1903</v>
      </c>
      <c r="B235" s="4" t="s">
        <v>1904</v>
      </c>
      <c r="C235" s="4" t="s">
        <v>1905</v>
      </c>
      <c r="D235" s="4" t="n">
        <v>2001</v>
      </c>
      <c r="E235" s="4" t="s">
        <v>91</v>
      </c>
      <c r="F235" s="4" t="s">
        <v>1602</v>
      </c>
      <c r="G235" s="4" t="str">
        <f aca="false">IF(LEFT(I235,3)="R1 ","L6",IF(D235&gt;=2014,"L1",IF(D235&gt;=1998,"L2",IF(D235&gt;=1987,"L3",IF(D235&gt;=1978,"L4",IF(D235&gt;=1965,"L5","L6"))))))</f>
        <v>L2</v>
      </c>
      <c r="H235" s="4" t="str">
        <f aca="false">IFERROR(INDEX(Lanes!$C$2:$C$60,MATCH(LEFT(I235,FIND(" ",I235)-1),Lanes!$A$2:$A$60,0)),"?")</f>
        <v>V</v>
      </c>
      <c r="I235" s="4" t="s">
        <v>1592</v>
      </c>
      <c r="J235" s="4"/>
      <c r="K235" s="4" t="s">
        <v>387</v>
      </c>
      <c r="L235" s="4" t="s">
        <v>472</v>
      </c>
      <c r="M235" s="4" t="s">
        <v>1565</v>
      </c>
      <c r="N235" s="4"/>
      <c r="O235" s="4" t="s">
        <v>1906</v>
      </c>
      <c r="P235" s="2" t="s">
        <v>1907</v>
      </c>
      <c r="Q235" s="2" t="s">
        <v>1908</v>
      </c>
      <c r="R235" s="4" t="s">
        <v>50</v>
      </c>
      <c r="S235" s="4" t="s">
        <v>1909</v>
      </c>
      <c r="T235" s="4" t="s">
        <v>107</v>
      </c>
      <c r="U235" s="4"/>
      <c r="V235" s="4"/>
      <c r="W235" s="4"/>
      <c r="X235" s="2" t="s">
        <v>1910</v>
      </c>
      <c r="Y235" s="4" t="s">
        <v>54</v>
      </c>
      <c r="Z235" s="4"/>
      <c r="AA235" s="4"/>
      <c r="AB235" s="4"/>
    </row>
    <row r="236" customFormat="false" ht="75" hidden="false" customHeight="true" outlineLevel="0" collapsed="false">
      <c r="A236" s="4" t="s">
        <v>1911</v>
      </c>
      <c r="B236" s="4" t="s">
        <v>1912</v>
      </c>
      <c r="C236" s="4" t="s">
        <v>1913</v>
      </c>
      <c r="D236" s="4" t="n">
        <v>2001</v>
      </c>
      <c r="E236" s="4" t="s">
        <v>91</v>
      </c>
      <c r="F236" s="4" t="s">
        <v>1914</v>
      </c>
      <c r="G236" s="4" t="str">
        <f aca="false">IF(LEFT(I236,3)="R1 ","L6",IF(D236&gt;=2014,"L1",IF(D236&gt;=1998,"L2",IF(D236&gt;=1987,"L3",IF(D236&gt;=1978,"L4",IF(D236&gt;=1965,"L5","L6"))))))</f>
        <v>L2</v>
      </c>
      <c r="H236" s="4" t="str">
        <f aca="false">IFERROR(INDEX(Lanes!$C$2:$C$60,MATCH(LEFT(I236,FIND(" ",I236)-1),Lanes!$A$2:$A$60,0)),"?")</f>
        <v>V</v>
      </c>
      <c r="I236" s="4" t="s">
        <v>1592</v>
      </c>
      <c r="J236" s="4"/>
      <c r="K236" s="4" t="s">
        <v>387</v>
      </c>
      <c r="L236" s="4" t="s">
        <v>472</v>
      </c>
      <c r="M236" s="4" t="s">
        <v>662</v>
      </c>
      <c r="N236" s="4" t="s">
        <v>1915</v>
      </c>
      <c r="O236" s="4" t="s">
        <v>1916</v>
      </c>
      <c r="P236" s="2" t="s">
        <v>1917</v>
      </c>
      <c r="Q236" s="2" t="s">
        <v>1918</v>
      </c>
      <c r="R236" s="4" t="s">
        <v>50</v>
      </c>
      <c r="S236" s="4" t="s">
        <v>1919</v>
      </c>
      <c r="T236" s="4" t="s">
        <v>107</v>
      </c>
      <c r="U236" s="4"/>
      <c r="V236" s="4"/>
      <c r="W236" s="4"/>
      <c r="X236" s="2" t="s">
        <v>1920</v>
      </c>
      <c r="Y236" s="4" t="s">
        <v>77</v>
      </c>
      <c r="Z236" s="4"/>
      <c r="AA236" s="4"/>
      <c r="AB236" s="4"/>
    </row>
    <row r="237" customFormat="false" ht="75" hidden="false" customHeight="true" outlineLevel="0" collapsed="false">
      <c r="A237" s="4" t="s">
        <v>1921</v>
      </c>
      <c r="B237" s="4" t="s">
        <v>1912</v>
      </c>
      <c r="C237" s="4" t="s">
        <v>1922</v>
      </c>
      <c r="D237" s="4" t="n">
        <v>2002</v>
      </c>
      <c r="E237" s="4" t="s">
        <v>91</v>
      </c>
      <c r="F237" s="4" t="s">
        <v>1914</v>
      </c>
      <c r="G237" s="4" t="str">
        <f aca="false">IF(LEFT(I237,3)="R1 ","L6",IF(D237&gt;=2014,"L1",IF(D237&gt;=1998,"L2",IF(D237&gt;=1987,"L3",IF(D237&gt;=1978,"L4",IF(D237&gt;=1965,"L5","L6"))))))</f>
        <v>L2</v>
      </c>
      <c r="H237" s="4" t="str">
        <f aca="false">IFERROR(INDEX(Lanes!$C$2:$C$60,MATCH(LEFT(I237,FIND(" ",I237)-1),Lanes!$A$2:$A$60,0)),"?")</f>
        <v>V</v>
      </c>
      <c r="I237" s="4" t="s">
        <v>1592</v>
      </c>
      <c r="J237" s="4"/>
      <c r="K237" s="4" t="s">
        <v>387</v>
      </c>
      <c r="L237" s="4" t="s">
        <v>472</v>
      </c>
      <c r="M237" s="4" t="s">
        <v>662</v>
      </c>
      <c r="N237" s="4" t="s">
        <v>1915</v>
      </c>
      <c r="O237" s="4" t="s">
        <v>1923</v>
      </c>
      <c r="P237" s="2" t="s">
        <v>1924</v>
      </c>
      <c r="Q237" s="2" t="s">
        <v>1925</v>
      </c>
      <c r="R237" s="4" t="s">
        <v>50</v>
      </c>
      <c r="S237" s="4" t="s">
        <v>1926</v>
      </c>
      <c r="T237" s="4" t="s">
        <v>107</v>
      </c>
      <c r="U237" s="4"/>
      <c r="V237" s="4"/>
      <c r="W237" s="4"/>
      <c r="X237" s="2" t="s">
        <v>1920</v>
      </c>
      <c r="Y237" s="4" t="s">
        <v>77</v>
      </c>
      <c r="Z237" s="4"/>
      <c r="AA237" s="4"/>
      <c r="AB237" s="4"/>
    </row>
    <row r="238" customFormat="false" ht="75" hidden="false" customHeight="true" outlineLevel="0" collapsed="false">
      <c r="A238" s="4" t="s">
        <v>1927</v>
      </c>
      <c r="B238" s="4" t="s">
        <v>1928</v>
      </c>
      <c r="C238" s="4" t="s">
        <v>1929</v>
      </c>
      <c r="D238" s="4" t="n">
        <v>1996</v>
      </c>
      <c r="E238" s="4" t="s">
        <v>91</v>
      </c>
      <c r="F238" s="4" t="s">
        <v>469</v>
      </c>
      <c r="G238" s="4" t="str">
        <f aca="false">IF(LEFT(I238,3)="R1 ","L6",IF(D238&gt;=2014,"L1",IF(D238&gt;=1998,"L2",IF(D238&gt;=1987,"L3",IF(D238&gt;=1978,"L4",IF(D238&gt;=1965,"L5","L6"))))))</f>
        <v>L3</v>
      </c>
      <c r="H238" s="4" t="str">
        <f aca="false">IFERROR(INDEX(Lanes!$C$2:$C$60,MATCH(LEFT(I238,FIND(" ",I238)-1),Lanes!$A$2:$A$60,0)),"?")</f>
        <v>V</v>
      </c>
      <c r="I238" s="4" t="s">
        <v>1592</v>
      </c>
      <c r="J238" s="4"/>
      <c r="K238" s="4" t="s">
        <v>387</v>
      </c>
      <c r="L238" s="4" t="s">
        <v>753</v>
      </c>
      <c r="M238" s="4" t="s">
        <v>316</v>
      </c>
      <c r="N238" s="4"/>
      <c r="O238" s="4" t="s">
        <v>1930</v>
      </c>
      <c r="P238" s="2" t="s">
        <v>1931</v>
      </c>
      <c r="Q238" s="2" t="s">
        <v>1932</v>
      </c>
      <c r="R238" s="4" t="s">
        <v>50</v>
      </c>
      <c r="S238" s="4" t="s">
        <v>1933</v>
      </c>
      <c r="T238" s="4" t="s">
        <v>107</v>
      </c>
      <c r="U238" s="4"/>
      <c r="V238" s="4"/>
      <c r="W238" s="4"/>
      <c r="X238" s="2" t="s">
        <v>1934</v>
      </c>
      <c r="Y238" s="4" t="s">
        <v>77</v>
      </c>
      <c r="Z238" s="4"/>
      <c r="AA238" s="4"/>
      <c r="AB238" s="4"/>
    </row>
    <row r="239" customFormat="false" ht="75" hidden="false" customHeight="true" outlineLevel="0" collapsed="false">
      <c r="A239" s="4" t="s">
        <v>1935</v>
      </c>
      <c r="B239" s="4" t="s">
        <v>1928</v>
      </c>
      <c r="C239" s="4" t="s">
        <v>1936</v>
      </c>
      <c r="D239" s="4" t="n">
        <v>1998</v>
      </c>
      <c r="E239" s="4" t="s">
        <v>91</v>
      </c>
      <c r="F239" s="4" t="s">
        <v>469</v>
      </c>
      <c r="G239" s="4" t="str">
        <f aca="false">IF(LEFT(I239,3)="R1 ","L6",IF(D239&gt;=2014,"L1",IF(D239&gt;=1998,"L2",IF(D239&gt;=1987,"L3",IF(D239&gt;=1978,"L4",IF(D239&gt;=1965,"L5","L6"))))))</f>
        <v>L2</v>
      </c>
      <c r="H239" s="4" t="str">
        <f aca="false">IFERROR(INDEX(Lanes!$C$2:$C$60,MATCH(LEFT(I239,FIND(" ",I239)-1),Lanes!$A$2:$A$60,0)),"?")</f>
        <v>V</v>
      </c>
      <c r="I239" s="4" t="s">
        <v>1592</v>
      </c>
      <c r="J239" s="4"/>
      <c r="K239" s="4" t="s">
        <v>387</v>
      </c>
      <c r="L239" s="4" t="s">
        <v>753</v>
      </c>
      <c r="M239" s="4" t="s">
        <v>316</v>
      </c>
      <c r="N239" s="4"/>
      <c r="O239" s="4" t="s">
        <v>1937</v>
      </c>
      <c r="P239" s="2" t="s">
        <v>1938</v>
      </c>
      <c r="Q239" s="2" t="s">
        <v>1939</v>
      </c>
      <c r="R239" s="4" t="s">
        <v>50</v>
      </c>
      <c r="S239" s="4" t="s">
        <v>1940</v>
      </c>
      <c r="T239" s="4" t="s">
        <v>52</v>
      </c>
      <c r="U239" s="4"/>
      <c r="V239" s="4"/>
      <c r="W239" s="4"/>
      <c r="X239" s="2" t="s">
        <v>1941</v>
      </c>
      <c r="Y239" s="4" t="s">
        <v>54</v>
      </c>
      <c r="Z239" s="4"/>
      <c r="AA239" s="4"/>
      <c r="AB239" s="4"/>
    </row>
    <row r="240" customFormat="false" ht="75" hidden="false" customHeight="true" outlineLevel="0" collapsed="false">
      <c r="A240" s="4" t="s">
        <v>1942</v>
      </c>
      <c r="B240" s="4" t="s">
        <v>1943</v>
      </c>
      <c r="C240" s="4" t="s">
        <v>1944</v>
      </c>
      <c r="D240" s="4" t="n">
        <v>1995</v>
      </c>
      <c r="E240" s="4" t="s">
        <v>91</v>
      </c>
      <c r="F240" s="4" t="s">
        <v>1945</v>
      </c>
      <c r="G240" s="4" t="str">
        <f aca="false">IF(LEFT(I240,3)="R1 ","L6",IF(D240&gt;=2014,"L1",IF(D240&gt;=1998,"L2",IF(D240&gt;=1987,"L3",IF(D240&gt;=1978,"L4",IF(D240&gt;=1965,"L5","L6"))))))</f>
        <v>L3</v>
      </c>
      <c r="H240" s="4" t="str">
        <f aca="false">IFERROR(INDEX(Lanes!$C$2:$C$60,MATCH(LEFT(I240,FIND(" ",I240)-1),Lanes!$A$2:$A$60,0)),"?")</f>
        <v>V</v>
      </c>
      <c r="I240" s="4" t="s">
        <v>1592</v>
      </c>
      <c r="J240" s="4"/>
      <c r="K240" s="4" t="s">
        <v>387</v>
      </c>
      <c r="L240" s="4" t="s">
        <v>472</v>
      </c>
      <c r="M240" s="4" t="s">
        <v>1565</v>
      </c>
      <c r="N240" s="4"/>
      <c r="O240" s="4" t="s">
        <v>1946</v>
      </c>
      <c r="P240" s="2" t="s">
        <v>1947</v>
      </c>
      <c r="Q240" s="2" t="s">
        <v>1948</v>
      </c>
      <c r="R240" s="4" t="s">
        <v>50</v>
      </c>
      <c r="S240" s="4" t="s">
        <v>1949</v>
      </c>
      <c r="T240" s="4" t="s">
        <v>107</v>
      </c>
      <c r="U240" s="4"/>
      <c r="V240" s="4"/>
      <c r="W240" s="4"/>
      <c r="X240" s="2" t="s">
        <v>1950</v>
      </c>
      <c r="Y240" s="4" t="s">
        <v>77</v>
      </c>
      <c r="Z240" s="4"/>
      <c r="AA240" s="4"/>
      <c r="AB240" s="4"/>
    </row>
    <row r="241" customFormat="false" ht="75" hidden="false" customHeight="true" outlineLevel="0" collapsed="false">
      <c r="A241" s="4" t="s">
        <v>1951</v>
      </c>
      <c r="B241" s="4" t="s">
        <v>1952</v>
      </c>
      <c r="C241" s="4" t="s">
        <v>1953</v>
      </c>
      <c r="D241" s="4" t="n">
        <v>1993</v>
      </c>
      <c r="E241" s="4" t="s">
        <v>91</v>
      </c>
      <c r="F241" s="4" t="s">
        <v>1627</v>
      </c>
      <c r="G241" s="4" t="str">
        <f aca="false">IF(LEFT(I241,3)="R1 ","L6",IF(D241&gt;=2014,"L1",IF(D241&gt;=1998,"L2",IF(D241&gt;=1987,"L3",IF(D241&gt;=1978,"L4",IF(D241&gt;=1965,"L5","L6"))))))</f>
        <v>L3</v>
      </c>
      <c r="H241" s="4" t="str">
        <f aca="false">IFERROR(INDEX(Lanes!$C$2:$C$60,MATCH(LEFT(I241,FIND(" ",I241)-1),Lanes!$A$2:$A$60,0)),"?")</f>
        <v>V</v>
      </c>
      <c r="I241" s="4" t="s">
        <v>1592</v>
      </c>
      <c r="J241" s="4"/>
      <c r="K241" s="4" t="s">
        <v>387</v>
      </c>
      <c r="L241" s="4" t="s">
        <v>472</v>
      </c>
      <c r="M241" s="4" t="s">
        <v>1565</v>
      </c>
      <c r="N241" s="4"/>
      <c r="O241" s="4" t="s">
        <v>1954</v>
      </c>
      <c r="P241" s="2" t="s">
        <v>1955</v>
      </c>
      <c r="Q241" s="2" t="s">
        <v>1956</v>
      </c>
      <c r="R241" s="4" t="s">
        <v>50</v>
      </c>
      <c r="S241" s="4" t="s">
        <v>1957</v>
      </c>
      <c r="T241" s="4" t="s">
        <v>107</v>
      </c>
      <c r="U241" s="4"/>
      <c r="V241" s="4"/>
      <c r="W241" s="4"/>
      <c r="X241" s="2" t="s">
        <v>1958</v>
      </c>
      <c r="Y241" s="4" t="s">
        <v>77</v>
      </c>
      <c r="Z241" s="4"/>
      <c r="AA241" s="4"/>
      <c r="AB241" s="4"/>
    </row>
    <row r="242" customFormat="false" ht="75" hidden="false" customHeight="true" outlineLevel="0" collapsed="false">
      <c r="A242" s="4" t="s">
        <v>1959</v>
      </c>
      <c r="B242" s="4" t="s">
        <v>1952</v>
      </c>
      <c r="C242" s="4" t="s">
        <v>1960</v>
      </c>
      <c r="D242" s="4" t="n">
        <v>1996</v>
      </c>
      <c r="E242" s="4" t="s">
        <v>91</v>
      </c>
      <c r="F242" s="4" t="s">
        <v>1627</v>
      </c>
      <c r="G242" s="4" t="str">
        <f aca="false">IF(LEFT(I242,3)="R1 ","L6",IF(D242&gt;=2014,"L1",IF(D242&gt;=1998,"L2",IF(D242&gt;=1987,"L3",IF(D242&gt;=1978,"L4",IF(D242&gt;=1965,"L5","L6"))))))</f>
        <v>L3</v>
      </c>
      <c r="H242" s="4" t="str">
        <f aca="false">IFERROR(INDEX(Lanes!$C$2:$C$60,MATCH(LEFT(I242,FIND(" ",I242)-1),Lanes!$A$2:$A$60,0)),"?")</f>
        <v>V</v>
      </c>
      <c r="I242" s="4" t="s">
        <v>1592</v>
      </c>
      <c r="J242" s="4"/>
      <c r="K242" s="4" t="s">
        <v>387</v>
      </c>
      <c r="L242" s="4" t="s">
        <v>472</v>
      </c>
      <c r="M242" s="4" t="s">
        <v>1565</v>
      </c>
      <c r="N242" s="4"/>
      <c r="O242" s="4" t="s">
        <v>1961</v>
      </c>
      <c r="P242" s="2" t="s">
        <v>1962</v>
      </c>
      <c r="Q242" s="2" t="s">
        <v>1963</v>
      </c>
      <c r="R242" s="4" t="s">
        <v>50</v>
      </c>
      <c r="S242" s="4" t="s">
        <v>1964</v>
      </c>
      <c r="T242" s="4" t="s">
        <v>402</v>
      </c>
      <c r="U242" s="4"/>
      <c r="V242" s="4"/>
      <c r="W242" s="4"/>
      <c r="X242" s="2" t="s">
        <v>1958</v>
      </c>
      <c r="Y242" s="4" t="s">
        <v>77</v>
      </c>
      <c r="Z242" s="4"/>
      <c r="AA242" s="4"/>
      <c r="AB242" s="4"/>
    </row>
    <row r="243" customFormat="false" ht="75" hidden="false" customHeight="true" outlineLevel="0" collapsed="false">
      <c r="A243" s="4" t="s">
        <v>1965</v>
      </c>
      <c r="B243" s="4" t="s">
        <v>1966</v>
      </c>
      <c r="C243" s="4" t="s">
        <v>1967</v>
      </c>
      <c r="D243" s="4" t="n">
        <v>1995</v>
      </c>
      <c r="E243" s="4" t="s">
        <v>91</v>
      </c>
      <c r="F243" s="4" t="s">
        <v>1406</v>
      </c>
      <c r="G243" s="4" t="str">
        <f aca="false">IF(LEFT(I243,3)="R1 ","L6",IF(D243&gt;=2014,"L1",IF(D243&gt;=1998,"L2",IF(D243&gt;=1987,"L3",IF(D243&gt;=1978,"L4",IF(D243&gt;=1965,"L5","L6"))))))</f>
        <v>L3</v>
      </c>
      <c r="H243" s="4" t="str">
        <f aca="false">IFERROR(INDEX(Lanes!$C$2:$C$60,MATCH(LEFT(I243,FIND(" ",I243)-1),Lanes!$A$2:$A$60,0)),"?")</f>
        <v>V</v>
      </c>
      <c r="I243" s="4" t="s">
        <v>1592</v>
      </c>
      <c r="J243" s="4"/>
      <c r="K243" s="4" t="s">
        <v>387</v>
      </c>
      <c r="L243" s="4" t="s">
        <v>887</v>
      </c>
      <c r="M243" s="4" t="s">
        <v>1968</v>
      </c>
      <c r="N243" s="4"/>
      <c r="O243" s="4" t="s">
        <v>1969</v>
      </c>
      <c r="P243" s="2" t="s">
        <v>1970</v>
      </c>
      <c r="Q243" s="2" t="s">
        <v>1971</v>
      </c>
      <c r="R243" s="4" t="s">
        <v>50</v>
      </c>
      <c r="S243" s="4" t="s">
        <v>1972</v>
      </c>
      <c r="T243" s="4" t="s">
        <v>107</v>
      </c>
      <c r="U243" s="4"/>
      <c r="V243" s="4"/>
      <c r="W243" s="4"/>
      <c r="X243" s="2" t="s">
        <v>1973</v>
      </c>
      <c r="Y243" s="4" t="s">
        <v>77</v>
      </c>
      <c r="Z243" s="4"/>
      <c r="AA243" s="4"/>
      <c r="AB243" s="4"/>
    </row>
    <row r="244" customFormat="false" ht="75" hidden="false" customHeight="true" outlineLevel="0" collapsed="false">
      <c r="A244" s="4" t="s">
        <v>1974</v>
      </c>
      <c r="B244" s="4" t="s">
        <v>1966</v>
      </c>
      <c r="C244" s="4" t="s">
        <v>1975</v>
      </c>
      <c r="D244" s="4" t="n">
        <v>1998</v>
      </c>
      <c r="E244" s="4" t="s">
        <v>91</v>
      </c>
      <c r="F244" s="4" t="s">
        <v>1406</v>
      </c>
      <c r="G244" s="4" t="str">
        <f aca="false">IF(LEFT(I244,3)="R1 ","L6",IF(D244&gt;=2014,"L1",IF(D244&gt;=1998,"L2",IF(D244&gt;=1987,"L3",IF(D244&gt;=1978,"L4",IF(D244&gt;=1965,"L5","L6"))))))</f>
        <v>L2</v>
      </c>
      <c r="H244" s="4" t="str">
        <f aca="false">IFERROR(INDEX(Lanes!$C$2:$C$60,MATCH(LEFT(I244,FIND(" ",I244)-1),Lanes!$A$2:$A$60,0)),"?")</f>
        <v>V</v>
      </c>
      <c r="I244" s="4" t="s">
        <v>1592</v>
      </c>
      <c r="J244" s="4"/>
      <c r="K244" s="4" t="s">
        <v>387</v>
      </c>
      <c r="L244" s="4" t="s">
        <v>887</v>
      </c>
      <c r="M244" s="4" t="s">
        <v>1968</v>
      </c>
      <c r="N244" s="4"/>
      <c r="O244" s="4" t="s">
        <v>1976</v>
      </c>
      <c r="P244" s="2" t="s">
        <v>1977</v>
      </c>
      <c r="Q244" s="2" t="s">
        <v>1978</v>
      </c>
      <c r="R244" s="4" t="s">
        <v>50</v>
      </c>
      <c r="S244" s="4" t="s">
        <v>1979</v>
      </c>
      <c r="T244" s="4" t="s">
        <v>402</v>
      </c>
      <c r="U244" s="4"/>
      <c r="V244" s="4"/>
      <c r="W244" s="4"/>
      <c r="X244" s="2" t="s">
        <v>1973</v>
      </c>
      <c r="Y244" s="4" t="s">
        <v>77</v>
      </c>
      <c r="Z244" s="4"/>
      <c r="AA244" s="4"/>
      <c r="AB244" s="4"/>
    </row>
    <row r="245" customFormat="false" ht="75" hidden="false" customHeight="true" outlineLevel="0" collapsed="false">
      <c r="A245" s="4" t="s">
        <v>1980</v>
      </c>
      <c r="B245" s="4" t="s">
        <v>1981</v>
      </c>
      <c r="C245" s="4" t="s">
        <v>1981</v>
      </c>
      <c r="D245" s="4" t="n">
        <v>2000</v>
      </c>
      <c r="E245" s="4" t="s">
        <v>91</v>
      </c>
      <c r="F245" s="4" t="s">
        <v>677</v>
      </c>
      <c r="G245" s="4" t="str">
        <f aca="false">IF(LEFT(I245,3)="R1 ","L6",IF(D245&gt;=2014,"L1",IF(D245&gt;=1998,"L2",IF(D245&gt;=1987,"L3",IF(D245&gt;=1978,"L4",IF(D245&gt;=1965,"L5","L6"))))))</f>
        <v>L2</v>
      </c>
      <c r="H245" s="4" t="str">
        <f aca="false">IFERROR(INDEX(Lanes!$C$2:$C$60,MATCH(LEFT(I245,FIND(" ",I245)-1),Lanes!$A$2:$A$60,0)),"?")</f>
        <v>V</v>
      </c>
      <c r="I245" s="4" t="s">
        <v>1592</v>
      </c>
      <c r="J245" s="4"/>
      <c r="K245" s="4" t="s">
        <v>387</v>
      </c>
      <c r="L245" s="4" t="s">
        <v>45</v>
      </c>
      <c r="M245" s="4" t="s">
        <v>1982</v>
      </c>
      <c r="N245" s="4" t="s">
        <v>1983</v>
      </c>
      <c r="O245" s="4" t="s">
        <v>1984</v>
      </c>
      <c r="P245" s="2" t="s">
        <v>1985</v>
      </c>
      <c r="Q245" s="2" t="s">
        <v>1986</v>
      </c>
      <c r="R245" s="4" t="s">
        <v>50</v>
      </c>
      <c r="S245" s="4" t="s">
        <v>1987</v>
      </c>
      <c r="T245" s="4" t="s">
        <v>107</v>
      </c>
      <c r="U245" s="4"/>
      <c r="V245" s="4"/>
      <c r="W245" s="4"/>
      <c r="X245" s="2" t="s">
        <v>1988</v>
      </c>
      <c r="Y245" s="4" t="s">
        <v>77</v>
      </c>
      <c r="Z245" s="4"/>
      <c r="AA245" s="4"/>
      <c r="AB245" s="4"/>
    </row>
    <row r="246" customFormat="false" ht="75" hidden="false" customHeight="true" outlineLevel="0" collapsed="false">
      <c r="A246" s="4" t="s">
        <v>1989</v>
      </c>
      <c r="B246" s="4" t="s">
        <v>1990</v>
      </c>
      <c r="C246" s="4" t="s">
        <v>1991</v>
      </c>
      <c r="D246" s="4" t="n">
        <v>1996</v>
      </c>
      <c r="E246" s="4" t="s">
        <v>91</v>
      </c>
      <c r="F246" s="4" t="s">
        <v>1992</v>
      </c>
      <c r="G246" s="4" t="str">
        <f aca="false">IF(LEFT(I246,3)="R1 ","L6",IF(D246&gt;=2014,"L1",IF(D246&gt;=1998,"L2",IF(D246&gt;=1987,"L3",IF(D246&gt;=1978,"L4",IF(D246&gt;=1965,"L5","L6"))))))</f>
        <v>L3</v>
      </c>
      <c r="H246" s="4" t="str">
        <f aca="false">IFERROR(INDEX(Lanes!$C$2:$C$60,MATCH(LEFT(I246,FIND(" ",I246)-1),Lanes!$A$2:$A$60,0)),"?")</f>
        <v>V</v>
      </c>
      <c r="I246" s="4" t="s">
        <v>1592</v>
      </c>
      <c r="J246" s="4"/>
      <c r="K246" s="4" t="s">
        <v>387</v>
      </c>
      <c r="L246" s="4" t="s">
        <v>753</v>
      </c>
      <c r="M246" s="4" t="s">
        <v>1993</v>
      </c>
      <c r="N246" s="4"/>
      <c r="O246" s="4" t="s">
        <v>1994</v>
      </c>
      <c r="P246" s="2" t="s">
        <v>1995</v>
      </c>
      <c r="Q246" s="2" t="s">
        <v>1996</v>
      </c>
      <c r="R246" s="4" t="s">
        <v>50</v>
      </c>
      <c r="S246" s="4" t="s">
        <v>1997</v>
      </c>
      <c r="T246" s="4" t="s">
        <v>107</v>
      </c>
      <c r="U246" s="4"/>
      <c r="V246" s="4"/>
      <c r="W246" s="4"/>
      <c r="X246" s="2" t="s">
        <v>1998</v>
      </c>
      <c r="Y246" s="4" t="s">
        <v>77</v>
      </c>
      <c r="Z246" s="4"/>
      <c r="AA246" s="4"/>
      <c r="AB246" s="4"/>
    </row>
    <row r="247" customFormat="false" ht="75" hidden="false" customHeight="true" outlineLevel="0" collapsed="false">
      <c r="A247" s="4" t="s">
        <v>1999</v>
      </c>
      <c r="B247" s="4" t="s">
        <v>1990</v>
      </c>
      <c r="C247" s="4" t="s">
        <v>2000</v>
      </c>
      <c r="D247" s="4" t="n">
        <v>2000</v>
      </c>
      <c r="E247" s="4" t="s">
        <v>91</v>
      </c>
      <c r="F247" s="4" t="s">
        <v>2001</v>
      </c>
      <c r="G247" s="4" t="str">
        <f aca="false">IF(LEFT(I247,3)="R1 ","L6",IF(D247&gt;=2014,"L1",IF(D247&gt;=1998,"L2",IF(D247&gt;=1987,"L3",IF(D247&gt;=1978,"L4",IF(D247&gt;=1965,"L5","L6"))))))</f>
        <v>L2</v>
      </c>
      <c r="H247" s="4" t="str">
        <f aca="false">IFERROR(INDEX(Lanes!$C$2:$C$60,MATCH(LEFT(I247,FIND(" ",I247)-1),Lanes!$A$2:$A$60,0)),"?")</f>
        <v>V</v>
      </c>
      <c r="I247" s="4" t="s">
        <v>1592</v>
      </c>
      <c r="J247" s="4"/>
      <c r="K247" s="4" t="s">
        <v>387</v>
      </c>
      <c r="L247" s="4" t="s">
        <v>753</v>
      </c>
      <c r="M247" s="4" t="s">
        <v>1993</v>
      </c>
      <c r="N247" s="4"/>
      <c r="O247" s="4" t="s">
        <v>2002</v>
      </c>
      <c r="P247" s="2" t="s">
        <v>2003</v>
      </c>
      <c r="Q247" s="2" t="s">
        <v>2004</v>
      </c>
      <c r="R247" s="4" t="s">
        <v>50</v>
      </c>
      <c r="S247" s="4" t="s">
        <v>2005</v>
      </c>
      <c r="T247" s="4" t="s">
        <v>107</v>
      </c>
      <c r="U247" s="4"/>
      <c r="V247" s="4"/>
      <c r="W247" s="4"/>
      <c r="X247" s="2" t="s">
        <v>1998</v>
      </c>
      <c r="Y247" s="4" t="s">
        <v>77</v>
      </c>
      <c r="Z247" s="4"/>
      <c r="AA247" s="4"/>
      <c r="AB247" s="4"/>
    </row>
    <row r="248" customFormat="false" ht="75" hidden="false" customHeight="true" outlineLevel="0" collapsed="false">
      <c r="A248" s="4" t="s">
        <v>2006</v>
      </c>
      <c r="B248" s="4" t="s">
        <v>2007</v>
      </c>
      <c r="C248" s="4" t="s">
        <v>2008</v>
      </c>
      <c r="D248" s="4" t="n">
        <v>2000</v>
      </c>
      <c r="E248" s="4" t="s">
        <v>91</v>
      </c>
      <c r="F248" s="4" t="s">
        <v>2009</v>
      </c>
      <c r="G248" s="4" t="str">
        <f aca="false">IF(LEFT(I248,3)="R1 ","L6",IF(D248&gt;=2014,"L1",IF(D248&gt;=1998,"L2",IF(D248&gt;=1987,"L3",IF(D248&gt;=1978,"L4",IF(D248&gt;=1965,"L5","L6"))))))</f>
        <v>L2</v>
      </c>
      <c r="H248" s="4" t="str">
        <f aca="false">IFERROR(INDEX(Lanes!$C$2:$C$60,MATCH(LEFT(I248,FIND(" ",I248)-1),Lanes!$A$2:$A$60,0)),"?")</f>
        <v>V</v>
      </c>
      <c r="I248" s="4" t="s">
        <v>1592</v>
      </c>
      <c r="J248" s="4"/>
      <c r="K248" s="4" t="s">
        <v>387</v>
      </c>
      <c r="L248" s="4" t="s">
        <v>352</v>
      </c>
      <c r="M248" s="4" t="s">
        <v>2010</v>
      </c>
      <c r="N248" s="4"/>
      <c r="O248" s="4" t="s">
        <v>2011</v>
      </c>
      <c r="P248" s="2" t="s">
        <v>2012</v>
      </c>
      <c r="Q248" s="2" t="s">
        <v>2013</v>
      </c>
      <c r="R248" s="4" t="s">
        <v>50</v>
      </c>
      <c r="S248" s="4" t="s">
        <v>2014</v>
      </c>
      <c r="T248" s="4" t="s">
        <v>402</v>
      </c>
      <c r="U248" s="4"/>
      <c r="V248" s="4"/>
      <c r="W248" s="4"/>
      <c r="X248" s="2" t="s">
        <v>2015</v>
      </c>
      <c r="Y248" s="4" t="s">
        <v>77</v>
      </c>
      <c r="Z248" s="4"/>
      <c r="AA248" s="4"/>
      <c r="AB248" s="4"/>
    </row>
    <row r="249" customFormat="false" ht="75" hidden="false" customHeight="true" outlineLevel="0" collapsed="false">
      <c r="A249" s="4" t="s">
        <v>2016</v>
      </c>
      <c r="B249" s="4" t="s">
        <v>2007</v>
      </c>
      <c r="C249" s="4" t="s">
        <v>2017</v>
      </c>
      <c r="D249" s="4" t="n">
        <v>2002</v>
      </c>
      <c r="E249" s="4" t="s">
        <v>91</v>
      </c>
      <c r="F249" s="4" t="s">
        <v>349</v>
      </c>
      <c r="G249" s="4" t="str">
        <f aca="false">IF(LEFT(I249,3)="R1 ","L6",IF(D249&gt;=2014,"L1",IF(D249&gt;=1998,"L2",IF(D249&gt;=1987,"L3",IF(D249&gt;=1978,"L4",IF(D249&gt;=1965,"L5","L6"))))))</f>
        <v>L2</v>
      </c>
      <c r="H249" s="4" t="str">
        <f aca="false">IFERROR(INDEX(Lanes!$C$2:$C$60,MATCH(LEFT(I249,FIND(" ",I249)-1),Lanes!$A$2:$A$60,0)),"?")</f>
        <v>V</v>
      </c>
      <c r="I249" s="4" t="s">
        <v>1592</v>
      </c>
      <c r="J249" s="4"/>
      <c r="K249" s="4" t="s">
        <v>387</v>
      </c>
      <c r="L249" s="4" t="s">
        <v>352</v>
      </c>
      <c r="M249" s="4" t="s">
        <v>2010</v>
      </c>
      <c r="N249" s="4"/>
      <c r="O249" s="4" t="s">
        <v>2018</v>
      </c>
      <c r="P249" s="2" t="s">
        <v>2019</v>
      </c>
      <c r="Q249" s="2" t="s">
        <v>2020</v>
      </c>
      <c r="R249" s="4" t="s">
        <v>50</v>
      </c>
      <c r="S249" s="4" t="s">
        <v>2021</v>
      </c>
      <c r="T249" s="4" t="s">
        <v>402</v>
      </c>
      <c r="U249" s="4"/>
      <c r="V249" s="4"/>
      <c r="W249" s="4"/>
      <c r="X249" s="2" t="s">
        <v>2015</v>
      </c>
      <c r="Y249" s="4" t="s">
        <v>77</v>
      </c>
      <c r="Z249" s="4"/>
      <c r="AA249" s="4"/>
      <c r="AB249" s="4"/>
    </row>
    <row r="250" customFormat="false" ht="75" hidden="false" customHeight="true" outlineLevel="0" collapsed="false">
      <c r="A250" s="4" t="s">
        <v>2022</v>
      </c>
      <c r="B250" s="4" t="s">
        <v>2023</v>
      </c>
      <c r="C250" s="4" t="s">
        <v>2024</v>
      </c>
      <c r="D250" s="4" t="n">
        <v>1996</v>
      </c>
      <c r="E250" s="4" t="s">
        <v>91</v>
      </c>
      <c r="F250" s="4" t="s">
        <v>886</v>
      </c>
      <c r="G250" s="4" t="str">
        <f aca="false">IF(LEFT(I250,3)="R1 ","L6",IF(D250&gt;=2014,"L1",IF(D250&gt;=1998,"L2",IF(D250&gt;=1987,"L3",IF(D250&gt;=1978,"L4",IF(D250&gt;=1965,"L5","L6"))))))</f>
        <v>L3</v>
      </c>
      <c r="H250" s="4" t="str">
        <f aca="false">IFERROR(INDEX(Lanes!$C$2:$C$60,MATCH(LEFT(I250,FIND(" ",I250)-1),Lanes!$A$2:$A$60,0)),"?")</f>
        <v>V</v>
      </c>
      <c r="I250" s="4" t="s">
        <v>1592</v>
      </c>
      <c r="J250" s="4" t="s">
        <v>2025</v>
      </c>
      <c r="K250" s="4" t="s">
        <v>387</v>
      </c>
      <c r="L250" s="4" t="s">
        <v>753</v>
      </c>
      <c r="M250" s="4" t="s">
        <v>2026</v>
      </c>
      <c r="N250" s="4"/>
      <c r="O250" s="4" t="s">
        <v>2027</v>
      </c>
      <c r="P250" s="2" t="s">
        <v>2028</v>
      </c>
      <c r="Q250" s="2" t="s">
        <v>2029</v>
      </c>
      <c r="R250" s="4" t="s">
        <v>50</v>
      </c>
      <c r="S250" s="4" t="s">
        <v>2030</v>
      </c>
      <c r="T250" s="4" t="s">
        <v>107</v>
      </c>
      <c r="U250" s="4"/>
      <c r="V250" s="4"/>
      <c r="W250" s="4"/>
      <c r="X250" s="2" t="s">
        <v>2031</v>
      </c>
      <c r="Y250" s="4" t="s">
        <v>77</v>
      </c>
      <c r="Z250" s="4"/>
      <c r="AA250" s="4"/>
      <c r="AB250" s="4"/>
    </row>
    <row r="251" customFormat="false" ht="75" hidden="false" customHeight="true" outlineLevel="0" collapsed="false">
      <c r="A251" s="4" t="s">
        <v>2032</v>
      </c>
      <c r="B251" s="4" t="s">
        <v>2033</v>
      </c>
      <c r="C251" s="4" t="s">
        <v>2034</v>
      </c>
      <c r="D251" s="4" t="n">
        <v>1996</v>
      </c>
      <c r="E251" s="4" t="s">
        <v>91</v>
      </c>
      <c r="F251" s="4" t="s">
        <v>1833</v>
      </c>
      <c r="G251" s="4" t="str">
        <f aca="false">IF(LEFT(I251,3)="R1 ","L6",IF(D251&gt;=2014,"L1",IF(D251&gt;=1998,"L2",IF(D251&gt;=1987,"L3",IF(D251&gt;=1978,"L4",IF(D251&gt;=1965,"L5","L6"))))))</f>
        <v>L3</v>
      </c>
      <c r="H251" s="4" t="str">
        <f aca="false">IFERROR(INDEX(Lanes!$C$2:$C$60,MATCH(LEFT(I251,FIND(" ",I251)-1),Lanes!$A$2:$A$60,0)),"?")</f>
        <v>V</v>
      </c>
      <c r="I251" s="4" t="s">
        <v>1592</v>
      </c>
      <c r="J251" s="4"/>
      <c r="K251" s="4" t="s">
        <v>387</v>
      </c>
      <c r="L251" s="4" t="s">
        <v>45</v>
      </c>
      <c r="M251" s="4" t="s">
        <v>2035</v>
      </c>
      <c r="N251" s="4"/>
      <c r="O251" s="4" t="s">
        <v>2036</v>
      </c>
      <c r="P251" s="2" t="s">
        <v>2037</v>
      </c>
      <c r="Q251" s="2" t="s">
        <v>2038</v>
      </c>
      <c r="R251" s="4" t="s">
        <v>50</v>
      </c>
      <c r="S251" s="4" t="s">
        <v>2039</v>
      </c>
      <c r="T251" s="4" t="s">
        <v>402</v>
      </c>
      <c r="U251" s="4"/>
      <c r="V251" s="4"/>
      <c r="W251" s="4"/>
      <c r="X251" s="2" t="s">
        <v>2040</v>
      </c>
      <c r="Y251" s="4" t="s">
        <v>77</v>
      </c>
      <c r="Z251" s="4"/>
      <c r="AA251" s="4"/>
      <c r="AB251" s="4"/>
    </row>
    <row r="252" customFormat="false" ht="75" hidden="false" customHeight="true" outlineLevel="0" collapsed="false">
      <c r="A252" s="4" t="s">
        <v>2041</v>
      </c>
      <c r="B252" s="4" t="s">
        <v>2042</v>
      </c>
      <c r="C252" s="4" t="s">
        <v>2043</v>
      </c>
      <c r="D252" s="4" t="n">
        <v>1995</v>
      </c>
      <c r="E252" s="4" t="s">
        <v>91</v>
      </c>
      <c r="F252" s="4" t="s">
        <v>1406</v>
      </c>
      <c r="G252" s="4" t="str">
        <f aca="false">IF(LEFT(I252,3)="R1 ","L6",IF(D252&gt;=2014,"L1",IF(D252&gt;=1998,"L2",IF(D252&gt;=1987,"L3",IF(D252&gt;=1978,"L4",IF(D252&gt;=1965,"L5","L6"))))))</f>
        <v>L3</v>
      </c>
      <c r="H252" s="4" t="str">
        <f aca="false">IFERROR(INDEX(Lanes!$C$2:$C$60,MATCH(LEFT(I252,FIND(" ",I252)-1),Lanes!$A$2:$A$60,0)),"?")</f>
        <v>V</v>
      </c>
      <c r="I252" s="4" t="s">
        <v>1592</v>
      </c>
      <c r="J252" s="4" t="s">
        <v>2025</v>
      </c>
      <c r="K252" s="4" t="s">
        <v>387</v>
      </c>
      <c r="L252" s="4" t="s">
        <v>472</v>
      </c>
      <c r="M252" s="4" t="s">
        <v>1696</v>
      </c>
      <c r="N252" s="4" t="s">
        <v>1697</v>
      </c>
      <c r="O252" s="4" t="s">
        <v>2044</v>
      </c>
      <c r="P252" s="2" t="s">
        <v>2045</v>
      </c>
      <c r="Q252" s="2" t="s">
        <v>2046</v>
      </c>
      <c r="R252" s="4" t="s">
        <v>50</v>
      </c>
      <c r="S252" s="4" t="s">
        <v>2047</v>
      </c>
      <c r="T252" s="4" t="s">
        <v>107</v>
      </c>
      <c r="U252" s="4"/>
      <c r="V252" s="4"/>
      <c r="W252" s="4"/>
      <c r="X252" s="2" t="s">
        <v>2048</v>
      </c>
      <c r="Y252" s="4" t="s">
        <v>77</v>
      </c>
      <c r="Z252" s="4"/>
      <c r="AA252" s="4"/>
      <c r="AB252" s="4"/>
    </row>
    <row r="253" customFormat="false" ht="75" hidden="false" customHeight="true" outlineLevel="0" collapsed="false">
      <c r="A253" s="4" t="s">
        <v>2049</v>
      </c>
      <c r="B253" s="4" t="s">
        <v>2050</v>
      </c>
      <c r="C253" s="4" t="s">
        <v>2051</v>
      </c>
      <c r="D253" s="4" t="n">
        <v>1997</v>
      </c>
      <c r="E253" s="4" t="s">
        <v>91</v>
      </c>
      <c r="F253" s="4" t="s">
        <v>886</v>
      </c>
      <c r="G253" s="4" t="str">
        <f aca="false">IF(LEFT(I253,3)="R1 ","L6",IF(D253&gt;=2014,"L1",IF(D253&gt;=1998,"L2",IF(D253&gt;=1987,"L3",IF(D253&gt;=1978,"L4",IF(D253&gt;=1965,"L5","L6"))))))</f>
        <v>L3</v>
      </c>
      <c r="H253" s="4" t="str">
        <f aca="false">IFERROR(INDEX(Lanes!$C$2:$C$60,MATCH(LEFT(I253,FIND(" ",I253)-1),Lanes!$A$2:$A$60,0)),"?")</f>
        <v>V</v>
      </c>
      <c r="I253" s="4" t="s">
        <v>1592</v>
      </c>
      <c r="J253" s="4"/>
      <c r="K253" s="4" t="s">
        <v>387</v>
      </c>
      <c r="L253" s="4" t="s">
        <v>887</v>
      </c>
      <c r="M253" s="4" t="s">
        <v>2052</v>
      </c>
      <c r="N253" s="4"/>
      <c r="O253" s="4" t="s">
        <v>2053</v>
      </c>
      <c r="P253" s="2" t="s">
        <v>2054</v>
      </c>
      <c r="Q253" s="2" t="s">
        <v>2055</v>
      </c>
      <c r="R253" s="4" t="s">
        <v>50</v>
      </c>
      <c r="S253" s="4" t="s">
        <v>2056</v>
      </c>
      <c r="T253" s="4" t="s">
        <v>107</v>
      </c>
      <c r="U253" s="4"/>
      <c r="V253" s="4"/>
      <c r="W253" s="4"/>
      <c r="X253" s="2" t="s">
        <v>2057</v>
      </c>
      <c r="Y253" s="4" t="s">
        <v>77</v>
      </c>
      <c r="Z253" s="4"/>
      <c r="AA253" s="4"/>
      <c r="AB253" s="4"/>
    </row>
    <row r="254" customFormat="false" ht="75" hidden="false" customHeight="true" outlineLevel="0" collapsed="false">
      <c r="A254" s="4" t="s">
        <v>2058</v>
      </c>
      <c r="B254" s="4" t="s">
        <v>2050</v>
      </c>
      <c r="C254" s="4" t="s">
        <v>2059</v>
      </c>
      <c r="D254" s="4" t="n">
        <v>2001</v>
      </c>
      <c r="E254" s="4" t="s">
        <v>91</v>
      </c>
      <c r="F254" s="4" t="s">
        <v>2060</v>
      </c>
      <c r="G254" s="4" t="str">
        <f aca="false">IF(LEFT(I254,3)="R1 ","L6",IF(D254&gt;=2014,"L1",IF(D254&gt;=1998,"L2",IF(D254&gt;=1987,"L3",IF(D254&gt;=1978,"L4",IF(D254&gt;=1965,"L5","L6"))))))</f>
        <v>L2</v>
      </c>
      <c r="H254" s="4" t="str">
        <f aca="false">IFERROR(INDEX(Lanes!$C$2:$C$60,MATCH(LEFT(I254,FIND(" ",I254)-1),Lanes!$A$2:$A$60,0)),"?")</f>
        <v>V</v>
      </c>
      <c r="I254" s="4" t="s">
        <v>1592</v>
      </c>
      <c r="J254" s="4"/>
      <c r="K254" s="4" t="s">
        <v>387</v>
      </c>
      <c r="L254" s="4" t="s">
        <v>887</v>
      </c>
      <c r="M254" s="4" t="s">
        <v>2052</v>
      </c>
      <c r="N254" s="4"/>
      <c r="O254" s="4" t="s">
        <v>2061</v>
      </c>
      <c r="P254" s="2" t="s">
        <v>2062</v>
      </c>
      <c r="Q254" s="2" t="s">
        <v>2063</v>
      </c>
      <c r="R254" s="4" t="s">
        <v>50</v>
      </c>
      <c r="S254" s="4" t="s">
        <v>2064</v>
      </c>
      <c r="T254" s="4" t="s">
        <v>402</v>
      </c>
      <c r="U254" s="4"/>
      <c r="V254" s="4"/>
      <c r="W254" s="4"/>
      <c r="X254" s="2" t="s">
        <v>2057</v>
      </c>
      <c r="Y254" s="4" t="s">
        <v>77</v>
      </c>
      <c r="Z254" s="4"/>
      <c r="AA254" s="4"/>
      <c r="AB254" s="4"/>
    </row>
    <row r="255" customFormat="false" ht="75" hidden="false" customHeight="true" outlineLevel="0" collapsed="false">
      <c r="A255" s="4" t="s">
        <v>2065</v>
      </c>
      <c r="B255" s="4" t="s">
        <v>2066</v>
      </c>
      <c r="C255" s="4" t="s">
        <v>2067</v>
      </c>
      <c r="D255" s="4" t="n">
        <v>2000</v>
      </c>
      <c r="E255" s="4" t="s">
        <v>91</v>
      </c>
      <c r="F255" s="4" t="s">
        <v>2068</v>
      </c>
      <c r="G255" s="4" t="str">
        <f aca="false">IF(LEFT(I255,3)="R1 ","L6",IF(D255&gt;=2014,"L1",IF(D255&gt;=1998,"L2",IF(D255&gt;=1987,"L3",IF(D255&gt;=1978,"L4",IF(D255&gt;=1965,"L5","L6"))))))</f>
        <v>L2</v>
      </c>
      <c r="H255" s="4" t="str">
        <f aca="false">IFERROR(INDEX(Lanes!$C$2:$C$60,MATCH(LEFT(I255,FIND(" ",I255)-1),Lanes!$A$2:$A$60,0)),"?")</f>
        <v>V</v>
      </c>
      <c r="I255" s="4" t="s">
        <v>1592</v>
      </c>
      <c r="J255" s="4"/>
      <c r="K255" s="4" t="s">
        <v>387</v>
      </c>
      <c r="L255" s="4" t="s">
        <v>753</v>
      </c>
      <c r="M255" s="4" t="s">
        <v>316</v>
      </c>
      <c r="N255" s="4"/>
      <c r="O255" s="4" t="s">
        <v>2069</v>
      </c>
      <c r="P255" s="2" t="s">
        <v>2070</v>
      </c>
      <c r="Q255" s="2" t="s">
        <v>2071</v>
      </c>
      <c r="R255" s="4" t="s">
        <v>50</v>
      </c>
      <c r="S255" s="4" t="s">
        <v>2072</v>
      </c>
      <c r="T255" s="4" t="s">
        <v>402</v>
      </c>
      <c r="U255" s="4"/>
      <c r="V255" s="4"/>
      <c r="W255" s="4"/>
      <c r="X255" s="2" t="s">
        <v>2073</v>
      </c>
      <c r="Y255" s="4" t="s">
        <v>77</v>
      </c>
      <c r="Z255" s="4"/>
      <c r="AA255" s="4"/>
      <c r="AB255" s="4"/>
    </row>
    <row r="256" customFormat="false" ht="75" hidden="false" customHeight="true" outlineLevel="0" collapsed="false">
      <c r="A256" s="4" t="s">
        <v>2074</v>
      </c>
      <c r="B256" s="4" t="s">
        <v>2066</v>
      </c>
      <c r="C256" s="4" t="s">
        <v>2075</v>
      </c>
      <c r="D256" s="4" t="n">
        <v>2002</v>
      </c>
      <c r="E256" s="4" t="s">
        <v>91</v>
      </c>
      <c r="F256" s="4" t="s">
        <v>677</v>
      </c>
      <c r="G256" s="4" t="str">
        <f aca="false">IF(LEFT(I256,3)="R1 ","L6",IF(D256&gt;=2014,"L1",IF(D256&gt;=1998,"L2",IF(D256&gt;=1987,"L3",IF(D256&gt;=1978,"L4",IF(D256&gt;=1965,"L5","L6"))))))</f>
        <v>L2</v>
      </c>
      <c r="H256" s="4" t="str">
        <f aca="false">IFERROR(INDEX(Lanes!$C$2:$C$60,MATCH(LEFT(I256,FIND(" ",I256)-1),Lanes!$A$2:$A$60,0)),"?")</f>
        <v>V</v>
      </c>
      <c r="I256" s="4" t="s">
        <v>1592</v>
      </c>
      <c r="J256" s="4"/>
      <c r="K256" s="4" t="s">
        <v>387</v>
      </c>
      <c r="L256" s="4" t="s">
        <v>753</v>
      </c>
      <c r="M256" s="4" t="s">
        <v>316</v>
      </c>
      <c r="N256" s="4"/>
      <c r="O256" s="4" t="s">
        <v>2076</v>
      </c>
      <c r="P256" s="2" t="s">
        <v>2077</v>
      </c>
      <c r="Q256" s="2" t="s">
        <v>2078</v>
      </c>
      <c r="R256" s="4" t="s">
        <v>50</v>
      </c>
      <c r="S256" s="4" t="s">
        <v>2079</v>
      </c>
      <c r="T256" s="4" t="s">
        <v>402</v>
      </c>
      <c r="U256" s="4"/>
      <c r="V256" s="4"/>
      <c r="W256" s="4"/>
      <c r="X256" s="2" t="s">
        <v>2073</v>
      </c>
      <c r="Y256" s="4" t="s">
        <v>77</v>
      </c>
      <c r="Z256" s="4"/>
      <c r="AA256" s="4"/>
      <c r="AB256" s="4"/>
    </row>
    <row r="257" customFormat="false" ht="75" hidden="false" customHeight="true" outlineLevel="0" collapsed="false">
      <c r="A257" s="4" t="s">
        <v>2080</v>
      </c>
      <c r="B257" s="4" t="s">
        <v>2081</v>
      </c>
      <c r="C257" s="4" t="s">
        <v>2082</v>
      </c>
      <c r="D257" s="4" t="n">
        <v>1988</v>
      </c>
      <c r="E257" s="4" t="s">
        <v>91</v>
      </c>
      <c r="F257" s="4" t="s">
        <v>2083</v>
      </c>
      <c r="G257" s="4" t="str">
        <f aca="false">IF(LEFT(I257,3)="R1 ","L6",IF(D257&gt;=2014,"L1",IF(D257&gt;=1998,"L2",IF(D257&gt;=1987,"L3",IF(D257&gt;=1978,"L4",IF(D257&gt;=1965,"L5","L6"))))))</f>
        <v>L3</v>
      </c>
      <c r="H257" s="4" t="str">
        <f aca="false">IFERROR(INDEX(Lanes!$C$2:$C$60,MATCH(LEFT(I257,FIND(" ",I257)-1),Lanes!$A$2:$A$60,0)),"?")</f>
        <v>V</v>
      </c>
      <c r="I257" s="4" t="s">
        <v>1592</v>
      </c>
      <c r="J257" s="4" t="s">
        <v>2025</v>
      </c>
      <c r="K257" s="4" t="s">
        <v>387</v>
      </c>
      <c r="L257" s="4" t="s">
        <v>887</v>
      </c>
      <c r="M257" s="4" t="s">
        <v>2084</v>
      </c>
      <c r="N257" s="4"/>
      <c r="O257" s="4" t="s">
        <v>2085</v>
      </c>
      <c r="P257" s="2" t="s">
        <v>2086</v>
      </c>
      <c r="Q257" s="2" t="s">
        <v>2087</v>
      </c>
      <c r="R257" s="4" t="s">
        <v>50</v>
      </c>
      <c r="S257" s="4" t="s">
        <v>2088</v>
      </c>
      <c r="T257" s="4" t="s">
        <v>52</v>
      </c>
      <c r="U257" s="4"/>
      <c r="V257" s="4"/>
      <c r="W257" s="4"/>
      <c r="X257" s="2" t="s">
        <v>2089</v>
      </c>
      <c r="Y257" s="4" t="s">
        <v>54</v>
      </c>
      <c r="Z257" s="4"/>
      <c r="AA257" s="4"/>
      <c r="AB257" s="4"/>
    </row>
    <row r="258" customFormat="false" ht="75" hidden="false" customHeight="true" outlineLevel="0" collapsed="false">
      <c r="A258" s="4" t="s">
        <v>2090</v>
      </c>
      <c r="B258" s="4" t="s">
        <v>2081</v>
      </c>
      <c r="C258" s="4" t="s">
        <v>2091</v>
      </c>
      <c r="D258" s="4" t="n">
        <v>1990</v>
      </c>
      <c r="E258" s="4" t="s">
        <v>91</v>
      </c>
      <c r="F258" s="4" t="s">
        <v>2083</v>
      </c>
      <c r="G258" s="4" t="str">
        <f aca="false">IF(LEFT(I258,3)="R1 ","L6",IF(D258&gt;=2014,"L1",IF(D258&gt;=1998,"L2",IF(D258&gt;=1987,"L3",IF(D258&gt;=1978,"L4",IF(D258&gt;=1965,"L5","L6"))))))</f>
        <v>L3</v>
      </c>
      <c r="H258" s="4" t="str">
        <f aca="false">IFERROR(INDEX(Lanes!$C$2:$C$60,MATCH(LEFT(I258,FIND(" ",I258)-1),Lanes!$A$2:$A$60,0)),"?")</f>
        <v>V</v>
      </c>
      <c r="I258" s="4" t="s">
        <v>1592</v>
      </c>
      <c r="J258" s="4" t="s">
        <v>2025</v>
      </c>
      <c r="K258" s="4" t="s">
        <v>387</v>
      </c>
      <c r="L258" s="4" t="s">
        <v>887</v>
      </c>
      <c r="M258" s="4" t="s">
        <v>2084</v>
      </c>
      <c r="N258" s="4"/>
      <c r="O258" s="4" t="s">
        <v>2092</v>
      </c>
      <c r="P258" s="2" t="s">
        <v>2093</v>
      </c>
      <c r="Q258" s="2" t="s">
        <v>2094</v>
      </c>
      <c r="R258" s="4" t="s">
        <v>50</v>
      </c>
      <c r="S258" s="4" t="s">
        <v>2095</v>
      </c>
      <c r="T258" s="4" t="s">
        <v>107</v>
      </c>
      <c r="U258" s="4"/>
      <c r="V258" s="4"/>
      <c r="W258" s="4"/>
      <c r="X258" s="2" t="s">
        <v>2096</v>
      </c>
      <c r="Y258" s="4" t="s">
        <v>77</v>
      </c>
      <c r="Z258" s="4"/>
      <c r="AA258" s="4"/>
      <c r="AB258" s="4"/>
    </row>
    <row r="259" customFormat="false" ht="75" hidden="false" customHeight="true" outlineLevel="0" collapsed="false">
      <c r="A259" s="4" t="s">
        <v>2097</v>
      </c>
      <c r="B259" s="4" t="s">
        <v>2098</v>
      </c>
      <c r="C259" s="4" t="s">
        <v>2099</v>
      </c>
      <c r="D259" s="4" t="n">
        <v>2002</v>
      </c>
      <c r="E259" s="4" t="s">
        <v>91</v>
      </c>
      <c r="F259" s="4" t="s">
        <v>2100</v>
      </c>
      <c r="G259" s="4" t="str">
        <f aca="false">IF(LEFT(I259,3)="R1 ","L6",IF(D259&gt;=2014,"L1",IF(D259&gt;=1998,"L2",IF(D259&gt;=1987,"L3",IF(D259&gt;=1978,"L4",IF(D259&gt;=1965,"L5","L6"))))))</f>
        <v>L2</v>
      </c>
      <c r="H259" s="4" t="str">
        <f aca="false">IFERROR(INDEX(Lanes!$C$2:$C$60,MATCH(LEFT(I259,FIND(" ",I259)-1),Lanes!$A$2:$A$60,0)),"?")</f>
        <v>V</v>
      </c>
      <c r="I259" s="4" t="s">
        <v>1592</v>
      </c>
      <c r="J259" s="4"/>
      <c r="K259" s="4" t="s">
        <v>387</v>
      </c>
      <c r="L259" s="4" t="s">
        <v>753</v>
      </c>
      <c r="M259" s="4" t="s">
        <v>1993</v>
      </c>
      <c r="N259" s="4"/>
      <c r="O259" s="4" t="s">
        <v>2101</v>
      </c>
      <c r="P259" s="2" t="s">
        <v>2102</v>
      </c>
      <c r="Q259" s="2" t="s">
        <v>2103</v>
      </c>
      <c r="R259" s="4" t="s">
        <v>391</v>
      </c>
      <c r="S259" s="4" t="s">
        <v>2104</v>
      </c>
      <c r="T259" s="4" t="s">
        <v>402</v>
      </c>
      <c r="U259" s="4"/>
      <c r="V259" s="4"/>
      <c r="W259" s="4"/>
      <c r="X259" s="2" t="s">
        <v>2105</v>
      </c>
      <c r="Y259" s="4" t="s">
        <v>77</v>
      </c>
      <c r="Z259" s="4"/>
      <c r="AA259" s="4"/>
      <c r="AB259" s="4"/>
    </row>
    <row r="260" customFormat="false" ht="75" hidden="false" customHeight="true" outlineLevel="0" collapsed="false">
      <c r="A260" s="4" t="s">
        <v>2106</v>
      </c>
      <c r="B260" s="4" t="s">
        <v>2107</v>
      </c>
      <c r="C260" s="4" t="s">
        <v>2108</v>
      </c>
      <c r="D260" s="4" t="n">
        <v>1994</v>
      </c>
      <c r="E260" s="4" t="s">
        <v>91</v>
      </c>
      <c r="F260" s="4" t="s">
        <v>1406</v>
      </c>
      <c r="G260" s="4" t="str">
        <f aca="false">IF(LEFT(I260,3)="R1 ","L6",IF(D260&gt;=2014,"L1",IF(D260&gt;=1998,"L2",IF(D260&gt;=1987,"L3",IF(D260&gt;=1978,"L4",IF(D260&gt;=1965,"L5","L6"))))))</f>
        <v>L3</v>
      </c>
      <c r="H260" s="4" t="str">
        <f aca="false">IFERROR(INDEX(Lanes!$C$2:$C$60,MATCH(LEFT(I260,FIND(" ",I260)-1),Lanes!$A$2:$A$60,0)),"?")</f>
        <v>V</v>
      </c>
      <c r="I260" s="4" t="s">
        <v>1592</v>
      </c>
      <c r="J260" s="4"/>
      <c r="K260" s="4" t="s">
        <v>387</v>
      </c>
      <c r="L260" s="4" t="s">
        <v>352</v>
      </c>
      <c r="M260" s="4" t="s">
        <v>2109</v>
      </c>
      <c r="N260" s="4"/>
      <c r="O260" s="4" t="s">
        <v>2110</v>
      </c>
      <c r="P260" s="2" t="s">
        <v>2111</v>
      </c>
      <c r="Q260" s="2" t="s">
        <v>2112</v>
      </c>
      <c r="R260" s="4" t="s">
        <v>50</v>
      </c>
      <c r="S260" s="4" t="s">
        <v>2113</v>
      </c>
      <c r="T260" s="4" t="s">
        <v>402</v>
      </c>
      <c r="U260" s="4"/>
      <c r="V260" s="4"/>
      <c r="W260" s="4"/>
      <c r="X260" s="2" t="s">
        <v>2114</v>
      </c>
      <c r="Y260" s="4" t="s">
        <v>77</v>
      </c>
      <c r="Z260" s="4"/>
      <c r="AA260" s="4"/>
      <c r="AB260" s="4"/>
    </row>
    <row r="261" customFormat="false" ht="75" hidden="false" customHeight="true" outlineLevel="0" collapsed="false">
      <c r="A261" s="4" t="s">
        <v>2115</v>
      </c>
      <c r="B261" s="4" t="s">
        <v>2107</v>
      </c>
      <c r="C261" s="4" t="s">
        <v>2116</v>
      </c>
      <c r="D261" s="4" t="n">
        <v>1996</v>
      </c>
      <c r="E261" s="4" t="s">
        <v>91</v>
      </c>
      <c r="F261" s="4" t="s">
        <v>1406</v>
      </c>
      <c r="G261" s="4" t="str">
        <f aca="false">IF(LEFT(I261,3)="R1 ","L6",IF(D261&gt;=2014,"L1",IF(D261&gt;=1998,"L2",IF(D261&gt;=1987,"L3",IF(D261&gt;=1978,"L4",IF(D261&gt;=1965,"L5","L6"))))))</f>
        <v>L3</v>
      </c>
      <c r="H261" s="4" t="str">
        <f aca="false">IFERROR(INDEX(Lanes!$C$2:$C$60,MATCH(LEFT(I261,FIND(" ",I261)-1),Lanes!$A$2:$A$60,0)),"?")</f>
        <v>V</v>
      </c>
      <c r="I261" s="4" t="s">
        <v>1592</v>
      </c>
      <c r="J261" s="4"/>
      <c r="K261" s="4" t="s">
        <v>387</v>
      </c>
      <c r="L261" s="4" t="s">
        <v>352</v>
      </c>
      <c r="M261" s="4" t="s">
        <v>2109</v>
      </c>
      <c r="N261" s="4"/>
      <c r="O261" s="4" t="s">
        <v>2110</v>
      </c>
      <c r="P261" s="2" t="s">
        <v>2117</v>
      </c>
      <c r="Q261" s="2" t="s">
        <v>2118</v>
      </c>
      <c r="R261" s="4" t="s">
        <v>50</v>
      </c>
      <c r="S261" s="4" t="s">
        <v>2119</v>
      </c>
      <c r="T261" s="4" t="s">
        <v>402</v>
      </c>
      <c r="U261" s="4"/>
      <c r="V261" s="4"/>
      <c r="W261" s="4"/>
      <c r="X261" s="2" t="s">
        <v>2114</v>
      </c>
      <c r="Y261" s="4" t="s">
        <v>77</v>
      </c>
      <c r="Z261" s="4"/>
      <c r="AA261" s="4"/>
      <c r="AB261" s="4"/>
    </row>
    <row r="262" customFormat="false" ht="75" hidden="false" customHeight="true" outlineLevel="0" collapsed="false">
      <c r="A262" s="4" t="s">
        <v>2120</v>
      </c>
      <c r="B262" s="4" t="s">
        <v>2121</v>
      </c>
      <c r="C262" s="4" t="s">
        <v>2122</v>
      </c>
      <c r="D262" s="4" t="n">
        <v>1994</v>
      </c>
      <c r="E262" s="4" t="s">
        <v>91</v>
      </c>
      <c r="F262" s="4" t="s">
        <v>1406</v>
      </c>
      <c r="G262" s="4" t="str">
        <f aca="false">IF(LEFT(I262,3)="R1 ","L6",IF(D262&gt;=2014,"L1",IF(D262&gt;=1998,"L2",IF(D262&gt;=1987,"L3",IF(D262&gt;=1978,"L4",IF(D262&gt;=1965,"L5","L6"))))))</f>
        <v>L3</v>
      </c>
      <c r="H262" s="4" t="str">
        <f aca="false">IFERROR(INDEX(Lanes!$C$2:$C$60,MATCH(LEFT(I262,FIND(" ",I262)-1),Lanes!$A$2:$A$60,0)),"?")</f>
        <v>V</v>
      </c>
      <c r="I262" s="4" t="s">
        <v>1592</v>
      </c>
      <c r="J262" s="4"/>
      <c r="K262" s="4" t="s">
        <v>387</v>
      </c>
      <c r="L262" s="4" t="s">
        <v>753</v>
      </c>
      <c r="M262" s="4" t="s">
        <v>2123</v>
      </c>
      <c r="N262" s="4"/>
      <c r="O262" s="4" t="s">
        <v>2124</v>
      </c>
      <c r="P262" s="2" t="s">
        <v>2125</v>
      </c>
      <c r="Q262" s="2" t="s">
        <v>2126</v>
      </c>
      <c r="R262" s="4" t="s">
        <v>50</v>
      </c>
      <c r="S262" s="4" t="s">
        <v>2127</v>
      </c>
      <c r="T262" s="4" t="s">
        <v>402</v>
      </c>
      <c r="U262" s="4"/>
      <c r="V262" s="4"/>
      <c r="W262" s="4"/>
      <c r="X262" s="2" t="s">
        <v>2128</v>
      </c>
      <c r="Y262" s="4" t="s">
        <v>77</v>
      </c>
      <c r="Z262" s="4"/>
      <c r="AA262" s="4"/>
      <c r="AB262" s="4"/>
    </row>
    <row r="263" customFormat="false" ht="75" hidden="false" customHeight="true" outlineLevel="0" collapsed="false">
      <c r="A263" s="4" t="s">
        <v>2129</v>
      </c>
      <c r="B263" s="4" t="s">
        <v>2130</v>
      </c>
      <c r="C263" s="4" t="s">
        <v>2131</v>
      </c>
      <c r="D263" s="4" t="n">
        <v>1995</v>
      </c>
      <c r="E263" s="4" t="s">
        <v>91</v>
      </c>
      <c r="F263" s="4" t="s">
        <v>2132</v>
      </c>
      <c r="G263" s="4" t="str">
        <f aca="false">IF(LEFT(I263,3)="R1 ","L6",IF(D263&gt;=2014,"L1",IF(D263&gt;=1998,"L2",IF(D263&gt;=1987,"L3",IF(D263&gt;=1978,"L4",IF(D263&gt;=1965,"L5","L6"))))))</f>
        <v>L3</v>
      </c>
      <c r="H263" s="4" t="str">
        <f aca="false">IFERROR(INDEX(Lanes!$C$2:$C$60,MATCH(LEFT(I263,FIND(" ",I263)-1),Lanes!$A$2:$A$60,0)),"?")</f>
        <v>V</v>
      </c>
      <c r="I263" s="4" t="s">
        <v>1592</v>
      </c>
      <c r="J263" s="4"/>
      <c r="K263" s="4" t="s">
        <v>387</v>
      </c>
      <c r="L263" s="4" t="s">
        <v>2133</v>
      </c>
      <c r="M263" s="4" t="s">
        <v>2134</v>
      </c>
      <c r="N263" s="4"/>
      <c r="O263" s="4" t="s">
        <v>2135</v>
      </c>
      <c r="P263" s="2" t="s">
        <v>2136</v>
      </c>
      <c r="Q263" s="2" t="s">
        <v>2137</v>
      </c>
      <c r="R263" s="4" t="s">
        <v>50</v>
      </c>
      <c r="S263" s="4" t="s">
        <v>2138</v>
      </c>
      <c r="T263" s="4" t="s">
        <v>402</v>
      </c>
      <c r="U263" s="4"/>
      <c r="V263" s="4"/>
      <c r="W263" s="4"/>
      <c r="X263" s="2" t="s">
        <v>2139</v>
      </c>
      <c r="Y263" s="4" t="s">
        <v>77</v>
      </c>
      <c r="Z263" s="4"/>
      <c r="AA263" s="4"/>
      <c r="AB263" s="4"/>
    </row>
    <row r="264" customFormat="false" ht="75" hidden="false" customHeight="true" outlineLevel="0" collapsed="false">
      <c r="A264" s="4" t="s">
        <v>2140</v>
      </c>
      <c r="B264" s="4" t="s">
        <v>2141</v>
      </c>
      <c r="C264" s="4" t="s">
        <v>2142</v>
      </c>
      <c r="D264" s="4" t="n">
        <v>2003</v>
      </c>
      <c r="E264" s="4" t="s">
        <v>91</v>
      </c>
      <c r="F264" s="4" t="s">
        <v>2143</v>
      </c>
      <c r="G264" s="4" t="str">
        <f aca="false">IF(LEFT(I264,3)="R1 ","L6",IF(D264&gt;=2014,"L1",IF(D264&gt;=1998,"L2",IF(D264&gt;=1987,"L3",IF(D264&gt;=1978,"L4",IF(D264&gt;=1965,"L5","L6"))))))</f>
        <v>L2</v>
      </c>
      <c r="H264" s="4" t="str">
        <f aca="false">IFERROR(INDEX(Lanes!$C$2:$C$60,MATCH(LEFT(I264,FIND(" ",I264)-1),Lanes!$A$2:$A$60,0)),"?")</f>
        <v>V</v>
      </c>
      <c r="I264" s="4" t="s">
        <v>1592</v>
      </c>
      <c r="J264" s="4"/>
      <c r="K264" s="4" t="s">
        <v>387</v>
      </c>
      <c r="L264" s="4" t="s">
        <v>753</v>
      </c>
      <c r="M264" s="4" t="s">
        <v>2144</v>
      </c>
      <c r="N264" s="4"/>
      <c r="O264" s="4" t="s">
        <v>2145</v>
      </c>
      <c r="P264" s="2" t="s">
        <v>2146</v>
      </c>
      <c r="Q264" s="2" t="s">
        <v>2147</v>
      </c>
      <c r="R264" s="4" t="s">
        <v>50</v>
      </c>
      <c r="S264" s="4" t="s">
        <v>2148</v>
      </c>
      <c r="T264" s="4" t="s">
        <v>402</v>
      </c>
      <c r="U264" s="4"/>
      <c r="V264" s="4"/>
      <c r="W264" s="4"/>
      <c r="X264" s="2" t="s">
        <v>2149</v>
      </c>
      <c r="Y264" s="4" t="s">
        <v>77</v>
      </c>
      <c r="Z264" s="4"/>
      <c r="AA264" s="4"/>
      <c r="AB264" s="4"/>
    </row>
    <row r="265" customFormat="false" ht="75" hidden="false" customHeight="true" outlineLevel="0" collapsed="false">
      <c r="A265" s="4" t="s">
        <v>2150</v>
      </c>
      <c r="B265" s="4" t="s">
        <v>1740</v>
      </c>
      <c r="C265" s="4" t="s">
        <v>2151</v>
      </c>
      <c r="D265" s="4" t="n">
        <v>2008</v>
      </c>
      <c r="E265" s="4" t="s">
        <v>91</v>
      </c>
      <c r="F265" s="4" t="s">
        <v>2152</v>
      </c>
      <c r="G265" s="4" t="str">
        <f aca="false">IF(LEFT(I265,3)="R1 ","L6",IF(D265&gt;=2014,"L1",IF(D265&gt;=1998,"L2",IF(D265&gt;=1987,"L3",IF(D265&gt;=1978,"L4",IF(D265&gt;=1965,"L5","L6"))))))</f>
        <v>L2</v>
      </c>
      <c r="H265" s="4" t="str">
        <f aca="false">IFERROR(INDEX(Lanes!$C$2:$C$60,MATCH(LEFT(I265,FIND(" ",I265)-1),Lanes!$A$2:$A$60,0)),"?")</f>
        <v>V</v>
      </c>
      <c r="I265" s="4" t="s">
        <v>1592</v>
      </c>
      <c r="J265" s="4"/>
      <c r="K265" s="4" t="s">
        <v>387</v>
      </c>
      <c r="L265" s="4" t="s">
        <v>472</v>
      </c>
      <c r="M265" s="4" t="s">
        <v>1696</v>
      </c>
      <c r="N265" s="4" t="s">
        <v>1697</v>
      </c>
      <c r="O265" s="4" t="s">
        <v>2153</v>
      </c>
      <c r="P265" s="2" t="s">
        <v>2154</v>
      </c>
      <c r="Q265" s="2" t="s">
        <v>2155</v>
      </c>
      <c r="R265" s="4" t="s">
        <v>50</v>
      </c>
      <c r="S265" s="4" t="s">
        <v>2156</v>
      </c>
      <c r="T265" s="4" t="s">
        <v>402</v>
      </c>
      <c r="U265" s="4"/>
      <c r="V265" s="4"/>
      <c r="W265" s="4"/>
      <c r="X265" s="2" t="s">
        <v>1747</v>
      </c>
      <c r="Y265" s="4" t="s">
        <v>77</v>
      </c>
      <c r="Z265" s="4"/>
      <c r="AA265" s="4"/>
      <c r="AB265" s="4"/>
    </row>
    <row r="266" customFormat="false" ht="75" hidden="false" customHeight="true" outlineLevel="0" collapsed="false">
      <c r="A266" s="4" t="s">
        <v>2157</v>
      </c>
      <c r="B266" s="4" t="s">
        <v>2158</v>
      </c>
      <c r="C266" s="4" t="s">
        <v>2159</v>
      </c>
      <c r="D266" s="4" t="n">
        <v>1979</v>
      </c>
      <c r="E266" s="4" t="s">
        <v>91</v>
      </c>
      <c r="F266" s="4" t="s">
        <v>81</v>
      </c>
      <c r="G266" s="4" t="str">
        <f aca="false">IF(LEFT(I266,3)="R1 ","L6",IF(D266&gt;=2014,"L1",IF(D266&gt;=1998,"L2",IF(D266&gt;=1987,"L3",IF(D266&gt;=1978,"L4",IF(D266&gt;=1965,"L5","L6"))))))</f>
        <v>L4</v>
      </c>
      <c r="H266" s="4" t="str">
        <f aca="false">IFERROR(INDEX(Lanes!$C$2:$C$60,MATCH(LEFT(I266,FIND(" ",I266)-1),Lanes!$A$2:$A$60,0)),"?")</f>
        <v>V</v>
      </c>
      <c r="I266" s="4" t="s">
        <v>2160</v>
      </c>
      <c r="J266" s="4"/>
      <c r="K266" s="4" t="s">
        <v>44</v>
      </c>
      <c r="L266" s="4" t="s">
        <v>45</v>
      </c>
      <c r="M266" s="4" t="s">
        <v>902</v>
      </c>
      <c r="N266" s="4"/>
      <c r="O266" s="4" t="s">
        <v>2161</v>
      </c>
      <c r="P266" s="2" t="s">
        <v>2162</v>
      </c>
      <c r="Q266" s="2" t="s">
        <v>2163</v>
      </c>
      <c r="R266" s="4" t="s">
        <v>50</v>
      </c>
      <c r="S266" s="4" t="s">
        <v>2164</v>
      </c>
      <c r="T266" s="4" t="s">
        <v>402</v>
      </c>
      <c r="U266" s="4"/>
      <c r="V266" s="4"/>
      <c r="W266" s="4" t="s">
        <v>75</v>
      </c>
      <c r="X266" s="2" t="s">
        <v>2165</v>
      </c>
      <c r="Y266" s="4" t="s">
        <v>77</v>
      </c>
      <c r="Z266" s="4"/>
      <c r="AA266" s="4"/>
      <c r="AB266" s="4"/>
    </row>
    <row r="267" customFormat="false" ht="75" hidden="false" customHeight="true" outlineLevel="0" collapsed="false">
      <c r="A267" s="4" t="s">
        <v>2166</v>
      </c>
      <c r="B267" s="4" t="s">
        <v>2158</v>
      </c>
      <c r="C267" s="4" t="s">
        <v>2167</v>
      </c>
      <c r="D267" s="4" t="n">
        <v>1980</v>
      </c>
      <c r="E267" s="4" t="s">
        <v>91</v>
      </c>
      <c r="F267" s="4" t="s">
        <v>81</v>
      </c>
      <c r="G267" s="4" t="str">
        <f aca="false">IF(LEFT(I267,3)="R1 ","L6",IF(D267&gt;=2014,"L1",IF(D267&gt;=1998,"L2",IF(D267&gt;=1987,"L3",IF(D267&gt;=1978,"L4",IF(D267&gt;=1965,"L5","L6"))))))</f>
        <v>L4</v>
      </c>
      <c r="H267" s="4" t="str">
        <f aca="false">IFERROR(INDEX(Lanes!$C$2:$C$60,MATCH(LEFT(I267,FIND(" ",I267)-1),Lanes!$A$2:$A$60,0)),"?")</f>
        <v>V</v>
      </c>
      <c r="I267" s="4" t="s">
        <v>2160</v>
      </c>
      <c r="J267" s="4"/>
      <c r="K267" s="4" t="s">
        <v>44</v>
      </c>
      <c r="L267" s="4" t="s">
        <v>45</v>
      </c>
      <c r="M267" s="4" t="s">
        <v>902</v>
      </c>
      <c r="N267" s="4"/>
      <c r="O267" s="4" t="s">
        <v>2168</v>
      </c>
      <c r="P267" s="2" t="s">
        <v>2169</v>
      </c>
      <c r="Q267" s="2" t="s">
        <v>2170</v>
      </c>
      <c r="R267" s="4" t="s">
        <v>50</v>
      </c>
      <c r="S267" s="4" t="s">
        <v>2171</v>
      </c>
      <c r="T267" s="4" t="s">
        <v>402</v>
      </c>
      <c r="U267" s="4"/>
      <c r="V267" s="4"/>
      <c r="W267" s="4" t="s">
        <v>75</v>
      </c>
      <c r="X267" s="2" t="s">
        <v>2172</v>
      </c>
      <c r="Y267" s="4" t="s">
        <v>77</v>
      </c>
      <c r="Z267" s="4"/>
      <c r="AA267" s="4"/>
      <c r="AB267" s="4"/>
    </row>
    <row r="268" customFormat="false" ht="75" hidden="false" customHeight="true" outlineLevel="0" collapsed="false">
      <c r="A268" s="4" t="s">
        <v>2173</v>
      </c>
      <c r="B268" s="4" t="s">
        <v>2158</v>
      </c>
      <c r="C268" s="4" t="s">
        <v>2158</v>
      </c>
      <c r="D268" s="4" t="n">
        <v>1988</v>
      </c>
      <c r="E268" s="4" t="s">
        <v>91</v>
      </c>
      <c r="F268" s="4" t="s">
        <v>2174</v>
      </c>
      <c r="G268" s="4" t="str">
        <f aca="false">IF(LEFT(I268,3)="R1 ","L6",IF(D268&gt;=2014,"L1",IF(D268&gt;=1998,"L2",IF(D268&gt;=1987,"L3",IF(D268&gt;=1978,"L4",IF(D268&gt;=1965,"L5","L6"))))))</f>
        <v>L3</v>
      </c>
      <c r="H268" s="4" t="str">
        <f aca="false">IFERROR(INDEX(Lanes!$C$2:$C$60,MATCH(LEFT(I268,FIND(" ",I268)-1),Lanes!$A$2:$A$60,0)),"?")</f>
        <v>V</v>
      </c>
      <c r="I268" s="4" t="s">
        <v>2160</v>
      </c>
      <c r="J268" s="4" t="s">
        <v>2025</v>
      </c>
      <c r="K268" s="4" t="s">
        <v>44</v>
      </c>
      <c r="L268" s="4" t="s">
        <v>45</v>
      </c>
      <c r="M268" s="4" t="s">
        <v>1565</v>
      </c>
      <c r="N268" s="4"/>
      <c r="O268" s="4" t="s">
        <v>2175</v>
      </c>
      <c r="P268" s="2" t="s">
        <v>2176</v>
      </c>
      <c r="Q268" s="2" t="s">
        <v>2177</v>
      </c>
      <c r="R268" s="4" t="s">
        <v>50</v>
      </c>
      <c r="S268" s="4" t="s">
        <v>2178</v>
      </c>
      <c r="T268" s="4" t="s">
        <v>52</v>
      </c>
      <c r="U268" s="4"/>
      <c r="V268" s="4"/>
      <c r="W268" s="4" t="s">
        <v>75</v>
      </c>
      <c r="X268" s="2" t="s">
        <v>2179</v>
      </c>
      <c r="Y268" s="4" t="s">
        <v>54</v>
      </c>
      <c r="Z268" s="4"/>
      <c r="AA268" s="4"/>
      <c r="AB268" s="4"/>
    </row>
    <row r="269" customFormat="false" ht="75" hidden="false" customHeight="true" outlineLevel="0" collapsed="false">
      <c r="A269" s="4" t="s">
        <v>2180</v>
      </c>
      <c r="B269" s="4" t="s">
        <v>2158</v>
      </c>
      <c r="C269" s="4" t="s">
        <v>2181</v>
      </c>
      <c r="D269" s="4" t="n">
        <v>1992</v>
      </c>
      <c r="E269" s="4" t="s">
        <v>91</v>
      </c>
      <c r="F269" s="4" t="s">
        <v>2182</v>
      </c>
      <c r="G269" s="4" t="str">
        <f aca="false">IF(LEFT(I269,3)="R1 ","L6",IF(D269&gt;=2014,"L1",IF(D269&gt;=1998,"L2",IF(D269&gt;=1987,"L3",IF(D269&gt;=1978,"L4",IF(D269&gt;=1965,"L5","L6"))))))</f>
        <v>L3</v>
      </c>
      <c r="H269" s="4" t="str">
        <f aca="false">IFERROR(INDEX(Lanes!$C$2:$C$60,MATCH(LEFT(I269,FIND(" ",I269)-1),Lanes!$A$2:$A$60,0)),"?")</f>
        <v>V</v>
      </c>
      <c r="I269" s="4" t="s">
        <v>2160</v>
      </c>
      <c r="J269" s="4"/>
      <c r="K269" s="4" t="s">
        <v>44</v>
      </c>
      <c r="L269" s="4" t="s">
        <v>45</v>
      </c>
      <c r="M269" s="4" t="s">
        <v>1565</v>
      </c>
      <c r="N269" s="4"/>
      <c r="O269" s="4" t="s">
        <v>2183</v>
      </c>
      <c r="P269" s="2" t="s">
        <v>2184</v>
      </c>
      <c r="Q269" s="2" t="s">
        <v>2185</v>
      </c>
      <c r="R269" s="4" t="s">
        <v>50</v>
      </c>
      <c r="S269" s="4" t="s">
        <v>2186</v>
      </c>
      <c r="T269" s="4" t="s">
        <v>52</v>
      </c>
      <c r="U269" s="4"/>
      <c r="V269" s="4"/>
      <c r="W269" s="4" t="s">
        <v>75</v>
      </c>
      <c r="X269" s="2" t="s">
        <v>2187</v>
      </c>
      <c r="Y269" s="4" t="s">
        <v>54</v>
      </c>
      <c r="Z269" s="4"/>
      <c r="AA269" s="4"/>
      <c r="AB269" s="4"/>
    </row>
    <row r="270" customFormat="false" ht="75" hidden="false" customHeight="true" outlineLevel="0" collapsed="false">
      <c r="A270" s="4" t="s">
        <v>2188</v>
      </c>
      <c r="B270" s="4" t="s">
        <v>2158</v>
      </c>
      <c r="C270" s="4" t="s">
        <v>2189</v>
      </c>
      <c r="D270" s="4" t="n">
        <v>1998</v>
      </c>
      <c r="E270" s="4" t="s">
        <v>91</v>
      </c>
      <c r="F270" s="4" t="s">
        <v>2190</v>
      </c>
      <c r="G270" s="4" t="str">
        <f aca="false">IF(LEFT(I270,3)="R1 ","L6",IF(D270&gt;=2014,"L1",IF(D270&gt;=1998,"L2",IF(D270&gt;=1987,"L3",IF(D270&gt;=1978,"L4",IF(D270&gt;=1965,"L5","L6"))))))</f>
        <v>L2</v>
      </c>
      <c r="H270" s="4" t="str">
        <f aca="false">IFERROR(INDEX(Lanes!$C$2:$C$60,MATCH(LEFT(I270,FIND(" ",I270)-1),Lanes!$A$2:$A$60,0)),"?")</f>
        <v>V</v>
      </c>
      <c r="I270" s="4" t="s">
        <v>2160</v>
      </c>
      <c r="J270" s="4" t="s">
        <v>2025</v>
      </c>
      <c r="K270" s="4" t="s">
        <v>370</v>
      </c>
      <c r="L270" s="4" t="s">
        <v>45</v>
      </c>
      <c r="M270" s="4" t="s">
        <v>131</v>
      </c>
      <c r="N270" s="4"/>
      <c r="O270" s="4" t="s">
        <v>2191</v>
      </c>
      <c r="P270" s="2" t="s">
        <v>2192</v>
      </c>
      <c r="Q270" s="2" t="s">
        <v>2193</v>
      </c>
      <c r="R270" s="4" t="s">
        <v>50</v>
      </c>
      <c r="S270" s="4" t="s">
        <v>2194</v>
      </c>
      <c r="T270" s="4" t="s">
        <v>52</v>
      </c>
      <c r="U270" s="4" t="s">
        <v>75</v>
      </c>
      <c r="V270" s="4"/>
      <c r="W270" s="4" t="s">
        <v>75</v>
      </c>
      <c r="X270" s="2" t="s">
        <v>2195</v>
      </c>
      <c r="Y270" s="4" t="s">
        <v>54</v>
      </c>
      <c r="Z270" s="4"/>
      <c r="AA270" s="4"/>
      <c r="AB270" s="4"/>
    </row>
    <row r="271" customFormat="false" ht="75" hidden="false" customHeight="true" outlineLevel="0" collapsed="false">
      <c r="A271" s="4" t="s">
        <v>2196</v>
      </c>
      <c r="B271" s="4" t="s">
        <v>2158</v>
      </c>
      <c r="C271" s="4" t="s">
        <v>2197</v>
      </c>
      <c r="D271" s="4" t="n">
        <v>2001</v>
      </c>
      <c r="E271" s="4" t="s">
        <v>91</v>
      </c>
      <c r="F271" s="4" t="s">
        <v>2198</v>
      </c>
      <c r="G271" s="4" t="str">
        <f aca="false">IF(LEFT(I271,3)="R1 ","L6",IF(D271&gt;=2014,"L1",IF(D271&gt;=1998,"L2",IF(D271&gt;=1987,"L3",IF(D271&gt;=1978,"L4",IF(D271&gt;=1965,"L5","L6"))))))</f>
        <v>L2</v>
      </c>
      <c r="H271" s="4" t="str">
        <f aca="false">IFERROR(INDEX(Lanes!$C$2:$C$60,MATCH(LEFT(I271,FIND(" ",I271)-1),Lanes!$A$2:$A$60,0)),"?")</f>
        <v>V</v>
      </c>
      <c r="I271" s="4" t="s">
        <v>2160</v>
      </c>
      <c r="J271" s="4"/>
      <c r="K271" s="4" t="s">
        <v>370</v>
      </c>
      <c r="L271" s="4" t="s">
        <v>45</v>
      </c>
      <c r="M271" s="4" t="s">
        <v>131</v>
      </c>
      <c r="N271" s="4"/>
      <c r="O271" s="4" t="s">
        <v>2199</v>
      </c>
      <c r="P271" s="2" t="s">
        <v>2200</v>
      </c>
      <c r="Q271" s="2" t="s">
        <v>2201</v>
      </c>
      <c r="R271" s="4" t="s">
        <v>50</v>
      </c>
      <c r="S271" s="4" t="s">
        <v>2202</v>
      </c>
      <c r="T271" s="4" t="s">
        <v>107</v>
      </c>
      <c r="U271" s="4"/>
      <c r="V271" s="4"/>
      <c r="W271" s="4" t="s">
        <v>75</v>
      </c>
      <c r="X271" s="2" t="s">
        <v>2203</v>
      </c>
      <c r="Y271" s="4" t="s">
        <v>54</v>
      </c>
      <c r="Z271" s="4"/>
      <c r="AA271" s="4"/>
      <c r="AB271" s="4"/>
    </row>
    <row r="272" customFormat="false" ht="75" hidden="false" customHeight="true" outlineLevel="0" collapsed="false">
      <c r="A272" s="4" t="s">
        <v>2204</v>
      </c>
      <c r="B272" s="4" t="s">
        <v>2158</v>
      </c>
      <c r="C272" s="4" t="s">
        <v>2205</v>
      </c>
      <c r="D272" s="4" t="n">
        <v>2003</v>
      </c>
      <c r="E272" s="4" t="s">
        <v>91</v>
      </c>
      <c r="F272" s="4" t="s">
        <v>2198</v>
      </c>
      <c r="G272" s="4" t="str">
        <f aca="false">IF(LEFT(I272,3)="R1 ","L6",IF(D272&gt;=2014,"L1",IF(D272&gt;=1998,"L2",IF(D272&gt;=1987,"L3",IF(D272&gt;=1978,"L4",IF(D272&gt;=1965,"L5","L6"))))))</f>
        <v>L2</v>
      </c>
      <c r="H272" s="4" t="str">
        <f aca="false">IFERROR(INDEX(Lanes!$C$2:$C$60,MATCH(LEFT(I272,FIND(" ",I272)-1),Lanes!$A$2:$A$60,0)),"?")</f>
        <v>V</v>
      </c>
      <c r="I272" s="4" t="s">
        <v>2160</v>
      </c>
      <c r="J272" s="4"/>
      <c r="K272" s="4" t="s">
        <v>370</v>
      </c>
      <c r="L272" s="4" t="s">
        <v>45</v>
      </c>
      <c r="M272" s="4" t="s">
        <v>131</v>
      </c>
      <c r="N272" s="4"/>
      <c r="O272" s="4" t="s">
        <v>2206</v>
      </c>
      <c r="P272" s="2" t="s">
        <v>2207</v>
      </c>
      <c r="Q272" s="2" t="s">
        <v>2208</v>
      </c>
      <c r="R272" s="4" t="s">
        <v>50</v>
      </c>
      <c r="S272" s="4" t="s">
        <v>2209</v>
      </c>
      <c r="T272" s="4" t="s">
        <v>107</v>
      </c>
      <c r="U272" s="4"/>
      <c r="V272" s="4"/>
      <c r="W272" s="4" t="s">
        <v>75</v>
      </c>
      <c r="X272" s="2" t="s">
        <v>2210</v>
      </c>
      <c r="Y272" s="4" t="s">
        <v>54</v>
      </c>
      <c r="Z272" s="4"/>
      <c r="AA272" s="4"/>
      <c r="AB272" s="4"/>
    </row>
    <row r="273" customFormat="false" ht="75" hidden="false" customHeight="true" outlineLevel="0" collapsed="false">
      <c r="A273" s="4" t="s">
        <v>2211</v>
      </c>
      <c r="B273" s="4" t="s">
        <v>2158</v>
      </c>
      <c r="C273" s="4" t="s">
        <v>2212</v>
      </c>
      <c r="D273" s="4" t="n">
        <v>2007</v>
      </c>
      <c r="E273" s="4" t="s">
        <v>91</v>
      </c>
      <c r="F273" s="4" t="s">
        <v>2198</v>
      </c>
      <c r="G273" s="4" t="str">
        <f aca="false">IF(LEFT(I273,3)="R1 ","L6",IF(D273&gt;=2014,"L1",IF(D273&gt;=1998,"L2",IF(D273&gt;=1987,"L3",IF(D273&gt;=1978,"L4",IF(D273&gt;=1965,"L5","L6"))))))</f>
        <v>L2</v>
      </c>
      <c r="H273" s="4" t="str">
        <f aca="false">IFERROR(INDEX(Lanes!$C$2:$C$60,MATCH(LEFT(I273,FIND(" ",I273)-1),Lanes!$A$2:$A$60,0)),"?")</f>
        <v>V</v>
      </c>
      <c r="I273" s="4" t="s">
        <v>2160</v>
      </c>
      <c r="J273" s="4"/>
      <c r="K273" s="4" t="s">
        <v>44</v>
      </c>
      <c r="L273" s="4" t="s">
        <v>45</v>
      </c>
      <c r="M273" s="4" t="s">
        <v>1565</v>
      </c>
      <c r="N273" s="4"/>
      <c r="O273" s="4" t="s">
        <v>2213</v>
      </c>
      <c r="P273" s="2" t="s">
        <v>2214</v>
      </c>
      <c r="Q273" s="2" t="s">
        <v>2215</v>
      </c>
      <c r="R273" s="4" t="s">
        <v>50</v>
      </c>
      <c r="S273" s="4" t="s">
        <v>2216</v>
      </c>
      <c r="T273" s="4" t="s">
        <v>107</v>
      </c>
      <c r="U273" s="4"/>
      <c r="V273" s="4"/>
      <c r="W273" s="4" t="s">
        <v>75</v>
      </c>
      <c r="X273" s="2" t="s">
        <v>2217</v>
      </c>
      <c r="Y273" s="4" t="s">
        <v>54</v>
      </c>
      <c r="Z273" s="4"/>
      <c r="AA273" s="4"/>
      <c r="AB273" s="4"/>
    </row>
    <row r="274" customFormat="false" ht="75" hidden="false" customHeight="true" outlineLevel="0" collapsed="false">
      <c r="A274" s="4" t="s">
        <v>2218</v>
      </c>
      <c r="B274" s="4" t="s">
        <v>2219</v>
      </c>
      <c r="C274" s="4" t="s">
        <v>2220</v>
      </c>
      <c r="D274" s="4" t="n">
        <v>1995</v>
      </c>
      <c r="E274" s="4" t="s">
        <v>91</v>
      </c>
      <c r="F274" s="4" t="s">
        <v>2221</v>
      </c>
      <c r="G274" s="4" t="str">
        <f aca="false">IF(LEFT(I274,3)="R1 ","L6",IF(D274&gt;=2014,"L1",IF(D274&gt;=1998,"L2",IF(D274&gt;=1987,"L3",IF(D274&gt;=1978,"L4",IF(D274&gt;=1965,"L5","L6"))))))</f>
        <v>L3</v>
      </c>
      <c r="H274" s="4" t="str">
        <f aca="false">IFERROR(INDEX(Lanes!$C$2:$C$60,MATCH(LEFT(I274,FIND(" ",I274)-1),Lanes!$A$2:$A$60,0)),"?")</f>
        <v>V</v>
      </c>
      <c r="I274" s="4" t="s">
        <v>2160</v>
      </c>
      <c r="J274" s="4" t="s">
        <v>2025</v>
      </c>
      <c r="K274" s="4" t="s">
        <v>44</v>
      </c>
      <c r="L274" s="4" t="s">
        <v>45</v>
      </c>
      <c r="M274" s="4" t="s">
        <v>131</v>
      </c>
      <c r="N274" s="4"/>
      <c r="O274" s="4" t="s">
        <v>2222</v>
      </c>
      <c r="P274" s="2" t="s">
        <v>2223</v>
      </c>
      <c r="Q274" s="2" t="s">
        <v>2224</v>
      </c>
      <c r="R274" s="4" t="s">
        <v>50</v>
      </c>
      <c r="S274" s="4" t="s">
        <v>2225</v>
      </c>
      <c r="T274" s="4" t="s">
        <v>52</v>
      </c>
      <c r="U274" s="4"/>
      <c r="V274" s="4"/>
      <c r="W274" s="4"/>
      <c r="X274" s="2" t="s">
        <v>2226</v>
      </c>
      <c r="Y274" s="4" t="s">
        <v>54</v>
      </c>
      <c r="Z274" s="4"/>
      <c r="AA274" s="4"/>
      <c r="AB274" s="4"/>
    </row>
    <row r="275" customFormat="false" ht="75" hidden="false" customHeight="true" outlineLevel="0" collapsed="false">
      <c r="A275" s="4" t="s">
        <v>2227</v>
      </c>
      <c r="B275" s="4" t="s">
        <v>2219</v>
      </c>
      <c r="C275" s="4" t="s">
        <v>2228</v>
      </c>
      <c r="D275" s="4" t="n">
        <v>1996</v>
      </c>
      <c r="E275" s="4" t="s">
        <v>91</v>
      </c>
      <c r="F275" s="4" t="s">
        <v>2229</v>
      </c>
      <c r="G275" s="4" t="str">
        <f aca="false">IF(LEFT(I275,3)="R1 ","L6",IF(D275&gt;=2014,"L1",IF(D275&gt;=1998,"L2",IF(D275&gt;=1987,"L3",IF(D275&gt;=1978,"L4",IF(D275&gt;=1965,"L5","L6"))))))</f>
        <v>L3</v>
      </c>
      <c r="H275" s="4" t="str">
        <f aca="false">IFERROR(INDEX(Lanes!$C$2:$C$60,MATCH(LEFT(I275,FIND(" ",I275)-1),Lanes!$A$2:$A$60,0)),"?")</f>
        <v>V</v>
      </c>
      <c r="I275" s="4" t="s">
        <v>2160</v>
      </c>
      <c r="J275" s="4" t="s">
        <v>2025</v>
      </c>
      <c r="K275" s="4" t="s">
        <v>370</v>
      </c>
      <c r="L275" s="4" t="s">
        <v>45</v>
      </c>
      <c r="M275" s="4" t="s">
        <v>131</v>
      </c>
      <c r="N275" s="4"/>
      <c r="O275" s="4" t="s">
        <v>2230</v>
      </c>
      <c r="P275" s="2" t="s">
        <v>2231</v>
      </c>
      <c r="Q275" s="2" t="s">
        <v>2232</v>
      </c>
      <c r="R275" s="4" t="s">
        <v>50</v>
      </c>
      <c r="S275" s="4" t="s">
        <v>2233</v>
      </c>
      <c r="T275" s="4" t="s">
        <v>52</v>
      </c>
      <c r="U275" s="4"/>
      <c r="V275" s="4"/>
      <c r="W275" s="4"/>
      <c r="X275" s="2" t="s">
        <v>2234</v>
      </c>
      <c r="Y275" s="4" t="s">
        <v>54</v>
      </c>
      <c r="Z275" s="4"/>
      <c r="AA275" s="4"/>
      <c r="AB275" s="4"/>
    </row>
    <row r="276" customFormat="false" ht="75" hidden="false" customHeight="true" outlineLevel="0" collapsed="false">
      <c r="A276" s="4" t="s">
        <v>2235</v>
      </c>
      <c r="B276" s="4" t="s">
        <v>2219</v>
      </c>
      <c r="C276" s="4" t="s">
        <v>2236</v>
      </c>
      <c r="D276" s="4" t="n">
        <v>1997</v>
      </c>
      <c r="E276" s="4" t="s">
        <v>91</v>
      </c>
      <c r="F276" s="4" t="s">
        <v>2229</v>
      </c>
      <c r="G276" s="4" t="str">
        <f aca="false">IF(LEFT(I276,3)="R1 ","L6",IF(D276&gt;=2014,"L1",IF(D276&gt;=1998,"L2",IF(D276&gt;=1987,"L3",IF(D276&gt;=1978,"L4",IF(D276&gt;=1965,"L5","L6"))))))</f>
        <v>L3</v>
      </c>
      <c r="H276" s="4" t="str">
        <f aca="false">IFERROR(INDEX(Lanes!$C$2:$C$60,MATCH(LEFT(I276,FIND(" ",I276)-1),Lanes!$A$2:$A$60,0)),"?")</f>
        <v>V</v>
      </c>
      <c r="I276" s="4" t="s">
        <v>2160</v>
      </c>
      <c r="J276" s="4" t="s">
        <v>2237</v>
      </c>
      <c r="K276" s="4" t="s">
        <v>370</v>
      </c>
      <c r="L276" s="4" t="s">
        <v>45</v>
      </c>
      <c r="M276" s="4" t="s">
        <v>131</v>
      </c>
      <c r="N276" s="4"/>
      <c r="O276" s="4" t="s">
        <v>2238</v>
      </c>
      <c r="P276" s="2" t="s">
        <v>2239</v>
      </c>
      <c r="Q276" s="2" t="s">
        <v>2240</v>
      </c>
      <c r="R276" s="4" t="s">
        <v>50</v>
      </c>
      <c r="S276" s="4" t="s">
        <v>2241</v>
      </c>
      <c r="T276" s="4" t="s">
        <v>52</v>
      </c>
      <c r="U276" s="4"/>
      <c r="V276" s="4"/>
      <c r="W276" s="4"/>
      <c r="X276" s="2" t="s">
        <v>2242</v>
      </c>
      <c r="Y276" s="4" t="s">
        <v>54</v>
      </c>
      <c r="Z276" s="4"/>
      <c r="AA276" s="4"/>
      <c r="AB276" s="4"/>
    </row>
    <row r="277" customFormat="false" ht="75" hidden="false" customHeight="true" outlineLevel="0" collapsed="false">
      <c r="A277" s="4" t="s">
        <v>2243</v>
      </c>
      <c r="B277" s="4" t="s">
        <v>2244</v>
      </c>
      <c r="C277" s="4" t="s">
        <v>2245</v>
      </c>
      <c r="D277" s="4" t="n">
        <v>1999</v>
      </c>
      <c r="E277" s="4" t="s">
        <v>2246</v>
      </c>
      <c r="F277" s="4" t="s">
        <v>2229</v>
      </c>
      <c r="G277" s="4" t="str">
        <f aca="false">IF(LEFT(I277,3)="R1 ","L6",IF(D277&gt;=2014,"L1",IF(D277&gt;=1998,"L2",IF(D277&gt;=1987,"L3",IF(D277&gt;=1978,"L4",IF(D277&gt;=1965,"L5","L6"))))))</f>
        <v>L2</v>
      </c>
      <c r="H277" s="4" t="str">
        <f aca="false">IFERROR(INDEX(Lanes!$C$2:$C$60,MATCH(LEFT(I277,FIND(" ",I277)-1),Lanes!$A$2:$A$60,0)),"?")</f>
        <v>V</v>
      </c>
      <c r="I277" s="4" t="s">
        <v>2160</v>
      </c>
      <c r="J277" s="4"/>
      <c r="K277" s="4" t="s">
        <v>202</v>
      </c>
      <c r="L277" s="4" t="s">
        <v>45</v>
      </c>
      <c r="M277" s="4" t="s">
        <v>131</v>
      </c>
      <c r="N277" s="4"/>
      <c r="O277" s="4" t="s">
        <v>2247</v>
      </c>
      <c r="P277" s="2" t="s">
        <v>2248</v>
      </c>
      <c r="Q277" s="2" t="s">
        <v>2249</v>
      </c>
      <c r="R277" s="4" t="s">
        <v>50</v>
      </c>
      <c r="S277" s="4" t="s">
        <v>2250</v>
      </c>
      <c r="T277" s="4" t="s">
        <v>52</v>
      </c>
      <c r="U277" s="4"/>
      <c r="V277" s="4"/>
      <c r="W277" s="4"/>
      <c r="X277" s="2" t="s">
        <v>2251</v>
      </c>
      <c r="Y277" s="4" t="s">
        <v>54</v>
      </c>
      <c r="Z277" s="4"/>
      <c r="AA277" s="4"/>
      <c r="AB277" s="4"/>
    </row>
    <row r="278" customFormat="false" ht="75" hidden="false" customHeight="true" outlineLevel="0" collapsed="false">
      <c r="A278" s="4" t="s">
        <v>2252</v>
      </c>
      <c r="B278" s="4" t="s">
        <v>2219</v>
      </c>
      <c r="C278" s="4" t="s">
        <v>2253</v>
      </c>
      <c r="D278" s="4" t="n">
        <v>2000</v>
      </c>
      <c r="E278" s="4" t="s">
        <v>91</v>
      </c>
      <c r="F278" s="4" t="s">
        <v>2229</v>
      </c>
      <c r="G278" s="4" t="str">
        <f aca="false">IF(LEFT(I278,3)="R1 ","L6",IF(D278&gt;=2014,"L1",IF(D278&gt;=1998,"L2",IF(D278&gt;=1987,"L3",IF(D278&gt;=1978,"L4",IF(D278&gt;=1965,"L5","L6"))))))</f>
        <v>L2</v>
      </c>
      <c r="H278" s="4" t="str">
        <f aca="false">IFERROR(INDEX(Lanes!$C$2:$C$60,MATCH(LEFT(I278,FIND(" ",I278)-1),Lanes!$A$2:$A$60,0)),"?")</f>
        <v>V</v>
      </c>
      <c r="I278" s="4" t="s">
        <v>2160</v>
      </c>
      <c r="J278" s="4"/>
      <c r="K278" s="4" t="s">
        <v>370</v>
      </c>
      <c r="L278" s="4" t="s">
        <v>45</v>
      </c>
      <c r="M278" s="4" t="s">
        <v>131</v>
      </c>
      <c r="N278" s="4"/>
      <c r="O278" s="4" t="s">
        <v>2254</v>
      </c>
      <c r="P278" s="2" t="s">
        <v>2255</v>
      </c>
      <c r="Q278" s="2" t="s">
        <v>2256</v>
      </c>
      <c r="R278" s="4" t="s">
        <v>50</v>
      </c>
      <c r="S278" s="4" t="s">
        <v>2257</v>
      </c>
      <c r="T278" s="4" t="s">
        <v>107</v>
      </c>
      <c r="U278" s="4"/>
      <c r="V278" s="4"/>
      <c r="W278" s="4"/>
      <c r="X278" s="2" t="s">
        <v>2258</v>
      </c>
      <c r="Y278" s="4" t="s">
        <v>54</v>
      </c>
      <c r="Z278" s="4"/>
      <c r="AA278" s="4"/>
      <c r="AB278" s="4"/>
    </row>
    <row r="279" customFormat="false" ht="75" hidden="false" customHeight="true" outlineLevel="0" collapsed="false">
      <c r="A279" s="4" t="s">
        <v>2259</v>
      </c>
      <c r="B279" s="4" t="s">
        <v>2219</v>
      </c>
      <c r="C279" s="4" t="s">
        <v>2260</v>
      </c>
      <c r="D279" s="4" t="n">
        <v>2002</v>
      </c>
      <c r="E279" s="4" t="s">
        <v>91</v>
      </c>
      <c r="F279" s="4" t="s">
        <v>2229</v>
      </c>
      <c r="G279" s="4" t="str">
        <f aca="false">IF(LEFT(I279,3)="R1 ","L6",IF(D279&gt;=2014,"L1",IF(D279&gt;=1998,"L2",IF(D279&gt;=1987,"L3",IF(D279&gt;=1978,"L4",IF(D279&gt;=1965,"L5","L6"))))))</f>
        <v>L2</v>
      </c>
      <c r="H279" s="4" t="str">
        <f aca="false">IFERROR(INDEX(Lanes!$C$2:$C$60,MATCH(LEFT(I279,FIND(" ",I279)-1),Lanes!$A$2:$A$60,0)),"?")</f>
        <v>V</v>
      </c>
      <c r="I279" s="4" t="s">
        <v>2160</v>
      </c>
      <c r="J279" s="4"/>
      <c r="K279" s="4" t="s">
        <v>370</v>
      </c>
      <c r="L279" s="4" t="s">
        <v>45</v>
      </c>
      <c r="M279" s="4" t="s">
        <v>131</v>
      </c>
      <c r="N279" s="4"/>
      <c r="O279" s="4" t="s">
        <v>2254</v>
      </c>
      <c r="P279" s="2" t="s">
        <v>2261</v>
      </c>
      <c r="Q279" s="2" t="s">
        <v>2262</v>
      </c>
      <c r="R279" s="4" t="s">
        <v>50</v>
      </c>
      <c r="S279" s="4" t="s">
        <v>2263</v>
      </c>
      <c r="T279" s="4" t="s">
        <v>107</v>
      </c>
      <c r="U279" s="4"/>
      <c r="V279" s="4"/>
      <c r="W279" s="4"/>
      <c r="X279" s="2" t="s">
        <v>2264</v>
      </c>
      <c r="Y279" s="4" t="s">
        <v>54</v>
      </c>
      <c r="Z279" s="4"/>
      <c r="AA279" s="4"/>
      <c r="AB279" s="4"/>
    </row>
    <row r="280" customFormat="false" ht="75" hidden="false" customHeight="true" outlineLevel="0" collapsed="false">
      <c r="A280" s="4" t="s">
        <v>2265</v>
      </c>
      <c r="B280" s="4" t="s">
        <v>2266</v>
      </c>
      <c r="C280" s="4" t="s">
        <v>2267</v>
      </c>
      <c r="D280" s="4" t="n">
        <v>1990</v>
      </c>
      <c r="E280" s="4" t="s">
        <v>91</v>
      </c>
      <c r="F280" s="4" t="s">
        <v>2268</v>
      </c>
      <c r="G280" s="4" t="str">
        <f aca="false">IF(LEFT(I280,3)="R1 ","L6",IF(D280&gt;=2014,"L1",IF(D280&gt;=1998,"L2",IF(D280&gt;=1987,"L3",IF(D280&gt;=1978,"L4",IF(D280&gt;=1965,"L5","L6"))))))</f>
        <v>L3</v>
      </c>
      <c r="H280" s="4" t="str">
        <f aca="false">IFERROR(INDEX(Lanes!$C$2:$C$60,MATCH(LEFT(I280,FIND(" ",I280)-1),Lanes!$A$2:$A$60,0)),"?")</f>
        <v>V</v>
      </c>
      <c r="I280" s="4" t="s">
        <v>2160</v>
      </c>
      <c r="J280" s="4"/>
      <c r="K280" s="4" t="s">
        <v>351</v>
      </c>
      <c r="L280" s="4" t="s">
        <v>45</v>
      </c>
      <c r="M280" s="4" t="s">
        <v>1164</v>
      </c>
      <c r="N280" s="4" t="s">
        <v>2269</v>
      </c>
      <c r="O280" s="4" t="s">
        <v>2270</v>
      </c>
      <c r="P280" s="2" t="s">
        <v>2271</v>
      </c>
      <c r="Q280" s="2" t="s">
        <v>2272</v>
      </c>
      <c r="R280" s="4" t="s">
        <v>50</v>
      </c>
      <c r="S280" s="4" t="s">
        <v>2273</v>
      </c>
      <c r="T280" s="4" t="s">
        <v>52</v>
      </c>
      <c r="U280" s="4"/>
      <c r="V280" s="4"/>
      <c r="W280" s="4" t="s">
        <v>75</v>
      </c>
      <c r="X280" s="2" t="s">
        <v>2274</v>
      </c>
      <c r="Y280" s="4" t="s">
        <v>54</v>
      </c>
      <c r="Z280" s="4"/>
      <c r="AA280" s="4"/>
      <c r="AB280" s="4"/>
    </row>
    <row r="281" customFormat="false" ht="75" hidden="false" customHeight="true" outlineLevel="0" collapsed="false">
      <c r="A281" s="4" t="s">
        <v>2275</v>
      </c>
      <c r="B281" s="4" t="s">
        <v>2266</v>
      </c>
      <c r="C281" s="4" t="s">
        <v>2276</v>
      </c>
      <c r="D281" s="4" t="n">
        <v>1991</v>
      </c>
      <c r="E281" s="4" t="s">
        <v>91</v>
      </c>
      <c r="F281" s="4" t="s">
        <v>2268</v>
      </c>
      <c r="G281" s="4" t="str">
        <f aca="false">IF(LEFT(I281,3)="R1 ","L6",IF(D281&gt;=2014,"L1",IF(D281&gt;=1998,"L2",IF(D281&gt;=1987,"L3",IF(D281&gt;=1978,"L4",IF(D281&gt;=1965,"L5","L6"))))))</f>
        <v>L3</v>
      </c>
      <c r="H281" s="4" t="str">
        <f aca="false">IFERROR(INDEX(Lanes!$C$2:$C$60,MATCH(LEFT(I281,FIND(" ",I281)-1),Lanes!$A$2:$A$60,0)),"?")</f>
        <v>V</v>
      </c>
      <c r="I281" s="4" t="s">
        <v>2160</v>
      </c>
      <c r="J281" s="4"/>
      <c r="K281" s="4" t="s">
        <v>351</v>
      </c>
      <c r="L281" s="4" t="s">
        <v>45</v>
      </c>
      <c r="M281" s="4" t="s">
        <v>1164</v>
      </c>
      <c r="N281" s="4" t="s">
        <v>2269</v>
      </c>
      <c r="O281" s="4" t="s">
        <v>2277</v>
      </c>
      <c r="P281" s="2" t="s">
        <v>2278</v>
      </c>
      <c r="Q281" s="2" t="s">
        <v>2279</v>
      </c>
      <c r="R281" s="4" t="s">
        <v>50</v>
      </c>
      <c r="S281" s="4" t="s">
        <v>2280</v>
      </c>
      <c r="T281" s="4" t="s">
        <v>52</v>
      </c>
      <c r="U281" s="4" t="s">
        <v>75</v>
      </c>
      <c r="V281" s="4"/>
      <c r="W281" s="4" t="s">
        <v>75</v>
      </c>
      <c r="X281" s="2" t="s">
        <v>2281</v>
      </c>
      <c r="Y281" s="4" t="s">
        <v>54</v>
      </c>
      <c r="Z281" s="4"/>
      <c r="AA281" s="4"/>
      <c r="AB281" s="4"/>
    </row>
    <row r="282" customFormat="false" ht="75" hidden="false" customHeight="true" outlineLevel="0" collapsed="false">
      <c r="A282" s="4" t="s">
        <v>2282</v>
      </c>
      <c r="B282" s="4" t="s">
        <v>2266</v>
      </c>
      <c r="C282" s="4" t="s">
        <v>2283</v>
      </c>
      <c r="D282" s="4" t="n">
        <v>1993</v>
      </c>
      <c r="E282" s="4" t="s">
        <v>91</v>
      </c>
      <c r="F282" s="4" t="s">
        <v>2268</v>
      </c>
      <c r="G282" s="4" t="str">
        <f aca="false">IF(LEFT(I282,3)="R1 ","L6",IF(D282&gt;=2014,"L1",IF(D282&gt;=1998,"L2",IF(D282&gt;=1987,"L3",IF(D282&gt;=1978,"L4",IF(D282&gt;=1965,"L5","L6"))))))</f>
        <v>L3</v>
      </c>
      <c r="H282" s="4" t="str">
        <f aca="false">IFERROR(INDEX(Lanes!$C$2:$C$60,MATCH(LEFT(I282,FIND(" ",I282)-1),Lanes!$A$2:$A$60,0)),"?")</f>
        <v>V</v>
      </c>
      <c r="I282" s="4" t="s">
        <v>2160</v>
      </c>
      <c r="J282" s="4"/>
      <c r="K282" s="4" t="s">
        <v>351</v>
      </c>
      <c r="L282" s="4" t="s">
        <v>45</v>
      </c>
      <c r="M282" s="4" t="s">
        <v>1164</v>
      </c>
      <c r="N282" s="4" t="s">
        <v>2269</v>
      </c>
      <c r="O282" s="4" t="s">
        <v>2284</v>
      </c>
      <c r="P282" s="2" t="s">
        <v>2285</v>
      </c>
      <c r="Q282" s="2" t="s">
        <v>2286</v>
      </c>
      <c r="R282" s="4" t="s">
        <v>50</v>
      </c>
      <c r="S282" s="4" t="s">
        <v>2287</v>
      </c>
      <c r="T282" s="4" t="s">
        <v>107</v>
      </c>
      <c r="U282" s="4"/>
      <c r="V282" s="4"/>
      <c r="W282" s="4" t="s">
        <v>75</v>
      </c>
      <c r="X282" s="2" t="s">
        <v>2288</v>
      </c>
      <c r="Y282" s="4" t="s">
        <v>54</v>
      </c>
      <c r="Z282" s="4"/>
      <c r="AA282" s="4"/>
      <c r="AB282" s="4"/>
    </row>
    <row r="283" customFormat="false" ht="75" hidden="false" customHeight="true" outlineLevel="0" collapsed="false">
      <c r="A283" s="4" t="s">
        <v>2289</v>
      </c>
      <c r="B283" s="4" t="s">
        <v>2266</v>
      </c>
      <c r="C283" s="4" t="s">
        <v>2290</v>
      </c>
      <c r="D283" s="4" t="n">
        <v>1995</v>
      </c>
      <c r="E283" s="4" t="s">
        <v>91</v>
      </c>
      <c r="F283" s="4" t="s">
        <v>2268</v>
      </c>
      <c r="G283" s="4" t="str">
        <f aca="false">IF(LEFT(I283,3)="R1 ","L6",IF(D283&gt;=2014,"L1",IF(D283&gt;=1998,"L2",IF(D283&gt;=1987,"L3",IF(D283&gt;=1978,"L4",IF(D283&gt;=1965,"L5","L6"))))))</f>
        <v>L3</v>
      </c>
      <c r="H283" s="4" t="str">
        <f aca="false">IFERROR(INDEX(Lanes!$C$2:$C$60,MATCH(LEFT(I283,FIND(" ",I283)-1),Lanes!$A$2:$A$60,0)),"?")</f>
        <v>V</v>
      </c>
      <c r="I283" s="4" t="s">
        <v>2160</v>
      </c>
      <c r="J283" s="4"/>
      <c r="K283" s="4" t="s">
        <v>445</v>
      </c>
      <c r="L283" s="4" t="s">
        <v>45</v>
      </c>
      <c r="M283" s="4" t="s">
        <v>1164</v>
      </c>
      <c r="N283" s="4" t="s">
        <v>2269</v>
      </c>
      <c r="O283" s="4" t="s">
        <v>2291</v>
      </c>
      <c r="P283" s="2" t="s">
        <v>2292</v>
      </c>
      <c r="Q283" s="2" t="s">
        <v>2293</v>
      </c>
      <c r="R283" s="4" t="s">
        <v>50</v>
      </c>
      <c r="S283" s="4" t="s">
        <v>2294</v>
      </c>
      <c r="T283" s="4" t="s">
        <v>107</v>
      </c>
      <c r="U283" s="4"/>
      <c r="V283" s="4"/>
      <c r="W283" s="4" t="s">
        <v>75</v>
      </c>
      <c r="X283" s="2" t="s">
        <v>2295</v>
      </c>
      <c r="Y283" s="4" t="s">
        <v>77</v>
      </c>
      <c r="Z283" s="4"/>
      <c r="AA283" s="4"/>
      <c r="AB283" s="4"/>
    </row>
    <row r="284" customFormat="false" ht="75" hidden="false" customHeight="true" outlineLevel="0" collapsed="false">
      <c r="A284" s="4" t="s">
        <v>2296</v>
      </c>
      <c r="B284" s="4" t="s">
        <v>2266</v>
      </c>
      <c r="C284" s="4" t="s">
        <v>2297</v>
      </c>
      <c r="D284" s="4" t="n">
        <v>1996</v>
      </c>
      <c r="E284" s="4" t="s">
        <v>91</v>
      </c>
      <c r="F284" s="4" t="s">
        <v>1461</v>
      </c>
      <c r="G284" s="4" t="str">
        <f aca="false">IF(LEFT(I284,3)="R1 ","L6",IF(D284&gt;=2014,"L1",IF(D284&gt;=1998,"L2",IF(D284&gt;=1987,"L3",IF(D284&gt;=1978,"L4",IF(D284&gt;=1965,"L5","L6"))))))</f>
        <v>L3</v>
      </c>
      <c r="H284" s="4" t="str">
        <f aca="false">IFERROR(INDEX(Lanes!$C$2:$C$60,MATCH(LEFT(I284,FIND(" ",I284)-1),Lanes!$A$2:$A$60,0)),"?")</f>
        <v>V</v>
      </c>
      <c r="I284" s="4" t="s">
        <v>2160</v>
      </c>
      <c r="J284" s="4"/>
      <c r="K284" s="4" t="s">
        <v>445</v>
      </c>
      <c r="L284" s="4" t="s">
        <v>45</v>
      </c>
      <c r="M284" s="4" t="s">
        <v>1164</v>
      </c>
      <c r="N284" s="4" t="s">
        <v>2269</v>
      </c>
      <c r="O284" s="4" t="s">
        <v>2298</v>
      </c>
      <c r="P284" s="2" t="s">
        <v>2299</v>
      </c>
      <c r="Q284" s="2" t="s">
        <v>2300</v>
      </c>
      <c r="R284" s="4" t="s">
        <v>50</v>
      </c>
      <c r="S284" s="4" t="s">
        <v>2301</v>
      </c>
      <c r="T284" s="4" t="s">
        <v>107</v>
      </c>
      <c r="U284" s="4"/>
      <c r="V284" s="4"/>
      <c r="W284" s="4" t="s">
        <v>75</v>
      </c>
      <c r="X284" s="2" t="s">
        <v>2302</v>
      </c>
      <c r="Y284" s="4" t="s">
        <v>77</v>
      </c>
      <c r="Z284" s="4"/>
      <c r="AA284" s="4"/>
      <c r="AB284" s="4"/>
    </row>
    <row r="285" customFormat="false" ht="75" hidden="false" customHeight="true" outlineLevel="0" collapsed="false">
      <c r="A285" s="4" t="s">
        <v>2303</v>
      </c>
      <c r="B285" s="4" t="s">
        <v>2266</v>
      </c>
      <c r="C285" s="4" t="s">
        <v>2304</v>
      </c>
      <c r="D285" s="4" t="n">
        <v>1998</v>
      </c>
      <c r="E285" s="4" t="s">
        <v>91</v>
      </c>
      <c r="F285" s="4" t="s">
        <v>2305</v>
      </c>
      <c r="G285" s="4" t="str">
        <f aca="false">IF(LEFT(I285,3)="R1 ","L6",IF(D285&gt;=2014,"L1",IF(D285&gt;=1998,"L2",IF(D285&gt;=1987,"L3",IF(D285&gt;=1978,"L4",IF(D285&gt;=1965,"L5","L6"))))))</f>
        <v>L2</v>
      </c>
      <c r="H285" s="4" t="str">
        <f aca="false">IFERROR(INDEX(Lanes!$C$2:$C$60,MATCH(LEFT(I285,FIND(" ",I285)-1),Lanes!$A$2:$A$60,0)),"?")</f>
        <v>V</v>
      </c>
      <c r="I285" s="4" t="s">
        <v>2160</v>
      </c>
      <c r="J285" s="4"/>
      <c r="K285" s="4" t="s">
        <v>44</v>
      </c>
      <c r="L285" s="4" t="s">
        <v>45</v>
      </c>
      <c r="M285" s="4" t="s">
        <v>1164</v>
      </c>
      <c r="N285" s="4" t="s">
        <v>2269</v>
      </c>
      <c r="O285" s="4" t="s">
        <v>2306</v>
      </c>
      <c r="P285" s="2" t="s">
        <v>2307</v>
      </c>
      <c r="Q285" s="2" t="s">
        <v>2308</v>
      </c>
      <c r="R285" s="4" t="s">
        <v>50</v>
      </c>
      <c r="S285" s="4" t="s">
        <v>2309</v>
      </c>
      <c r="T285" s="4" t="s">
        <v>52</v>
      </c>
      <c r="U285" s="4"/>
      <c r="V285" s="4"/>
      <c r="W285" s="4" t="s">
        <v>75</v>
      </c>
      <c r="X285" s="2" t="s">
        <v>2310</v>
      </c>
      <c r="Y285" s="4" t="s">
        <v>54</v>
      </c>
      <c r="Z285" s="4"/>
      <c r="AA285" s="4"/>
      <c r="AB285" s="4"/>
    </row>
    <row r="286" customFormat="false" ht="75" hidden="false" customHeight="true" outlineLevel="0" collapsed="false">
      <c r="A286" s="4" t="s">
        <v>2311</v>
      </c>
      <c r="B286" s="4" t="s">
        <v>2266</v>
      </c>
      <c r="C286" s="4" t="s">
        <v>2312</v>
      </c>
      <c r="D286" s="4" t="n">
        <v>2007</v>
      </c>
      <c r="E286" s="4" t="s">
        <v>91</v>
      </c>
      <c r="F286" s="4" t="s">
        <v>2313</v>
      </c>
      <c r="G286" s="4" t="str">
        <f aca="false">IF(LEFT(I286,3)="R1 ","L6",IF(D286&gt;=2014,"L1",IF(D286&gt;=1998,"L2",IF(D286&gt;=1987,"L3",IF(D286&gt;=1978,"L4",IF(D286&gt;=1965,"L5","L6"))))))</f>
        <v>L2</v>
      </c>
      <c r="H286" s="4" t="str">
        <f aca="false">IFERROR(INDEX(Lanes!$C$2:$C$60,MATCH(LEFT(I286,FIND(" ",I286)-1),Lanes!$A$2:$A$60,0)),"?")</f>
        <v>V</v>
      </c>
      <c r="I286" s="4" t="s">
        <v>2160</v>
      </c>
      <c r="J286" s="4"/>
      <c r="K286" s="4" t="s">
        <v>445</v>
      </c>
      <c r="L286" s="4" t="s">
        <v>45</v>
      </c>
      <c r="M286" s="4" t="s">
        <v>1164</v>
      </c>
      <c r="N286" s="4" t="s">
        <v>2269</v>
      </c>
      <c r="O286" s="4" t="s">
        <v>2314</v>
      </c>
      <c r="P286" s="2" t="s">
        <v>2315</v>
      </c>
      <c r="Q286" s="2" t="s">
        <v>2316</v>
      </c>
      <c r="R286" s="4" t="s">
        <v>50</v>
      </c>
      <c r="S286" s="4" t="s">
        <v>2317</v>
      </c>
      <c r="T286" s="4" t="s">
        <v>107</v>
      </c>
      <c r="U286" s="4"/>
      <c r="V286" s="4"/>
      <c r="W286" s="4" t="s">
        <v>75</v>
      </c>
      <c r="X286" s="2" t="s">
        <v>2318</v>
      </c>
      <c r="Y286" s="4" t="s">
        <v>54</v>
      </c>
      <c r="Z286" s="4"/>
      <c r="AA286" s="4"/>
      <c r="AB286" s="4"/>
    </row>
    <row r="287" customFormat="false" ht="75" hidden="false" customHeight="true" outlineLevel="0" collapsed="false">
      <c r="A287" s="4" t="s">
        <v>2319</v>
      </c>
      <c r="B287" s="4" t="s">
        <v>2266</v>
      </c>
      <c r="C287" s="4" t="s">
        <v>2320</v>
      </c>
      <c r="D287" s="4" t="n">
        <v>2009</v>
      </c>
      <c r="E287" s="4" t="s">
        <v>91</v>
      </c>
      <c r="F287" s="4" t="s">
        <v>2313</v>
      </c>
      <c r="G287" s="4" t="str">
        <f aca="false">IF(LEFT(I287,3)="R1 ","L6",IF(D287&gt;=2014,"L1",IF(D287&gt;=1998,"L2",IF(D287&gt;=1987,"L3",IF(D287&gt;=1978,"L4",IF(D287&gt;=1965,"L5","L6"))))))</f>
        <v>L2</v>
      </c>
      <c r="H287" s="4" t="str">
        <f aca="false">IFERROR(INDEX(Lanes!$C$2:$C$60,MATCH(LEFT(I287,FIND(" ",I287)-1),Lanes!$A$2:$A$60,0)),"?")</f>
        <v>V</v>
      </c>
      <c r="I287" s="4" t="s">
        <v>2160</v>
      </c>
      <c r="J287" s="4"/>
      <c r="K287" s="4" t="s">
        <v>445</v>
      </c>
      <c r="L287" s="4" t="s">
        <v>45</v>
      </c>
      <c r="M287" s="4" t="s">
        <v>1164</v>
      </c>
      <c r="N287" s="4" t="s">
        <v>2269</v>
      </c>
      <c r="O287" s="4" t="s">
        <v>2321</v>
      </c>
      <c r="P287" s="2" t="s">
        <v>2322</v>
      </c>
      <c r="Q287" s="2" t="s">
        <v>2323</v>
      </c>
      <c r="R287" s="4" t="s">
        <v>50</v>
      </c>
      <c r="S287" s="4" t="s">
        <v>2324</v>
      </c>
      <c r="T287" s="4" t="s">
        <v>52</v>
      </c>
      <c r="U287" s="4"/>
      <c r="V287" s="4"/>
      <c r="W287" s="4" t="s">
        <v>75</v>
      </c>
      <c r="X287" s="2" t="s">
        <v>2325</v>
      </c>
      <c r="Y287" s="4" t="s">
        <v>54</v>
      </c>
      <c r="Z287" s="4"/>
      <c r="AA287" s="4"/>
      <c r="AB287" s="4"/>
    </row>
    <row r="288" customFormat="false" ht="75" hidden="false" customHeight="true" outlineLevel="0" collapsed="false">
      <c r="A288" s="4" t="s">
        <v>2326</v>
      </c>
      <c r="B288" s="4" t="s">
        <v>2327</v>
      </c>
      <c r="C288" s="4" t="s">
        <v>2328</v>
      </c>
      <c r="D288" s="4" t="n">
        <v>1987</v>
      </c>
      <c r="E288" s="4" t="s">
        <v>91</v>
      </c>
      <c r="F288" s="4" t="s">
        <v>2329</v>
      </c>
      <c r="G288" s="4" t="str">
        <f aca="false">IF(LEFT(I288,3)="R1 ","L6",IF(D288&gt;=2014,"L1",IF(D288&gt;=1998,"L2",IF(D288&gt;=1987,"L3",IF(D288&gt;=1978,"L4",IF(D288&gt;=1965,"L5","L6"))))))</f>
        <v>L3</v>
      </c>
      <c r="H288" s="4" t="str">
        <f aca="false">IFERROR(INDEX(Lanes!$C$2:$C$60,MATCH(LEFT(I288,FIND(" ",I288)-1),Lanes!$A$2:$A$60,0)),"?")</f>
        <v>V</v>
      </c>
      <c r="I288" s="4" t="s">
        <v>2160</v>
      </c>
      <c r="J288" s="4"/>
      <c r="K288" s="4" t="s">
        <v>445</v>
      </c>
      <c r="L288" s="4" t="s">
        <v>472</v>
      </c>
      <c r="M288" s="4" t="s">
        <v>1565</v>
      </c>
      <c r="N288" s="4"/>
      <c r="O288" s="4" t="s">
        <v>2330</v>
      </c>
      <c r="P288" s="2" t="s">
        <v>2331</v>
      </c>
      <c r="Q288" s="2" t="s">
        <v>2332</v>
      </c>
      <c r="R288" s="4" t="s">
        <v>50</v>
      </c>
      <c r="S288" s="4" t="s">
        <v>2333</v>
      </c>
      <c r="T288" s="4" t="s">
        <v>52</v>
      </c>
      <c r="U288" s="4"/>
      <c r="V288" s="4"/>
      <c r="W288" s="4"/>
      <c r="X288" s="2" t="s">
        <v>2334</v>
      </c>
      <c r="Y288" s="4" t="s">
        <v>54</v>
      </c>
      <c r="Z288" s="4"/>
      <c r="AA288" s="4"/>
      <c r="AB288" s="4"/>
    </row>
    <row r="289" customFormat="false" ht="75" hidden="false" customHeight="true" outlineLevel="0" collapsed="false">
      <c r="A289" s="4" t="s">
        <v>2335</v>
      </c>
      <c r="B289" s="4" t="s">
        <v>2327</v>
      </c>
      <c r="C289" s="4" t="s">
        <v>2336</v>
      </c>
      <c r="D289" s="4" t="n">
        <v>1990</v>
      </c>
      <c r="E289" s="4" t="s">
        <v>91</v>
      </c>
      <c r="F289" s="4" t="s">
        <v>2174</v>
      </c>
      <c r="G289" s="4" t="str">
        <f aca="false">IF(LEFT(I289,3)="R1 ","L6",IF(D289&gt;=2014,"L1",IF(D289&gt;=1998,"L2",IF(D289&gt;=1987,"L3",IF(D289&gt;=1978,"L4",IF(D289&gt;=1965,"L5","L6"))))))</f>
        <v>L3</v>
      </c>
      <c r="H289" s="4" t="str">
        <f aca="false">IFERROR(INDEX(Lanes!$C$2:$C$60,MATCH(LEFT(I289,FIND(" ",I289)-1),Lanes!$A$2:$A$60,0)),"?")</f>
        <v>V</v>
      </c>
      <c r="I289" s="4" t="s">
        <v>2160</v>
      </c>
      <c r="J289" s="4"/>
      <c r="K289" s="4" t="s">
        <v>445</v>
      </c>
      <c r="L289" s="4" t="s">
        <v>472</v>
      </c>
      <c r="M289" s="4" t="s">
        <v>1565</v>
      </c>
      <c r="N289" s="4"/>
      <c r="O289" s="4" t="s">
        <v>2337</v>
      </c>
      <c r="P289" s="2" t="s">
        <v>2338</v>
      </c>
      <c r="Q289" s="2" t="s">
        <v>2339</v>
      </c>
      <c r="R289" s="4" t="s">
        <v>50</v>
      </c>
      <c r="S289" s="4" t="s">
        <v>2340</v>
      </c>
      <c r="T289" s="4" t="s">
        <v>107</v>
      </c>
      <c r="U289" s="4"/>
      <c r="V289" s="4"/>
      <c r="W289" s="4"/>
      <c r="X289" s="2" t="s">
        <v>2341</v>
      </c>
      <c r="Y289" s="4" t="s">
        <v>54</v>
      </c>
      <c r="Z289" s="4"/>
      <c r="AA289" s="4"/>
      <c r="AB289" s="4"/>
    </row>
    <row r="290" customFormat="false" ht="75" hidden="false" customHeight="true" outlineLevel="0" collapsed="false">
      <c r="A290" s="4" t="s">
        <v>2342</v>
      </c>
      <c r="B290" s="4" t="s">
        <v>2327</v>
      </c>
      <c r="C290" s="4" t="s">
        <v>2343</v>
      </c>
      <c r="D290" s="4" t="n">
        <v>1994</v>
      </c>
      <c r="E290" s="4" t="s">
        <v>91</v>
      </c>
      <c r="F290" s="4" t="s">
        <v>2344</v>
      </c>
      <c r="G290" s="4" t="str">
        <f aca="false">IF(LEFT(I290,3)="R1 ","L6",IF(D290&gt;=2014,"L1",IF(D290&gt;=1998,"L2",IF(D290&gt;=1987,"L3",IF(D290&gt;=1978,"L4",IF(D290&gt;=1965,"L5","L6"))))))</f>
        <v>L3</v>
      </c>
      <c r="H290" s="4" t="str">
        <f aca="false">IFERROR(INDEX(Lanes!$C$2:$C$60,MATCH(LEFT(I290,FIND(" ",I290)-1),Lanes!$A$2:$A$60,0)),"?")</f>
        <v>V</v>
      </c>
      <c r="I290" s="4" t="s">
        <v>2160</v>
      </c>
      <c r="J290" s="4"/>
      <c r="K290" s="4" t="s">
        <v>445</v>
      </c>
      <c r="L290" s="4" t="s">
        <v>472</v>
      </c>
      <c r="M290" s="4" t="s">
        <v>2345</v>
      </c>
      <c r="N290" s="4"/>
      <c r="O290" s="4" t="s">
        <v>2346</v>
      </c>
      <c r="P290" s="2" t="s">
        <v>2347</v>
      </c>
      <c r="Q290" s="2" t="s">
        <v>2348</v>
      </c>
      <c r="R290" s="4" t="s">
        <v>50</v>
      </c>
      <c r="S290" s="4" t="s">
        <v>2349</v>
      </c>
      <c r="T290" s="4" t="s">
        <v>52</v>
      </c>
      <c r="U290" s="4"/>
      <c r="V290" s="4"/>
      <c r="W290" s="4"/>
      <c r="X290" s="2" t="s">
        <v>2350</v>
      </c>
      <c r="Y290" s="4" t="s">
        <v>54</v>
      </c>
      <c r="Z290" s="4"/>
      <c r="AA290" s="4"/>
      <c r="AB290" s="4"/>
    </row>
    <row r="291" customFormat="false" ht="75" hidden="false" customHeight="true" outlineLevel="0" collapsed="false">
      <c r="A291" s="4" t="s">
        <v>2351</v>
      </c>
      <c r="B291" s="4" t="s">
        <v>2327</v>
      </c>
      <c r="C291" s="4" t="s">
        <v>2352</v>
      </c>
      <c r="D291" s="4" t="n">
        <v>1998</v>
      </c>
      <c r="E291" s="4" t="s">
        <v>91</v>
      </c>
      <c r="F291" s="4" t="s">
        <v>924</v>
      </c>
      <c r="G291" s="4" t="str">
        <f aca="false">IF(LEFT(I291,3)="R1 ","L6",IF(D291&gt;=2014,"L1",IF(D291&gt;=1998,"L2",IF(D291&gt;=1987,"L3",IF(D291&gt;=1978,"L4",IF(D291&gt;=1965,"L5","L6"))))))</f>
        <v>L2</v>
      </c>
      <c r="H291" s="4" t="str">
        <f aca="false">IFERROR(INDEX(Lanes!$C$2:$C$60,MATCH(LEFT(I291,FIND(" ",I291)-1),Lanes!$A$2:$A$60,0)),"?")</f>
        <v>V</v>
      </c>
      <c r="I291" s="4" t="s">
        <v>2160</v>
      </c>
      <c r="J291" s="4"/>
      <c r="K291" s="4" t="s">
        <v>445</v>
      </c>
      <c r="L291" s="4" t="s">
        <v>472</v>
      </c>
      <c r="M291" s="4" t="s">
        <v>2345</v>
      </c>
      <c r="N291" s="4"/>
      <c r="O291" s="4" t="s">
        <v>2353</v>
      </c>
      <c r="P291" s="2" t="s">
        <v>2354</v>
      </c>
      <c r="Q291" s="2" t="s">
        <v>2355</v>
      </c>
      <c r="R291" s="4" t="s">
        <v>50</v>
      </c>
      <c r="S291" s="4" t="s">
        <v>2356</v>
      </c>
      <c r="T291" s="4" t="s">
        <v>107</v>
      </c>
      <c r="U291" s="4"/>
      <c r="V291" s="4"/>
      <c r="W291" s="4"/>
      <c r="X291" s="2" t="s">
        <v>2357</v>
      </c>
      <c r="Y291" s="4" t="s">
        <v>54</v>
      </c>
      <c r="Z291" s="4"/>
      <c r="AA291" s="4"/>
      <c r="AB291" s="4"/>
    </row>
    <row r="292" customFormat="false" ht="75" hidden="false" customHeight="true" outlineLevel="0" collapsed="false">
      <c r="A292" s="4" t="s">
        <v>2358</v>
      </c>
      <c r="B292" s="4" t="s">
        <v>2359</v>
      </c>
      <c r="C292" s="4" t="s">
        <v>2360</v>
      </c>
      <c r="D292" s="4" t="n">
        <v>1987</v>
      </c>
      <c r="E292" s="4" t="s">
        <v>91</v>
      </c>
      <c r="F292" s="4" t="s">
        <v>2361</v>
      </c>
      <c r="G292" s="4" t="str">
        <f aca="false">IF(LEFT(I292,3)="R1 ","L6",IF(D292&gt;=2014,"L1",IF(D292&gt;=1998,"L2",IF(D292&gt;=1987,"L3",IF(D292&gt;=1978,"L4",IF(D292&gt;=1965,"L5","L6"))))))</f>
        <v>L3</v>
      </c>
      <c r="H292" s="4" t="str">
        <f aca="false">IFERROR(INDEX(Lanes!$C$2:$C$60,MATCH(LEFT(I292,FIND(" ",I292)-1),Lanes!$A$2:$A$60,0)),"?")</f>
        <v>V</v>
      </c>
      <c r="I292" s="4" t="s">
        <v>2160</v>
      </c>
      <c r="J292" s="4" t="s">
        <v>2362</v>
      </c>
      <c r="K292" s="4" t="s">
        <v>429</v>
      </c>
      <c r="L292" s="4" t="s">
        <v>472</v>
      </c>
      <c r="M292" s="4" t="s">
        <v>1565</v>
      </c>
      <c r="N292" s="4"/>
      <c r="O292" s="4" t="s">
        <v>2363</v>
      </c>
      <c r="P292" s="2" t="s">
        <v>2364</v>
      </c>
      <c r="Q292" s="2" t="s">
        <v>2365</v>
      </c>
      <c r="R292" s="4" t="s">
        <v>50</v>
      </c>
      <c r="S292" s="4" t="s">
        <v>2366</v>
      </c>
      <c r="T292" s="4" t="s">
        <v>52</v>
      </c>
      <c r="U292" s="4"/>
      <c r="V292" s="4"/>
      <c r="W292" s="4"/>
      <c r="X292" s="2" t="s">
        <v>2367</v>
      </c>
      <c r="Y292" s="4" t="s">
        <v>54</v>
      </c>
      <c r="Z292" s="4"/>
      <c r="AA292" s="4"/>
      <c r="AB292" s="4"/>
    </row>
    <row r="293" customFormat="false" ht="75" hidden="false" customHeight="true" outlineLevel="0" collapsed="false">
      <c r="A293" s="4" t="s">
        <v>2368</v>
      </c>
      <c r="B293" s="4" t="s">
        <v>2359</v>
      </c>
      <c r="C293" s="4" t="s">
        <v>2369</v>
      </c>
      <c r="D293" s="4" t="n">
        <v>1991</v>
      </c>
      <c r="E293" s="4" t="s">
        <v>91</v>
      </c>
      <c r="F293" s="4" t="s">
        <v>2370</v>
      </c>
      <c r="G293" s="4" t="str">
        <f aca="false">IF(LEFT(I293,3)="R1 ","L6",IF(D293&gt;=2014,"L1",IF(D293&gt;=1998,"L2",IF(D293&gt;=1987,"L3",IF(D293&gt;=1978,"L4",IF(D293&gt;=1965,"L5","L6"))))))</f>
        <v>L3</v>
      </c>
      <c r="H293" s="4" t="str">
        <f aca="false">IFERROR(INDEX(Lanes!$C$2:$C$60,MATCH(LEFT(I293,FIND(" ",I293)-1),Lanes!$A$2:$A$60,0)),"?")</f>
        <v>V</v>
      </c>
      <c r="I293" s="4" t="s">
        <v>2160</v>
      </c>
      <c r="J293" s="4"/>
      <c r="K293" s="4" t="s">
        <v>429</v>
      </c>
      <c r="L293" s="4" t="s">
        <v>472</v>
      </c>
      <c r="M293" s="4" t="s">
        <v>1565</v>
      </c>
      <c r="N293" s="4"/>
      <c r="O293" s="4" t="s">
        <v>2363</v>
      </c>
      <c r="P293" s="2" t="s">
        <v>2371</v>
      </c>
      <c r="Q293" s="2" t="s">
        <v>2372</v>
      </c>
      <c r="R293" s="4" t="s">
        <v>50</v>
      </c>
      <c r="S293" s="4" t="s">
        <v>2373</v>
      </c>
      <c r="T293" s="4" t="s">
        <v>107</v>
      </c>
      <c r="U293" s="4"/>
      <c r="V293" s="4"/>
      <c r="W293" s="4"/>
      <c r="X293" s="2" t="s">
        <v>2374</v>
      </c>
      <c r="Y293" s="4" t="s">
        <v>77</v>
      </c>
      <c r="Z293" s="4"/>
      <c r="AA293" s="4"/>
      <c r="AB293" s="4"/>
    </row>
    <row r="294" customFormat="false" ht="75" hidden="false" customHeight="true" outlineLevel="0" collapsed="false">
      <c r="A294" s="4" t="s">
        <v>2375</v>
      </c>
      <c r="B294" s="4" t="s">
        <v>2359</v>
      </c>
      <c r="C294" s="4" t="s">
        <v>2376</v>
      </c>
      <c r="D294" s="4" t="n">
        <v>1993</v>
      </c>
      <c r="E294" s="4" t="s">
        <v>91</v>
      </c>
      <c r="F294" s="4" t="s">
        <v>2370</v>
      </c>
      <c r="G294" s="4" t="str">
        <f aca="false">IF(LEFT(I294,3)="R1 ","L6",IF(D294&gt;=2014,"L1",IF(D294&gt;=1998,"L2",IF(D294&gt;=1987,"L3",IF(D294&gt;=1978,"L4",IF(D294&gt;=1965,"L5","L6"))))))</f>
        <v>L3</v>
      </c>
      <c r="H294" s="4" t="str">
        <f aca="false">IFERROR(INDEX(Lanes!$C$2:$C$60,MATCH(LEFT(I294,FIND(" ",I294)-1),Lanes!$A$2:$A$60,0)),"?")</f>
        <v>V</v>
      </c>
      <c r="I294" s="4" t="s">
        <v>2160</v>
      </c>
      <c r="J294" s="4"/>
      <c r="K294" s="4" t="s">
        <v>429</v>
      </c>
      <c r="L294" s="4" t="s">
        <v>472</v>
      </c>
      <c r="M294" s="4" t="s">
        <v>1565</v>
      </c>
      <c r="N294" s="4"/>
      <c r="O294" s="4" t="s">
        <v>2377</v>
      </c>
      <c r="P294" s="2" t="s">
        <v>2378</v>
      </c>
      <c r="Q294" s="2" t="s">
        <v>2379</v>
      </c>
      <c r="R294" s="4" t="s">
        <v>50</v>
      </c>
      <c r="S294" s="4" t="s">
        <v>2380</v>
      </c>
      <c r="T294" s="4" t="s">
        <v>402</v>
      </c>
      <c r="U294" s="4"/>
      <c r="V294" s="4"/>
      <c r="W294" s="4"/>
      <c r="X294" s="2" t="s">
        <v>2381</v>
      </c>
      <c r="Y294" s="4" t="s">
        <v>77</v>
      </c>
      <c r="Z294" s="4"/>
      <c r="AA294" s="4"/>
      <c r="AB294" s="4"/>
    </row>
    <row r="295" customFormat="false" ht="75" hidden="false" customHeight="true" outlineLevel="0" collapsed="false">
      <c r="A295" s="4" t="s">
        <v>2382</v>
      </c>
      <c r="B295" s="4" t="s">
        <v>2359</v>
      </c>
      <c r="C295" s="4" t="s">
        <v>2383</v>
      </c>
      <c r="D295" s="4" t="n">
        <v>1994</v>
      </c>
      <c r="E295" s="4" t="s">
        <v>91</v>
      </c>
      <c r="F295" s="4" t="s">
        <v>2370</v>
      </c>
      <c r="G295" s="4" t="str">
        <f aca="false">IF(LEFT(I295,3)="R1 ","L6",IF(D295&gt;=2014,"L1",IF(D295&gt;=1998,"L2",IF(D295&gt;=1987,"L3",IF(D295&gt;=1978,"L4",IF(D295&gt;=1965,"L5","L6"))))))</f>
        <v>L3</v>
      </c>
      <c r="H295" s="4" t="str">
        <f aca="false">IFERROR(INDEX(Lanes!$C$2:$C$60,MATCH(LEFT(I295,FIND(" ",I295)-1),Lanes!$A$2:$A$60,0)),"?")</f>
        <v>V</v>
      </c>
      <c r="I295" s="4" t="s">
        <v>2160</v>
      </c>
      <c r="J295" s="4"/>
      <c r="K295" s="4" t="s">
        <v>44</v>
      </c>
      <c r="L295" s="4" t="s">
        <v>472</v>
      </c>
      <c r="M295" s="4" t="s">
        <v>1565</v>
      </c>
      <c r="N295" s="4"/>
      <c r="O295" s="4" t="s">
        <v>2384</v>
      </c>
      <c r="P295" s="2" t="s">
        <v>2385</v>
      </c>
      <c r="Q295" s="2" t="s">
        <v>2386</v>
      </c>
      <c r="R295" s="4" t="s">
        <v>50</v>
      </c>
      <c r="S295" s="4" t="s">
        <v>2387</v>
      </c>
      <c r="T295" s="4" t="s">
        <v>52</v>
      </c>
      <c r="U295" s="4"/>
      <c r="V295" s="4"/>
      <c r="W295" s="4"/>
      <c r="X295" s="2" t="s">
        <v>2388</v>
      </c>
      <c r="Y295" s="4" t="s">
        <v>54</v>
      </c>
      <c r="Z295" s="4"/>
      <c r="AA295" s="4"/>
      <c r="AB295" s="4"/>
    </row>
    <row r="296" customFormat="false" ht="75" hidden="false" customHeight="true" outlineLevel="0" collapsed="false">
      <c r="A296" s="4" t="s">
        <v>2389</v>
      </c>
      <c r="B296" s="4" t="s">
        <v>2359</v>
      </c>
      <c r="C296" s="4" t="s">
        <v>2390</v>
      </c>
      <c r="D296" s="4" t="n">
        <v>1998</v>
      </c>
      <c r="E296" s="4" t="s">
        <v>91</v>
      </c>
      <c r="F296" s="4" t="s">
        <v>2370</v>
      </c>
      <c r="G296" s="4" t="str">
        <f aca="false">IF(LEFT(I296,3)="R1 ","L6",IF(D296&gt;=2014,"L1",IF(D296&gt;=1998,"L2",IF(D296&gt;=1987,"L3",IF(D296&gt;=1978,"L4",IF(D296&gt;=1965,"L5","L6"))))))</f>
        <v>L2</v>
      </c>
      <c r="H296" s="4" t="str">
        <f aca="false">IFERROR(INDEX(Lanes!$C$2:$C$60,MATCH(LEFT(I296,FIND(" ",I296)-1),Lanes!$A$2:$A$60,0)),"?")</f>
        <v>V</v>
      </c>
      <c r="I296" s="4" t="s">
        <v>2160</v>
      </c>
      <c r="J296" s="4"/>
      <c r="K296" s="4" t="s">
        <v>44</v>
      </c>
      <c r="L296" s="4" t="s">
        <v>472</v>
      </c>
      <c r="M296" s="4" t="s">
        <v>1565</v>
      </c>
      <c r="N296" s="4"/>
      <c r="O296" s="4" t="s">
        <v>2391</v>
      </c>
      <c r="P296" s="2" t="s">
        <v>2392</v>
      </c>
      <c r="Q296" s="2" t="s">
        <v>2393</v>
      </c>
      <c r="R296" s="4" t="s">
        <v>50</v>
      </c>
      <c r="S296" s="4" t="s">
        <v>2394</v>
      </c>
      <c r="T296" s="4" t="s">
        <v>52</v>
      </c>
      <c r="U296" s="4"/>
      <c r="V296" s="4"/>
      <c r="W296" s="4"/>
      <c r="X296" s="2" t="s">
        <v>2395</v>
      </c>
      <c r="Y296" s="4" t="s">
        <v>54</v>
      </c>
      <c r="Z296" s="4"/>
      <c r="AA296" s="4"/>
      <c r="AB296" s="4"/>
    </row>
    <row r="297" customFormat="false" ht="75" hidden="false" customHeight="true" outlineLevel="0" collapsed="false">
      <c r="A297" s="4" t="s">
        <v>2396</v>
      </c>
      <c r="B297" s="4" t="s">
        <v>2359</v>
      </c>
      <c r="C297" s="4" t="s">
        <v>2397</v>
      </c>
      <c r="D297" s="4" t="n">
        <v>2000</v>
      </c>
      <c r="E297" s="4" t="s">
        <v>91</v>
      </c>
      <c r="F297" s="4" t="s">
        <v>2370</v>
      </c>
      <c r="G297" s="4" t="str">
        <f aca="false">IF(LEFT(I297,3)="R1 ","L6",IF(D297&gt;=2014,"L1",IF(D297&gt;=1998,"L2",IF(D297&gt;=1987,"L3",IF(D297&gt;=1978,"L4",IF(D297&gt;=1965,"L5","L6"))))))</f>
        <v>L2</v>
      </c>
      <c r="H297" s="4" t="str">
        <f aca="false">IFERROR(INDEX(Lanes!$C$2:$C$60,MATCH(LEFT(I297,FIND(" ",I297)-1),Lanes!$A$2:$A$60,0)),"?")</f>
        <v>V</v>
      </c>
      <c r="I297" s="4" t="s">
        <v>2160</v>
      </c>
      <c r="J297" s="4"/>
      <c r="K297" s="4" t="s">
        <v>44</v>
      </c>
      <c r="L297" s="4" t="s">
        <v>472</v>
      </c>
      <c r="M297" s="4" t="s">
        <v>1565</v>
      </c>
      <c r="N297" s="4"/>
      <c r="O297" s="4" t="s">
        <v>2398</v>
      </c>
      <c r="P297" s="2" t="s">
        <v>2399</v>
      </c>
      <c r="Q297" s="2" t="s">
        <v>2400</v>
      </c>
      <c r="R297" s="4" t="s">
        <v>50</v>
      </c>
      <c r="S297" s="4" t="s">
        <v>2401</v>
      </c>
      <c r="T297" s="4" t="s">
        <v>107</v>
      </c>
      <c r="U297" s="4"/>
      <c r="V297" s="4"/>
      <c r="W297" s="4"/>
      <c r="X297" s="2" t="s">
        <v>2402</v>
      </c>
      <c r="Y297" s="4" t="s">
        <v>54</v>
      </c>
      <c r="Z297" s="4"/>
      <c r="AA297" s="4"/>
      <c r="AB297" s="4"/>
    </row>
    <row r="298" customFormat="false" ht="75" hidden="false" customHeight="true" outlineLevel="0" collapsed="false">
      <c r="A298" s="4" t="s">
        <v>2403</v>
      </c>
      <c r="B298" s="4" t="s">
        <v>2404</v>
      </c>
      <c r="C298" s="4" t="s">
        <v>2405</v>
      </c>
      <c r="D298" s="4" t="n">
        <v>1992</v>
      </c>
      <c r="E298" s="4" t="s">
        <v>91</v>
      </c>
      <c r="F298" s="4" t="s">
        <v>2344</v>
      </c>
      <c r="G298" s="4" t="str">
        <f aca="false">IF(LEFT(I298,3)="R1 ","L6",IF(D298&gt;=2014,"L1",IF(D298&gt;=1998,"L2",IF(D298&gt;=1987,"L3",IF(D298&gt;=1978,"L4",IF(D298&gt;=1965,"L5","L6"))))))</f>
        <v>L3</v>
      </c>
      <c r="H298" s="4" t="str">
        <f aca="false">IFERROR(INDEX(Lanes!$C$2:$C$60,MATCH(LEFT(I298,FIND(" ",I298)-1),Lanes!$A$2:$A$60,0)),"?")</f>
        <v>V</v>
      </c>
      <c r="I298" s="4" t="s">
        <v>2160</v>
      </c>
      <c r="J298" s="4"/>
      <c r="K298" s="4" t="s">
        <v>370</v>
      </c>
      <c r="L298" s="4" t="s">
        <v>472</v>
      </c>
      <c r="M298" s="4" t="s">
        <v>1565</v>
      </c>
      <c r="N298" s="4"/>
      <c r="O298" s="4" t="s">
        <v>2406</v>
      </c>
      <c r="P298" s="2" t="s">
        <v>2407</v>
      </c>
      <c r="Q298" s="2" t="s">
        <v>2408</v>
      </c>
      <c r="R298" s="4" t="s">
        <v>50</v>
      </c>
      <c r="S298" s="4" t="s">
        <v>2409</v>
      </c>
      <c r="T298" s="4" t="s">
        <v>107</v>
      </c>
      <c r="U298" s="4"/>
      <c r="V298" s="4"/>
      <c r="W298" s="4"/>
      <c r="X298" s="2" t="s">
        <v>2410</v>
      </c>
      <c r="Y298" s="4" t="s">
        <v>54</v>
      </c>
      <c r="Z298" s="4"/>
      <c r="AA298" s="4"/>
      <c r="AB298" s="4"/>
    </row>
    <row r="299" customFormat="false" ht="75" hidden="false" customHeight="true" outlineLevel="0" collapsed="false">
      <c r="A299" s="4" t="s">
        <v>2411</v>
      </c>
      <c r="B299" s="4" t="s">
        <v>2404</v>
      </c>
      <c r="C299" s="4" t="s">
        <v>2412</v>
      </c>
      <c r="D299" s="4" t="n">
        <v>1993</v>
      </c>
      <c r="E299" s="4" t="s">
        <v>91</v>
      </c>
      <c r="F299" s="4" t="s">
        <v>2344</v>
      </c>
      <c r="G299" s="4" t="str">
        <f aca="false">IF(LEFT(I299,3)="R1 ","L6",IF(D299&gt;=2014,"L1",IF(D299&gt;=1998,"L2",IF(D299&gt;=1987,"L3",IF(D299&gt;=1978,"L4",IF(D299&gt;=1965,"L5","L6"))))))</f>
        <v>L3</v>
      </c>
      <c r="H299" s="4" t="str">
        <f aca="false">IFERROR(INDEX(Lanes!$C$2:$C$60,MATCH(LEFT(I299,FIND(" ",I299)-1),Lanes!$A$2:$A$60,0)),"?")</f>
        <v>V</v>
      </c>
      <c r="I299" s="4" t="s">
        <v>2160</v>
      </c>
      <c r="J299" s="4"/>
      <c r="K299" s="4" t="s">
        <v>370</v>
      </c>
      <c r="L299" s="4" t="s">
        <v>472</v>
      </c>
      <c r="M299" s="4" t="s">
        <v>2413</v>
      </c>
      <c r="N299" s="4"/>
      <c r="O299" s="4" t="s">
        <v>2414</v>
      </c>
      <c r="P299" s="2" t="s">
        <v>2415</v>
      </c>
      <c r="Q299" s="2" t="s">
        <v>2416</v>
      </c>
      <c r="R299" s="4" t="s">
        <v>50</v>
      </c>
      <c r="S299" s="4" t="s">
        <v>2417</v>
      </c>
      <c r="T299" s="4" t="s">
        <v>107</v>
      </c>
      <c r="U299" s="4"/>
      <c r="V299" s="4"/>
      <c r="W299" s="4"/>
      <c r="X299" s="2" t="s">
        <v>2418</v>
      </c>
      <c r="Y299" s="4" t="s">
        <v>54</v>
      </c>
      <c r="Z299" s="4"/>
      <c r="AA299" s="4"/>
      <c r="AB299" s="4"/>
    </row>
    <row r="300" customFormat="false" ht="75" hidden="false" customHeight="true" outlineLevel="0" collapsed="false">
      <c r="A300" s="4" t="s">
        <v>2419</v>
      </c>
      <c r="B300" s="4" t="s">
        <v>2404</v>
      </c>
      <c r="C300" s="4" t="s">
        <v>2420</v>
      </c>
      <c r="D300" s="4" t="n">
        <v>1996</v>
      </c>
      <c r="E300" s="4" t="s">
        <v>91</v>
      </c>
      <c r="F300" s="4" t="s">
        <v>2344</v>
      </c>
      <c r="G300" s="4" t="str">
        <f aca="false">IF(LEFT(I300,3)="R1 ","L6",IF(D300&gt;=2014,"L1",IF(D300&gt;=1998,"L2",IF(D300&gt;=1987,"L3",IF(D300&gt;=1978,"L4",IF(D300&gt;=1965,"L5","L6"))))))</f>
        <v>L3</v>
      </c>
      <c r="H300" s="4" t="str">
        <f aca="false">IFERROR(INDEX(Lanes!$C$2:$C$60,MATCH(LEFT(I300,FIND(" ",I300)-1),Lanes!$A$2:$A$60,0)),"?")</f>
        <v>V</v>
      </c>
      <c r="I300" s="4" t="s">
        <v>2160</v>
      </c>
      <c r="J300" s="4"/>
      <c r="K300" s="4" t="s">
        <v>249</v>
      </c>
      <c r="L300" s="4" t="s">
        <v>472</v>
      </c>
      <c r="M300" s="4" t="s">
        <v>1565</v>
      </c>
      <c r="N300" s="4"/>
      <c r="O300" s="4" t="s">
        <v>2421</v>
      </c>
      <c r="P300" s="2" t="s">
        <v>2422</v>
      </c>
      <c r="Q300" s="2" t="s">
        <v>2423</v>
      </c>
      <c r="R300" s="4" t="s">
        <v>50</v>
      </c>
      <c r="S300" s="4" t="s">
        <v>2424</v>
      </c>
      <c r="T300" s="4" t="s">
        <v>107</v>
      </c>
      <c r="U300" s="4"/>
      <c r="V300" s="4"/>
      <c r="W300" s="4"/>
      <c r="X300" s="2" t="s">
        <v>2425</v>
      </c>
      <c r="Y300" s="4" t="s">
        <v>54</v>
      </c>
      <c r="Z300" s="4"/>
      <c r="AA300" s="4"/>
      <c r="AB300" s="4"/>
    </row>
    <row r="301" customFormat="false" ht="75" hidden="false" customHeight="true" outlineLevel="0" collapsed="false">
      <c r="A301" s="4" t="s">
        <v>2426</v>
      </c>
      <c r="B301" s="4" t="s">
        <v>2404</v>
      </c>
      <c r="C301" s="4" t="s">
        <v>2427</v>
      </c>
      <c r="D301" s="4" t="n">
        <v>1999</v>
      </c>
      <c r="E301" s="4" t="s">
        <v>91</v>
      </c>
      <c r="F301" s="4" t="s">
        <v>2344</v>
      </c>
      <c r="G301" s="4" t="str">
        <f aca="false">IF(LEFT(I301,3)="R1 ","L6",IF(D301&gt;=2014,"L1",IF(D301&gt;=1998,"L2",IF(D301&gt;=1987,"L3",IF(D301&gt;=1978,"L4",IF(D301&gt;=1965,"L5","L6"))))))</f>
        <v>L2</v>
      </c>
      <c r="H301" s="4" t="str">
        <f aca="false">IFERROR(INDEX(Lanes!$C$2:$C$60,MATCH(LEFT(I301,FIND(" ",I301)-1),Lanes!$A$2:$A$60,0)),"?")</f>
        <v>V</v>
      </c>
      <c r="I301" s="4" t="s">
        <v>2160</v>
      </c>
      <c r="J301" s="4"/>
      <c r="K301" s="4" t="s">
        <v>249</v>
      </c>
      <c r="L301" s="4" t="s">
        <v>472</v>
      </c>
      <c r="M301" s="4" t="s">
        <v>1565</v>
      </c>
      <c r="N301" s="4"/>
      <c r="O301" s="4" t="s">
        <v>2428</v>
      </c>
      <c r="P301" s="2" t="s">
        <v>2429</v>
      </c>
      <c r="Q301" s="2" t="s">
        <v>2430</v>
      </c>
      <c r="R301" s="4" t="s">
        <v>50</v>
      </c>
      <c r="S301" s="4" t="s">
        <v>2431</v>
      </c>
      <c r="T301" s="4" t="s">
        <v>402</v>
      </c>
      <c r="U301" s="4"/>
      <c r="V301" s="4"/>
      <c r="W301" s="4"/>
      <c r="X301" s="2" t="s">
        <v>2432</v>
      </c>
      <c r="Y301" s="4" t="s">
        <v>54</v>
      </c>
      <c r="Z301" s="4"/>
      <c r="AA301" s="4"/>
      <c r="AB301" s="4"/>
    </row>
    <row r="302" customFormat="false" ht="75" hidden="false" customHeight="true" outlineLevel="0" collapsed="false">
      <c r="A302" s="4" t="s">
        <v>2433</v>
      </c>
      <c r="B302" s="4" t="s">
        <v>2434</v>
      </c>
      <c r="C302" s="4" t="s">
        <v>2435</v>
      </c>
      <c r="D302" s="4" t="n">
        <v>1994</v>
      </c>
      <c r="E302" s="4" t="s">
        <v>91</v>
      </c>
      <c r="F302" s="4" t="s">
        <v>2436</v>
      </c>
      <c r="G302" s="4" t="str">
        <f aca="false">IF(LEFT(I302,3)="R1 ","L6",IF(D302&gt;=2014,"L1",IF(D302&gt;=1998,"L2",IF(D302&gt;=1987,"L3",IF(D302&gt;=1978,"L4",IF(D302&gt;=1965,"L5","L6"))))))</f>
        <v>L3</v>
      </c>
      <c r="H302" s="4" t="str">
        <f aca="false">IFERROR(INDEX(Lanes!$C$2:$C$60,MATCH(LEFT(I302,FIND(" ",I302)-1),Lanes!$A$2:$A$60,0)),"?")</f>
        <v>V</v>
      </c>
      <c r="I302" s="4" t="s">
        <v>2160</v>
      </c>
      <c r="J302" s="4" t="s">
        <v>2437</v>
      </c>
      <c r="K302" s="4" t="s">
        <v>44</v>
      </c>
      <c r="L302" s="4" t="s">
        <v>93</v>
      </c>
      <c r="M302" s="4" t="s">
        <v>131</v>
      </c>
      <c r="N302" s="4"/>
      <c r="O302" s="4" t="s">
        <v>2438</v>
      </c>
      <c r="P302" s="2" t="s">
        <v>2439</v>
      </c>
      <c r="Q302" s="2" t="s">
        <v>2440</v>
      </c>
      <c r="R302" s="4" t="s">
        <v>50</v>
      </c>
      <c r="S302" s="4" t="s">
        <v>2441</v>
      </c>
      <c r="T302" s="4" t="s">
        <v>107</v>
      </c>
      <c r="U302" s="4"/>
      <c r="V302" s="4"/>
      <c r="W302" s="4" t="s">
        <v>75</v>
      </c>
      <c r="X302" s="2" t="s">
        <v>2442</v>
      </c>
      <c r="Y302" s="4" t="s">
        <v>54</v>
      </c>
      <c r="Z302" s="4"/>
      <c r="AA302" s="4"/>
      <c r="AB302" s="4"/>
    </row>
    <row r="303" customFormat="false" ht="75" hidden="false" customHeight="true" outlineLevel="0" collapsed="false">
      <c r="A303" s="4" t="s">
        <v>2443</v>
      </c>
      <c r="B303" s="4" t="s">
        <v>2444</v>
      </c>
      <c r="C303" s="4" t="s">
        <v>2445</v>
      </c>
      <c r="D303" s="4" t="n">
        <v>1991</v>
      </c>
      <c r="E303" s="4" t="s">
        <v>91</v>
      </c>
      <c r="F303" s="4" t="s">
        <v>2446</v>
      </c>
      <c r="G303" s="4" t="str">
        <f aca="false">IF(LEFT(I303,3)="R1 ","L6",IF(D303&gt;=2014,"L1",IF(D303&gt;=1998,"L2",IF(D303&gt;=1987,"L3",IF(D303&gt;=1978,"L4",IF(D303&gt;=1965,"L5","L6"))))))</f>
        <v>L3</v>
      </c>
      <c r="H303" s="4" t="str">
        <f aca="false">IFERROR(INDEX(Lanes!$C$2:$C$60,MATCH(LEFT(I303,FIND(" ",I303)-1),Lanes!$A$2:$A$60,0)),"?")</f>
        <v>V</v>
      </c>
      <c r="I303" s="4" t="s">
        <v>2160</v>
      </c>
      <c r="J303" s="4" t="s">
        <v>2437</v>
      </c>
      <c r="K303" s="4" t="s">
        <v>44</v>
      </c>
      <c r="L303" s="4" t="s">
        <v>93</v>
      </c>
      <c r="M303" s="4" t="s">
        <v>902</v>
      </c>
      <c r="N303" s="4"/>
      <c r="O303" s="4" t="s">
        <v>2447</v>
      </c>
      <c r="P303" s="2" t="s">
        <v>2448</v>
      </c>
      <c r="Q303" s="2" t="s">
        <v>2449</v>
      </c>
      <c r="R303" s="4" t="s">
        <v>50</v>
      </c>
      <c r="S303" s="4" t="s">
        <v>2450</v>
      </c>
      <c r="T303" s="4" t="s">
        <v>52</v>
      </c>
      <c r="U303" s="4"/>
      <c r="V303" s="4"/>
      <c r="W303" s="4"/>
      <c r="X303" s="2" t="s">
        <v>2451</v>
      </c>
      <c r="Y303" s="4" t="s">
        <v>54</v>
      </c>
      <c r="Z303" s="4"/>
      <c r="AA303" s="4"/>
      <c r="AB303" s="4"/>
    </row>
    <row r="304" customFormat="false" ht="75" hidden="false" customHeight="true" outlineLevel="0" collapsed="false">
      <c r="A304" s="4" t="s">
        <v>2452</v>
      </c>
      <c r="B304" s="4" t="s">
        <v>2444</v>
      </c>
      <c r="C304" s="4" t="s">
        <v>2453</v>
      </c>
      <c r="D304" s="4" t="n">
        <v>1993</v>
      </c>
      <c r="E304" s="4" t="s">
        <v>91</v>
      </c>
      <c r="F304" s="4" t="s">
        <v>296</v>
      </c>
      <c r="G304" s="4" t="str">
        <f aca="false">IF(LEFT(I304,3)="R1 ","L6",IF(D304&gt;=2014,"L1",IF(D304&gt;=1998,"L2",IF(D304&gt;=1987,"L3",IF(D304&gt;=1978,"L4",IF(D304&gt;=1965,"L5","L6"))))))</f>
        <v>L3</v>
      </c>
      <c r="H304" s="4" t="str">
        <f aca="false">IFERROR(INDEX(Lanes!$C$2:$C$60,MATCH(LEFT(I304,FIND(" ",I304)-1),Lanes!$A$2:$A$60,0)),"?")</f>
        <v>V</v>
      </c>
      <c r="I304" s="4" t="s">
        <v>2160</v>
      </c>
      <c r="J304" s="4"/>
      <c r="K304" s="4" t="s">
        <v>44</v>
      </c>
      <c r="L304" s="4" t="s">
        <v>93</v>
      </c>
      <c r="M304" s="4" t="s">
        <v>902</v>
      </c>
      <c r="N304" s="4"/>
      <c r="O304" s="4" t="s">
        <v>2454</v>
      </c>
      <c r="P304" s="2" t="s">
        <v>2455</v>
      </c>
      <c r="Q304" s="2" t="s">
        <v>2456</v>
      </c>
      <c r="R304" s="4" t="s">
        <v>50</v>
      </c>
      <c r="S304" s="4" t="s">
        <v>2457</v>
      </c>
      <c r="T304" s="4" t="s">
        <v>107</v>
      </c>
      <c r="U304" s="4"/>
      <c r="V304" s="4"/>
      <c r="W304" s="4"/>
      <c r="X304" s="2" t="s">
        <v>2458</v>
      </c>
      <c r="Y304" s="4" t="s">
        <v>54</v>
      </c>
      <c r="Z304" s="4"/>
      <c r="AA304" s="4"/>
      <c r="AB304" s="4"/>
    </row>
    <row r="305" customFormat="false" ht="75" hidden="false" customHeight="true" outlineLevel="0" collapsed="false">
      <c r="A305" s="4" t="s">
        <v>2459</v>
      </c>
      <c r="B305" s="4" t="s">
        <v>2444</v>
      </c>
      <c r="C305" s="4" t="s">
        <v>2460</v>
      </c>
      <c r="D305" s="4" t="n">
        <v>1996</v>
      </c>
      <c r="E305" s="4" t="s">
        <v>91</v>
      </c>
      <c r="F305" s="4" t="s">
        <v>296</v>
      </c>
      <c r="G305" s="4" t="str">
        <f aca="false">IF(LEFT(I305,3)="R1 ","L6",IF(D305&gt;=2014,"L1",IF(D305&gt;=1998,"L2",IF(D305&gt;=1987,"L3",IF(D305&gt;=1978,"L4",IF(D305&gt;=1965,"L5","L6"))))))</f>
        <v>L3</v>
      </c>
      <c r="H305" s="4" t="str">
        <f aca="false">IFERROR(INDEX(Lanes!$C$2:$C$60,MATCH(LEFT(I305,FIND(" ",I305)-1),Lanes!$A$2:$A$60,0)),"?")</f>
        <v>V</v>
      </c>
      <c r="I305" s="4" t="s">
        <v>2160</v>
      </c>
      <c r="J305" s="4"/>
      <c r="K305" s="4" t="s">
        <v>44</v>
      </c>
      <c r="L305" s="4" t="s">
        <v>93</v>
      </c>
      <c r="M305" s="4" t="s">
        <v>1565</v>
      </c>
      <c r="N305" s="4"/>
      <c r="O305" s="4" t="s">
        <v>2461</v>
      </c>
      <c r="P305" s="2" t="s">
        <v>2462</v>
      </c>
      <c r="Q305" s="2" t="s">
        <v>2463</v>
      </c>
      <c r="R305" s="4" t="s">
        <v>50</v>
      </c>
      <c r="S305" s="4" t="s">
        <v>2464</v>
      </c>
      <c r="T305" s="4" t="s">
        <v>107</v>
      </c>
      <c r="U305" s="4"/>
      <c r="V305" s="4"/>
      <c r="W305" s="4"/>
      <c r="X305" s="2" t="s">
        <v>2465</v>
      </c>
      <c r="Y305" s="4" t="s">
        <v>54</v>
      </c>
      <c r="Z305" s="4"/>
      <c r="AA305" s="4"/>
      <c r="AB305" s="4"/>
    </row>
    <row r="306" customFormat="false" ht="75" hidden="false" customHeight="true" outlineLevel="0" collapsed="false">
      <c r="A306" s="4" t="s">
        <v>2466</v>
      </c>
      <c r="B306" s="4" t="s">
        <v>2467</v>
      </c>
      <c r="C306" s="4" t="s">
        <v>2468</v>
      </c>
      <c r="D306" s="4" t="n">
        <v>1987</v>
      </c>
      <c r="E306" s="4" t="s">
        <v>91</v>
      </c>
      <c r="F306" s="4" t="s">
        <v>2469</v>
      </c>
      <c r="G306" s="4" t="str">
        <f aca="false">IF(LEFT(I306,3)="R1 ","L6",IF(D306&gt;=2014,"L1",IF(D306&gt;=1998,"L2",IF(D306&gt;=1987,"L3",IF(D306&gt;=1978,"L4",IF(D306&gt;=1965,"L5","L6"))))))</f>
        <v>L3</v>
      </c>
      <c r="H306" s="4" t="str">
        <f aca="false">IFERROR(INDEX(Lanes!$C$2:$C$60,MATCH(LEFT(I306,FIND(" ",I306)-1),Lanes!$A$2:$A$60,0)),"?")</f>
        <v>V</v>
      </c>
      <c r="I306" s="4" t="s">
        <v>2160</v>
      </c>
      <c r="J306" s="4"/>
      <c r="K306" s="4" t="s">
        <v>429</v>
      </c>
      <c r="L306" s="4" t="s">
        <v>45</v>
      </c>
      <c r="M306" s="4" t="s">
        <v>131</v>
      </c>
      <c r="N306" s="4"/>
      <c r="O306" s="4" t="s">
        <v>2470</v>
      </c>
      <c r="P306" s="2" t="s">
        <v>2471</v>
      </c>
      <c r="Q306" s="2" t="s">
        <v>2472</v>
      </c>
      <c r="R306" s="4" t="s">
        <v>50</v>
      </c>
      <c r="S306" s="4" t="s">
        <v>2473</v>
      </c>
      <c r="T306" s="4" t="s">
        <v>52</v>
      </c>
      <c r="U306" s="4"/>
      <c r="V306" s="4"/>
      <c r="W306" s="4"/>
      <c r="X306" s="2" t="s">
        <v>2474</v>
      </c>
      <c r="Y306" s="4" t="s">
        <v>54</v>
      </c>
      <c r="Z306" s="4"/>
      <c r="AA306" s="4"/>
      <c r="AB306" s="4"/>
    </row>
    <row r="307" customFormat="false" ht="75" hidden="false" customHeight="true" outlineLevel="0" collapsed="false">
      <c r="A307" s="4" t="s">
        <v>2475</v>
      </c>
      <c r="B307" s="4" t="s">
        <v>2467</v>
      </c>
      <c r="C307" s="4" t="s">
        <v>2476</v>
      </c>
      <c r="D307" s="4" t="n">
        <v>1988</v>
      </c>
      <c r="E307" s="4" t="s">
        <v>91</v>
      </c>
      <c r="F307" s="4" t="s">
        <v>2469</v>
      </c>
      <c r="G307" s="4" t="str">
        <f aca="false">IF(LEFT(I307,3)="R1 ","L6",IF(D307&gt;=2014,"L1",IF(D307&gt;=1998,"L2",IF(D307&gt;=1987,"L3",IF(D307&gt;=1978,"L4",IF(D307&gt;=1965,"L5","L6"))))))</f>
        <v>L3</v>
      </c>
      <c r="H307" s="4" t="str">
        <f aca="false">IFERROR(INDEX(Lanes!$C$2:$C$60,MATCH(LEFT(I307,FIND(" ",I307)-1),Lanes!$A$2:$A$60,0)),"?")</f>
        <v>V</v>
      </c>
      <c r="I307" s="4" t="s">
        <v>2160</v>
      </c>
      <c r="J307" s="4"/>
      <c r="K307" s="4" t="s">
        <v>429</v>
      </c>
      <c r="L307" s="4" t="s">
        <v>45</v>
      </c>
      <c r="M307" s="4" t="s">
        <v>131</v>
      </c>
      <c r="N307" s="4"/>
      <c r="O307" s="4" t="s">
        <v>2477</v>
      </c>
      <c r="P307" s="2" t="s">
        <v>2478</v>
      </c>
      <c r="Q307" s="2" t="s">
        <v>2479</v>
      </c>
      <c r="R307" s="4" t="s">
        <v>50</v>
      </c>
      <c r="S307" s="4" t="s">
        <v>2480</v>
      </c>
      <c r="T307" s="4" t="s">
        <v>52</v>
      </c>
      <c r="U307" s="4"/>
      <c r="V307" s="4"/>
      <c r="W307" s="4"/>
      <c r="X307" s="2" t="s">
        <v>2481</v>
      </c>
      <c r="Y307" s="4" t="s">
        <v>54</v>
      </c>
      <c r="Z307" s="4"/>
      <c r="AA307" s="4"/>
      <c r="AB307" s="4"/>
    </row>
    <row r="308" customFormat="false" ht="75" hidden="false" customHeight="true" outlineLevel="0" collapsed="false">
      <c r="A308" s="4" t="s">
        <v>2482</v>
      </c>
      <c r="B308" s="4" t="s">
        <v>2483</v>
      </c>
      <c r="C308" s="4" t="s">
        <v>2484</v>
      </c>
      <c r="D308" s="4" t="n">
        <v>1993</v>
      </c>
      <c r="E308" s="4" t="s">
        <v>91</v>
      </c>
      <c r="F308" s="4" t="s">
        <v>910</v>
      </c>
      <c r="G308" s="4" t="str">
        <f aca="false">IF(LEFT(I308,3)="R1 ","L6",IF(D308&gt;=2014,"L1",IF(D308&gt;=1998,"L2",IF(D308&gt;=1987,"L3",IF(D308&gt;=1978,"L4",IF(D308&gt;=1965,"L5","L6"))))))</f>
        <v>L3</v>
      </c>
      <c r="H308" s="4" t="str">
        <f aca="false">IFERROR(INDEX(Lanes!$C$2:$C$60,MATCH(LEFT(I308,FIND(" ",I308)-1),Lanes!$A$2:$A$60,0)),"?")</f>
        <v>V</v>
      </c>
      <c r="I308" s="4" t="s">
        <v>2160</v>
      </c>
      <c r="J308" s="4" t="s">
        <v>2437</v>
      </c>
      <c r="K308" s="4" t="s">
        <v>44</v>
      </c>
      <c r="L308" s="4" t="s">
        <v>93</v>
      </c>
      <c r="M308" s="4" t="s">
        <v>131</v>
      </c>
      <c r="N308" s="4"/>
      <c r="O308" s="4" t="s">
        <v>2485</v>
      </c>
      <c r="P308" s="2" t="s">
        <v>2486</v>
      </c>
      <c r="Q308" s="2" t="s">
        <v>2487</v>
      </c>
      <c r="R308" s="4" t="s">
        <v>50</v>
      </c>
      <c r="S308" s="4" t="s">
        <v>2488</v>
      </c>
      <c r="T308" s="4" t="s">
        <v>52</v>
      </c>
      <c r="U308" s="4"/>
      <c r="V308" s="4"/>
      <c r="W308" s="4"/>
      <c r="X308" s="2" t="s">
        <v>2489</v>
      </c>
      <c r="Y308" s="4" t="s">
        <v>54</v>
      </c>
      <c r="Z308" s="4"/>
      <c r="AA308" s="4"/>
      <c r="AB308" s="4"/>
    </row>
    <row r="309" customFormat="false" ht="75" hidden="false" customHeight="true" outlineLevel="0" collapsed="false">
      <c r="A309" s="4" t="s">
        <v>2490</v>
      </c>
      <c r="B309" s="4" t="s">
        <v>2491</v>
      </c>
      <c r="C309" s="4" t="s">
        <v>2492</v>
      </c>
      <c r="D309" s="4" t="n">
        <v>1992</v>
      </c>
      <c r="E309" s="4" t="s">
        <v>91</v>
      </c>
      <c r="F309" s="4" t="s">
        <v>2493</v>
      </c>
      <c r="G309" s="4" t="str">
        <f aca="false">IF(LEFT(I309,3)="R1 ","L6",IF(D309&gt;=2014,"L1",IF(D309&gt;=1998,"L2",IF(D309&gt;=1987,"L3",IF(D309&gt;=1978,"L4",IF(D309&gt;=1965,"L5","L6"))))))</f>
        <v>L3</v>
      </c>
      <c r="H309" s="4" t="str">
        <f aca="false">IFERROR(INDEX(Lanes!$C$2:$C$60,MATCH(LEFT(I309,FIND(" ",I309)-1),Lanes!$A$2:$A$60,0)),"?")</f>
        <v>V</v>
      </c>
      <c r="I309" s="4" t="s">
        <v>2160</v>
      </c>
      <c r="J309" s="4"/>
      <c r="K309" s="4" t="s">
        <v>44</v>
      </c>
      <c r="L309" s="4" t="s">
        <v>45</v>
      </c>
      <c r="M309" s="4" t="s">
        <v>2494</v>
      </c>
      <c r="N309" s="4"/>
      <c r="O309" s="4" t="s">
        <v>2495</v>
      </c>
      <c r="P309" s="2" t="s">
        <v>2496</v>
      </c>
      <c r="Q309" s="2" t="s">
        <v>2497</v>
      </c>
      <c r="R309" s="4" t="s">
        <v>50</v>
      </c>
      <c r="S309" s="4" t="s">
        <v>2498</v>
      </c>
      <c r="T309" s="4" t="s">
        <v>52</v>
      </c>
      <c r="U309" s="4"/>
      <c r="V309" s="4"/>
      <c r="W309" s="4"/>
      <c r="X309" s="2" t="s">
        <v>2499</v>
      </c>
      <c r="Y309" s="4" t="s">
        <v>54</v>
      </c>
      <c r="Z309" s="4"/>
      <c r="AA309" s="4"/>
      <c r="AB309" s="4"/>
    </row>
    <row r="310" customFormat="false" ht="75" hidden="false" customHeight="true" outlineLevel="0" collapsed="false">
      <c r="A310" s="4" t="s">
        <v>2500</v>
      </c>
      <c r="B310" s="4" t="s">
        <v>2491</v>
      </c>
      <c r="C310" s="4" t="s">
        <v>2501</v>
      </c>
      <c r="D310" s="4" t="n">
        <v>1994</v>
      </c>
      <c r="E310" s="4" t="s">
        <v>91</v>
      </c>
      <c r="F310" s="4" t="s">
        <v>614</v>
      </c>
      <c r="G310" s="4" t="str">
        <f aca="false">IF(LEFT(I310,3)="R1 ","L6",IF(D310&gt;=2014,"L1",IF(D310&gt;=1998,"L2",IF(D310&gt;=1987,"L3",IF(D310&gt;=1978,"L4",IF(D310&gt;=1965,"L5","L6"))))))</f>
        <v>L3</v>
      </c>
      <c r="H310" s="4" t="str">
        <f aca="false">IFERROR(INDEX(Lanes!$C$2:$C$60,MATCH(LEFT(I310,FIND(" ",I310)-1),Lanes!$A$2:$A$60,0)),"?")</f>
        <v>V</v>
      </c>
      <c r="I310" s="4" t="s">
        <v>2160</v>
      </c>
      <c r="J310" s="4"/>
      <c r="K310" s="4" t="s">
        <v>44</v>
      </c>
      <c r="L310" s="4" t="s">
        <v>45</v>
      </c>
      <c r="M310" s="4" t="s">
        <v>2494</v>
      </c>
      <c r="N310" s="4"/>
      <c r="O310" s="4" t="s">
        <v>2502</v>
      </c>
      <c r="P310" s="2" t="s">
        <v>2503</v>
      </c>
      <c r="Q310" s="2" t="s">
        <v>2504</v>
      </c>
      <c r="R310" s="4" t="s">
        <v>50</v>
      </c>
      <c r="S310" s="4" t="s">
        <v>2505</v>
      </c>
      <c r="T310" s="4" t="s">
        <v>52</v>
      </c>
      <c r="U310" s="4"/>
      <c r="V310" s="4"/>
      <c r="W310" s="4"/>
      <c r="X310" s="2" t="s">
        <v>2506</v>
      </c>
      <c r="Y310" s="4" t="s">
        <v>54</v>
      </c>
      <c r="Z310" s="4"/>
      <c r="AA310" s="4"/>
      <c r="AB310" s="4"/>
    </row>
    <row r="311" customFormat="false" ht="75" hidden="false" customHeight="true" outlineLevel="0" collapsed="false">
      <c r="A311" s="4" t="s">
        <v>2507</v>
      </c>
      <c r="B311" s="4" t="s">
        <v>2491</v>
      </c>
      <c r="C311" s="4" t="s">
        <v>2508</v>
      </c>
      <c r="D311" s="4" t="n">
        <v>1996</v>
      </c>
      <c r="E311" s="4" t="s">
        <v>91</v>
      </c>
      <c r="F311" s="4" t="s">
        <v>614</v>
      </c>
      <c r="G311" s="4" t="str">
        <f aca="false">IF(LEFT(I311,3)="R1 ","L6",IF(D311&gt;=2014,"L1",IF(D311&gt;=1998,"L2",IF(D311&gt;=1987,"L3",IF(D311&gt;=1978,"L4",IF(D311&gt;=1965,"L5","L6"))))))</f>
        <v>L3</v>
      </c>
      <c r="H311" s="4" t="str">
        <f aca="false">IFERROR(INDEX(Lanes!$C$2:$C$60,MATCH(LEFT(I311,FIND(" ",I311)-1),Lanes!$A$2:$A$60,0)),"?")</f>
        <v>V</v>
      </c>
      <c r="I311" s="4" t="s">
        <v>2160</v>
      </c>
      <c r="J311" s="4"/>
      <c r="K311" s="4" t="s">
        <v>44</v>
      </c>
      <c r="L311" s="4" t="s">
        <v>45</v>
      </c>
      <c r="M311" s="4" t="s">
        <v>2494</v>
      </c>
      <c r="N311" s="4"/>
      <c r="O311" s="4" t="s">
        <v>2509</v>
      </c>
      <c r="P311" s="2" t="s">
        <v>2510</v>
      </c>
      <c r="Q311" s="2" t="s">
        <v>2511</v>
      </c>
      <c r="R311" s="4" t="s">
        <v>50</v>
      </c>
      <c r="S311" s="4" t="s">
        <v>2512</v>
      </c>
      <c r="T311" s="4" t="s">
        <v>107</v>
      </c>
      <c r="U311" s="4"/>
      <c r="V311" s="4"/>
      <c r="W311" s="4"/>
      <c r="X311" s="2" t="s">
        <v>2513</v>
      </c>
      <c r="Y311" s="4" t="s">
        <v>54</v>
      </c>
      <c r="Z311" s="4"/>
      <c r="AA311" s="4"/>
      <c r="AB311" s="4"/>
    </row>
    <row r="312" customFormat="false" ht="75" hidden="false" customHeight="true" outlineLevel="0" collapsed="false">
      <c r="A312" s="4" t="s">
        <v>2514</v>
      </c>
      <c r="B312" s="4" t="s">
        <v>2515</v>
      </c>
      <c r="C312" s="4" t="s">
        <v>2516</v>
      </c>
      <c r="D312" s="4" t="n">
        <v>1999</v>
      </c>
      <c r="E312" s="4" t="s">
        <v>91</v>
      </c>
      <c r="F312" s="4" t="s">
        <v>2517</v>
      </c>
      <c r="G312" s="4" t="str">
        <f aca="false">IF(LEFT(I312,3)="R1 ","L6",IF(D312&gt;=2014,"L1",IF(D312&gt;=1998,"L2",IF(D312&gt;=1987,"L3",IF(D312&gt;=1978,"L4",IF(D312&gt;=1965,"L5","L6"))))))</f>
        <v>L2</v>
      </c>
      <c r="H312" s="4" t="str">
        <f aca="false">IFERROR(INDEX(Lanes!$C$2:$C$60,MATCH(LEFT(I312,FIND(" ",I312)-1),Lanes!$A$2:$A$60,0)),"?")</f>
        <v>V</v>
      </c>
      <c r="I312" s="4" t="s">
        <v>2160</v>
      </c>
      <c r="J312" s="4" t="s">
        <v>2025</v>
      </c>
      <c r="K312" s="4" t="s">
        <v>370</v>
      </c>
      <c r="L312" s="4" t="s">
        <v>93</v>
      </c>
      <c r="M312" s="4" t="s">
        <v>902</v>
      </c>
      <c r="N312" s="4" t="s">
        <v>2518</v>
      </c>
      <c r="O312" s="4" t="s">
        <v>2519</v>
      </c>
      <c r="P312" s="2" t="s">
        <v>2520</v>
      </c>
      <c r="Q312" s="2" t="s">
        <v>2521</v>
      </c>
      <c r="R312" s="4" t="s">
        <v>50</v>
      </c>
      <c r="S312" s="4" t="s">
        <v>2522</v>
      </c>
      <c r="T312" s="4" t="s">
        <v>52</v>
      </c>
      <c r="U312" s="4"/>
      <c r="V312" s="4"/>
      <c r="W312" s="4"/>
      <c r="X312" s="2" t="s">
        <v>2523</v>
      </c>
      <c r="Y312" s="4" t="s">
        <v>54</v>
      </c>
      <c r="Z312" s="4"/>
      <c r="AA312" s="4"/>
      <c r="AB312" s="4"/>
    </row>
    <row r="313" customFormat="false" ht="75" hidden="false" customHeight="true" outlineLevel="0" collapsed="false">
      <c r="A313" s="4" t="s">
        <v>2524</v>
      </c>
      <c r="B313" s="4" t="s">
        <v>2525</v>
      </c>
      <c r="C313" s="4" t="s">
        <v>2526</v>
      </c>
      <c r="D313" s="4" t="n">
        <v>1995</v>
      </c>
      <c r="E313" s="4" t="s">
        <v>91</v>
      </c>
      <c r="F313" s="4" t="s">
        <v>910</v>
      </c>
      <c r="G313" s="4" t="str">
        <f aca="false">IF(LEFT(I313,3)="R1 ","L6",IF(D313&gt;=2014,"L1",IF(D313&gt;=1998,"L2",IF(D313&gt;=1987,"L3",IF(D313&gt;=1978,"L4",IF(D313&gt;=1965,"L5","L6"))))))</f>
        <v>L3</v>
      </c>
      <c r="H313" s="4" t="str">
        <f aca="false">IFERROR(INDEX(Lanes!$C$2:$C$60,MATCH(LEFT(I313,FIND(" ",I313)-1),Lanes!$A$2:$A$60,0)),"?")</f>
        <v>V</v>
      </c>
      <c r="I313" s="4" t="s">
        <v>2160</v>
      </c>
      <c r="J313" s="4" t="s">
        <v>2527</v>
      </c>
      <c r="K313" s="4" t="s">
        <v>2528</v>
      </c>
      <c r="L313" s="4" t="s">
        <v>45</v>
      </c>
      <c r="M313" s="4" t="s">
        <v>131</v>
      </c>
      <c r="N313" s="4"/>
      <c r="O313" s="4" t="s">
        <v>2529</v>
      </c>
      <c r="P313" s="2" t="s">
        <v>2530</v>
      </c>
      <c r="Q313" s="2" t="s">
        <v>2531</v>
      </c>
      <c r="R313" s="4" t="s">
        <v>50</v>
      </c>
      <c r="S313" s="4" t="s">
        <v>2532</v>
      </c>
      <c r="T313" s="4" t="s">
        <v>52</v>
      </c>
      <c r="U313" s="4"/>
      <c r="V313" s="4"/>
      <c r="W313" s="4"/>
      <c r="X313" s="2" t="s">
        <v>2533</v>
      </c>
      <c r="Y313" s="4" t="s">
        <v>54</v>
      </c>
      <c r="Z313" s="4"/>
      <c r="AA313" s="4"/>
      <c r="AB313" s="4"/>
    </row>
    <row r="314" customFormat="false" ht="75" hidden="false" customHeight="true" outlineLevel="0" collapsed="false">
      <c r="A314" s="4" t="s">
        <v>2534</v>
      </c>
      <c r="B314" s="4" t="s">
        <v>2525</v>
      </c>
      <c r="C314" s="4" t="s">
        <v>2535</v>
      </c>
      <c r="D314" s="4" t="n">
        <v>2000</v>
      </c>
      <c r="E314" s="4" t="s">
        <v>91</v>
      </c>
      <c r="F314" s="4" t="s">
        <v>2536</v>
      </c>
      <c r="G314" s="4" t="str">
        <f aca="false">IF(LEFT(I314,3)="R1 ","L6",IF(D314&gt;=2014,"L1",IF(D314&gt;=1998,"L2",IF(D314&gt;=1987,"L3",IF(D314&gt;=1978,"L4",IF(D314&gt;=1965,"L5","L6"))))))</f>
        <v>L2</v>
      </c>
      <c r="H314" s="4" t="str">
        <f aca="false">IFERROR(INDEX(Lanes!$C$2:$C$60,MATCH(LEFT(I314,FIND(" ",I314)-1),Lanes!$A$2:$A$60,0)),"?")</f>
        <v>V</v>
      </c>
      <c r="I314" s="4" t="s">
        <v>2160</v>
      </c>
      <c r="J314" s="4"/>
      <c r="K314" s="4" t="s">
        <v>2528</v>
      </c>
      <c r="L314" s="4" t="s">
        <v>45</v>
      </c>
      <c r="M314" s="4" t="s">
        <v>131</v>
      </c>
      <c r="N314" s="4"/>
      <c r="O314" s="4" t="s">
        <v>2537</v>
      </c>
      <c r="P314" s="2" t="s">
        <v>2538</v>
      </c>
      <c r="Q314" s="2" t="s">
        <v>2539</v>
      </c>
      <c r="R314" s="4" t="s">
        <v>50</v>
      </c>
      <c r="S314" s="4" t="s">
        <v>2540</v>
      </c>
      <c r="T314" s="4" t="s">
        <v>107</v>
      </c>
      <c r="U314" s="4"/>
      <c r="V314" s="4"/>
      <c r="W314" s="4"/>
      <c r="X314" s="2" t="s">
        <v>2541</v>
      </c>
      <c r="Y314" s="4" t="s">
        <v>54</v>
      </c>
      <c r="Z314" s="4"/>
      <c r="AA314" s="4"/>
      <c r="AB314" s="4"/>
    </row>
    <row r="315" customFormat="false" ht="75" hidden="false" customHeight="true" outlineLevel="0" collapsed="false">
      <c r="A315" s="4" t="s">
        <v>2542</v>
      </c>
      <c r="B315" s="4" t="s">
        <v>2543</v>
      </c>
      <c r="C315" s="4" t="s">
        <v>2544</v>
      </c>
      <c r="D315" s="4" t="n">
        <v>1995</v>
      </c>
      <c r="E315" s="4" t="s">
        <v>91</v>
      </c>
      <c r="F315" s="4" t="s">
        <v>2370</v>
      </c>
      <c r="G315" s="4" t="str">
        <f aca="false">IF(LEFT(I315,3)="R1 ","L6",IF(D315&gt;=2014,"L1",IF(D315&gt;=1998,"L2",IF(D315&gt;=1987,"L3",IF(D315&gt;=1978,"L4",IF(D315&gt;=1965,"L5","L6"))))))</f>
        <v>L3</v>
      </c>
      <c r="H315" s="4" t="str">
        <f aca="false">IFERROR(INDEX(Lanes!$C$2:$C$60,MATCH(LEFT(I315,FIND(" ",I315)-1),Lanes!$A$2:$A$60,0)),"?")</f>
        <v>V</v>
      </c>
      <c r="I315" s="4" t="s">
        <v>2160</v>
      </c>
      <c r="J315" s="4"/>
      <c r="K315" s="4" t="s">
        <v>370</v>
      </c>
      <c r="L315" s="4" t="s">
        <v>45</v>
      </c>
      <c r="M315" s="4" t="s">
        <v>131</v>
      </c>
      <c r="N315" s="4"/>
      <c r="O315" s="4" t="s">
        <v>2545</v>
      </c>
      <c r="P315" s="2" t="s">
        <v>2546</v>
      </c>
      <c r="Q315" s="2" t="s">
        <v>2547</v>
      </c>
      <c r="R315" s="4" t="s">
        <v>50</v>
      </c>
      <c r="S315" s="4" t="s">
        <v>2548</v>
      </c>
      <c r="T315" s="4" t="s">
        <v>52</v>
      </c>
      <c r="U315" s="4"/>
      <c r="V315" s="4"/>
      <c r="W315" s="4"/>
      <c r="X315" s="2" t="s">
        <v>2549</v>
      </c>
      <c r="Y315" s="4" t="s">
        <v>77</v>
      </c>
      <c r="Z315" s="4"/>
      <c r="AA315" s="4"/>
      <c r="AB315" s="4"/>
    </row>
    <row r="316" customFormat="false" ht="75" hidden="false" customHeight="true" outlineLevel="0" collapsed="false">
      <c r="A316" s="4" t="s">
        <v>2550</v>
      </c>
      <c r="B316" s="4" t="s">
        <v>2543</v>
      </c>
      <c r="C316" s="4" t="s">
        <v>2551</v>
      </c>
      <c r="D316" s="4" t="n">
        <v>1997</v>
      </c>
      <c r="E316" s="4" t="s">
        <v>91</v>
      </c>
      <c r="F316" s="4" t="s">
        <v>2370</v>
      </c>
      <c r="G316" s="4" t="str">
        <f aca="false">IF(LEFT(I316,3)="R1 ","L6",IF(D316&gt;=2014,"L1",IF(D316&gt;=1998,"L2",IF(D316&gt;=1987,"L3",IF(D316&gt;=1978,"L4",IF(D316&gt;=1965,"L5","L6"))))))</f>
        <v>L3</v>
      </c>
      <c r="H316" s="4" t="str">
        <f aca="false">IFERROR(INDEX(Lanes!$C$2:$C$60,MATCH(LEFT(I316,FIND(" ",I316)-1),Lanes!$A$2:$A$60,0)),"?")</f>
        <v>V</v>
      </c>
      <c r="I316" s="4" t="s">
        <v>2160</v>
      </c>
      <c r="J316" s="4"/>
      <c r="K316" s="4" t="s">
        <v>370</v>
      </c>
      <c r="L316" s="4" t="s">
        <v>45</v>
      </c>
      <c r="M316" s="4" t="s">
        <v>131</v>
      </c>
      <c r="N316" s="4"/>
      <c r="O316" s="4" t="s">
        <v>2552</v>
      </c>
      <c r="P316" s="2" t="s">
        <v>2553</v>
      </c>
      <c r="Q316" s="2" t="s">
        <v>2554</v>
      </c>
      <c r="R316" s="4" t="s">
        <v>50</v>
      </c>
      <c r="S316" s="4" t="s">
        <v>2555</v>
      </c>
      <c r="T316" s="4" t="s">
        <v>107</v>
      </c>
      <c r="U316" s="4"/>
      <c r="V316" s="4"/>
      <c r="W316" s="4"/>
      <c r="X316" s="2" t="s">
        <v>2549</v>
      </c>
      <c r="Y316" s="4" t="s">
        <v>77</v>
      </c>
      <c r="Z316" s="4"/>
      <c r="AA316" s="4"/>
      <c r="AB316" s="4"/>
    </row>
    <row r="317" customFormat="false" ht="75" hidden="false" customHeight="true" outlineLevel="0" collapsed="false">
      <c r="A317" s="4" t="s">
        <v>2556</v>
      </c>
      <c r="B317" s="4" t="s">
        <v>2543</v>
      </c>
      <c r="C317" s="4" t="s">
        <v>2557</v>
      </c>
      <c r="D317" s="4" t="n">
        <v>1999</v>
      </c>
      <c r="E317" s="4" t="s">
        <v>91</v>
      </c>
      <c r="F317" s="4" t="s">
        <v>2370</v>
      </c>
      <c r="G317" s="4" t="str">
        <f aca="false">IF(LEFT(I317,3)="R1 ","L6",IF(D317&gt;=2014,"L1",IF(D317&gt;=1998,"L2",IF(D317&gt;=1987,"L3",IF(D317&gt;=1978,"L4",IF(D317&gt;=1965,"L5","L6"))))))</f>
        <v>L2</v>
      </c>
      <c r="H317" s="4" t="str">
        <f aca="false">IFERROR(INDEX(Lanes!$C$2:$C$60,MATCH(LEFT(I317,FIND(" ",I317)-1),Lanes!$A$2:$A$60,0)),"?")</f>
        <v>V</v>
      </c>
      <c r="I317" s="4" t="s">
        <v>2160</v>
      </c>
      <c r="J317" s="4"/>
      <c r="K317" s="4" t="s">
        <v>370</v>
      </c>
      <c r="L317" s="4" t="s">
        <v>45</v>
      </c>
      <c r="M317" s="4" t="s">
        <v>131</v>
      </c>
      <c r="N317" s="4"/>
      <c r="O317" s="4" t="s">
        <v>2558</v>
      </c>
      <c r="P317" s="2" t="s">
        <v>2559</v>
      </c>
      <c r="Q317" s="2" t="s">
        <v>2560</v>
      </c>
      <c r="R317" s="4" t="s">
        <v>50</v>
      </c>
      <c r="S317" s="4" t="s">
        <v>2561</v>
      </c>
      <c r="T317" s="4" t="s">
        <v>107</v>
      </c>
      <c r="U317" s="4"/>
      <c r="V317" s="4"/>
      <c r="W317" s="4"/>
      <c r="X317" s="2" t="s">
        <v>2549</v>
      </c>
      <c r="Y317" s="4" t="s">
        <v>77</v>
      </c>
      <c r="Z317" s="4"/>
      <c r="AA317" s="4"/>
      <c r="AB317" s="4"/>
    </row>
    <row r="318" customFormat="false" ht="75" hidden="false" customHeight="true" outlineLevel="0" collapsed="false">
      <c r="A318" s="4" t="s">
        <v>2562</v>
      </c>
      <c r="B318" s="4" t="s">
        <v>2563</v>
      </c>
      <c r="C318" s="4" t="s">
        <v>2564</v>
      </c>
      <c r="D318" s="4" t="n">
        <v>1997</v>
      </c>
      <c r="E318" s="4" t="s">
        <v>91</v>
      </c>
      <c r="F318" s="4" t="s">
        <v>2370</v>
      </c>
      <c r="G318" s="4" t="str">
        <f aca="false">IF(LEFT(I318,3)="R1 ","L6",IF(D318&gt;=2014,"L1",IF(D318&gt;=1998,"L2",IF(D318&gt;=1987,"L3",IF(D318&gt;=1978,"L4",IF(D318&gt;=1965,"L5","L6"))))))</f>
        <v>L3</v>
      </c>
      <c r="H318" s="4" t="str">
        <f aca="false">IFERROR(INDEX(Lanes!$C$2:$C$60,MATCH(LEFT(I318,FIND(" ",I318)-1),Lanes!$A$2:$A$60,0)),"?")</f>
        <v>V</v>
      </c>
      <c r="I318" s="4" t="s">
        <v>2160</v>
      </c>
      <c r="J318" s="4"/>
      <c r="K318" s="4" t="s">
        <v>44</v>
      </c>
      <c r="L318" s="4" t="s">
        <v>45</v>
      </c>
      <c r="M318" s="4" t="s">
        <v>131</v>
      </c>
      <c r="N318" s="4"/>
      <c r="O318" s="4" t="s">
        <v>2565</v>
      </c>
      <c r="P318" s="2" t="s">
        <v>2566</v>
      </c>
      <c r="Q318" s="2" t="s">
        <v>2567</v>
      </c>
      <c r="R318" s="4" t="s">
        <v>50</v>
      </c>
      <c r="S318" s="4" t="s">
        <v>2568</v>
      </c>
      <c r="T318" s="4" t="s">
        <v>107</v>
      </c>
      <c r="U318" s="4"/>
      <c r="V318" s="4"/>
      <c r="W318" s="4"/>
      <c r="X318" s="2" t="s">
        <v>2569</v>
      </c>
      <c r="Y318" s="4" t="s">
        <v>77</v>
      </c>
      <c r="Z318" s="4"/>
      <c r="AA318" s="4"/>
      <c r="AB318" s="4"/>
    </row>
    <row r="319" customFormat="false" ht="75" hidden="false" customHeight="true" outlineLevel="0" collapsed="false">
      <c r="A319" s="4" t="s">
        <v>2570</v>
      </c>
      <c r="B319" s="4" t="s">
        <v>2563</v>
      </c>
      <c r="C319" s="4" t="s">
        <v>2571</v>
      </c>
      <c r="D319" s="4" t="n">
        <v>1999</v>
      </c>
      <c r="E319" s="4" t="s">
        <v>91</v>
      </c>
      <c r="F319" s="4" t="s">
        <v>2370</v>
      </c>
      <c r="G319" s="4" t="str">
        <f aca="false">IF(LEFT(I319,3)="R1 ","L6",IF(D319&gt;=2014,"L1",IF(D319&gt;=1998,"L2",IF(D319&gt;=1987,"L3",IF(D319&gt;=1978,"L4",IF(D319&gt;=1965,"L5","L6"))))))</f>
        <v>L2</v>
      </c>
      <c r="H319" s="4" t="str">
        <f aca="false">IFERROR(INDEX(Lanes!$C$2:$C$60,MATCH(LEFT(I319,FIND(" ",I319)-1),Lanes!$A$2:$A$60,0)),"?")</f>
        <v>V</v>
      </c>
      <c r="I319" s="4" t="s">
        <v>2160</v>
      </c>
      <c r="J319" s="4"/>
      <c r="K319" s="4" t="s">
        <v>44</v>
      </c>
      <c r="L319" s="4" t="s">
        <v>45</v>
      </c>
      <c r="M319" s="4" t="s">
        <v>131</v>
      </c>
      <c r="N319" s="4"/>
      <c r="O319" s="4" t="s">
        <v>2565</v>
      </c>
      <c r="P319" s="2" t="s">
        <v>2572</v>
      </c>
      <c r="Q319" s="2" t="s">
        <v>2573</v>
      </c>
      <c r="R319" s="4" t="s">
        <v>50</v>
      </c>
      <c r="S319" s="4" t="s">
        <v>2574</v>
      </c>
      <c r="T319" s="4" t="s">
        <v>107</v>
      </c>
      <c r="U319" s="4"/>
      <c r="V319" s="4"/>
      <c r="W319" s="4"/>
      <c r="X319" s="2" t="s">
        <v>2569</v>
      </c>
      <c r="Y319" s="4" t="s">
        <v>77</v>
      </c>
      <c r="Z319" s="4"/>
      <c r="AA319" s="4"/>
      <c r="AB319" s="4"/>
    </row>
    <row r="320" customFormat="false" ht="75" hidden="false" customHeight="true" outlineLevel="0" collapsed="false">
      <c r="A320" s="4" t="s">
        <v>2575</v>
      </c>
      <c r="B320" s="4" t="s">
        <v>2576</v>
      </c>
      <c r="C320" s="4" t="s">
        <v>2577</v>
      </c>
      <c r="D320" s="4" t="n">
        <v>1991</v>
      </c>
      <c r="E320" s="4" t="s">
        <v>91</v>
      </c>
      <c r="F320" s="4" t="s">
        <v>1797</v>
      </c>
      <c r="G320" s="4" t="str">
        <f aca="false">IF(LEFT(I320,3)="R1 ","L6",IF(D320&gt;=2014,"L1",IF(D320&gt;=1998,"L2",IF(D320&gt;=1987,"L3",IF(D320&gt;=1978,"L4",IF(D320&gt;=1965,"L5","L6"))))))</f>
        <v>L3</v>
      </c>
      <c r="H320" s="4" t="str">
        <f aca="false">IFERROR(INDEX(Lanes!$C$2:$C$60,MATCH(LEFT(I320,FIND(" ",I320)-1),Lanes!$A$2:$A$60,0)),"?")</f>
        <v>V</v>
      </c>
      <c r="I320" s="4" t="s">
        <v>2160</v>
      </c>
      <c r="J320" s="4"/>
      <c r="K320" s="4" t="s">
        <v>370</v>
      </c>
      <c r="L320" s="4" t="s">
        <v>45</v>
      </c>
      <c r="M320" s="4" t="s">
        <v>131</v>
      </c>
      <c r="N320" s="4"/>
      <c r="O320" s="4" t="s">
        <v>2578</v>
      </c>
      <c r="P320" s="2" t="s">
        <v>2579</v>
      </c>
      <c r="Q320" s="2" t="s">
        <v>2580</v>
      </c>
      <c r="R320" s="4" t="s">
        <v>50</v>
      </c>
      <c r="S320" s="4" t="s">
        <v>2581</v>
      </c>
      <c r="T320" s="4" t="s">
        <v>52</v>
      </c>
      <c r="U320" s="4"/>
      <c r="V320" s="4"/>
      <c r="W320" s="4"/>
      <c r="X320" s="2" t="s">
        <v>2582</v>
      </c>
      <c r="Y320" s="4" t="s">
        <v>77</v>
      </c>
      <c r="Z320" s="4"/>
      <c r="AA320" s="4"/>
      <c r="AB320" s="4"/>
    </row>
    <row r="321" customFormat="false" ht="75" hidden="false" customHeight="true" outlineLevel="0" collapsed="false">
      <c r="A321" s="4" t="s">
        <v>2583</v>
      </c>
      <c r="B321" s="4" t="s">
        <v>2576</v>
      </c>
      <c r="C321" s="4" t="s">
        <v>2584</v>
      </c>
      <c r="D321" s="4" t="n">
        <v>1994</v>
      </c>
      <c r="E321" s="4" t="s">
        <v>91</v>
      </c>
      <c r="F321" s="4" t="s">
        <v>924</v>
      </c>
      <c r="G321" s="4" t="str">
        <f aca="false">IF(LEFT(I321,3)="R1 ","L6",IF(D321&gt;=2014,"L1",IF(D321&gt;=1998,"L2",IF(D321&gt;=1987,"L3",IF(D321&gt;=1978,"L4",IF(D321&gt;=1965,"L5","L6"))))))</f>
        <v>L3</v>
      </c>
      <c r="H321" s="4" t="str">
        <f aca="false">IFERROR(INDEX(Lanes!$C$2:$C$60,MATCH(LEFT(I321,FIND(" ",I321)-1),Lanes!$A$2:$A$60,0)),"?")</f>
        <v>V</v>
      </c>
      <c r="I321" s="4" t="s">
        <v>2160</v>
      </c>
      <c r="J321" s="4"/>
      <c r="K321" s="4" t="s">
        <v>370</v>
      </c>
      <c r="L321" s="4" t="s">
        <v>45</v>
      </c>
      <c r="M321" s="4" t="s">
        <v>131</v>
      </c>
      <c r="N321" s="4"/>
      <c r="O321" s="4" t="s">
        <v>2585</v>
      </c>
      <c r="P321" s="2" t="s">
        <v>2586</v>
      </c>
      <c r="Q321" s="2" t="s">
        <v>2587</v>
      </c>
      <c r="R321" s="4" t="s">
        <v>50</v>
      </c>
      <c r="S321" s="4" t="s">
        <v>2588</v>
      </c>
      <c r="T321" s="4" t="s">
        <v>107</v>
      </c>
      <c r="U321" s="4"/>
      <c r="V321" s="4"/>
      <c r="W321" s="4"/>
      <c r="X321" s="2" t="s">
        <v>2582</v>
      </c>
      <c r="Y321" s="4" t="s">
        <v>77</v>
      </c>
      <c r="Z321" s="4"/>
      <c r="AA321" s="4"/>
      <c r="AB321" s="4"/>
    </row>
    <row r="322" customFormat="false" ht="75" hidden="false" customHeight="true" outlineLevel="0" collapsed="false">
      <c r="A322" s="4" t="s">
        <v>2589</v>
      </c>
      <c r="B322" s="4" t="s">
        <v>2576</v>
      </c>
      <c r="C322" s="4" t="s">
        <v>2590</v>
      </c>
      <c r="D322" s="4" t="n">
        <v>1998</v>
      </c>
      <c r="E322" s="4" t="s">
        <v>91</v>
      </c>
      <c r="F322" s="4" t="s">
        <v>2591</v>
      </c>
      <c r="G322" s="4" t="str">
        <f aca="false">IF(LEFT(I322,3)="R1 ","L6",IF(D322&gt;=2014,"L1",IF(D322&gt;=1998,"L2",IF(D322&gt;=1987,"L3",IF(D322&gt;=1978,"L4",IF(D322&gt;=1965,"L5","L6"))))))</f>
        <v>L2</v>
      </c>
      <c r="H322" s="4" t="str">
        <f aca="false">IFERROR(INDEX(Lanes!$C$2:$C$60,MATCH(LEFT(I322,FIND(" ",I322)-1),Lanes!$A$2:$A$60,0)),"?")</f>
        <v>V</v>
      </c>
      <c r="I322" s="4" t="s">
        <v>2160</v>
      </c>
      <c r="J322" s="4"/>
      <c r="K322" s="4" t="s">
        <v>370</v>
      </c>
      <c r="L322" s="4" t="s">
        <v>45</v>
      </c>
      <c r="M322" s="4" t="s">
        <v>131</v>
      </c>
      <c r="N322" s="4"/>
      <c r="O322" s="4" t="s">
        <v>2592</v>
      </c>
      <c r="P322" s="2" t="s">
        <v>2593</v>
      </c>
      <c r="Q322" s="2" t="s">
        <v>2594</v>
      </c>
      <c r="R322" s="4" t="s">
        <v>50</v>
      </c>
      <c r="S322" s="4" t="s">
        <v>2595</v>
      </c>
      <c r="T322" s="4" t="s">
        <v>107</v>
      </c>
      <c r="U322" s="4"/>
      <c r="V322" s="4"/>
      <c r="W322" s="4"/>
      <c r="X322" s="2" t="s">
        <v>2582</v>
      </c>
      <c r="Y322" s="4" t="s">
        <v>77</v>
      </c>
      <c r="Z322" s="4"/>
      <c r="AA322" s="4"/>
      <c r="AB322" s="4"/>
    </row>
    <row r="323" customFormat="false" ht="75" hidden="false" customHeight="true" outlineLevel="0" collapsed="false">
      <c r="A323" s="4" t="s">
        <v>2596</v>
      </c>
      <c r="B323" s="4" t="s">
        <v>2597</v>
      </c>
      <c r="C323" s="4" t="s">
        <v>2598</v>
      </c>
      <c r="D323" s="4" t="n">
        <v>1992</v>
      </c>
      <c r="E323" s="4" t="s">
        <v>91</v>
      </c>
      <c r="F323" s="4" t="s">
        <v>2599</v>
      </c>
      <c r="G323" s="4" t="str">
        <f aca="false">IF(LEFT(I323,3)="R1 ","L6",IF(D323&gt;=2014,"L1",IF(D323&gt;=1998,"L2",IF(D323&gt;=1987,"L3",IF(D323&gt;=1978,"L4",IF(D323&gt;=1965,"L5","L6"))))))</f>
        <v>L3</v>
      </c>
      <c r="H323" s="4" t="str">
        <f aca="false">IFERROR(INDEX(Lanes!$C$2:$C$60,MATCH(LEFT(I323,FIND(" ",I323)-1),Lanes!$A$2:$A$60,0)),"?")</f>
        <v>V</v>
      </c>
      <c r="I323" s="4" t="s">
        <v>2160</v>
      </c>
      <c r="J323" s="4" t="s">
        <v>2237</v>
      </c>
      <c r="K323" s="4" t="s">
        <v>370</v>
      </c>
      <c r="L323" s="4" t="s">
        <v>93</v>
      </c>
      <c r="M323" s="4" t="s">
        <v>902</v>
      </c>
      <c r="N323" s="4" t="s">
        <v>2518</v>
      </c>
      <c r="O323" s="4" t="s">
        <v>2600</v>
      </c>
      <c r="P323" s="2" t="s">
        <v>2601</v>
      </c>
      <c r="Q323" s="2" t="s">
        <v>2602</v>
      </c>
      <c r="R323" s="4" t="s">
        <v>50</v>
      </c>
      <c r="S323" s="4" t="s">
        <v>2603</v>
      </c>
      <c r="T323" s="4" t="s">
        <v>52</v>
      </c>
      <c r="U323" s="4"/>
      <c r="V323" s="4"/>
      <c r="W323" s="4"/>
      <c r="X323" s="2" t="s">
        <v>2604</v>
      </c>
      <c r="Y323" s="4" t="s">
        <v>54</v>
      </c>
      <c r="Z323" s="4"/>
      <c r="AA323" s="4"/>
      <c r="AB323" s="4"/>
    </row>
    <row r="324" customFormat="false" ht="75" hidden="false" customHeight="true" outlineLevel="0" collapsed="false">
      <c r="A324" s="4" t="s">
        <v>2605</v>
      </c>
      <c r="B324" s="4" t="s">
        <v>2597</v>
      </c>
      <c r="C324" s="4" t="s">
        <v>2606</v>
      </c>
      <c r="D324" s="4" t="n">
        <v>1996</v>
      </c>
      <c r="E324" s="4" t="s">
        <v>91</v>
      </c>
      <c r="F324" s="4" t="s">
        <v>2517</v>
      </c>
      <c r="G324" s="4" t="str">
        <f aca="false">IF(LEFT(I324,3)="R1 ","L6",IF(D324&gt;=2014,"L1",IF(D324&gt;=1998,"L2",IF(D324&gt;=1987,"L3",IF(D324&gt;=1978,"L4",IF(D324&gt;=1965,"L5","L6"))))))</f>
        <v>L3</v>
      </c>
      <c r="H324" s="4" t="str">
        <f aca="false">IFERROR(INDEX(Lanes!$C$2:$C$60,MATCH(LEFT(I324,FIND(" ",I324)-1),Lanes!$A$2:$A$60,0)),"?")</f>
        <v>V</v>
      </c>
      <c r="I324" s="4" t="s">
        <v>2160</v>
      </c>
      <c r="J324" s="4"/>
      <c r="K324" s="4" t="s">
        <v>370</v>
      </c>
      <c r="L324" s="4" t="s">
        <v>93</v>
      </c>
      <c r="M324" s="4" t="s">
        <v>902</v>
      </c>
      <c r="N324" s="4" t="s">
        <v>2518</v>
      </c>
      <c r="O324" s="4" t="s">
        <v>2607</v>
      </c>
      <c r="P324" s="2" t="s">
        <v>2608</v>
      </c>
      <c r="Q324" s="2" t="s">
        <v>2609</v>
      </c>
      <c r="R324" s="4" t="s">
        <v>50</v>
      </c>
      <c r="S324" s="4" t="s">
        <v>2610</v>
      </c>
      <c r="T324" s="4" t="s">
        <v>107</v>
      </c>
      <c r="U324" s="4"/>
      <c r="V324" s="4"/>
      <c r="W324" s="4"/>
      <c r="X324" s="2" t="s">
        <v>2611</v>
      </c>
      <c r="Y324" s="4" t="s">
        <v>54</v>
      </c>
      <c r="Z324" s="4"/>
      <c r="AA324" s="4"/>
      <c r="AB324" s="4"/>
    </row>
    <row r="325" customFormat="false" ht="75" hidden="false" customHeight="true" outlineLevel="0" collapsed="false">
      <c r="A325" s="4" t="s">
        <v>2612</v>
      </c>
      <c r="B325" s="4" t="s">
        <v>2597</v>
      </c>
      <c r="C325" s="4" t="s">
        <v>2613</v>
      </c>
      <c r="D325" s="4" t="n">
        <v>1999</v>
      </c>
      <c r="E325" s="4" t="s">
        <v>396</v>
      </c>
      <c r="F325" s="4" t="s">
        <v>2614</v>
      </c>
      <c r="G325" s="4" t="str">
        <f aca="false">IF(LEFT(I325,3)="R1 ","L6",IF(D325&gt;=2014,"L1",IF(D325&gt;=1998,"L2",IF(D325&gt;=1987,"L3",IF(D325&gt;=1978,"L4",IF(D325&gt;=1965,"L5","L6"))))))</f>
        <v>L2</v>
      </c>
      <c r="H325" s="4" t="str">
        <f aca="false">IFERROR(INDEX(Lanes!$C$2:$C$60,MATCH(LEFT(I325,FIND(" ",I325)-1),Lanes!$A$2:$A$60,0)),"?")</f>
        <v>V</v>
      </c>
      <c r="I325" s="4" t="s">
        <v>2160</v>
      </c>
      <c r="J325" s="4"/>
      <c r="K325" s="4" t="s">
        <v>370</v>
      </c>
      <c r="L325" s="4" t="s">
        <v>93</v>
      </c>
      <c r="M325" s="4" t="s">
        <v>902</v>
      </c>
      <c r="N325" s="4" t="s">
        <v>2518</v>
      </c>
      <c r="O325" s="4" t="s">
        <v>2615</v>
      </c>
      <c r="P325" s="2" t="s">
        <v>2616</v>
      </c>
      <c r="Q325" s="2" t="s">
        <v>2617</v>
      </c>
      <c r="R325" s="4" t="s">
        <v>50</v>
      </c>
      <c r="S325" s="4" t="s">
        <v>2618</v>
      </c>
      <c r="T325" s="4" t="s">
        <v>107</v>
      </c>
      <c r="U325" s="4"/>
      <c r="V325" s="4"/>
      <c r="W325" s="4"/>
      <c r="X325" s="2" t="s">
        <v>2619</v>
      </c>
      <c r="Y325" s="4" t="s">
        <v>54</v>
      </c>
      <c r="Z325" s="4"/>
      <c r="AA325" s="4"/>
      <c r="AB325" s="4"/>
    </row>
    <row r="326" customFormat="false" ht="75" hidden="false" customHeight="true" outlineLevel="0" collapsed="false">
      <c r="A326" s="4" t="s">
        <v>2620</v>
      </c>
      <c r="B326" s="4" t="s">
        <v>2597</v>
      </c>
      <c r="C326" s="4" t="s">
        <v>2621</v>
      </c>
      <c r="D326" s="4" t="n">
        <v>2001</v>
      </c>
      <c r="E326" s="4" t="s">
        <v>91</v>
      </c>
      <c r="F326" s="4" t="s">
        <v>2614</v>
      </c>
      <c r="G326" s="4" t="str">
        <f aca="false">IF(LEFT(I326,3)="R1 ","L6",IF(D326&gt;=2014,"L1",IF(D326&gt;=1998,"L2",IF(D326&gt;=1987,"L3",IF(D326&gt;=1978,"L4",IF(D326&gt;=1965,"L5","L6"))))))</f>
        <v>L2</v>
      </c>
      <c r="H326" s="4" t="str">
        <f aca="false">IFERROR(INDEX(Lanes!$C$2:$C$60,MATCH(LEFT(I326,FIND(" ",I326)-1),Lanes!$A$2:$A$60,0)),"?")</f>
        <v>V</v>
      </c>
      <c r="I326" s="4" t="s">
        <v>2160</v>
      </c>
      <c r="J326" s="4"/>
      <c r="K326" s="4" t="s">
        <v>370</v>
      </c>
      <c r="L326" s="4" t="s">
        <v>93</v>
      </c>
      <c r="M326" s="4" t="s">
        <v>902</v>
      </c>
      <c r="N326" s="4" t="s">
        <v>2518</v>
      </c>
      <c r="O326" s="4" t="s">
        <v>2622</v>
      </c>
      <c r="P326" s="2" t="s">
        <v>2623</v>
      </c>
      <c r="Q326" s="2" t="s">
        <v>2624</v>
      </c>
      <c r="R326" s="4" t="s">
        <v>50</v>
      </c>
      <c r="S326" s="4" t="s">
        <v>2625</v>
      </c>
      <c r="T326" s="4" t="s">
        <v>52</v>
      </c>
      <c r="U326" s="4"/>
      <c r="V326" s="4"/>
      <c r="W326" s="4"/>
      <c r="X326" s="2" t="s">
        <v>2626</v>
      </c>
      <c r="Y326" s="4" t="s">
        <v>54</v>
      </c>
      <c r="Z326" s="4"/>
      <c r="AA326" s="4"/>
      <c r="AB326" s="4"/>
    </row>
    <row r="327" customFormat="false" ht="75" hidden="false" customHeight="true" outlineLevel="0" collapsed="false">
      <c r="A327" s="4" t="s">
        <v>2627</v>
      </c>
      <c r="B327" s="4" t="s">
        <v>2628</v>
      </c>
      <c r="C327" s="4" t="s">
        <v>2628</v>
      </c>
      <c r="D327" s="4" t="n">
        <v>1998</v>
      </c>
      <c r="E327" s="4" t="s">
        <v>91</v>
      </c>
      <c r="F327" s="4" t="s">
        <v>2629</v>
      </c>
      <c r="G327" s="4" t="str">
        <f aca="false">IF(LEFT(I327,3)="R1 ","L6",IF(D327&gt;=2014,"L1",IF(D327&gt;=1998,"L2",IF(D327&gt;=1987,"L3",IF(D327&gt;=1978,"L4",IF(D327&gt;=1965,"L5","L6"))))))</f>
        <v>L2</v>
      </c>
      <c r="H327" s="4" t="str">
        <f aca="false">IFERROR(INDEX(Lanes!$C$2:$C$60,MATCH(LEFT(I327,FIND(" ",I327)-1),Lanes!$A$2:$A$60,0)),"?")</f>
        <v>V</v>
      </c>
      <c r="I327" s="4" t="s">
        <v>2160</v>
      </c>
      <c r="J327" s="4" t="s">
        <v>2237</v>
      </c>
      <c r="K327" s="4" t="s">
        <v>370</v>
      </c>
      <c r="L327" s="4" t="s">
        <v>45</v>
      </c>
      <c r="M327" s="4" t="s">
        <v>2630</v>
      </c>
      <c r="N327" s="4"/>
      <c r="O327" s="4" t="s">
        <v>2631</v>
      </c>
      <c r="P327" s="2" t="s">
        <v>2632</v>
      </c>
      <c r="Q327" s="2" t="s">
        <v>2633</v>
      </c>
      <c r="R327" s="4" t="s">
        <v>50</v>
      </c>
      <c r="S327" s="4" t="s">
        <v>2634</v>
      </c>
      <c r="T327" s="4" t="s">
        <v>52</v>
      </c>
      <c r="U327" s="4"/>
      <c r="V327" s="4"/>
      <c r="W327" s="4"/>
      <c r="X327" s="2" t="s">
        <v>2635</v>
      </c>
      <c r="Y327" s="4" t="s">
        <v>77</v>
      </c>
      <c r="Z327" s="4"/>
      <c r="AA327" s="4"/>
      <c r="AB327" s="4"/>
    </row>
    <row r="328" customFormat="false" ht="75" hidden="false" customHeight="true" outlineLevel="0" collapsed="false">
      <c r="A328" s="4" t="s">
        <v>2636</v>
      </c>
      <c r="B328" s="4" t="s">
        <v>2637</v>
      </c>
      <c r="C328" s="4" t="s">
        <v>2637</v>
      </c>
      <c r="D328" s="4" t="n">
        <v>1990</v>
      </c>
      <c r="E328" s="4" t="s">
        <v>91</v>
      </c>
      <c r="F328" s="4" t="s">
        <v>1797</v>
      </c>
      <c r="G328" s="4" t="str">
        <f aca="false">IF(LEFT(I328,3)="R1 ","L6",IF(D328&gt;=2014,"L1",IF(D328&gt;=1998,"L2",IF(D328&gt;=1987,"L3",IF(D328&gt;=1978,"L4",IF(D328&gt;=1965,"L5","L6"))))))</f>
        <v>L3</v>
      </c>
      <c r="H328" s="4" t="str">
        <f aca="false">IFERROR(INDEX(Lanes!$C$2:$C$60,MATCH(LEFT(I328,FIND(" ",I328)-1),Lanes!$A$2:$A$60,0)),"?")</f>
        <v>V</v>
      </c>
      <c r="I328" s="4" t="s">
        <v>2160</v>
      </c>
      <c r="J328" s="4"/>
      <c r="K328" s="4" t="s">
        <v>44</v>
      </c>
      <c r="L328" s="4" t="s">
        <v>93</v>
      </c>
      <c r="M328" s="4" t="s">
        <v>131</v>
      </c>
      <c r="N328" s="4"/>
      <c r="O328" s="4" t="s">
        <v>2638</v>
      </c>
      <c r="P328" s="2" t="s">
        <v>2639</v>
      </c>
      <c r="Q328" s="2" t="s">
        <v>2640</v>
      </c>
      <c r="R328" s="4" t="s">
        <v>50</v>
      </c>
      <c r="S328" s="4" t="s">
        <v>2641</v>
      </c>
      <c r="T328" s="4" t="s">
        <v>107</v>
      </c>
      <c r="U328" s="4"/>
      <c r="V328" s="4"/>
      <c r="W328" s="4"/>
      <c r="X328" s="2" t="s">
        <v>2642</v>
      </c>
      <c r="Y328" s="4" t="s">
        <v>77</v>
      </c>
      <c r="Z328" s="4"/>
      <c r="AA328" s="4"/>
      <c r="AB328" s="4"/>
    </row>
    <row r="329" customFormat="false" ht="75" hidden="false" customHeight="true" outlineLevel="0" collapsed="false">
      <c r="A329" s="4" t="s">
        <v>2643</v>
      </c>
      <c r="B329" s="4" t="s">
        <v>2644</v>
      </c>
      <c r="C329" s="4" t="s">
        <v>2645</v>
      </c>
      <c r="D329" s="4" t="n">
        <v>1993</v>
      </c>
      <c r="E329" s="4" t="s">
        <v>91</v>
      </c>
      <c r="F329" s="4" t="s">
        <v>924</v>
      </c>
      <c r="G329" s="4" t="str">
        <f aca="false">IF(LEFT(I329,3)="R1 ","L6",IF(D329&gt;=2014,"L1",IF(D329&gt;=1998,"L2",IF(D329&gt;=1987,"L3",IF(D329&gt;=1978,"L4",IF(D329&gt;=1965,"L5","L6"))))))</f>
        <v>L3</v>
      </c>
      <c r="H329" s="4" t="str">
        <f aca="false">IFERROR(INDEX(Lanes!$C$2:$C$60,MATCH(LEFT(I329,FIND(" ",I329)-1),Lanes!$A$2:$A$60,0)),"?")</f>
        <v>V</v>
      </c>
      <c r="I329" s="4" t="s">
        <v>2160</v>
      </c>
      <c r="J329" s="4"/>
      <c r="K329" s="4" t="s">
        <v>44</v>
      </c>
      <c r="L329" s="4" t="s">
        <v>45</v>
      </c>
      <c r="M329" s="4" t="s">
        <v>131</v>
      </c>
      <c r="N329" s="4"/>
      <c r="O329" s="4" t="s">
        <v>2646</v>
      </c>
      <c r="P329" s="2" t="s">
        <v>2647</v>
      </c>
      <c r="Q329" s="2" t="s">
        <v>2648</v>
      </c>
      <c r="R329" s="4" t="s">
        <v>50</v>
      </c>
      <c r="S329" s="4" t="s">
        <v>2649</v>
      </c>
      <c r="T329" s="4" t="s">
        <v>107</v>
      </c>
      <c r="U329" s="4"/>
      <c r="V329" s="4"/>
      <c r="W329" s="4"/>
      <c r="X329" s="2" t="s">
        <v>2650</v>
      </c>
      <c r="Y329" s="4" t="s">
        <v>77</v>
      </c>
      <c r="Z329" s="4"/>
      <c r="AA329" s="4"/>
      <c r="AB329" s="4"/>
    </row>
    <row r="330" customFormat="false" ht="75" hidden="false" customHeight="true" outlineLevel="0" collapsed="false">
      <c r="A330" s="4" t="s">
        <v>2651</v>
      </c>
      <c r="B330" s="4" t="s">
        <v>2652</v>
      </c>
      <c r="C330" s="4" t="s">
        <v>2653</v>
      </c>
      <c r="D330" s="4" t="n">
        <v>1994</v>
      </c>
      <c r="E330" s="4" t="s">
        <v>91</v>
      </c>
      <c r="F330" s="4" t="s">
        <v>2654</v>
      </c>
      <c r="G330" s="4" t="str">
        <f aca="false">IF(LEFT(I330,3)="R1 ","L6",IF(D330&gt;=2014,"L1",IF(D330&gt;=1998,"L2",IF(D330&gt;=1987,"L3",IF(D330&gt;=1978,"L4",IF(D330&gt;=1965,"L5","L6"))))))</f>
        <v>L3</v>
      </c>
      <c r="H330" s="4" t="str">
        <f aca="false">IFERROR(INDEX(Lanes!$C$2:$C$60,MATCH(LEFT(I330,FIND(" ",I330)-1),Lanes!$A$2:$A$60,0)),"?")</f>
        <v>V</v>
      </c>
      <c r="I330" s="4" t="s">
        <v>2160</v>
      </c>
      <c r="J330" s="4"/>
      <c r="K330" s="4" t="s">
        <v>44</v>
      </c>
      <c r="L330" s="4" t="s">
        <v>352</v>
      </c>
      <c r="M330" s="4" t="s">
        <v>2655</v>
      </c>
      <c r="N330" s="4"/>
      <c r="O330" s="4" t="s">
        <v>2656</v>
      </c>
      <c r="P330" s="2" t="s">
        <v>2657</v>
      </c>
      <c r="Q330" s="2" t="s">
        <v>2658</v>
      </c>
      <c r="R330" s="4" t="s">
        <v>50</v>
      </c>
      <c r="S330" s="4" t="s">
        <v>2659</v>
      </c>
      <c r="T330" s="4" t="s">
        <v>107</v>
      </c>
      <c r="U330" s="4"/>
      <c r="V330" s="4"/>
      <c r="W330" s="4"/>
      <c r="X330" s="2" t="s">
        <v>2660</v>
      </c>
      <c r="Y330" s="4" t="s">
        <v>77</v>
      </c>
      <c r="Z330" s="4"/>
      <c r="AA330" s="4"/>
      <c r="AB330" s="4"/>
    </row>
    <row r="331" customFormat="false" ht="75" hidden="false" customHeight="true" outlineLevel="0" collapsed="false">
      <c r="A331" s="4" t="s">
        <v>2661</v>
      </c>
      <c r="B331" s="4" t="s">
        <v>2652</v>
      </c>
      <c r="C331" s="4" t="s">
        <v>2662</v>
      </c>
      <c r="D331" s="4" t="n">
        <v>1997</v>
      </c>
      <c r="E331" s="4" t="s">
        <v>91</v>
      </c>
      <c r="F331" s="4" t="s">
        <v>2654</v>
      </c>
      <c r="G331" s="4" t="str">
        <f aca="false">IF(LEFT(I331,3)="R1 ","L6",IF(D331&gt;=2014,"L1",IF(D331&gt;=1998,"L2",IF(D331&gt;=1987,"L3",IF(D331&gt;=1978,"L4",IF(D331&gt;=1965,"L5","L6"))))))</f>
        <v>L3</v>
      </c>
      <c r="H331" s="4" t="str">
        <f aca="false">IFERROR(INDEX(Lanes!$C$2:$C$60,MATCH(LEFT(I331,FIND(" ",I331)-1),Lanes!$A$2:$A$60,0)),"?")</f>
        <v>V</v>
      </c>
      <c r="I331" s="4" t="s">
        <v>2160</v>
      </c>
      <c r="J331" s="4"/>
      <c r="K331" s="4" t="s">
        <v>44</v>
      </c>
      <c r="L331" s="4" t="s">
        <v>352</v>
      </c>
      <c r="M331" s="4" t="s">
        <v>2655</v>
      </c>
      <c r="N331" s="4"/>
      <c r="O331" s="4" t="s">
        <v>2663</v>
      </c>
      <c r="P331" s="2" t="s">
        <v>2664</v>
      </c>
      <c r="Q331" s="2" t="s">
        <v>2665</v>
      </c>
      <c r="R331" s="4" t="s">
        <v>50</v>
      </c>
      <c r="S331" s="4" t="s">
        <v>2666</v>
      </c>
      <c r="T331" s="4" t="s">
        <v>107</v>
      </c>
      <c r="U331" s="4"/>
      <c r="V331" s="4"/>
      <c r="W331" s="4"/>
      <c r="X331" s="2" t="s">
        <v>2660</v>
      </c>
      <c r="Y331" s="4" t="s">
        <v>77</v>
      </c>
      <c r="Z331" s="4"/>
      <c r="AA331" s="4"/>
      <c r="AB331" s="4"/>
    </row>
    <row r="332" customFormat="false" ht="75" hidden="false" customHeight="true" outlineLevel="0" collapsed="false">
      <c r="A332" s="4" t="s">
        <v>2667</v>
      </c>
      <c r="B332" s="4" t="s">
        <v>2668</v>
      </c>
      <c r="C332" s="4" t="s">
        <v>2669</v>
      </c>
      <c r="D332" s="4" t="n">
        <v>1988</v>
      </c>
      <c r="E332" s="4" t="s">
        <v>91</v>
      </c>
      <c r="F332" s="4" t="s">
        <v>2190</v>
      </c>
      <c r="G332" s="4" t="str">
        <f aca="false">IF(LEFT(I332,3)="R1 ","L6",IF(D332&gt;=2014,"L1",IF(D332&gt;=1998,"L2",IF(D332&gt;=1987,"L3",IF(D332&gt;=1978,"L4",IF(D332&gt;=1965,"L5","L6"))))))</f>
        <v>L3</v>
      </c>
      <c r="H332" s="4" t="str">
        <f aca="false">IFERROR(INDEX(Lanes!$C$2:$C$60,MATCH(LEFT(I332,FIND(" ",I332)-1),Lanes!$A$2:$A$60,0)),"?")</f>
        <v>V</v>
      </c>
      <c r="I332" s="4" t="s">
        <v>2160</v>
      </c>
      <c r="J332" s="4" t="s">
        <v>2362</v>
      </c>
      <c r="K332" s="4" t="s">
        <v>2670</v>
      </c>
      <c r="L332" s="4" t="s">
        <v>472</v>
      </c>
      <c r="M332" s="4" t="s">
        <v>1696</v>
      </c>
      <c r="N332" s="4"/>
      <c r="O332" s="4" t="s">
        <v>2671</v>
      </c>
      <c r="P332" s="2" t="s">
        <v>2672</v>
      </c>
      <c r="Q332" s="2" t="s">
        <v>2673</v>
      </c>
      <c r="R332" s="4" t="s">
        <v>50</v>
      </c>
      <c r="S332" s="4" t="s">
        <v>2674</v>
      </c>
      <c r="T332" s="4" t="s">
        <v>52</v>
      </c>
      <c r="U332" s="4"/>
      <c r="V332" s="4"/>
      <c r="W332" s="4"/>
      <c r="X332" s="2" t="s">
        <v>2675</v>
      </c>
      <c r="Y332" s="4" t="s">
        <v>77</v>
      </c>
      <c r="Z332" s="4"/>
      <c r="AA332" s="4"/>
      <c r="AB332" s="4"/>
    </row>
    <row r="333" customFormat="false" ht="75" hidden="false" customHeight="true" outlineLevel="0" collapsed="false">
      <c r="A333" s="4" t="s">
        <v>2676</v>
      </c>
      <c r="B333" s="4" t="s">
        <v>2677</v>
      </c>
      <c r="C333" s="4" t="s">
        <v>2677</v>
      </c>
      <c r="D333" s="4" t="n">
        <v>1986</v>
      </c>
      <c r="E333" s="4" t="s">
        <v>91</v>
      </c>
      <c r="F333" s="4" t="s">
        <v>2329</v>
      </c>
      <c r="G333" s="4" t="str">
        <f aca="false">IF(LEFT(I333,3)="R1 ","L6",IF(D333&gt;=2014,"L1",IF(D333&gt;=1998,"L2",IF(D333&gt;=1987,"L3",IF(D333&gt;=1978,"L4",IF(D333&gt;=1965,"L5","L6"))))))</f>
        <v>L4</v>
      </c>
      <c r="H333" s="4" t="str">
        <f aca="false">IFERROR(INDEX(Lanes!$C$2:$C$60,MATCH(LEFT(I333,FIND(" ",I333)-1),Lanes!$A$2:$A$60,0)),"?")</f>
        <v>V</v>
      </c>
      <c r="I333" s="4" t="s">
        <v>2160</v>
      </c>
      <c r="J333" s="4" t="s">
        <v>2362</v>
      </c>
      <c r="K333" s="4" t="s">
        <v>2678</v>
      </c>
      <c r="L333" s="4" t="s">
        <v>472</v>
      </c>
      <c r="M333" s="4" t="s">
        <v>1565</v>
      </c>
      <c r="N333" s="4"/>
      <c r="O333" s="4" t="s">
        <v>2679</v>
      </c>
      <c r="P333" s="2" t="s">
        <v>2680</v>
      </c>
      <c r="Q333" s="2" t="s">
        <v>2681</v>
      </c>
      <c r="R333" s="4" t="s">
        <v>50</v>
      </c>
      <c r="S333" s="4" t="s">
        <v>2682</v>
      </c>
      <c r="T333" s="4" t="s">
        <v>107</v>
      </c>
      <c r="U333" s="4"/>
      <c r="V333" s="4"/>
      <c r="W333" s="4"/>
      <c r="X333" s="2" t="s">
        <v>2683</v>
      </c>
      <c r="Y333" s="4" t="s">
        <v>77</v>
      </c>
      <c r="Z333" s="4"/>
      <c r="AA333" s="4"/>
      <c r="AB333" s="4"/>
    </row>
    <row r="334" customFormat="false" ht="75" hidden="false" customHeight="true" outlineLevel="0" collapsed="false">
      <c r="A334" s="4" t="s">
        <v>2684</v>
      </c>
      <c r="B334" s="4" t="s">
        <v>2685</v>
      </c>
      <c r="C334" s="4" t="s">
        <v>2686</v>
      </c>
      <c r="D334" s="4" t="n">
        <v>1992</v>
      </c>
      <c r="E334" s="4" t="s">
        <v>91</v>
      </c>
      <c r="F334" s="4" t="s">
        <v>2687</v>
      </c>
      <c r="G334" s="4" t="str">
        <f aca="false">IF(LEFT(I334,3)="R1 ","L6",IF(D334&gt;=2014,"L1",IF(D334&gt;=1998,"L2",IF(D334&gt;=1987,"L3",IF(D334&gt;=1978,"L4",IF(D334&gt;=1965,"L5","L6"))))))</f>
        <v>L3</v>
      </c>
      <c r="H334" s="4" t="str">
        <f aca="false">IFERROR(INDEX(Lanes!$C$2:$C$60,MATCH(LEFT(I334,FIND(" ",I334)-1),Lanes!$A$2:$A$60,0)),"?")</f>
        <v>V</v>
      </c>
      <c r="I334" s="4" t="s">
        <v>2160</v>
      </c>
      <c r="J334" s="4"/>
      <c r="K334" s="4" t="s">
        <v>44</v>
      </c>
      <c r="L334" s="4" t="s">
        <v>753</v>
      </c>
      <c r="M334" s="4" t="s">
        <v>2688</v>
      </c>
      <c r="N334" s="4"/>
      <c r="O334" s="4" t="s">
        <v>2689</v>
      </c>
      <c r="P334" s="2" t="s">
        <v>2690</v>
      </c>
      <c r="Q334" s="2" t="s">
        <v>2691</v>
      </c>
      <c r="R334" s="4" t="s">
        <v>50</v>
      </c>
      <c r="S334" s="4" t="s">
        <v>2692</v>
      </c>
      <c r="T334" s="4" t="s">
        <v>402</v>
      </c>
      <c r="U334" s="4"/>
      <c r="V334" s="4"/>
      <c r="W334" s="4"/>
      <c r="X334" s="2" t="s">
        <v>2693</v>
      </c>
      <c r="Y334" s="4" t="s">
        <v>54</v>
      </c>
      <c r="Z334" s="4"/>
      <c r="AA334" s="4"/>
      <c r="AB334" s="4"/>
    </row>
    <row r="335" customFormat="false" ht="75" hidden="false" customHeight="true" outlineLevel="0" collapsed="false">
      <c r="A335" s="4" t="s">
        <v>2694</v>
      </c>
      <c r="B335" s="4" t="s">
        <v>2695</v>
      </c>
      <c r="C335" s="4" t="s">
        <v>2696</v>
      </c>
      <c r="D335" s="4" t="n">
        <v>1993</v>
      </c>
      <c r="E335" s="4" t="s">
        <v>91</v>
      </c>
      <c r="F335" s="4" t="s">
        <v>2436</v>
      </c>
      <c r="G335" s="4" t="str">
        <f aca="false">IF(LEFT(I335,3)="R1 ","L6",IF(D335&gt;=2014,"L1",IF(D335&gt;=1998,"L2",IF(D335&gt;=1987,"L3",IF(D335&gt;=1978,"L4",IF(D335&gt;=1965,"L5","L6"))))))</f>
        <v>L3</v>
      </c>
      <c r="H335" s="4" t="str">
        <f aca="false">IFERROR(INDEX(Lanes!$C$2:$C$60,MATCH(LEFT(I335,FIND(" ",I335)-1),Lanes!$A$2:$A$60,0)),"?")</f>
        <v>V</v>
      </c>
      <c r="I335" s="4" t="s">
        <v>2160</v>
      </c>
      <c r="J335" s="4" t="s">
        <v>2437</v>
      </c>
      <c r="K335" s="4" t="s">
        <v>370</v>
      </c>
      <c r="L335" s="4" t="s">
        <v>93</v>
      </c>
      <c r="M335" s="4" t="s">
        <v>902</v>
      </c>
      <c r="N335" s="4"/>
      <c r="O335" s="4" t="s">
        <v>2697</v>
      </c>
      <c r="P335" s="2" t="s">
        <v>2698</v>
      </c>
      <c r="Q335" s="2" t="s">
        <v>2699</v>
      </c>
      <c r="R335" s="4" t="s">
        <v>50</v>
      </c>
      <c r="S335" s="4" t="s">
        <v>2700</v>
      </c>
      <c r="T335" s="4" t="s">
        <v>107</v>
      </c>
      <c r="U335" s="4"/>
      <c r="V335" s="4"/>
      <c r="W335" s="4"/>
      <c r="X335" s="2" t="s">
        <v>2701</v>
      </c>
      <c r="Y335" s="4" t="s">
        <v>77</v>
      </c>
      <c r="Z335" s="4"/>
      <c r="AA335" s="4"/>
      <c r="AB335" s="4"/>
    </row>
    <row r="336" customFormat="false" ht="75" hidden="false" customHeight="true" outlineLevel="0" collapsed="false">
      <c r="A336" s="4" t="s">
        <v>2702</v>
      </c>
      <c r="B336" s="4" t="s">
        <v>2695</v>
      </c>
      <c r="C336" s="4" t="s">
        <v>2703</v>
      </c>
      <c r="D336" s="4" t="n">
        <v>1994</v>
      </c>
      <c r="E336" s="4" t="s">
        <v>91</v>
      </c>
      <c r="F336" s="4" t="s">
        <v>2436</v>
      </c>
      <c r="G336" s="4" t="str">
        <f aca="false">IF(LEFT(I336,3)="R1 ","L6",IF(D336&gt;=2014,"L1",IF(D336&gt;=1998,"L2",IF(D336&gt;=1987,"L3",IF(D336&gt;=1978,"L4",IF(D336&gt;=1965,"L5","L6"))))))</f>
        <v>L3</v>
      </c>
      <c r="H336" s="4" t="str">
        <f aca="false">IFERROR(INDEX(Lanes!$C$2:$C$60,MATCH(LEFT(I336,FIND(" ",I336)-1),Lanes!$A$2:$A$60,0)),"?")</f>
        <v>V</v>
      </c>
      <c r="I336" s="4" t="s">
        <v>2160</v>
      </c>
      <c r="J336" s="4" t="s">
        <v>2437</v>
      </c>
      <c r="K336" s="4" t="s">
        <v>370</v>
      </c>
      <c r="L336" s="4" t="s">
        <v>93</v>
      </c>
      <c r="M336" s="4" t="s">
        <v>902</v>
      </c>
      <c r="N336" s="4"/>
      <c r="O336" s="4" t="s">
        <v>2704</v>
      </c>
      <c r="P336" s="2" t="s">
        <v>2705</v>
      </c>
      <c r="Q336" s="2" t="s">
        <v>2706</v>
      </c>
      <c r="R336" s="4" t="s">
        <v>50</v>
      </c>
      <c r="S336" s="4" t="s">
        <v>2707</v>
      </c>
      <c r="T336" s="4" t="s">
        <v>52</v>
      </c>
      <c r="U336" s="4"/>
      <c r="V336" s="4"/>
      <c r="W336" s="4"/>
      <c r="X336" s="2" t="s">
        <v>2701</v>
      </c>
      <c r="Y336" s="4" t="s">
        <v>77</v>
      </c>
      <c r="Z336" s="4"/>
      <c r="AA336" s="4"/>
      <c r="AB336" s="4"/>
    </row>
    <row r="337" customFormat="false" ht="75" hidden="false" customHeight="true" outlineLevel="0" collapsed="false">
      <c r="A337" s="4" t="s">
        <v>2708</v>
      </c>
      <c r="B337" s="4" t="s">
        <v>2709</v>
      </c>
      <c r="C337" s="4" t="s">
        <v>2710</v>
      </c>
      <c r="D337" s="4" t="n">
        <v>1987</v>
      </c>
      <c r="E337" s="4" t="s">
        <v>91</v>
      </c>
      <c r="F337" s="4" t="s">
        <v>2361</v>
      </c>
      <c r="G337" s="4" t="str">
        <f aca="false">IF(LEFT(I337,3)="R1 ","L6",IF(D337&gt;=2014,"L1",IF(D337&gt;=1998,"L2",IF(D337&gt;=1987,"L3",IF(D337&gt;=1978,"L4",IF(D337&gt;=1965,"L5","L6"))))))</f>
        <v>L3</v>
      </c>
      <c r="H337" s="4" t="str">
        <f aca="false">IFERROR(INDEX(Lanes!$C$2:$C$60,MATCH(LEFT(I337,FIND(" ",I337)-1),Lanes!$A$2:$A$60,0)),"?")</f>
        <v>V</v>
      </c>
      <c r="I337" s="4" t="s">
        <v>2160</v>
      </c>
      <c r="J337" s="4" t="s">
        <v>2711</v>
      </c>
      <c r="K337" s="4" t="s">
        <v>44</v>
      </c>
      <c r="L337" s="4" t="s">
        <v>753</v>
      </c>
      <c r="M337" s="4" t="s">
        <v>870</v>
      </c>
      <c r="N337" s="4"/>
      <c r="O337" s="4" t="s">
        <v>2712</v>
      </c>
      <c r="P337" s="2" t="s">
        <v>2713</v>
      </c>
      <c r="Q337" s="2" t="s">
        <v>2714</v>
      </c>
      <c r="R337" s="4" t="s">
        <v>50</v>
      </c>
      <c r="S337" s="4" t="s">
        <v>2715</v>
      </c>
      <c r="T337" s="4" t="s">
        <v>107</v>
      </c>
      <c r="U337" s="4"/>
      <c r="V337" s="4"/>
      <c r="W337" s="4"/>
      <c r="X337" s="2" t="s">
        <v>2716</v>
      </c>
      <c r="Y337" s="4" t="s">
        <v>77</v>
      </c>
      <c r="Z337" s="4"/>
      <c r="AA337" s="4"/>
      <c r="AB337" s="4"/>
    </row>
    <row r="338" customFormat="false" ht="75" hidden="false" customHeight="true" outlineLevel="0" collapsed="false">
      <c r="A338" s="4" t="s">
        <v>2717</v>
      </c>
      <c r="B338" s="4" t="s">
        <v>2718</v>
      </c>
      <c r="C338" s="4" t="s">
        <v>2719</v>
      </c>
      <c r="D338" s="4" t="n">
        <v>1980</v>
      </c>
      <c r="E338" s="4" t="s">
        <v>91</v>
      </c>
      <c r="F338" s="4" t="s">
        <v>2720</v>
      </c>
      <c r="G338" s="4" t="str">
        <f aca="false">IF(LEFT(I338,3)="R1 ","L6",IF(D338&gt;=2014,"L1",IF(D338&gt;=1998,"L2",IF(D338&gt;=1987,"L3",IF(D338&gt;=1978,"L4",IF(D338&gt;=1965,"L5","L6"))))))</f>
        <v>L4</v>
      </c>
      <c r="H338" s="4" t="str">
        <f aca="false">IFERROR(INDEX(Lanes!$C$2:$C$60,MATCH(LEFT(I338,FIND(" ",I338)-1),Lanes!$A$2:$A$60,0)),"?")</f>
        <v>V</v>
      </c>
      <c r="I338" s="4" t="s">
        <v>2721</v>
      </c>
      <c r="J338" s="4"/>
      <c r="K338" s="4" t="s">
        <v>2670</v>
      </c>
      <c r="L338" s="4" t="s">
        <v>472</v>
      </c>
      <c r="M338" s="4" t="s">
        <v>1565</v>
      </c>
      <c r="N338" s="4" t="s">
        <v>2722</v>
      </c>
      <c r="O338" s="4" t="s">
        <v>2723</v>
      </c>
      <c r="P338" s="2" t="s">
        <v>2724</v>
      </c>
      <c r="Q338" s="2" t="s">
        <v>2725</v>
      </c>
      <c r="R338" s="4" t="s">
        <v>50</v>
      </c>
      <c r="S338" s="4" t="s">
        <v>2726</v>
      </c>
      <c r="T338" s="4" t="s">
        <v>52</v>
      </c>
      <c r="U338" s="4" t="s">
        <v>75</v>
      </c>
      <c r="V338" s="4"/>
      <c r="W338" s="4"/>
      <c r="X338" s="2" t="s">
        <v>2727</v>
      </c>
      <c r="Y338" s="4" t="s">
        <v>54</v>
      </c>
      <c r="Z338" s="4"/>
      <c r="AA338" s="4"/>
      <c r="AB338" s="4"/>
    </row>
    <row r="339" customFormat="false" ht="75" hidden="false" customHeight="true" outlineLevel="0" collapsed="false">
      <c r="A339" s="4" t="s">
        <v>2728</v>
      </c>
      <c r="B339" s="4" t="s">
        <v>2718</v>
      </c>
      <c r="C339" s="4" t="s">
        <v>2729</v>
      </c>
      <c r="D339" s="4" t="n">
        <v>1981</v>
      </c>
      <c r="E339" s="4" t="s">
        <v>91</v>
      </c>
      <c r="F339" s="4" t="s">
        <v>2720</v>
      </c>
      <c r="G339" s="4" t="str">
        <f aca="false">IF(LEFT(I339,3)="R1 ","L6",IF(D339&gt;=2014,"L1",IF(D339&gt;=1998,"L2",IF(D339&gt;=1987,"L3",IF(D339&gt;=1978,"L4",IF(D339&gt;=1965,"L5","L6"))))))</f>
        <v>L4</v>
      </c>
      <c r="H339" s="4" t="str">
        <f aca="false">IFERROR(INDEX(Lanes!$C$2:$C$60,MATCH(LEFT(I339,FIND(" ",I339)-1),Lanes!$A$2:$A$60,0)),"?")</f>
        <v>V</v>
      </c>
      <c r="I339" s="4" t="s">
        <v>2721</v>
      </c>
      <c r="J339" s="4"/>
      <c r="K339" s="4" t="s">
        <v>2670</v>
      </c>
      <c r="L339" s="4" t="s">
        <v>472</v>
      </c>
      <c r="M339" s="4" t="s">
        <v>1565</v>
      </c>
      <c r="N339" s="4" t="s">
        <v>2722</v>
      </c>
      <c r="O339" s="4" t="s">
        <v>2730</v>
      </c>
      <c r="P339" s="2" t="s">
        <v>2731</v>
      </c>
      <c r="Q339" s="2" t="s">
        <v>2732</v>
      </c>
      <c r="R339" s="4" t="s">
        <v>50</v>
      </c>
      <c r="S339" s="4" t="s">
        <v>2733</v>
      </c>
      <c r="T339" s="4" t="s">
        <v>52</v>
      </c>
      <c r="U339" s="4"/>
      <c r="V339" s="4"/>
      <c r="W339" s="4"/>
      <c r="X339" s="2" t="s">
        <v>2734</v>
      </c>
      <c r="Y339" s="4" t="s">
        <v>54</v>
      </c>
      <c r="Z339" s="4"/>
      <c r="AA339" s="4"/>
      <c r="AB339" s="4"/>
    </row>
    <row r="340" customFormat="false" ht="75" hidden="false" customHeight="true" outlineLevel="0" collapsed="false">
      <c r="A340" s="4" t="s">
        <v>2735</v>
      </c>
      <c r="B340" s="4" t="s">
        <v>2718</v>
      </c>
      <c r="C340" s="4" t="s">
        <v>2736</v>
      </c>
      <c r="D340" s="4" t="n">
        <v>1982</v>
      </c>
      <c r="E340" s="4" t="s">
        <v>91</v>
      </c>
      <c r="F340" s="4" t="s">
        <v>910</v>
      </c>
      <c r="G340" s="4" t="str">
        <f aca="false">IF(LEFT(I340,3)="R1 ","L6",IF(D340&gt;=2014,"L1",IF(D340&gt;=1998,"L2",IF(D340&gt;=1987,"L3",IF(D340&gt;=1978,"L4",IF(D340&gt;=1965,"L5","L6"))))))</f>
        <v>L4</v>
      </c>
      <c r="H340" s="4" t="str">
        <f aca="false">IFERROR(INDEX(Lanes!$C$2:$C$60,MATCH(LEFT(I340,FIND(" ",I340)-1),Lanes!$A$2:$A$60,0)),"?")</f>
        <v>V</v>
      </c>
      <c r="I340" s="4" t="s">
        <v>2721</v>
      </c>
      <c r="J340" s="4"/>
      <c r="K340" s="4" t="s">
        <v>2670</v>
      </c>
      <c r="L340" s="4" t="s">
        <v>472</v>
      </c>
      <c r="M340" s="4" t="s">
        <v>1565</v>
      </c>
      <c r="N340" s="4" t="s">
        <v>2737</v>
      </c>
      <c r="O340" s="4" t="s">
        <v>2738</v>
      </c>
      <c r="P340" s="2" t="s">
        <v>2739</v>
      </c>
      <c r="Q340" s="2" t="s">
        <v>2740</v>
      </c>
      <c r="R340" s="4" t="s">
        <v>50</v>
      </c>
      <c r="S340" s="4" t="s">
        <v>2741</v>
      </c>
      <c r="T340" s="4" t="s">
        <v>52</v>
      </c>
      <c r="U340" s="4"/>
      <c r="V340" s="4"/>
      <c r="W340" s="4"/>
      <c r="X340" s="2" t="s">
        <v>2742</v>
      </c>
      <c r="Y340" s="4" t="s">
        <v>54</v>
      </c>
      <c r="Z340" s="4"/>
      <c r="AA340" s="4"/>
      <c r="AB340" s="4"/>
    </row>
    <row r="341" customFormat="false" ht="75" hidden="false" customHeight="true" outlineLevel="0" collapsed="false">
      <c r="A341" s="4" t="s">
        <v>2743</v>
      </c>
      <c r="B341" s="4" t="s">
        <v>2718</v>
      </c>
      <c r="C341" s="4" t="s">
        <v>2744</v>
      </c>
      <c r="D341" s="4" t="n">
        <v>1983</v>
      </c>
      <c r="E341" s="4" t="s">
        <v>91</v>
      </c>
      <c r="F341" s="4" t="s">
        <v>910</v>
      </c>
      <c r="G341" s="4" t="str">
        <f aca="false">IF(LEFT(I341,3)="R1 ","L6",IF(D341&gt;=2014,"L1",IF(D341&gt;=1998,"L2",IF(D341&gt;=1987,"L3",IF(D341&gt;=1978,"L4",IF(D341&gt;=1965,"L5","L6"))))))</f>
        <v>L4</v>
      </c>
      <c r="H341" s="4" t="str">
        <f aca="false">IFERROR(INDEX(Lanes!$C$2:$C$60,MATCH(LEFT(I341,FIND(" ",I341)-1),Lanes!$A$2:$A$60,0)),"?")</f>
        <v>V</v>
      </c>
      <c r="I341" s="4" t="s">
        <v>2721</v>
      </c>
      <c r="J341" s="4"/>
      <c r="K341" s="4" t="s">
        <v>2670</v>
      </c>
      <c r="L341" s="4" t="s">
        <v>472</v>
      </c>
      <c r="M341" s="4" t="s">
        <v>1565</v>
      </c>
      <c r="N341" s="4" t="s">
        <v>2737</v>
      </c>
      <c r="O341" s="4" t="s">
        <v>2745</v>
      </c>
      <c r="P341" s="2" t="s">
        <v>2746</v>
      </c>
      <c r="Q341" s="2" t="s">
        <v>2747</v>
      </c>
      <c r="R341" s="4" t="s">
        <v>50</v>
      </c>
      <c r="S341" s="4" t="s">
        <v>2748</v>
      </c>
      <c r="T341" s="4" t="s">
        <v>52</v>
      </c>
      <c r="U341" s="4"/>
      <c r="V341" s="4"/>
      <c r="W341" s="4"/>
      <c r="X341" s="2" t="s">
        <v>2749</v>
      </c>
      <c r="Y341" s="4" t="s">
        <v>54</v>
      </c>
      <c r="Z341" s="4"/>
      <c r="AA341" s="4"/>
      <c r="AB341" s="4"/>
    </row>
    <row r="342" customFormat="false" ht="75" hidden="false" customHeight="true" outlineLevel="0" collapsed="false">
      <c r="A342" s="4" t="s">
        <v>2750</v>
      </c>
      <c r="B342" s="4" t="s">
        <v>2718</v>
      </c>
      <c r="C342" s="4" t="s">
        <v>2751</v>
      </c>
      <c r="D342" s="4" t="n">
        <v>1987</v>
      </c>
      <c r="E342" s="4" t="s">
        <v>91</v>
      </c>
      <c r="F342" s="4" t="s">
        <v>910</v>
      </c>
      <c r="G342" s="4" t="str">
        <f aca="false">IF(LEFT(I342,3)="R1 ","L6",IF(D342&gt;=2014,"L1",IF(D342&gt;=1998,"L2",IF(D342&gt;=1987,"L3",IF(D342&gt;=1978,"L4",IF(D342&gt;=1965,"L5","L6"))))))</f>
        <v>L3</v>
      </c>
      <c r="H342" s="4" t="str">
        <f aca="false">IFERROR(INDEX(Lanes!$C$2:$C$60,MATCH(LEFT(I342,FIND(" ",I342)-1),Lanes!$A$2:$A$60,0)),"?")</f>
        <v>V</v>
      </c>
      <c r="I342" s="4" t="s">
        <v>2721</v>
      </c>
      <c r="J342" s="4"/>
      <c r="K342" s="4" t="s">
        <v>2670</v>
      </c>
      <c r="L342" s="4" t="s">
        <v>472</v>
      </c>
      <c r="M342" s="4" t="s">
        <v>1565</v>
      </c>
      <c r="N342" s="4" t="s">
        <v>2737</v>
      </c>
      <c r="O342" s="4" t="s">
        <v>2752</v>
      </c>
      <c r="P342" s="2" t="s">
        <v>2753</v>
      </c>
      <c r="Q342" s="2" t="s">
        <v>2754</v>
      </c>
      <c r="R342" s="4" t="s">
        <v>50</v>
      </c>
      <c r="S342" s="4" t="s">
        <v>2755</v>
      </c>
      <c r="T342" s="4" t="s">
        <v>107</v>
      </c>
      <c r="U342" s="4"/>
      <c r="V342" s="4"/>
      <c r="W342" s="4"/>
      <c r="X342" s="2" t="s">
        <v>2756</v>
      </c>
      <c r="Y342" s="4" t="s">
        <v>54</v>
      </c>
      <c r="Z342" s="4"/>
      <c r="AA342" s="4"/>
      <c r="AB342" s="4"/>
    </row>
    <row r="343" customFormat="false" ht="75" hidden="false" customHeight="true" outlineLevel="0" collapsed="false">
      <c r="A343" s="4" t="s">
        <v>2757</v>
      </c>
      <c r="B343" s="4" t="s">
        <v>2758</v>
      </c>
      <c r="C343" s="4" t="s">
        <v>2759</v>
      </c>
      <c r="D343" s="4" t="n">
        <v>1985</v>
      </c>
      <c r="E343" s="4" t="s">
        <v>91</v>
      </c>
      <c r="F343" s="4" t="s">
        <v>2720</v>
      </c>
      <c r="G343" s="4" t="str">
        <f aca="false">IF(LEFT(I343,3)="R1 ","L6",IF(D343&gt;=2014,"L1",IF(D343&gt;=1998,"L2",IF(D343&gt;=1987,"L3",IF(D343&gt;=1978,"L4",IF(D343&gt;=1965,"L5","L6"))))))</f>
        <v>L4</v>
      </c>
      <c r="H343" s="4" t="str">
        <f aca="false">IFERROR(INDEX(Lanes!$C$2:$C$60,MATCH(LEFT(I343,FIND(" ",I343)-1),Lanes!$A$2:$A$60,0)),"?")</f>
        <v>V</v>
      </c>
      <c r="I343" s="4" t="s">
        <v>2721</v>
      </c>
      <c r="J343" s="4"/>
      <c r="K343" s="4" t="s">
        <v>2670</v>
      </c>
      <c r="L343" s="4" t="s">
        <v>472</v>
      </c>
      <c r="M343" s="4" t="s">
        <v>1565</v>
      </c>
      <c r="N343" s="4" t="s">
        <v>2722</v>
      </c>
      <c r="O343" s="4" t="s">
        <v>2760</v>
      </c>
      <c r="P343" s="2" t="s">
        <v>2761</v>
      </c>
      <c r="Q343" s="2" t="s">
        <v>2762</v>
      </c>
      <c r="R343" s="4" t="s">
        <v>50</v>
      </c>
      <c r="S343" s="4" t="s">
        <v>2763</v>
      </c>
      <c r="T343" s="4" t="s">
        <v>52</v>
      </c>
      <c r="U343" s="4"/>
      <c r="V343" s="4"/>
      <c r="W343" s="4"/>
      <c r="X343" s="2" t="s">
        <v>2764</v>
      </c>
      <c r="Y343" s="4" t="s">
        <v>54</v>
      </c>
      <c r="Z343" s="4"/>
      <c r="AA343" s="4"/>
      <c r="AB343" s="4"/>
    </row>
    <row r="344" customFormat="false" ht="75" hidden="false" customHeight="true" outlineLevel="0" collapsed="false">
      <c r="A344" s="4" t="s">
        <v>2765</v>
      </c>
      <c r="B344" s="4" t="s">
        <v>2766</v>
      </c>
      <c r="C344" s="4" t="s">
        <v>2767</v>
      </c>
      <c r="D344" s="4" t="n">
        <v>1980</v>
      </c>
      <c r="E344" s="4" t="s">
        <v>91</v>
      </c>
      <c r="F344" s="4" t="s">
        <v>2768</v>
      </c>
      <c r="G344" s="4" t="str">
        <f aca="false">IF(LEFT(I344,3)="R1 ","L6",IF(D344&gt;=2014,"L1",IF(D344&gt;=1998,"L2",IF(D344&gt;=1987,"L3",IF(D344&gt;=1978,"L4",IF(D344&gt;=1965,"L5","L6"))))))</f>
        <v>L4</v>
      </c>
      <c r="H344" s="4" t="str">
        <f aca="false">IFERROR(INDEX(Lanes!$C$2:$C$60,MATCH(LEFT(I344,FIND(" ",I344)-1),Lanes!$A$2:$A$60,0)),"?")</f>
        <v>V</v>
      </c>
      <c r="I344" s="4" t="s">
        <v>2721</v>
      </c>
      <c r="J344" s="4"/>
      <c r="K344" s="4" t="s">
        <v>2670</v>
      </c>
      <c r="L344" s="4" t="s">
        <v>472</v>
      </c>
      <c r="M344" s="4" t="s">
        <v>2769</v>
      </c>
      <c r="N344" s="4" t="s">
        <v>2770</v>
      </c>
      <c r="O344" s="4" t="s">
        <v>2771</v>
      </c>
      <c r="P344" s="2" t="s">
        <v>2772</v>
      </c>
      <c r="Q344" s="2" t="s">
        <v>2773</v>
      </c>
      <c r="R344" s="4" t="s">
        <v>50</v>
      </c>
      <c r="S344" s="4" t="s">
        <v>2774</v>
      </c>
      <c r="T344" s="4" t="s">
        <v>52</v>
      </c>
      <c r="U344" s="4"/>
      <c r="V344" s="4"/>
      <c r="W344" s="4"/>
      <c r="X344" s="2" t="s">
        <v>2775</v>
      </c>
      <c r="Y344" s="4" t="s">
        <v>54</v>
      </c>
      <c r="Z344" s="4"/>
      <c r="AA344" s="4"/>
      <c r="AB344" s="4"/>
    </row>
    <row r="345" customFormat="false" ht="75" hidden="false" customHeight="true" outlineLevel="0" collapsed="false">
      <c r="A345" s="4" t="s">
        <v>2776</v>
      </c>
      <c r="B345" s="4" t="s">
        <v>2766</v>
      </c>
      <c r="C345" s="4" t="s">
        <v>2766</v>
      </c>
      <c r="D345" s="4" t="n">
        <v>1981</v>
      </c>
      <c r="E345" s="4" t="s">
        <v>91</v>
      </c>
      <c r="F345" s="4" t="s">
        <v>2720</v>
      </c>
      <c r="G345" s="4" t="str">
        <f aca="false">IF(LEFT(I345,3)="R1 ","L6",IF(D345&gt;=2014,"L1",IF(D345&gt;=1998,"L2",IF(D345&gt;=1987,"L3",IF(D345&gt;=1978,"L4",IF(D345&gt;=1965,"L5","L6"))))))</f>
        <v>L4</v>
      </c>
      <c r="H345" s="4" t="str">
        <f aca="false">IFERROR(INDEX(Lanes!$C$2:$C$60,MATCH(LEFT(I345,FIND(" ",I345)-1),Lanes!$A$2:$A$60,0)),"?")</f>
        <v>V</v>
      </c>
      <c r="I345" s="4" t="s">
        <v>2721</v>
      </c>
      <c r="J345" s="4"/>
      <c r="K345" s="4" t="s">
        <v>2670</v>
      </c>
      <c r="L345" s="4" t="s">
        <v>472</v>
      </c>
      <c r="M345" s="4" t="s">
        <v>2769</v>
      </c>
      <c r="N345" s="4" t="s">
        <v>2770</v>
      </c>
      <c r="O345" s="4" t="s">
        <v>2777</v>
      </c>
      <c r="P345" s="2" t="s">
        <v>2778</v>
      </c>
      <c r="Q345" s="2" t="s">
        <v>2779</v>
      </c>
      <c r="R345" s="4" t="s">
        <v>50</v>
      </c>
      <c r="S345" s="4" t="s">
        <v>2780</v>
      </c>
      <c r="T345" s="4" t="s">
        <v>52</v>
      </c>
      <c r="U345" s="4"/>
      <c r="V345" s="4"/>
      <c r="W345" s="4"/>
      <c r="X345" s="2" t="s">
        <v>2781</v>
      </c>
      <c r="Y345" s="4" t="s">
        <v>54</v>
      </c>
      <c r="Z345" s="4"/>
      <c r="AA345" s="4"/>
      <c r="AB345" s="4"/>
    </row>
    <row r="346" customFormat="false" ht="75" hidden="false" customHeight="true" outlineLevel="0" collapsed="false">
      <c r="A346" s="4" t="s">
        <v>2782</v>
      </c>
      <c r="B346" s="4" t="s">
        <v>2783</v>
      </c>
      <c r="C346" s="4" t="s">
        <v>2784</v>
      </c>
      <c r="D346" s="4" t="n">
        <v>1981</v>
      </c>
      <c r="E346" s="4" t="s">
        <v>91</v>
      </c>
      <c r="F346" s="4" t="s">
        <v>2785</v>
      </c>
      <c r="G346" s="4" t="str">
        <f aca="false">IF(LEFT(I346,3)="R1 ","L6",IF(D346&gt;=2014,"L1",IF(D346&gt;=1998,"L2",IF(D346&gt;=1987,"L3",IF(D346&gt;=1978,"L4",IF(D346&gt;=1965,"L5","L6"))))))</f>
        <v>L4</v>
      </c>
      <c r="H346" s="4" t="str">
        <f aca="false">IFERROR(INDEX(Lanes!$C$2:$C$60,MATCH(LEFT(I346,FIND(" ",I346)-1),Lanes!$A$2:$A$60,0)),"?")</f>
        <v>V</v>
      </c>
      <c r="I346" s="4" t="s">
        <v>2721</v>
      </c>
      <c r="J346" s="4"/>
      <c r="K346" s="4" t="s">
        <v>544</v>
      </c>
      <c r="L346" s="4" t="s">
        <v>472</v>
      </c>
      <c r="M346" s="4" t="s">
        <v>1565</v>
      </c>
      <c r="N346" s="4" t="s">
        <v>2737</v>
      </c>
      <c r="O346" s="4" t="s">
        <v>2786</v>
      </c>
      <c r="P346" s="2" t="s">
        <v>2787</v>
      </c>
      <c r="Q346" s="2" t="s">
        <v>2788</v>
      </c>
      <c r="R346" s="4" t="s">
        <v>50</v>
      </c>
      <c r="S346" s="4" t="s">
        <v>2789</v>
      </c>
      <c r="T346" s="4" t="s">
        <v>52</v>
      </c>
      <c r="U346" s="4"/>
      <c r="V346" s="4"/>
      <c r="W346" s="4"/>
      <c r="X346" s="2" t="s">
        <v>2790</v>
      </c>
      <c r="Y346" s="4" t="s">
        <v>54</v>
      </c>
      <c r="Z346" s="4"/>
      <c r="AA346" s="4"/>
      <c r="AB346" s="4"/>
    </row>
    <row r="347" customFormat="false" ht="75" hidden="false" customHeight="true" outlineLevel="0" collapsed="false">
      <c r="A347" s="4" t="s">
        <v>2791</v>
      </c>
      <c r="B347" s="4" t="s">
        <v>2783</v>
      </c>
      <c r="C347" s="4" t="s">
        <v>2792</v>
      </c>
      <c r="D347" s="4" t="n">
        <v>1982</v>
      </c>
      <c r="E347" s="4" t="s">
        <v>91</v>
      </c>
      <c r="F347" s="4" t="s">
        <v>2793</v>
      </c>
      <c r="G347" s="4" t="str">
        <f aca="false">IF(LEFT(I347,3)="R1 ","L6",IF(D347&gt;=2014,"L1",IF(D347&gt;=1998,"L2",IF(D347&gt;=1987,"L3",IF(D347&gt;=1978,"L4",IF(D347&gt;=1965,"L5","L6"))))))</f>
        <v>L4</v>
      </c>
      <c r="H347" s="4" t="str">
        <f aca="false">IFERROR(INDEX(Lanes!$C$2:$C$60,MATCH(LEFT(I347,FIND(" ",I347)-1),Lanes!$A$2:$A$60,0)),"?")</f>
        <v>V</v>
      </c>
      <c r="I347" s="4" t="s">
        <v>2721</v>
      </c>
      <c r="J347" s="4"/>
      <c r="K347" s="4" t="s">
        <v>544</v>
      </c>
      <c r="L347" s="4" t="s">
        <v>472</v>
      </c>
      <c r="M347" s="4" t="s">
        <v>1565</v>
      </c>
      <c r="N347" s="4" t="s">
        <v>2737</v>
      </c>
      <c r="O347" s="4" t="s">
        <v>2794</v>
      </c>
      <c r="P347" s="2" t="s">
        <v>2795</v>
      </c>
      <c r="Q347" s="2" t="s">
        <v>2796</v>
      </c>
      <c r="R347" s="4" t="s">
        <v>50</v>
      </c>
      <c r="S347" s="4" t="s">
        <v>2797</v>
      </c>
      <c r="T347" s="4" t="s">
        <v>107</v>
      </c>
      <c r="U347" s="4"/>
      <c r="V347" s="4"/>
      <c r="W347" s="4"/>
      <c r="X347" s="2" t="s">
        <v>2798</v>
      </c>
      <c r="Y347" s="4" t="s">
        <v>54</v>
      </c>
      <c r="Z347" s="4"/>
      <c r="AA347" s="4"/>
      <c r="AB347" s="4"/>
    </row>
    <row r="348" customFormat="false" ht="75" hidden="false" customHeight="true" outlineLevel="0" collapsed="false">
      <c r="A348" s="4" t="s">
        <v>2799</v>
      </c>
      <c r="B348" s="4" t="s">
        <v>2783</v>
      </c>
      <c r="C348" s="4" t="s">
        <v>2800</v>
      </c>
      <c r="D348" s="4" t="n">
        <v>1984</v>
      </c>
      <c r="E348" s="4" t="s">
        <v>91</v>
      </c>
      <c r="F348" s="4" t="s">
        <v>2793</v>
      </c>
      <c r="G348" s="4" t="str">
        <f aca="false">IF(LEFT(I348,3)="R1 ","L6",IF(D348&gt;=2014,"L1",IF(D348&gt;=1998,"L2",IF(D348&gt;=1987,"L3",IF(D348&gt;=1978,"L4",IF(D348&gt;=1965,"L5","L6"))))))</f>
        <v>L4</v>
      </c>
      <c r="H348" s="4" t="str">
        <f aca="false">IFERROR(INDEX(Lanes!$C$2:$C$60,MATCH(LEFT(I348,FIND(" ",I348)-1),Lanes!$A$2:$A$60,0)),"?")</f>
        <v>V</v>
      </c>
      <c r="I348" s="4" t="s">
        <v>2721</v>
      </c>
      <c r="J348" s="4"/>
      <c r="K348" s="4" t="s">
        <v>544</v>
      </c>
      <c r="L348" s="4" t="s">
        <v>472</v>
      </c>
      <c r="M348" s="4" t="s">
        <v>1565</v>
      </c>
      <c r="N348" s="4" t="s">
        <v>2737</v>
      </c>
      <c r="O348" s="4" t="s">
        <v>2801</v>
      </c>
      <c r="P348" s="2" t="s">
        <v>2802</v>
      </c>
      <c r="Q348" s="2" t="s">
        <v>2803</v>
      </c>
      <c r="R348" s="4" t="s">
        <v>50</v>
      </c>
      <c r="S348" s="4" t="s">
        <v>2804</v>
      </c>
      <c r="T348" s="4" t="s">
        <v>107</v>
      </c>
      <c r="U348" s="4"/>
      <c r="V348" s="4"/>
      <c r="W348" s="4"/>
      <c r="X348" s="2" t="s">
        <v>2805</v>
      </c>
      <c r="Y348" s="4" t="s">
        <v>54</v>
      </c>
      <c r="Z348" s="4"/>
      <c r="AA348" s="4"/>
      <c r="AB348" s="4"/>
    </row>
    <row r="349" customFormat="false" ht="75" hidden="false" customHeight="true" outlineLevel="0" collapsed="false">
      <c r="A349" s="4" t="s">
        <v>2806</v>
      </c>
      <c r="B349" s="4" t="s">
        <v>2807</v>
      </c>
      <c r="C349" s="4" t="s">
        <v>2808</v>
      </c>
      <c r="D349" s="4" t="n">
        <v>1982</v>
      </c>
      <c r="E349" s="4" t="s">
        <v>91</v>
      </c>
      <c r="F349" s="4" t="s">
        <v>2720</v>
      </c>
      <c r="G349" s="4" t="str">
        <f aca="false">IF(LEFT(I349,3)="R1 ","L6",IF(D349&gt;=2014,"L1",IF(D349&gt;=1998,"L2",IF(D349&gt;=1987,"L3",IF(D349&gt;=1978,"L4",IF(D349&gt;=1965,"L5","L6"))))))</f>
        <v>L4</v>
      </c>
      <c r="H349" s="4" t="str">
        <f aca="false">IFERROR(INDEX(Lanes!$C$2:$C$60,MATCH(LEFT(I349,FIND(" ",I349)-1),Lanes!$A$2:$A$60,0)),"?")</f>
        <v>V</v>
      </c>
      <c r="I349" s="4" t="s">
        <v>2721</v>
      </c>
      <c r="J349" s="4"/>
      <c r="K349" s="4" t="s">
        <v>2670</v>
      </c>
      <c r="L349" s="4" t="s">
        <v>93</v>
      </c>
      <c r="M349" s="4" t="s">
        <v>902</v>
      </c>
      <c r="N349" s="4" t="s">
        <v>2809</v>
      </c>
      <c r="O349" s="4" t="s">
        <v>2810</v>
      </c>
      <c r="P349" s="2" t="s">
        <v>2811</v>
      </c>
      <c r="Q349" s="2" t="s">
        <v>2812</v>
      </c>
      <c r="R349" s="4" t="s">
        <v>50</v>
      </c>
      <c r="S349" s="4" t="s">
        <v>2813</v>
      </c>
      <c r="T349" s="4" t="s">
        <v>52</v>
      </c>
      <c r="U349" s="4"/>
      <c r="V349" s="4"/>
      <c r="W349" s="4"/>
      <c r="X349" s="2" t="s">
        <v>2814</v>
      </c>
      <c r="Y349" s="4" t="s">
        <v>54</v>
      </c>
      <c r="Z349" s="4"/>
      <c r="AA349" s="4"/>
      <c r="AB349" s="4"/>
    </row>
    <row r="350" customFormat="false" ht="75" hidden="false" customHeight="true" outlineLevel="0" collapsed="false">
      <c r="A350" s="4" t="s">
        <v>2815</v>
      </c>
      <c r="B350" s="4" t="s">
        <v>2807</v>
      </c>
      <c r="C350" s="4" t="s">
        <v>2816</v>
      </c>
      <c r="D350" s="4" t="n">
        <v>1984</v>
      </c>
      <c r="E350" s="4" t="s">
        <v>91</v>
      </c>
      <c r="F350" s="4" t="s">
        <v>2817</v>
      </c>
      <c r="G350" s="4" t="str">
        <f aca="false">IF(LEFT(I350,3)="R1 ","L6",IF(D350&gt;=2014,"L1",IF(D350&gt;=1998,"L2",IF(D350&gt;=1987,"L3",IF(D350&gt;=1978,"L4",IF(D350&gt;=1965,"L5","L6"))))))</f>
        <v>L4</v>
      </c>
      <c r="H350" s="4" t="str">
        <f aca="false">IFERROR(INDEX(Lanes!$C$2:$C$60,MATCH(LEFT(I350,FIND(" ",I350)-1),Lanes!$A$2:$A$60,0)),"?")</f>
        <v>V</v>
      </c>
      <c r="I350" s="4" t="s">
        <v>2721</v>
      </c>
      <c r="J350" s="4"/>
      <c r="K350" s="4" t="s">
        <v>2670</v>
      </c>
      <c r="L350" s="4" t="s">
        <v>93</v>
      </c>
      <c r="M350" s="4" t="s">
        <v>902</v>
      </c>
      <c r="N350" s="4" t="s">
        <v>2809</v>
      </c>
      <c r="O350" s="4" t="s">
        <v>2818</v>
      </c>
      <c r="P350" s="2" t="s">
        <v>2819</v>
      </c>
      <c r="Q350" s="2" t="s">
        <v>2820</v>
      </c>
      <c r="R350" s="4" t="s">
        <v>50</v>
      </c>
      <c r="S350" s="4" t="s">
        <v>2821</v>
      </c>
      <c r="T350" s="4" t="s">
        <v>107</v>
      </c>
      <c r="U350" s="4"/>
      <c r="V350" s="4"/>
      <c r="W350" s="4"/>
      <c r="X350" s="2" t="s">
        <v>2822</v>
      </c>
      <c r="Y350" s="4" t="s">
        <v>54</v>
      </c>
      <c r="Z350" s="4"/>
      <c r="AA350" s="4"/>
      <c r="AB350" s="4"/>
    </row>
    <row r="351" customFormat="false" ht="75" hidden="false" customHeight="true" outlineLevel="0" collapsed="false">
      <c r="A351" s="4" t="s">
        <v>2823</v>
      </c>
      <c r="B351" s="4" t="s">
        <v>2824</v>
      </c>
      <c r="C351" s="4" t="s">
        <v>2824</v>
      </c>
      <c r="D351" s="4" t="n">
        <v>1985</v>
      </c>
      <c r="E351" s="4" t="s">
        <v>91</v>
      </c>
      <c r="F351" s="4" t="s">
        <v>2329</v>
      </c>
      <c r="G351" s="4" t="str">
        <f aca="false">IF(LEFT(I351,3)="R1 ","L6",IF(D351&gt;=2014,"L1",IF(D351&gt;=1998,"L2",IF(D351&gt;=1987,"L3",IF(D351&gt;=1978,"L4",IF(D351&gt;=1965,"L5","L6"))))))</f>
        <v>L4</v>
      </c>
      <c r="H351" s="4" t="str">
        <f aca="false">IFERROR(INDEX(Lanes!$C$2:$C$60,MATCH(LEFT(I351,FIND(" ",I351)-1),Lanes!$A$2:$A$60,0)),"?")</f>
        <v>V</v>
      </c>
      <c r="I351" s="4" t="s">
        <v>2721</v>
      </c>
      <c r="J351" s="4"/>
      <c r="K351" s="4" t="s">
        <v>2670</v>
      </c>
      <c r="L351" s="4" t="s">
        <v>472</v>
      </c>
      <c r="M351" s="4" t="s">
        <v>1565</v>
      </c>
      <c r="N351" s="4" t="s">
        <v>2825</v>
      </c>
      <c r="O351" s="4" t="s">
        <v>2826</v>
      </c>
      <c r="P351" s="2" t="s">
        <v>2827</v>
      </c>
      <c r="Q351" s="2" t="s">
        <v>2828</v>
      </c>
      <c r="R351" s="4" t="s">
        <v>50</v>
      </c>
      <c r="S351" s="4" t="s">
        <v>2829</v>
      </c>
      <c r="T351" s="4" t="s">
        <v>52</v>
      </c>
      <c r="U351" s="4"/>
      <c r="V351" s="4"/>
      <c r="W351" s="4"/>
      <c r="X351" s="2" t="s">
        <v>2830</v>
      </c>
      <c r="Y351" s="4" t="s">
        <v>54</v>
      </c>
      <c r="Z351" s="4"/>
      <c r="AA351" s="4"/>
      <c r="AB351" s="4"/>
    </row>
    <row r="352" customFormat="false" ht="75" hidden="false" customHeight="true" outlineLevel="0" collapsed="false">
      <c r="A352" s="4" t="s">
        <v>2831</v>
      </c>
      <c r="B352" s="4" t="s">
        <v>2832</v>
      </c>
      <c r="C352" s="4" t="s">
        <v>2833</v>
      </c>
      <c r="D352" s="4" t="n">
        <v>1982</v>
      </c>
      <c r="E352" s="4" t="s">
        <v>413</v>
      </c>
      <c r="F352" s="4" t="s">
        <v>2834</v>
      </c>
      <c r="G352" s="4" t="str">
        <f aca="false">IF(LEFT(I352,3)="R1 ","L6",IF(D352&gt;=2014,"L1",IF(D352&gt;=1998,"L2",IF(D352&gt;=1987,"L3",IF(D352&gt;=1978,"L4",IF(D352&gt;=1965,"L5","L6"))))))</f>
        <v>L4</v>
      </c>
      <c r="H352" s="4" t="str">
        <f aca="false">IFERROR(INDEX(Lanes!$C$2:$C$60,MATCH(LEFT(I352,FIND(" ",I352)-1),Lanes!$A$2:$A$60,0)),"?")</f>
        <v>V</v>
      </c>
      <c r="I352" s="4" t="s">
        <v>2721</v>
      </c>
      <c r="J352" s="4"/>
      <c r="K352" s="4" t="s">
        <v>2670</v>
      </c>
      <c r="L352" s="4" t="s">
        <v>45</v>
      </c>
      <c r="M352" s="4" t="s">
        <v>131</v>
      </c>
      <c r="N352" s="4" t="s">
        <v>2835</v>
      </c>
      <c r="O352" s="4" t="s">
        <v>2836</v>
      </c>
      <c r="P352" s="2" t="s">
        <v>2837</v>
      </c>
      <c r="Q352" s="2" t="s">
        <v>2838</v>
      </c>
      <c r="R352" s="4" t="s">
        <v>50</v>
      </c>
      <c r="S352" s="4" t="s">
        <v>2833</v>
      </c>
      <c r="T352" s="4" t="s">
        <v>402</v>
      </c>
      <c r="U352" s="4"/>
      <c r="V352" s="4"/>
      <c r="W352" s="4"/>
      <c r="X352" s="2" t="s">
        <v>2839</v>
      </c>
      <c r="Y352" s="4" t="s">
        <v>54</v>
      </c>
      <c r="Z352" s="4"/>
      <c r="AA352" s="4"/>
      <c r="AB352" s="4"/>
    </row>
    <row r="353" customFormat="false" ht="75" hidden="false" customHeight="true" outlineLevel="0" collapsed="false">
      <c r="A353" s="4" t="s">
        <v>2840</v>
      </c>
      <c r="B353" s="4" t="s">
        <v>2832</v>
      </c>
      <c r="C353" s="4" t="s">
        <v>2841</v>
      </c>
      <c r="D353" s="4" t="n">
        <v>1983</v>
      </c>
      <c r="E353" s="4" t="s">
        <v>413</v>
      </c>
      <c r="F353" s="4" t="s">
        <v>2842</v>
      </c>
      <c r="G353" s="4" t="str">
        <f aca="false">IF(LEFT(I353,3)="R1 ","L6",IF(D353&gt;=2014,"L1",IF(D353&gt;=1998,"L2",IF(D353&gt;=1987,"L3",IF(D353&gt;=1978,"L4",IF(D353&gt;=1965,"L5","L6"))))))</f>
        <v>L4</v>
      </c>
      <c r="H353" s="4" t="str">
        <f aca="false">IFERROR(INDEX(Lanes!$C$2:$C$60,MATCH(LEFT(I353,FIND(" ",I353)-1),Lanes!$A$2:$A$60,0)),"?")</f>
        <v>V</v>
      </c>
      <c r="I353" s="4" t="s">
        <v>2721</v>
      </c>
      <c r="J353" s="4"/>
      <c r="K353" s="4" t="s">
        <v>2670</v>
      </c>
      <c r="L353" s="4" t="s">
        <v>45</v>
      </c>
      <c r="M353" s="4" t="s">
        <v>131</v>
      </c>
      <c r="N353" s="4" t="s">
        <v>2835</v>
      </c>
      <c r="O353" s="4" t="s">
        <v>2843</v>
      </c>
      <c r="P353" s="2" t="s">
        <v>2844</v>
      </c>
      <c r="Q353" s="2" t="s">
        <v>2845</v>
      </c>
      <c r="R353" s="4" t="s">
        <v>50</v>
      </c>
      <c r="S353" s="4" t="s">
        <v>2846</v>
      </c>
      <c r="T353" s="4" t="s">
        <v>52</v>
      </c>
      <c r="U353" s="4"/>
      <c r="V353" s="4"/>
      <c r="W353" s="4"/>
      <c r="X353" s="2" t="s">
        <v>2839</v>
      </c>
      <c r="Y353" s="4" t="s">
        <v>54</v>
      </c>
      <c r="Z353" s="4"/>
      <c r="AA353" s="4"/>
      <c r="AB353" s="4"/>
    </row>
    <row r="354" customFormat="false" ht="75" hidden="false" customHeight="true" outlineLevel="0" collapsed="false">
      <c r="A354" s="4" t="s">
        <v>2847</v>
      </c>
      <c r="B354" s="4" t="s">
        <v>2832</v>
      </c>
      <c r="C354" s="4" t="s">
        <v>2848</v>
      </c>
      <c r="D354" s="4" t="n">
        <v>1985</v>
      </c>
      <c r="E354" s="4" t="s">
        <v>91</v>
      </c>
      <c r="F354" s="4" t="s">
        <v>2849</v>
      </c>
      <c r="G354" s="4" t="str">
        <f aca="false">IF(LEFT(I354,3)="R1 ","L6",IF(D354&gt;=2014,"L1",IF(D354&gt;=1998,"L2",IF(D354&gt;=1987,"L3",IF(D354&gt;=1978,"L4",IF(D354&gt;=1965,"L5","L6"))))))</f>
        <v>L4</v>
      </c>
      <c r="H354" s="4" t="str">
        <f aca="false">IFERROR(INDEX(Lanes!$C$2:$C$60,MATCH(LEFT(I354,FIND(" ",I354)-1),Lanes!$A$2:$A$60,0)),"?")</f>
        <v>V</v>
      </c>
      <c r="I354" s="4" t="s">
        <v>2721</v>
      </c>
      <c r="J354" s="4"/>
      <c r="K354" s="4" t="s">
        <v>2670</v>
      </c>
      <c r="L354" s="4" t="s">
        <v>45</v>
      </c>
      <c r="M354" s="4" t="s">
        <v>131</v>
      </c>
      <c r="N354" s="4" t="s">
        <v>2835</v>
      </c>
      <c r="O354" s="4" t="s">
        <v>2850</v>
      </c>
      <c r="P354" s="2" t="s">
        <v>2851</v>
      </c>
      <c r="Q354" s="2" t="s">
        <v>2852</v>
      </c>
      <c r="R354" s="4" t="s">
        <v>50</v>
      </c>
      <c r="S354" s="4" t="s">
        <v>2853</v>
      </c>
      <c r="T354" s="4" t="s">
        <v>52</v>
      </c>
      <c r="U354" s="4"/>
      <c r="V354" s="4"/>
      <c r="W354" s="4"/>
      <c r="X354" s="2" t="s">
        <v>2839</v>
      </c>
      <c r="Y354" s="4" t="s">
        <v>54</v>
      </c>
      <c r="Z354" s="4"/>
      <c r="AA354" s="4"/>
      <c r="AB354" s="4"/>
    </row>
    <row r="355" customFormat="false" ht="75" hidden="false" customHeight="true" outlineLevel="0" collapsed="false">
      <c r="A355" s="4" t="s">
        <v>2854</v>
      </c>
      <c r="B355" s="4" t="s">
        <v>2832</v>
      </c>
      <c r="C355" s="4" t="s">
        <v>2855</v>
      </c>
      <c r="D355" s="4" t="n">
        <v>1986</v>
      </c>
      <c r="E355" s="4" t="s">
        <v>91</v>
      </c>
      <c r="F355" s="4" t="s">
        <v>2849</v>
      </c>
      <c r="G355" s="4" t="str">
        <f aca="false">IF(LEFT(I355,3)="R1 ","L6",IF(D355&gt;=2014,"L1",IF(D355&gt;=1998,"L2",IF(D355&gt;=1987,"L3",IF(D355&gt;=1978,"L4",IF(D355&gt;=1965,"L5","L6"))))))</f>
        <v>L4</v>
      </c>
      <c r="H355" s="4" t="str">
        <f aca="false">IFERROR(INDEX(Lanes!$C$2:$C$60,MATCH(LEFT(I355,FIND(" ",I355)-1),Lanes!$A$2:$A$60,0)),"?")</f>
        <v>V</v>
      </c>
      <c r="I355" s="4" t="s">
        <v>2721</v>
      </c>
      <c r="J355" s="4"/>
      <c r="K355" s="4" t="s">
        <v>2670</v>
      </c>
      <c r="L355" s="4" t="s">
        <v>45</v>
      </c>
      <c r="M355" s="4" t="s">
        <v>131</v>
      </c>
      <c r="N355" s="4" t="s">
        <v>2835</v>
      </c>
      <c r="O355" s="4" t="s">
        <v>2856</v>
      </c>
      <c r="P355" s="2" t="s">
        <v>2857</v>
      </c>
      <c r="Q355" s="2" t="s">
        <v>2858</v>
      </c>
      <c r="R355" s="4" t="s">
        <v>50</v>
      </c>
      <c r="S355" s="4" t="s">
        <v>2859</v>
      </c>
      <c r="T355" s="4" t="s">
        <v>107</v>
      </c>
      <c r="U355" s="4"/>
      <c r="V355" s="4"/>
      <c r="W355" s="4"/>
      <c r="X355" s="2" t="s">
        <v>2839</v>
      </c>
      <c r="Y355" s="4" t="s">
        <v>54</v>
      </c>
      <c r="Z355" s="4"/>
      <c r="AA355" s="4"/>
      <c r="AB355" s="4"/>
    </row>
    <row r="356" customFormat="false" ht="75" hidden="false" customHeight="true" outlineLevel="0" collapsed="false">
      <c r="A356" s="4" t="s">
        <v>2860</v>
      </c>
      <c r="B356" s="4" t="s">
        <v>2832</v>
      </c>
      <c r="C356" s="4" t="s">
        <v>2861</v>
      </c>
      <c r="D356" s="4" t="n">
        <v>1989</v>
      </c>
      <c r="E356" s="4" t="s">
        <v>91</v>
      </c>
      <c r="F356" s="4" t="s">
        <v>2849</v>
      </c>
      <c r="G356" s="4" t="str">
        <f aca="false">IF(LEFT(I356,3)="R1 ","L6",IF(D356&gt;=2014,"L1",IF(D356&gt;=1998,"L2",IF(D356&gt;=1987,"L3",IF(D356&gt;=1978,"L4",IF(D356&gt;=1965,"L5","L6"))))))</f>
        <v>L3</v>
      </c>
      <c r="H356" s="4" t="str">
        <f aca="false">IFERROR(INDEX(Lanes!$C$2:$C$60,MATCH(LEFT(I356,FIND(" ",I356)-1),Lanes!$A$2:$A$60,0)),"?")</f>
        <v>V</v>
      </c>
      <c r="I356" s="4" t="s">
        <v>2721</v>
      </c>
      <c r="J356" s="4"/>
      <c r="K356" s="4" t="s">
        <v>2670</v>
      </c>
      <c r="L356" s="4" t="s">
        <v>45</v>
      </c>
      <c r="M356" s="4" t="s">
        <v>131</v>
      </c>
      <c r="N356" s="4" t="s">
        <v>2835</v>
      </c>
      <c r="O356" s="4" t="s">
        <v>2862</v>
      </c>
      <c r="P356" s="2" t="s">
        <v>2863</v>
      </c>
      <c r="Q356" s="2" t="s">
        <v>2864</v>
      </c>
      <c r="R356" s="4" t="s">
        <v>50</v>
      </c>
      <c r="S356" s="4" t="s">
        <v>2865</v>
      </c>
      <c r="T356" s="4" t="s">
        <v>402</v>
      </c>
      <c r="U356" s="4"/>
      <c r="V356" s="4"/>
      <c r="W356" s="4"/>
      <c r="X356" s="2" t="s">
        <v>2866</v>
      </c>
      <c r="Y356" s="4" t="s">
        <v>77</v>
      </c>
      <c r="Z356" s="4"/>
      <c r="AA356" s="4"/>
      <c r="AB356" s="4"/>
    </row>
    <row r="357" customFormat="false" ht="75" hidden="false" customHeight="true" outlineLevel="0" collapsed="false">
      <c r="A357" s="4" t="s">
        <v>2867</v>
      </c>
      <c r="B357" s="4" t="s">
        <v>2868</v>
      </c>
      <c r="C357" s="4" t="s">
        <v>2869</v>
      </c>
      <c r="D357" s="4" t="n">
        <v>1985</v>
      </c>
      <c r="E357" s="4" t="s">
        <v>91</v>
      </c>
      <c r="F357" s="4" t="s">
        <v>2870</v>
      </c>
      <c r="G357" s="4" t="str">
        <f aca="false">IF(LEFT(I357,3)="R1 ","L6",IF(D357&gt;=2014,"L1",IF(D357&gt;=1998,"L2",IF(D357&gt;=1987,"L3",IF(D357&gt;=1978,"L4",IF(D357&gt;=1965,"L5","L6"))))))</f>
        <v>L4</v>
      </c>
      <c r="H357" s="4" t="str">
        <f aca="false">IFERROR(INDEX(Lanes!$C$2:$C$60,MATCH(LEFT(I357,FIND(" ",I357)-1),Lanes!$A$2:$A$60,0)),"?")</f>
        <v>V</v>
      </c>
      <c r="I357" s="4" t="s">
        <v>2721</v>
      </c>
      <c r="J357" s="4"/>
      <c r="K357" s="4" t="s">
        <v>2670</v>
      </c>
      <c r="L357" s="4" t="s">
        <v>887</v>
      </c>
      <c r="M357" s="4" t="s">
        <v>2871</v>
      </c>
      <c r="N357" s="4" t="s">
        <v>2872</v>
      </c>
      <c r="O357" s="4" t="s">
        <v>2873</v>
      </c>
      <c r="P357" s="2" t="s">
        <v>2874</v>
      </c>
      <c r="Q357" s="2" t="s">
        <v>2875</v>
      </c>
      <c r="R357" s="4" t="s">
        <v>50</v>
      </c>
      <c r="S357" s="4" t="s">
        <v>2876</v>
      </c>
      <c r="T357" s="4" t="s">
        <v>52</v>
      </c>
      <c r="U357" s="4" t="s">
        <v>75</v>
      </c>
      <c r="V357" s="4"/>
      <c r="W357" s="4"/>
      <c r="X357" s="2" t="s">
        <v>2877</v>
      </c>
      <c r="Y357" s="4" t="s">
        <v>54</v>
      </c>
      <c r="Z357" s="4"/>
      <c r="AA357" s="4"/>
      <c r="AB357" s="4"/>
    </row>
    <row r="358" customFormat="false" ht="75" hidden="false" customHeight="true" outlineLevel="0" collapsed="false">
      <c r="A358" s="4" t="s">
        <v>2878</v>
      </c>
      <c r="B358" s="4" t="s">
        <v>2868</v>
      </c>
      <c r="C358" s="4" t="s">
        <v>2879</v>
      </c>
      <c r="D358" s="4" t="n">
        <v>1986</v>
      </c>
      <c r="E358" s="4" t="s">
        <v>91</v>
      </c>
      <c r="F358" s="4" t="s">
        <v>2870</v>
      </c>
      <c r="G358" s="4" t="str">
        <f aca="false">IF(LEFT(I358,3)="R1 ","L6",IF(D358&gt;=2014,"L1",IF(D358&gt;=1998,"L2",IF(D358&gt;=1987,"L3",IF(D358&gt;=1978,"L4",IF(D358&gt;=1965,"L5","L6"))))))</f>
        <v>L4</v>
      </c>
      <c r="H358" s="4" t="str">
        <f aca="false">IFERROR(INDEX(Lanes!$C$2:$C$60,MATCH(LEFT(I358,FIND(" ",I358)-1),Lanes!$A$2:$A$60,0)),"?")</f>
        <v>V</v>
      </c>
      <c r="I358" s="4" t="s">
        <v>2721</v>
      </c>
      <c r="J358" s="4"/>
      <c r="K358" s="4" t="s">
        <v>2670</v>
      </c>
      <c r="L358" s="4" t="s">
        <v>887</v>
      </c>
      <c r="M358" s="4" t="s">
        <v>2871</v>
      </c>
      <c r="N358" s="4" t="s">
        <v>2872</v>
      </c>
      <c r="O358" s="4" t="s">
        <v>2880</v>
      </c>
      <c r="P358" s="2" t="s">
        <v>2881</v>
      </c>
      <c r="Q358" s="2" t="s">
        <v>2882</v>
      </c>
      <c r="R358" s="4" t="s">
        <v>50</v>
      </c>
      <c r="S358" s="4" t="s">
        <v>2883</v>
      </c>
      <c r="T358" s="4" t="s">
        <v>107</v>
      </c>
      <c r="U358" s="4"/>
      <c r="V358" s="4"/>
      <c r="W358" s="4"/>
      <c r="X358" s="2" t="s">
        <v>2884</v>
      </c>
      <c r="Y358" s="4" t="s">
        <v>54</v>
      </c>
      <c r="Z358" s="4"/>
      <c r="AA358" s="4"/>
      <c r="AB358" s="4"/>
    </row>
    <row r="359" customFormat="false" ht="75" hidden="false" customHeight="true" outlineLevel="0" collapsed="false">
      <c r="A359" s="4" t="s">
        <v>2885</v>
      </c>
      <c r="B359" s="4" t="s">
        <v>2868</v>
      </c>
      <c r="C359" s="4" t="s">
        <v>2886</v>
      </c>
      <c r="D359" s="4" t="n">
        <v>1987</v>
      </c>
      <c r="E359" s="4" t="s">
        <v>91</v>
      </c>
      <c r="F359" s="4" t="s">
        <v>2887</v>
      </c>
      <c r="G359" s="4" t="str">
        <f aca="false">IF(LEFT(I359,3)="R1 ","L6",IF(D359&gt;=2014,"L1",IF(D359&gt;=1998,"L2",IF(D359&gt;=1987,"L3",IF(D359&gt;=1978,"L4",IF(D359&gt;=1965,"L5","L6"))))))</f>
        <v>L3</v>
      </c>
      <c r="H359" s="4" t="str">
        <f aca="false">IFERROR(INDEX(Lanes!$C$2:$C$60,MATCH(LEFT(I359,FIND(" ",I359)-1),Lanes!$A$2:$A$60,0)),"?")</f>
        <v>V</v>
      </c>
      <c r="I359" s="4" t="s">
        <v>2721</v>
      </c>
      <c r="J359" s="4"/>
      <c r="K359" s="4" t="s">
        <v>2670</v>
      </c>
      <c r="L359" s="4" t="s">
        <v>887</v>
      </c>
      <c r="M359" s="4" t="s">
        <v>2871</v>
      </c>
      <c r="N359" s="4" t="s">
        <v>2872</v>
      </c>
      <c r="O359" s="4" t="s">
        <v>2888</v>
      </c>
      <c r="P359" s="2" t="s">
        <v>2889</v>
      </c>
      <c r="Q359" s="2" t="s">
        <v>2890</v>
      </c>
      <c r="R359" s="4" t="s">
        <v>50</v>
      </c>
      <c r="S359" s="4" t="s">
        <v>2891</v>
      </c>
      <c r="T359" s="4" t="s">
        <v>107</v>
      </c>
      <c r="U359" s="4"/>
      <c r="V359" s="4"/>
      <c r="W359" s="4"/>
      <c r="X359" s="2" t="s">
        <v>2884</v>
      </c>
      <c r="Y359" s="4" t="s">
        <v>54</v>
      </c>
      <c r="Z359" s="4"/>
      <c r="AA359" s="4"/>
      <c r="AB359" s="4"/>
    </row>
    <row r="360" customFormat="false" ht="75" hidden="false" customHeight="true" outlineLevel="0" collapsed="false">
      <c r="A360" s="4" t="s">
        <v>2892</v>
      </c>
      <c r="B360" s="4" t="s">
        <v>2868</v>
      </c>
      <c r="C360" s="4" t="s">
        <v>2893</v>
      </c>
      <c r="D360" s="4" t="n">
        <v>1988</v>
      </c>
      <c r="E360" s="4" t="s">
        <v>91</v>
      </c>
      <c r="F360" s="4" t="s">
        <v>2887</v>
      </c>
      <c r="G360" s="4" t="str">
        <f aca="false">IF(LEFT(I360,3)="R1 ","L6",IF(D360&gt;=2014,"L1",IF(D360&gt;=1998,"L2",IF(D360&gt;=1987,"L3",IF(D360&gt;=1978,"L4",IF(D360&gt;=1965,"L5","L6"))))))</f>
        <v>L3</v>
      </c>
      <c r="H360" s="4" t="str">
        <f aca="false">IFERROR(INDEX(Lanes!$C$2:$C$60,MATCH(LEFT(I360,FIND(" ",I360)-1),Lanes!$A$2:$A$60,0)),"?")</f>
        <v>V</v>
      </c>
      <c r="I360" s="4" t="s">
        <v>2721</v>
      </c>
      <c r="J360" s="4"/>
      <c r="K360" s="4" t="s">
        <v>2670</v>
      </c>
      <c r="L360" s="4" t="s">
        <v>887</v>
      </c>
      <c r="M360" s="4" t="s">
        <v>2871</v>
      </c>
      <c r="N360" s="4" t="s">
        <v>2872</v>
      </c>
      <c r="O360" s="4" t="s">
        <v>2894</v>
      </c>
      <c r="P360" s="2" t="s">
        <v>2895</v>
      </c>
      <c r="Q360" s="2" t="s">
        <v>2896</v>
      </c>
      <c r="R360" s="4" t="s">
        <v>50</v>
      </c>
      <c r="S360" s="4" t="s">
        <v>2897</v>
      </c>
      <c r="T360" s="4" t="s">
        <v>402</v>
      </c>
      <c r="U360" s="4"/>
      <c r="V360" s="4"/>
      <c r="W360" s="4"/>
      <c r="X360" s="2" t="s">
        <v>2898</v>
      </c>
      <c r="Y360" s="4" t="s">
        <v>77</v>
      </c>
      <c r="Z360" s="4"/>
      <c r="AA360" s="4"/>
      <c r="AB360" s="4"/>
    </row>
    <row r="361" customFormat="false" ht="75" hidden="false" customHeight="true" outlineLevel="0" collapsed="false">
      <c r="A361" s="4" t="s">
        <v>2899</v>
      </c>
      <c r="B361" s="4" t="s">
        <v>2868</v>
      </c>
      <c r="C361" s="4" t="s">
        <v>2900</v>
      </c>
      <c r="D361" s="4" t="n">
        <v>1989</v>
      </c>
      <c r="E361" s="4" t="s">
        <v>91</v>
      </c>
      <c r="F361" s="4" t="s">
        <v>2469</v>
      </c>
      <c r="G361" s="4" t="str">
        <f aca="false">IF(LEFT(I361,3)="R1 ","L6",IF(D361&gt;=2014,"L1",IF(D361&gt;=1998,"L2",IF(D361&gt;=1987,"L3",IF(D361&gt;=1978,"L4",IF(D361&gt;=1965,"L5","L6"))))))</f>
        <v>L3</v>
      </c>
      <c r="H361" s="4" t="str">
        <f aca="false">IFERROR(INDEX(Lanes!$C$2:$C$60,MATCH(LEFT(I361,FIND(" ",I361)-1),Lanes!$A$2:$A$60,0)),"?")</f>
        <v>V</v>
      </c>
      <c r="I361" s="4" t="s">
        <v>2721</v>
      </c>
      <c r="J361" s="4"/>
      <c r="K361" s="4" t="s">
        <v>2670</v>
      </c>
      <c r="L361" s="4" t="s">
        <v>887</v>
      </c>
      <c r="M361" s="4" t="s">
        <v>2871</v>
      </c>
      <c r="N361" s="4" t="s">
        <v>2872</v>
      </c>
      <c r="O361" s="4" t="s">
        <v>2901</v>
      </c>
      <c r="P361" s="2" t="s">
        <v>2902</v>
      </c>
      <c r="Q361" s="2" t="s">
        <v>2903</v>
      </c>
      <c r="R361" s="4" t="s">
        <v>50</v>
      </c>
      <c r="S361" s="4" t="s">
        <v>2904</v>
      </c>
      <c r="T361" s="4" t="s">
        <v>107</v>
      </c>
      <c r="U361" s="4"/>
      <c r="V361" s="4"/>
      <c r="W361" s="4"/>
      <c r="X361" s="2" t="s">
        <v>2884</v>
      </c>
      <c r="Y361" s="4" t="s">
        <v>54</v>
      </c>
      <c r="Z361" s="4"/>
      <c r="AA361" s="4"/>
      <c r="AB361" s="4"/>
    </row>
    <row r="362" customFormat="false" ht="75" hidden="false" customHeight="true" outlineLevel="0" collapsed="false">
      <c r="A362" s="4" t="s">
        <v>2905</v>
      </c>
      <c r="B362" s="4" t="s">
        <v>2906</v>
      </c>
      <c r="C362" s="4" t="s">
        <v>2907</v>
      </c>
      <c r="D362" s="4" t="n">
        <v>1984</v>
      </c>
      <c r="E362" s="4" t="s">
        <v>91</v>
      </c>
      <c r="F362" s="4" t="s">
        <v>2720</v>
      </c>
      <c r="G362" s="4" t="str">
        <f aca="false">IF(LEFT(I362,3)="R1 ","L6",IF(D362&gt;=2014,"L1",IF(D362&gt;=1998,"L2",IF(D362&gt;=1987,"L3",IF(D362&gt;=1978,"L4",IF(D362&gt;=1965,"L5","L6"))))))</f>
        <v>L4</v>
      </c>
      <c r="H362" s="4" t="str">
        <f aca="false">IFERROR(INDEX(Lanes!$C$2:$C$60,MATCH(LEFT(I362,FIND(" ",I362)-1),Lanes!$A$2:$A$60,0)),"?")</f>
        <v>V</v>
      </c>
      <c r="I362" s="4" t="s">
        <v>2721</v>
      </c>
      <c r="J362" s="4"/>
      <c r="K362" s="4" t="s">
        <v>2670</v>
      </c>
      <c r="L362" s="4" t="s">
        <v>753</v>
      </c>
      <c r="M362" s="4" t="s">
        <v>1451</v>
      </c>
      <c r="N362" s="4" t="s">
        <v>2908</v>
      </c>
      <c r="O362" s="4" t="s">
        <v>2909</v>
      </c>
      <c r="P362" s="2" t="s">
        <v>2910</v>
      </c>
      <c r="Q362" s="2" t="s">
        <v>2911</v>
      </c>
      <c r="R362" s="4" t="s">
        <v>50</v>
      </c>
      <c r="S362" s="4" t="s">
        <v>2912</v>
      </c>
      <c r="T362" s="4" t="s">
        <v>52</v>
      </c>
      <c r="U362" s="4"/>
      <c r="V362" s="4"/>
      <c r="W362" s="4"/>
      <c r="X362" s="2" t="s">
        <v>2913</v>
      </c>
      <c r="Y362" s="4" t="s">
        <v>54</v>
      </c>
      <c r="Z362" s="4"/>
      <c r="AA362" s="4"/>
      <c r="AB362" s="4"/>
    </row>
    <row r="363" customFormat="false" ht="75" hidden="false" customHeight="true" outlineLevel="0" collapsed="false">
      <c r="A363" s="4" t="s">
        <v>2914</v>
      </c>
      <c r="B363" s="4" t="s">
        <v>2915</v>
      </c>
      <c r="C363" s="4" t="s">
        <v>2915</v>
      </c>
      <c r="D363" s="4" t="n">
        <v>1986</v>
      </c>
      <c r="E363" s="4" t="s">
        <v>91</v>
      </c>
      <c r="F363" s="4" t="s">
        <v>2916</v>
      </c>
      <c r="G363" s="4" t="str">
        <f aca="false">IF(LEFT(I363,3)="R1 ","L6",IF(D363&gt;=2014,"L1",IF(D363&gt;=1998,"L2",IF(D363&gt;=1987,"L3",IF(D363&gt;=1978,"L4",IF(D363&gt;=1965,"L5","L6"))))))</f>
        <v>L4</v>
      </c>
      <c r="H363" s="4" t="str">
        <f aca="false">IFERROR(INDEX(Lanes!$C$2:$C$60,MATCH(LEFT(I363,FIND(" ",I363)-1),Lanes!$A$2:$A$60,0)),"?")</f>
        <v>V</v>
      </c>
      <c r="I363" s="4" t="s">
        <v>2721</v>
      </c>
      <c r="J363" s="4"/>
      <c r="K363" s="4" t="s">
        <v>2670</v>
      </c>
      <c r="L363" s="4" t="s">
        <v>93</v>
      </c>
      <c r="M363" s="4" t="s">
        <v>902</v>
      </c>
      <c r="N363" s="4" t="s">
        <v>2809</v>
      </c>
      <c r="O363" s="4" t="s">
        <v>2917</v>
      </c>
      <c r="P363" s="2" t="s">
        <v>2918</v>
      </c>
      <c r="Q363" s="2" t="s">
        <v>2919</v>
      </c>
      <c r="R363" s="4" t="s">
        <v>50</v>
      </c>
      <c r="S363" s="4" t="s">
        <v>2920</v>
      </c>
      <c r="T363" s="4" t="s">
        <v>107</v>
      </c>
      <c r="U363" s="4"/>
      <c r="V363" s="4"/>
      <c r="W363" s="4"/>
      <c r="X363" s="2" t="s">
        <v>2921</v>
      </c>
      <c r="Y363" s="4" t="s">
        <v>54</v>
      </c>
      <c r="Z363" s="4"/>
      <c r="AA363" s="4"/>
      <c r="AB363" s="4"/>
    </row>
    <row r="364" customFormat="false" ht="75" hidden="false" customHeight="true" outlineLevel="0" collapsed="false">
      <c r="A364" s="4" t="s">
        <v>2922</v>
      </c>
      <c r="B364" s="4" t="s">
        <v>2923</v>
      </c>
      <c r="C364" s="4" t="s">
        <v>2924</v>
      </c>
      <c r="D364" s="4" t="n">
        <v>1984</v>
      </c>
      <c r="E364" s="4" t="s">
        <v>91</v>
      </c>
      <c r="F364" s="4" t="s">
        <v>2925</v>
      </c>
      <c r="G364" s="4" t="str">
        <f aca="false">IF(LEFT(I364,3)="R1 ","L6",IF(D364&gt;=2014,"L1",IF(D364&gt;=1998,"L2",IF(D364&gt;=1987,"L3",IF(D364&gt;=1978,"L4",IF(D364&gt;=1965,"L5","L6"))))))</f>
        <v>L4</v>
      </c>
      <c r="H364" s="4" t="str">
        <f aca="false">IFERROR(INDEX(Lanes!$C$2:$C$60,MATCH(LEFT(I364,FIND(" ",I364)-1),Lanes!$A$2:$A$60,0)),"?")</f>
        <v>V</v>
      </c>
      <c r="I364" s="4" t="s">
        <v>2721</v>
      </c>
      <c r="J364" s="4"/>
      <c r="K364" s="4" t="s">
        <v>2670</v>
      </c>
      <c r="L364" s="4" t="s">
        <v>753</v>
      </c>
      <c r="M364" s="4" t="s">
        <v>2123</v>
      </c>
      <c r="N364" s="4" t="s">
        <v>2926</v>
      </c>
      <c r="O364" s="4" t="s">
        <v>2927</v>
      </c>
      <c r="P364" s="2" t="s">
        <v>2928</v>
      </c>
      <c r="Q364" s="2" t="s">
        <v>2929</v>
      </c>
      <c r="R364" s="4" t="s">
        <v>50</v>
      </c>
      <c r="S364" s="4" t="s">
        <v>2930</v>
      </c>
      <c r="T364" s="4" t="s">
        <v>402</v>
      </c>
      <c r="U364" s="4"/>
      <c r="V364" s="4"/>
      <c r="W364" s="4"/>
      <c r="X364" s="2" t="s">
        <v>2931</v>
      </c>
      <c r="Y364" s="4" t="s">
        <v>54</v>
      </c>
      <c r="Z364" s="4"/>
      <c r="AA364" s="4"/>
      <c r="AB364" s="4"/>
    </row>
    <row r="365" customFormat="false" ht="75" hidden="false" customHeight="true" outlineLevel="0" collapsed="false">
      <c r="A365" s="4" t="s">
        <v>2932</v>
      </c>
      <c r="B365" s="4" t="s">
        <v>2933</v>
      </c>
      <c r="C365" s="4" t="s">
        <v>2934</v>
      </c>
      <c r="D365" s="4" t="n">
        <v>1981</v>
      </c>
      <c r="E365" s="4" t="s">
        <v>91</v>
      </c>
      <c r="F365" s="4" t="s">
        <v>2935</v>
      </c>
      <c r="G365" s="4" t="str">
        <f aca="false">IF(LEFT(I365,3)="R1 ","L6",IF(D365&gt;=2014,"L1",IF(D365&gt;=1998,"L2",IF(D365&gt;=1987,"L3",IF(D365&gt;=1978,"L4",IF(D365&gt;=1965,"L5","L6"))))))</f>
        <v>L4</v>
      </c>
      <c r="H365" s="4" t="str">
        <f aca="false">IFERROR(INDEX(Lanes!$C$2:$C$60,MATCH(LEFT(I365,FIND(" ",I365)-1),Lanes!$A$2:$A$60,0)),"?")</f>
        <v>V</v>
      </c>
      <c r="I365" s="4" t="s">
        <v>2721</v>
      </c>
      <c r="J365" s="4"/>
      <c r="K365" s="4" t="s">
        <v>544</v>
      </c>
      <c r="L365" s="4" t="s">
        <v>472</v>
      </c>
      <c r="M365" s="4" t="s">
        <v>1565</v>
      </c>
      <c r="N365" s="4" t="s">
        <v>2737</v>
      </c>
      <c r="O365" s="4" t="s">
        <v>2936</v>
      </c>
      <c r="P365" s="2" t="s">
        <v>2937</v>
      </c>
      <c r="Q365" s="2" t="s">
        <v>2938</v>
      </c>
      <c r="R365" s="4" t="s">
        <v>50</v>
      </c>
      <c r="S365" s="4" t="s">
        <v>2939</v>
      </c>
      <c r="T365" s="4" t="s">
        <v>52</v>
      </c>
      <c r="U365" s="4"/>
      <c r="V365" s="4"/>
      <c r="W365" s="4"/>
      <c r="X365" s="2" t="s">
        <v>2940</v>
      </c>
      <c r="Y365" s="4" t="s">
        <v>54</v>
      </c>
      <c r="Z365" s="4"/>
      <c r="AA365" s="4"/>
      <c r="AB365" s="4"/>
    </row>
    <row r="366" customFormat="false" ht="75" hidden="false" customHeight="true" outlineLevel="0" collapsed="false">
      <c r="A366" s="4" t="s">
        <v>2941</v>
      </c>
      <c r="B366" s="4" t="s">
        <v>2942</v>
      </c>
      <c r="C366" s="4" t="s">
        <v>2943</v>
      </c>
      <c r="D366" s="4" t="n">
        <v>1984</v>
      </c>
      <c r="E366" s="4" t="s">
        <v>91</v>
      </c>
      <c r="F366" s="4" t="s">
        <v>2944</v>
      </c>
      <c r="G366" s="4" t="str">
        <f aca="false">IF(LEFT(I366,3)="R1 ","L6",IF(D366&gt;=2014,"L1",IF(D366&gt;=1998,"L2",IF(D366&gt;=1987,"L3",IF(D366&gt;=1978,"L4",IF(D366&gt;=1965,"L5","L6"))))))</f>
        <v>L4</v>
      </c>
      <c r="H366" s="4" t="str">
        <f aca="false">IFERROR(INDEX(Lanes!$C$2:$C$60,MATCH(LEFT(I366,FIND(" ",I366)-1),Lanes!$A$2:$A$60,0)),"?")</f>
        <v>V</v>
      </c>
      <c r="I366" s="4" t="s">
        <v>2721</v>
      </c>
      <c r="J366" s="4"/>
      <c r="K366" s="4" t="s">
        <v>2670</v>
      </c>
      <c r="L366" s="4" t="s">
        <v>472</v>
      </c>
      <c r="M366" s="4" t="s">
        <v>1565</v>
      </c>
      <c r="N366" s="4" t="s">
        <v>2737</v>
      </c>
      <c r="O366" s="4" t="s">
        <v>2945</v>
      </c>
      <c r="P366" s="2" t="s">
        <v>2946</v>
      </c>
      <c r="Q366" s="2" t="s">
        <v>2947</v>
      </c>
      <c r="R366" s="4" t="s">
        <v>50</v>
      </c>
      <c r="S366" s="4" t="s">
        <v>2948</v>
      </c>
      <c r="T366" s="4" t="s">
        <v>107</v>
      </c>
      <c r="U366" s="4"/>
      <c r="V366" s="4"/>
      <c r="W366" s="4"/>
      <c r="X366" s="2" t="s">
        <v>2949</v>
      </c>
      <c r="Y366" s="4" t="s">
        <v>54</v>
      </c>
      <c r="Z366" s="4"/>
      <c r="AA366" s="4"/>
      <c r="AB366" s="4"/>
    </row>
    <row r="367" customFormat="false" ht="75" hidden="false" customHeight="true" outlineLevel="0" collapsed="false">
      <c r="A367" s="4" t="s">
        <v>2950</v>
      </c>
      <c r="B367" s="4" t="s">
        <v>2942</v>
      </c>
      <c r="C367" s="4" t="s">
        <v>2951</v>
      </c>
      <c r="D367" s="4" t="n">
        <v>1987</v>
      </c>
      <c r="E367" s="4" t="s">
        <v>91</v>
      </c>
      <c r="F367" s="4" t="s">
        <v>2952</v>
      </c>
      <c r="G367" s="4" t="str">
        <f aca="false">IF(LEFT(I367,3)="R1 ","L6",IF(D367&gt;=2014,"L1",IF(D367&gt;=1998,"L2",IF(D367&gt;=1987,"L3",IF(D367&gt;=1978,"L4",IF(D367&gt;=1965,"L5","L6"))))))</f>
        <v>L3</v>
      </c>
      <c r="H367" s="4" t="str">
        <f aca="false">IFERROR(INDEX(Lanes!$C$2:$C$60,MATCH(LEFT(I367,FIND(" ",I367)-1),Lanes!$A$2:$A$60,0)),"?")</f>
        <v>V</v>
      </c>
      <c r="I367" s="4" t="s">
        <v>2721</v>
      </c>
      <c r="J367" s="4"/>
      <c r="K367" s="4" t="s">
        <v>2670</v>
      </c>
      <c r="L367" s="4" t="s">
        <v>472</v>
      </c>
      <c r="M367" s="4" t="s">
        <v>1565</v>
      </c>
      <c r="N367" s="4" t="s">
        <v>2737</v>
      </c>
      <c r="O367" s="4" t="s">
        <v>2953</v>
      </c>
      <c r="P367" s="2" t="s">
        <v>2954</v>
      </c>
      <c r="Q367" s="2" t="s">
        <v>2955</v>
      </c>
      <c r="R367" s="4" t="s">
        <v>50</v>
      </c>
      <c r="S367" s="4" t="s">
        <v>2951</v>
      </c>
      <c r="T367" s="4" t="s">
        <v>402</v>
      </c>
      <c r="U367" s="4"/>
      <c r="V367" s="4"/>
      <c r="W367" s="4"/>
      <c r="X367" s="2" t="s">
        <v>2956</v>
      </c>
      <c r="Y367" s="4" t="s">
        <v>77</v>
      </c>
      <c r="Z367" s="4"/>
      <c r="AA367" s="4"/>
      <c r="AB367" s="4"/>
    </row>
    <row r="368" customFormat="false" ht="75" hidden="false" customHeight="true" outlineLevel="0" collapsed="false">
      <c r="A368" s="4" t="s">
        <v>2957</v>
      </c>
      <c r="B368" s="4" t="s">
        <v>2958</v>
      </c>
      <c r="C368" s="4" t="s">
        <v>2959</v>
      </c>
      <c r="D368" s="4" t="n">
        <v>1981</v>
      </c>
      <c r="E368" s="4" t="s">
        <v>91</v>
      </c>
      <c r="F368" s="4" t="s">
        <v>2960</v>
      </c>
      <c r="G368" s="4" t="str">
        <f aca="false">IF(LEFT(I368,3)="R1 ","L6",IF(D368&gt;=2014,"L1",IF(D368&gt;=1998,"L2",IF(D368&gt;=1987,"L3",IF(D368&gt;=1978,"L4",IF(D368&gt;=1965,"L5","L6"))))))</f>
        <v>L4</v>
      </c>
      <c r="H368" s="4" t="str">
        <f aca="false">IFERROR(INDEX(Lanes!$C$2:$C$60,MATCH(LEFT(I368,FIND(" ",I368)-1),Lanes!$A$2:$A$60,0)),"?")</f>
        <v>V</v>
      </c>
      <c r="I368" s="4" t="s">
        <v>2721</v>
      </c>
      <c r="J368" s="4"/>
      <c r="K368" s="4" t="s">
        <v>2670</v>
      </c>
      <c r="L368" s="4" t="s">
        <v>45</v>
      </c>
      <c r="M368" s="4" t="s">
        <v>167</v>
      </c>
      <c r="N368" s="4" t="s">
        <v>2961</v>
      </c>
      <c r="O368" s="4" t="s">
        <v>2962</v>
      </c>
      <c r="P368" s="2" t="s">
        <v>2963</v>
      </c>
      <c r="Q368" s="2" t="s">
        <v>2964</v>
      </c>
      <c r="R368" s="4" t="s">
        <v>50</v>
      </c>
      <c r="S368" s="4" t="s">
        <v>2965</v>
      </c>
      <c r="T368" s="4" t="s">
        <v>107</v>
      </c>
      <c r="U368" s="4"/>
      <c r="V368" s="4"/>
      <c r="W368" s="4"/>
      <c r="X368" s="2" t="s">
        <v>2966</v>
      </c>
      <c r="Y368" s="4" t="s">
        <v>54</v>
      </c>
      <c r="Z368" s="4"/>
      <c r="AA368" s="4"/>
      <c r="AB368" s="4"/>
    </row>
    <row r="369" customFormat="false" ht="75" hidden="false" customHeight="true" outlineLevel="0" collapsed="false">
      <c r="A369" s="4" t="s">
        <v>2967</v>
      </c>
      <c r="B369" s="4" t="s">
        <v>2958</v>
      </c>
      <c r="C369" s="4" t="s">
        <v>2968</v>
      </c>
      <c r="D369" s="4" t="n">
        <v>1982</v>
      </c>
      <c r="E369" s="4" t="s">
        <v>413</v>
      </c>
      <c r="F369" s="4" t="s">
        <v>2969</v>
      </c>
      <c r="G369" s="4" t="str">
        <f aca="false">IF(LEFT(I369,3)="R1 ","L6",IF(D369&gt;=2014,"L1",IF(D369&gt;=1998,"L2",IF(D369&gt;=1987,"L3",IF(D369&gt;=1978,"L4",IF(D369&gt;=1965,"L5","L6"))))))</f>
        <v>L4</v>
      </c>
      <c r="H369" s="4" t="str">
        <f aca="false">IFERROR(INDEX(Lanes!$C$2:$C$60,MATCH(LEFT(I369,FIND(" ",I369)-1),Lanes!$A$2:$A$60,0)),"?")</f>
        <v>V</v>
      </c>
      <c r="I369" s="4" t="s">
        <v>2721</v>
      </c>
      <c r="J369" s="4"/>
      <c r="K369" s="4" t="s">
        <v>2670</v>
      </c>
      <c r="L369" s="4" t="s">
        <v>45</v>
      </c>
      <c r="M369" s="4" t="s">
        <v>167</v>
      </c>
      <c r="N369" s="4" t="s">
        <v>2961</v>
      </c>
      <c r="O369" s="4" t="s">
        <v>2970</v>
      </c>
      <c r="P369" s="2" t="s">
        <v>2971</v>
      </c>
      <c r="Q369" s="2" t="s">
        <v>2972</v>
      </c>
      <c r="R369" s="4" t="s">
        <v>50</v>
      </c>
      <c r="S369" s="4" t="s">
        <v>2968</v>
      </c>
      <c r="T369" s="4" t="s">
        <v>402</v>
      </c>
      <c r="U369" s="4"/>
      <c r="V369" s="4"/>
      <c r="W369" s="4"/>
      <c r="X369" s="2" t="s">
        <v>2973</v>
      </c>
      <c r="Y369" s="4" t="s">
        <v>77</v>
      </c>
      <c r="Z369" s="4"/>
      <c r="AA369" s="4"/>
      <c r="AB369" s="4"/>
    </row>
    <row r="370" customFormat="false" ht="75" hidden="false" customHeight="true" outlineLevel="0" collapsed="false">
      <c r="A370" s="4" t="s">
        <v>2974</v>
      </c>
      <c r="B370" s="4" t="s">
        <v>2975</v>
      </c>
      <c r="C370" s="4" t="s">
        <v>2975</v>
      </c>
      <c r="D370" s="4" t="n">
        <v>1984</v>
      </c>
      <c r="E370" s="4" t="s">
        <v>91</v>
      </c>
      <c r="F370" s="4" t="s">
        <v>2944</v>
      </c>
      <c r="G370" s="4" t="str">
        <f aca="false">IF(LEFT(I370,3)="R1 ","L6",IF(D370&gt;=2014,"L1",IF(D370&gt;=1998,"L2",IF(D370&gt;=1987,"L3",IF(D370&gt;=1978,"L4",IF(D370&gt;=1965,"L5","L6"))))))</f>
        <v>L4</v>
      </c>
      <c r="H370" s="4" t="str">
        <f aca="false">IFERROR(INDEX(Lanes!$C$2:$C$60,MATCH(LEFT(I370,FIND(" ",I370)-1),Lanes!$A$2:$A$60,0)),"?")</f>
        <v>V</v>
      </c>
      <c r="I370" s="4" t="s">
        <v>2721</v>
      </c>
      <c r="J370" s="4"/>
      <c r="K370" s="4" t="s">
        <v>2670</v>
      </c>
      <c r="L370" s="4" t="s">
        <v>472</v>
      </c>
      <c r="M370" s="4" t="s">
        <v>1565</v>
      </c>
      <c r="N370" s="4" t="s">
        <v>2976</v>
      </c>
      <c r="O370" s="4" t="s">
        <v>2977</v>
      </c>
      <c r="P370" s="2" t="s">
        <v>2978</v>
      </c>
      <c r="Q370" s="2" t="s">
        <v>2979</v>
      </c>
      <c r="R370" s="4" t="s">
        <v>50</v>
      </c>
      <c r="S370" s="4" t="s">
        <v>2980</v>
      </c>
      <c r="T370" s="4" t="s">
        <v>107</v>
      </c>
      <c r="U370" s="4"/>
      <c r="V370" s="4"/>
      <c r="W370" s="4"/>
      <c r="X370" s="2" t="s">
        <v>2981</v>
      </c>
      <c r="Y370" s="4" t="s">
        <v>54</v>
      </c>
      <c r="Z370" s="4"/>
      <c r="AA370" s="4"/>
      <c r="AB370" s="4"/>
    </row>
    <row r="371" customFormat="false" ht="75" hidden="false" customHeight="true" outlineLevel="0" collapsed="false">
      <c r="A371" s="4" t="s">
        <v>2982</v>
      </c>
      <c r="B371" s="4" t="s">
        <v>2975</v>
      </c>
      <c r="C371" s="4" t="s">
        <v>2983</v>
      </c>
      <c r="D371" s="4" t="n">
        <v>1985</v>
      </c>
      <c r="E371" s="4" t="s">
        <v>91</v>
      </c>
      <c r="F371" s="4" t="s">
        <v>2944</v>
      </c>
      <c r="G371" s="4" t="str">
        <f aca="false">IF(LEFT(I371,3)="R1 ","L6",IF(D371&gt;=2014,"L1",IF(D371&gt;=1998,"L2",IF(D371&gt;=1987,"L3",IF(D371&gt;=1978,"L4",IF(D371&gt;=1965,"L5","L6"))))))</f>
        <v>L4</v>
      </c>
      <c r="H371" s="4" t="str">
        <f aca="false">IFERROR(INDEX(Lanes!$C$2:$C$60,MATCH(LEFT(I371,FIND(" ",I371)-1),Lanes!$A$2:$A$60,0)),"?")</f>
        <v>V</v>
      </c>
      <c r="I371" s="4" t="s">
        <v>2721</v>
      </c>
      <c r="J371" s="4"/>
      <c r="K371" s="4" t="s">
        <v>2670</v>
      </c>
      <c r="L371" s="4" t="s">
        <v>472</v>
      </c>
      <c r="M371" s="4" t="s">
        <v>1565</v>
      </c>
      <c r="N371" s="4" t="s">
        <v>2976</v>
      </c>
      <c r="O371" s="4" t="s">
        <v>2984</v>
      </c>
      <c r="P371" s="2" t="s">
        <v>2985</v>
      </c>
      <c r="Q371" s="2" t="s">
        <v>2986</v>
      </c>
      <c r="R371" s="4" t="s">
        <v>50</v>
      </c>
      <c r="S371" s="4" t="s">
        <v>2983</v>
      </c>
      <c r="T371" s="4" t="s">
        <v>402</v>
      </c>
      <c r="U371" s="4"/>
      <c r="V371" s="4"/>
      <c r="W371" s="4"/>
      <c r="X371" s="2" t="s">
        <v>2987</v>
      </c>
      <c r="Y371" s="4" t="s">
        <v>77</v>
      </c>
      <c r="Z371" s="4"/>
      <c r="AA371" s="4"/>
      <c r="AB371" s="4"/>
    </row>
    <row r="372" customFormat="false" ht="75" hidden="false" customHeight="true" outlineLevel="0" collapsed="false">
      <c r="A372" s="4" t="s">
        <v>2988</v>
      </c>
      <c r="B372" s="4" t="s">
        <v>2989</v>
      </c>
      <c r="C372" s="4" t="s">
        <v>2990</v>
      </c>
      <c r="D372" s="4" t="n">
        <v>1985</v>
      </c>
      <c r="E372" s="4" t="s">
        <v>91</v>
      </c>
      <c r="F372" s="4" t="s">
        <v>2991</v>
      </c>
      <c r="G372" s="4" t="str">
        <f aca="false">IF(LEFT(I372,3)="R1 ","L6",IF(D372&gt;=2014,"L1",IF(D372&gt;=1998,"L2",IF(D372&gt;=1987,"L3",IF(D372&gt;=1978,"L4",IF(D372&gt;=1965,"L5","L6"))))))</f>
        <v>L4</v>
      </c>
      <c r="H372" s="4" t="str">
        <f aca="false">IFERROR(INDEX(Lanes!$C$2:$C$60,MATCH(LEFT(I372,FIND(" ",I372)-1),Lanes!$A$2:$A$60,0)),"?")</f>
        <v>V</v>
      </c>
      <c r="I372" s="4" t="s">
        <v>2721</v>
      </c>
      <c r="J372" s="4"/>
      <c r="K372" s="4" t="s">
        <v>2670</v>
      </c>
      <c r="L372" s="4" t="s">
        <v>472</v>
      </c>
      <c r="M372" s="4" t="s">
        <v>2992</v>
      </c>
      <c r="N372" s="4" t="s">
        <v>2993</v>
      </c>
      <c r="O372" s="4" t="s">
        <v>2994</v>
      </c>
      <c r="P372" s="2" t="s">
        <v>2995</v>
      </c>
      <c r="Q372" s="2" t="s">
        <v>2996</v>
      </c>
      <c r="R372" s="4" t="s">
        <v>50</v>
      </c>
      <c r="S372" s="4" t="s">
        <v>2997</v>
      </c>
      <c r="T372" s="4" t="s">
        <v>52</v>
      </c>
      <c r="U372" s="4"/>
      <c r="V372" s="4"/>
      <c r="W372" s="4"/>
      <c r="X372" s="2" t="s">
        <v>2998</v>
      </c>
      <c r="Y372" s="4" t="s">
        <v>54</v>
      </c>
      <c r="Z372" s="4"/>
      <c r="AA372" s="4"/>
      <c r="AB372" s="4"/>
    </row>
    <row r="373" customFormat="false" ht="75" hidden="false" customHeight="true" outlineLevel="0" collapsed="false">
      <c r="A373" s="4" t="s">
        <v>2999</v>
      </c>
      <c r="B373" s="4" t="s">
        <v>2989</v>
      </c>
      <c r="C373" s="4" t="s">
        <v>3000</v>
      </c>
      <c r="D373" s="4" t="n">
        <v>1986</v>
      </c>
      <c r="E373" s="4" t="s">
        <v>91</v>
      </c>
      <c r="F373" s="4" t="s">
        <v>3001</v>
      </c>
      <c r="G373" s="4" t="str">
        <f aca="false">IF(LEFT(I373,3)="R1 ","L6",IF(D373&gt;=2014,"L1",IF(D373&gt;=1998,"L2",IF(D373&gt;=1987,"L3",IF(D373&gt;=1978,"L4",IF(D373&gt;=1965,"L5","L6"))))))</f>
        <v>L4</v>
      </c>
      <c r="H373" s="4" t="str">
        <f aca="false">IFERROR(INDEX(Lanes!$C$2:$C$60,MATCH(LEFT(I373,FIND(" ",I373)-1),Lanes!$A$2:$A$60,0)),"?")</f>
        <v>V</v>
      </c>
      <c r="I373" s="4" t="s">
        <v>2721</v>
      </c>
      <c r="J373" s="4"/>
      <c r="K373" s="4" t="s">
        <v>2670</v>
      </c>
      <c r="L373" s="4" t="s">
        <v>472</v>
      </c>
      <c r="M373" s="4" t="s">
        <v>2992</v>
      </c>
      <c r="N373" s="4" t="s">
        <v>2993</v>
      </c>
      <c r="O373" s="4" t="s">
        <v>3002</v>
      </c>
      <c r="P373" s="2" t="s">
        <v>3003</v>
      </c>
      <c r="Q373" s="2" t="s">
        <v>3004</v>
      </c>
      <c r="R373" s="4" t="s">
        <v>50</v>
      </c>
      <c r="S373" s="4" t="s">
        <v>3005</v>
      </c>
      <c r="T373" s="4" t="s">
        <v>107</v>
      </c>
      <c r="U373" s="4"/>
      <c r="V373" s="4"/>
      <c r="W373" s="4"/>
      <c r="X373" s="2" t="s">
        <v>3006</v>
      </c>
      <c r="Y373" s="4" t="s">
        <v>77</v>
      </c>
      <c r="Z373" s="4"/>
      <c r="AA373" s="4"/>
      <c r="AB373" s="4"/>
    </row>
    <row r="374" customFormat="false" ht="75" hidden="false" customHeight="true" outlineLevel="0" collapsed="false">
      <c r="A374" s="4" t="s">
        <v>3007</v>
      </c>
      <c r="B374" s="4" t="s">
        <v>2989</v>
      </c>
      <c r="C374" s="4" t="s">
        <v>3008</v>
      </c>
      <c r="D374" s="4" t="n">
        <v>1989</v>
      </c>
      <c r="E374" s="4" t="s">
        <v>91</v>
      </c>
      <c r="F374" s="4" t="s">
        <v>3001</v>
      </c>
      <c r="G374" s="4" t="str">
        <f aca="false">IF(LEFT(I374,3)="R1 ","L6",IF(D374&gt;=2014,"L1",IF(D374&gt;=1998,"L2",IF(D374&gt;=1987,"L3",IF(D374&gt;=1978,"L4",IF(D374&gt;=1965,"L5","L6"))))))</f>
        <v>L3</v>
      </c>
      <c r="H374" s="4" t="str">
        <f aca="false">IFERROR(INDEX(Lanes!$C$2:$C$60,MATCH(LEFT(I374,FIND(" ",I374)-1),Lanes!$A$2:$A$60,0)),"?")</f>
        <v>V</v>
      </c>
      <c r="I374" s="4" t="s">
        <v>2721</v>
      </c>
      <c r="J374" s="4"/>
      <c r="K374" s="4" t="s">
        <v>2670</v>
      </c>
      <c r="L374" s="4" t="s">
        <v>472</v>
      </c>
      <c r="M374" s="4" t="s">
        <v>2992</v>
      </c>
      <c r="N374" s="4" t="s">
        <v>2993</v>
      </c>
      <c r="O374" s="4" t="s">
        <v>3009</v>
      </c>
      <c r="P374" s="2" t="s">
        <v>3010</v>
      </c>
      <c r="Q374" s="2" t="s">
        <v>3011</v>
      </c>
      <c r="R374" s="4" t="s">
        <v>50</v>
      </c>
      <c r="S374" s="4" t="s">
        <v>3012</v>
      </c>
      <c r="T374" s="4" t="s">
        <v>402</v>
      </c>
      <c r="U374" s="4"/>
      <c r="V374" s="4"/>
      <c r="W374" s="4"/>
      <c r="X374" s="2" t="s">
        <v>3006</v>
      </c>
      <c r="Y374" s="4" t="s">
        <v>77</v>
      </c>
      <c r="Z374" s="4"/>
      <c r="AA374" s="4"/>
      <c r="AB374" s="4"/>
    </row>
    <row r="375" customFormat="false" ht="75" hidden="false" customHeight="true" outlineLevel="0" collapsed="false">
      <c r="A375" s="4" t="s">
        <v>3013</v>
      </c>
      <c r="B375" s="4" t="s">
        <v>2766</v>
      </c>
      <c r="C375" s="4" t="s">
        <v>3014</v>
      </c>
      <c r="D375" s="4" t="n">
        <v>1983</v>
      </c>
      <c r="E375" s="4" t="s">
        <v>91</v>
      </c>
      <c r="F375" s="4" t="s">
        <v>2720</v>
      </c>
      <c r="G375" s="4" t="str">
        <f aca="false">IF(LEFT(I375,3)="R1 ","L6",IF(D375&gt;=2014,"L1",IF(D375&gt;=1998,"L2",IF(D375&gt;=1987,"L3",IF(D375&gt;=1978,"L4",IF(D375&gt;=1965,"L5","L6"))))))</f>
        <v>L4</v>
      </c>
      <c r="H375" s="4" t="str">
        <f aca="false">IFERROR(INDEX(Lanes!$C$2:$C$60,MATCH(LEFT(I375,FIND(" ",I375)-1),Lanes!$A$2:$A$60,0)),"?")</f>
        <v>V</v>
      </c>
      <c r="I375" s="4" t="s">
        <v>2721</v>
      </c>
      <c r="J375" s="4"/>
      <c r="K375" s="4" t="s">
        <v>2670</v>
      </c>
      <c r="L375" s="4" t="s">
        <v>472</v>
      </c>
      <c r="M375" s="4" t="s">
        <v>2769</v>
      </c>
      <c r="N375" s="4" t="s">
        <v>2770</v>
      </c>
      <c r="O375" s="4" t="s">
        <v>3015</v>
      </c>
      <c r="P375" s="2" t="s">
        <v>3016</v>
      </c>
      <c r="Q375" s="2" t="s">
        <v>3017</v>
      </c>
      <c r="R375" s="4" t="s">
        <v>50</v>
      </c>
      <c r="S375" s="4" t="s">
        <v>3018</v>
      </c>
      <c r="T375" s="4" t="s">
        <v>107</v>
      </c>
      <c r="U375" s="4"/>
      <c r="V375" s="4"/>
      <c r="W375" s="4"/>
      <c r="X375" s="2" t="s">
        <v>3019</v>
      </c>
      <c r="Y375" s="4" t="s">
        <v>54</v>
      </c>
      <c r="Z375" s="4"/>
      <c r="AA375" s="4"/>
      <c r="AB375" s="4"/>
    </row>
    <row r="376" customFormat="false" ht="75" hidden="false" customHeight="true" outlineLevel="0" collapsed="false">
      <c r="A376" s="4" t="s">
        <v>3020</v>
      </c>
      <c r="B376" s="4" t="s">
        <v>2766</v>
      </c>
      <c r="C376" s="4" t="s">
        <v>3021</v>
      </c>
      <c r="D376" s="4" t="n">
        <v>1985</v>
      </c>
      <c r="E376" s="4" t="s">
        <v>91</v>
      </c>
      <c r="F376" s="4" t="s">
        <v>2817</v>
      </c>
      <c r="G376" s="4" t="str">
        <f aca="false">IF(LEFT(I376,3)="R1 ","L6",IF(D376&gt;=2014,"L1",IF(D376&gt;=1998,"L2",IF(D376&gt;=1987,"L3",IF(D376&gt;=1978,"L4",IF(D376&gt;=1965,"L5","L6"))))))</f>
        <v>L4</v>
      </c>
      <c r="H376" s="4" t="str">
        <f aca="false">IFERROR(INDEX(Lanes!$C$2:$C$60,MATCH(LEFT(I376,FIND(" ",I376)-1),Lanes!$A$2:$A$60,0)),"?")</f>
        <v>V</v>
      </c>
      <c r="I376" s="4" t="s">
        <v>2721</v>
      </c>
      <c r="J376" s="4"/>
      <c r="K376" s="4" t="s">
        <v>2670</v>
      </c>
      <c r="L376" s="4" t="s">
        <v>472</v>
      </c>
      <c r="M376" s="4" t="s">
        <v>2769</v>
      </c>
      <c r="N376" s="4" t="s">
        <v>2770</v>
      </c>
      <c r="O376" s="4" t="s">
        <v>3022</v>
      </c>
      <c r="P376" s="2" t="s">
        <v>3023</v>
      </c>
      <c r="Q376" s="2" t="s">
        <v>3024</v>
      </c>
      <c r="R376" s="4" t="s">
        <v>50</v>
      </c>
      <c r="S376" s="4" t="s">
        <v>3025</v>
      </c>
      <c r="T376" s="4" t="s">
        <v>107</v>
      </c>
      <c r="U376" s="4"/>
      <c r="V376" s="4"/>
      <c r="W376" s="4"/>
      <c r="X376" s="2" t="s">
        <v>3026</v>
      </c>
      <c r="Y376" s="4" t="s">
        <v>77</v>
      </c>
      <c r="Z376" s="4"/>
      <c r="AA376" s="4"/>
      <c r="AB376" s="4"/>
    </row>
    <row r="377" customFormat="false" ht="75" hidden="false" customHeight="true" outlineLevel="0" collapsed="false">
      <c r="A377" s="4" t="s">
        <v>3027</v>
      </c>
      <c r="B377" s="4" t="s">
        <v>2807</v>
      </c>
      <c r="C377" s="4" t="s">
        <v>2807</v>
      </c>
      <c r="D377" s="4" t="n">
        <v>1987</v>
      </c>
      <c r="E377" s="4" t="s">
        <v>91</v>
      </c>
      <c r="F377" s="4" t="s">
        <v>2991</v>
      </c>
      <c r="G377" s="4" t="str">
        <f aca="false">IF(LEFT(I377,3)="R1 ","L6",IF(D377&gt;=2014,"L1",IF(D377&gt;=1998,"L2",IF(D377&gt;=1987,"L3",IF(D377&gt;=1978,"L4",IF(D377&gt;=1965,"L5","L6"))))))</f>
        <v>L3</v>
      </c>
      <c r="H377" s="4" t="str">
        <f aca="false">IFERROR(INDEX(Lanes!$C$2:$C$60,MATCH(LEFT(I377,FIND(" ",I377)-1),Lanes!$A$2:$A$60,0)),"?")</f>
        <v>V</v>
      </c>
      <c r="I377" s="4" t="s">
        <v>2721</v>
      </c>
      <c r="J377" s="4"/>
      <c r="K377" s="4" t="s">
        <v>2670</v>
      </c>
      <c r="L377" s="4" t="s">
        <v>472</v>
      </c>
      <c r="M377" s="4" t="s">
        <v>1565</v>
      </c>
      <c r="N377" s="4" t="s">
        <v>3028</v>
      </c>
      <c r="O377" s="4" t="s">
        <v>3029</v>
      </c>
      <c r="P377" s="2" t="s">
        <v>3030</v>
      </c>
      <c r="Q377" s="2" t="s">
        <v>3031</v>
      </c>
      <c r="R377" s="4" t="s">
        <v>50</v>
      </c>
      <c r="S377" s="4" t="s">
        <v>3032</v>
      </c>
      <c r="T377" s="4" t="s">
        <v>402</v>
      </c>
      <c r="U377" s="4"/>
      <c r="V377" s="4"/>
      <c r="W377" s="4"/>
      <c r="X377" s="2" t="s">
        <v>3033</v>
      </c>
      <c r="Y377" s="4" t="s">
        <v>77</v>
      </c>
      <c r="Z377" s="4"/>
      <c r="AA377" s="4"/>
      <c r="AB377" s="4"/>
    </row>
    <row r="378" customFormat="false" ht="75" hidden="false" customHeight="true" outlineLevel="0" collapsed="false">
      <c r="A378" s="4" t="s">
        <v>3034</v>
      </c>
      <c r="B378" s="4" t="s">
        <v>3035</v>
      </c>
      <c r="C378" s="4" t="s">
        <v>3035</v>
      </c>
      <c r="D378" s="4" t="n">
        <v>1984</v>
      </c>
      <c r="E378" s="4" t="s">
        <v>91</v>
      </c>
      <c r="F378" s="4" t="s">
        <v>3036</v>
      </c>
      <c r="G378" s="4" t="str">
        <f aca="false">IF(LEFT(I378,3)="R1 ","L6",IF(D378&gt;=2014,"L1",IF(D378&gt;=1998,"L2",IF(D378&gt;=1987,"L3",IF(D378&gt;=1978,"L4",IF(D378&gt;=1965,"L5","L6"))))))</f>
        <v>L4</v>
      </c>
      <c r="H378" s="4" t="str">
        <f aca="false">IFERROR(INDEX(Lanes!$C$2:$C$60,MATCH(LEFT(I378,FIND(" ",I378)-1),Lanes!$A$2:$A$60,0)),"?")</f>
        <v>V</v>
      </c>
      <c r="I378" s="4" t="s">
        <v>2721</v>
      </c>
      <c r="J378" s="4"/>
      <c r="K378" s="4" t="s">
        <v>2670</v>
      </c>
      <c r="L378" s="4" t="s">
        <v>472</v>
      </c>
      <c r="M378" s="4" t="s">
        <v>1565</v>
      </c>
      <c r="N378" s="4" t="s">
        <v>3028</v>
      </c>
      <c r="O378" s="4" t="s">
        <v>3037</v>
      </c>
      <c r="P378" s="2" t="s">
        <v>3038</v>
      </c>
      <c r="Q378" s="2" t="s">
        <v>3039</v>
      </c>
      <c r="R378" s="4" t="s">
        <v>50</v>
      </c>
      <c r="S378" s="4" t="s">
        <v>3040</v>
      </c>
      <c r="T378" s="4" t="s">
        <v>107</v>
      </c>
      <c r="U378" s="4"/>
      <c r="V378" s="4"/>
      <c r="W378" s="4"/>
      <c r="X378" s="2" t="s">
        <v>3041</v>
      </c>
      <c r="Y378" s="4" t="s">
        <v>54</v>
      </c>
      <c r="Z378" s="4"/>
      <c r="AA378" s="4"/>
      <c r="AB378" s="4"/>
    </row>
    <row r="379" customFormat="false" ht="75" hidden="false" customHeight="true" outlineLevel="0" collapsed="false">
      <c r="A379" s="4" t="s">
        <v>3042</v>
      </c>
      <c r="B379" s="4" t="s">
        <v>3043</v>
      </c>
      <c r="C379" s="4" t="s">
        <v>3044</v>
      </c>
      <c r="D379" s="4" t="n">
        <v>1984</v>
      </c>
      <c r="E379" s="4" t="s">
        <v>91</v>
      </c>
      <c r="F379" s="4" t="s">
        <v>2944</v>
      </c>
      <c r="G379" s="4" t="str">
        <f aca="false">IF(LEFT(I379,3)="R1 ","L6",IF(D379&gt;=2014,"L1",IF(D379&gt;=1998,"L2",IF(D379&gt;=1987,"L3",IF(D379&gt;=1978,"L4",IF(D379&gt;=1965,"L5","L6"))))))</f>
        <v>L4</v>
      </c>
      <c r="H379" s="4" t="str">
        <f aca="false">IFERROR(INDEX(Lanes!$C$2:$C$60,MATCH(LEFT(I379,FIND(" ",I379)-1),Lanes!$A$2:$A$60,0)),"?")</f>
        <v>V</v>
      </c>
      <c r="I379" s="4" t="s">
        <v>2721</v>
      </c>
      <c r="J379" s="4"/>
      <c r="K379" s="4" t="s">
        <v>2670</v>
      </c>
      <c r="L379" s="4" t="s">
        <v>472</v>
      </c>
      <c r="M379" s="4" t="s">
        <v>1565</v>
      </c>
      <c r="N379" s="4" t="s">
        <v>3028</v>
      </c>
      <c r="O379" s="4" t="s">
        <v>3045</v>
      </c>
      <c r="P379" s="2" t="s">
        <v>3046</v>
      </c>
      <c r="Q379" s="2" t="s">
        <v>3047</v>
      </c>
      <c r="R379" s="4" t="s">
        <v>50</v>
      </c>
      <c r="S379" s="4" t="s">
        <v>3048</v>
      </c>
      <c r="T379" s="4" t="s">
        <v>402</v>
      </c>
      <c r="U379" s="4"/>
      <c r="V379" s="4"/>
      <c r="W379" s="4"/>
      <c r="X379" s="2" t="s">
        <v>3049</v>
      </c>
      <c r="Y379" s="4" t="s">
        <v>54</v>
      </c>
      <c r="Z379" s="4"/>
      <c r="AA379" s="4"/>
      <c r="AB379" s="4"/>
    </row>
    <row r="380" customFormat="false" ht="75" hidden="false" customHeight="true" outlineLevel="0" collapsed="false">
      <c r="A380" s="4" t="s">
        <v>3050</v>
      </c>
      <c r="B380" s="4" t="s">
        <v>3051</v>
      </c>
      <c r="C380" s="4" t="s">
        <v>3051</v>
      </c>
      <c r="D380" s="4" t="n">
        <v>1987</v>
      </c>
      <c r="E380" s="4" t="s">
        <v>91</v>
      </c>
      <c r="F380" s="4" t="s">
        <v>1797</v>
      </c>
      <c r="G380" s="4" t="str">
        <f aca="false">IF(LEFT(I380,3)="R1 ","L6",IF(D380&gt;=2014,"L1",IF(D380&gt;=1998,"L2",IF(D380&gt;=1987,"L3",IF(D380&gt;=1978,"L4",IF(D380&gt;=1965,"L5","L6"))))))</f>
        <v>L3</v>
      </c>
      <c r="H380" s="4" t="str">
        <f aca="false">IFERROR(INDEX(Lanes!$C$2:$C$60,MATCH(LEFT(I380,FIND(" ",I380)-1),Lanes!$A$2:$A$60,0)),"?")</f>
        <v>V</v>
      </c>
      <c r="I380" s="4" t="s">
        <v>2721</v>
      </c>
      <c r="J380" s="4"/>
      <c r="K380" s="4" t="s">
        <v>69</v>
      </c>
      <c r="L380" s="4" t="s">
        <v>472</v>
      </c>
      <c r="M380" s="4" t="s">
        <v>1565</v>
      </c>
      <c r="N380" s="4" t="s">
        <v>3052</v>
      </c>
      <c r="O380" s="4" t="s">
        <v>3053</v>
      </c>
      <c r="P380" s="2" t="s">
        <v>3054</v>
      </c>
      <c r="Q380" s="2" t="s">
        <v>3055</v>
      </c>
      <c r="R380" s="4" t="s">
        <v>50</v>
      </c>
      <c r="S380" s="4" t="s">
        <v>3056</v>
      </c>
      <c r="T380" s="4" t="s">
        <v>402</v>
      </c>
      <c r="U380" s="4"/>
      <c r="V380" s="4"/>
      <c r="W380" s="4"/>
      <c r="X380" s="2" t="s">
        <v>3057</v>
      </c>
      <c r="Y380" s="4" t="s">
        <v>54</v>
      </c>
      <c r="Z380" s="4"/>
      <c r="AA380" s="4"/>
      <c r="AB380" s="4"/>
    </row>
    <row r="381" customFormat="false" ht="75" hidden="false" customHeight="true" outlineLevel="0" collapsed="false">
      <c r="A381" s="4" t="s">
        <v>3058</v>
      </c>
      <c r="B381" s="4" t="s">
        <v>3059</v>
      </c>
      <c r="C381" s="4" t="s">
        <v>3059</v>
      </c>
      <c r="D381" s="4" t="n">
        <v>1985</v>
      </c>
      <c r="E381" s="4" t="s">
        <v>91</v>
      </c>
      <c r="F381" s="4" t="s">
        <v>2944</v>
      </c>
      <c r="G381" s="4" t="str">
        <f aca="false">IF(LEFT(I381,3)="R1 ","L6",IF(D381&gt;=2014,"L1",IF(D381&gt;=1998,"L2",IF(D381&gt;=1987,"L3",IF(D381&gt;=1978,"L4",IF(D381&gt;=1965,"L5","L6"))))))</f>
        <v>L4</v>
      </c>
      <c r="H381" s="4" t="str">
        <f aca="false">IFERROR(INDEX(Lanes!$C$2:$C$60,MATCH(LEFT(I381,FIND(" ",I381)-1),Lanes!$A$2:$A$60,0)),"?")</f>
        <v>V</v>
      </c>
      <c r="I381" s="4" t="s">
        <v>2721</v>
      </c>
      <c r="J381" s="4"/>
      <c r="K381" s="4" t="s">
        <v>2670</v>
      </c>
      <c r="L381" s="4" t="s">
        <v>472</v>
      </c>
      <c r="M381" s="4" t="s">
        <v>2992</v>
      </c>
      <c r="N381" s="4" t="s">
        <v>3060</v>
      </c>
      <c r="O381" s="4" t="s">
        <v>3061</v>
      </c>
      <c r="P381" s="2" t="s">
        <v>3062</v>
      </c>
      <c r="Q381" s="2" t="s">
        <v>3063</v>
      </c>
      <c r="R381" s="4" t="s">
        <v>50</v>
      </c>
      <c r="S381" s="4" t="s">
        <v>3064</v>
      </c>
      <c r="T381" s="4" t="s">
        <v>402</v>
      </c>
      <c r="U381" s="4"/>
      <c r="V381" s="4"/>
      <c r="W381" s="4"/>
      <c r="X381" s="2" t="s">
        <v>3065</v>
      </c>
      <c r="Y381" s="4" t="s">
        <v>54</v>
      </c>
      <c r="Z381" s="4"/>
      <c r="AA381" s="4"/>
      <c r="AB381" s="4"/>
    </row>
    <row r="382" customFormat="false" ht="75" hidden="false" customHeight="true" outlineLevel="0" collapsed="false">
      <c r="A382" s="4" t="s">
        <v>3066</v>
      </c>
      <c r="B382" s="4" t="s">
        <v>3059</v>
      </c>
      <c r="C382" s="4" t="s">
        <v>3067</v>
      </c>
      <c r="D382" s="4" t="n">
        <v>1986</v>
      </c>
      <c r="E382" s="4" t="s">
        <v>91</v>
      </c>
      <c r="F382" s="4" t="s">
        <v>2944</v>
      </c>
      <c r="G382" s="4" t="str">
        <f aca="false">IF(LEFT(I382,3)="R1 ","L6",IF(D382&gt;=2014,"L1",IF(D382&gt;=1998,"L2",IF(D382&gt;=1987,"L3",IF(D382&gt;=1978,"L4",IF(D382&gt;=1965,"L5","L6"))))))</f>
        <v>L4</v>
      </c>
      <c r="H382" s="4" t="str">
        <f aca="false">IFERROR(INDEX(Lanes!$C$2:$C$60,MATCH(LEFT(I382,FIND(" ",I382)-1),Lanes!$A$2:$A$60,0)),"?")</f>
        <v>V</v>
      </c>
      <c r="I382" s="4" t="s">
        <v>2721</v>
      </c>
      <c r="J382" s="4"/>
      <c r="K382" s="4" t="s">
        <v>2670</v>
      </c>
      <c r="L382" s="4" t="s">
        <v>472</v>
      </c>
      <c r="M382" s="4" t="s">
        <v>2992</v>
      </c>
      <c r="N382" s="4" t="s">
        <v>3060</v>
      </c>
      <c r="O382" s="4" t="s">
        <v>3061</v>
      </c>
      <c r="P382" s="2" t="s">
        <v>3068</v>
      </c>
      <c r="Q382" s="2" t="s">
        <v>3069</v>
      </c>
      <c r="R382" s="4" t="s">
        <v>50</v>
      </c>
      <c r="S382" s="4" t="s">
        <v>3067</v>
      </c>
      <c r="T382" s="4" t="s">
        <v>402</v>
      </c>
      <c r="U382" s="4"/>
      <c r="V382" s="4"/>
      <c r="W382" s="4"/>
      <c r="X382" s="2" t="s">
        <v>3070</v>
      </c>
      <c r="Y382" s="4" t="s">
        <v>77</v>
      </c>
      <c r="Z382" s="4"/>
      <c r="AA382" s="4"/>
      <c r="AB382" s="4"/>
    </row>
    <row r="383" customFormat="false" ht="75" hidden="false" customHeight="true" outlineLevel="0" collapsed="false">
      <c r="A383" s="4" t="s">
        <v>3071</v>
      </c>
      <c r="B383" s="4" t="s">
        <v>3072</v>
      </c>
      <c r="C383" s="4" t="s">
        <v>3073</v>
      </c>
      <c r="D383" s="4" t="n">
        <v>1984</v>
      </c>
      <c r="E383" s="4" t="s">
        <v>91</v>
      </c>
      <c r="F383" s="4" t="s">
        <v>2849</v>
      </c>
      <c r="G383" s="4" t="str">
        <f aca="false">IF(LEFT(I383,3)="R1 ","L6",IF(D383&gt;=2014,"L1",IF(D383&gt;=1998,"L2",IF(D383&gt;=1987,"L3",IF(D383&gt;=1978,"L4",IF(D383&gt;=1965,"L5","L6"))))))</f>
        <v>L4</v>
      </c>
      <c r="H383" s="4" t="str">
        <f aca="false">IFERROR(INDEX(Lanes!$C$2:$C$60,MATCH(LEFT(I383,FIND(" ",I383)-1),Lanes!$A$2:$A$60,0)),"?")</f>
        <v>V</v>
      </c>
      <c r="I383" s="4" t="s">
        <v>2721</v>
      </c>
      <c r="J383" s="4"/>
      <c r="K383" s="4" t="s">
        <v>2670</v>
      </c>
      <c r="L383" s="4" t="s">
        <v>753</v>
      </c>
      <c r="M383" s="4" t="s">
        <v>316</v>
      </c>
      <c r="N383" s="4" t="s">
        <v>3074</v>
      </c>
      <c r="O383" s="4" t="s">
        <v>3075</v>
      </c>
      <c r="P383" s="2" t="s">
        <v>3076</v>
      </c>
      <c r="Q383" s="2" t="s">
        <v>3077</v>
      </c>
      <c r="R383" s="4" t="s">
        <v>50</v>
      </c>
      <c r="S383" s="4" t="s">
        <v>3078</v>
      </c>
      <c r="T383" s="4" t="s">
        <v>107</v>
      </c>
      <c r="U383" s="4"/>
      <c r="V383" s="4"/>
      <c r="W383" s="4"/>
      <c r="X383" s="2" t="s">
        <v>3079</v>
      </c>
      <c r="Y383" s="4" t="s">
        <v>54</v>
      </c>
      <c r="Z383" s="4"/>
      <c r="AA383" s="4"/>
      <c r="AB383" s="4"/>
    </row>
    <row r="384" customFormat="false" ht="75" hidden="false" customHeight="true" outlineLevel="0" collapsed="false">
      <c r="A384" s="4" t="s">
        <v>3080</v>
      </c>
      <c r="B384" s="4" t="s">
        <v>3072</v>
      </c>
      <c r="C384" s="4" t="s">
        <v>3081</v>
      </c>
      <c r="D384" s="4" t="n">
        <v>1986</v>
      </c>
      <c r="E384" s="4" t="s">
        <v>91</v>
      </c>
      <c r="F384" s="4" t="s">
        <v>2849</v>
      </c>
      <c r="G384" s="4" t="str">
        <f aca="false">IF(LEFT(I384,3)="R1 ","L6",IF(D384&gt;=2014,"L1",IF(D384&gt;=1998,"L2",IF(D384&gt;=1987,"L3",IF(D384&gt;=1978,"L4",IF(D384&gt;=1965,"L5","L6"))))))</f>
        <v>L4</v>
      </c>
      <c r="H384" s="4" t="str">
        <f aca="false">IFERROR(INDEX(Lanes!$C$2:$C$60,MATCH(LEFT(I384,FIND(" ",I384)-1),Lanes!$A$2:$A$60,0)),"?")</f>
        <v>V</v>
      </c>
      <c r="I384" s="4" t="s">
        <v>2721</v>
      </c>
      <c r="J384" s="4"/>
      <c r="K384" s="4" t="s">
        <v>2670</v>
      </c>
      <c r="L384" s="4" t="s">
        <v>753</v>
      </c>
      <c r="M384" s="4" t="s">
        <v>316</v>
      </c>
      <c r="N384" s="4" t="s">
        <v>3074</v>
      </c>
      <c r="O384" s="4" t="s">
        <v>3082</v>
      </c>
      <c r="P384" s="2" t="s">
        <v>3083</v>
      </c>
      <c r="Q384" s="2" t="s">
        <v>3084</v>
      </c>
      <c r="R384" s="4" t="s">
        <v>50</v>
      </c>
      <c r="S384" s="4" t="s">
        <v>3085</v>
      </c>
      <c r="T384" s="4" t="s">
        <v>107</v>
      </c>
      <c r="U384" s="4"/>
      <c r="V384" s="4"/>
      <c r="W384" s="4"/>
      <c r="X384" s="2" t="s">
        <v>3086</v>
      </c>
      <c r="Y384" s="4" t="s">
        <v>77</v>
      </c>
      <c r="Z384" s="4"/>
      <c r="AA384" s="4"/>
      <c r="AB384" s="4"/>
    </row>
    <row r="385" customFormat="false" ht="75" hidden="false" customHeight="true" outlineLevel="0" collapsed="false">
      <c r="A385" s="4" t="s">
        <v>3087</v>
      </c>
      <c r="B385" s="4" t="s">
        <v>3088</v>
      </c>
      <c r="C385" s="4" t="s">
        <v>3089</v>
      </c>
      <c r="D385" s="4" t="n">
        <v>1984</v>
      </c>
      <c r="E385" s="4" t="s">
        <v>91</v>
      </c>
      <c r="F385" s="4" t="s">
        <v>2817</v>
      </c>
      <c r="G385" s="4" t="str">
        <f aca="false">IF(LEFT(I385,3)="R1 ","L6",IF(D385&gt;=2014,"L1",IF(D385&gt;=1998,"L2",IF(D385&gt;=1987,"L3",IF(D385&gt;=1978,"L4",IF(D385&gt;=1965,"L5","L6"))))))</f>
        <v>L4</v>
      </c>
      <c r="H385" s="4" t="str">
        <f aca="false">IFERROR(INDEX(Lanes!$C$2:$C$60,MATCH(LEFT(I385,FIND(" ",I385)-1),Lanes!$A$2:$A$60,0)),"?")</f>
        <v>V</v>
      </c>
      <c r="I385" s="4" t="s">
        <v>2721</v>
      </c>
      <c r="J385" s="4"/>
      <c r="K385" s="4" t="s">
        <v>429</v>
      </c>
      <c r="L385" s="4" t="s">
        <v>472</v>
      </c>
      <c r="M385" s="4" t="s">
        <v>3090</v>
      </c>
      <c r="N385" s="4" t="s">
        <v>3091</v>
      </c>
      <c r="O385" s="4" t="s">
        <v>3092</v>
      </c>
      <c r="P385" s="2" t="s">
        <v>3093</v>
      </c>
      <c r="Q385" s="2" t="s">
        <v>3094</v>
      </c>
      <c r="R385" s="4" t="s">
        <v>50</v>
      </c>
      <c r="S385" s="4" t="s">
        <v>3095</v>
      </c>
      <c r="T385" s="4" t="s">
        <v>107</v>
      </c>
      <c r="U385" s="4"/>
      <c r="V385" s="4"/>
      <c r="W385" s="4"/>
      <c r="X385" s="2" t="s">
        <v>3096</v>
      </c>
      <c r="Y385" s="4" t="s">
        <v>54</v>
      </c>
      <c r="Z385" s="4"/>
      <c r="AA385" s="4"/>
      <c r="AB385" s="4"/>
    </row>
    <row r="386" customFormat="false" ht="75" hidden="false" customHeight="true" outlineLevel="0" collapsed="false">
      <c r="A386" s="4" t="s">
        <v>3097</v>
      </c>
      <c r="B386" s="4" t="s">
        <v>3098</v>
      </c>
      <c r="C386" s="4" t="s">
        <v>3099</v>
      </c>
      <c r="D386" s="4" t="n">
        <v>1988</v>
      </c>
      <c r="E386" s="4" t="s">
        <v>91</v>
      </c>
      <c r="F386" s="4" t="s">
        <v>1945</v>
      </c>
      <c r="G386" s="4" t="str">
        <f aca="false">IF(LEFT(I386,3)="R1 ","L6",IF(D386&gt;=2014,"L1",IF(D386&gt;=1998,"L2",IF(D386&gt;=1987,"L3",IF(D386&gt;=1978,"L4",IF(D386&gt;=1965,"L5","L6"))))))</f>
        <v>L3</v>
      </c>
      <c r="H386" s="4" t="str">
        <f aca="false">IFERROR(INDEX(Lanes!$C$2:$C$60,MATCH(LEFT(I386,FIND(" ",I386)-1),Lanes!$A$2:$A$60,0)),"?")</f>
        <v>V</v>
      </c>
      <c r="I386" s="4" t="s">
        <v>2721</v>
      </c>
      <c r="J386" s="4"/>
      <c r="K386" s="4" t="s">
        <v>2670</v>
      </c>
      <c r="L386" s="4" t="s">
        <v>472</v>
      </c>
      <c r="M386" s="4" t="s">
        <v>3100</v>
      </c>
      <c r="N386" s="4" t="s">
        <v>3101</v>
      </c>
      <c r="O386" s="4" t="s">
        <v>3102</v>
      </c>
      <c r="P386" s="2" t="s">
        <v>3103</v>
      </c>
      <c r="Q386" s="2" t="s">
        <v>3104</v>
      </c>
      <c r="R386" s="4" t="s">
        <v>50</v>
      </c>
      <c r="S386" s="4" t="s">
        <v>3105</v>
      </c>
      <c r="T386" s="4" t="s">
        <v>107</v>
      </c>
      <c r="U386" s="4"/>
      <c r="V386" s="4"/>
      <c r="W386" s="4"/>
      <c r="X386" s="2" t="s">
        <v>3106</v>
      </c>
      <c r="Y386" s="4" t="s">
        <v>54</v>
      </c>
      <c r="Z386" s="4"/>
      <c r="AA386" s="4"/>
      <c r="AB386" s="4"/>
    </row>
    <row r="387" customFormat="false" ht="75" hidden="false" customHeight="true" outlineLevel="0" collapsed="false">
      <c r="A387" s="4" t="s">
        <v>3107</v>
      </c>
      <c r="B387" s="4" t="s">
        <v>3108</v>
      </c>
      <c r="C387" s="4" t="s">
        <v>3109</v>
      </c>
      <c r="D387" s="4" t="n">
        <v>1982</v>
      </c>
      <c r="E387" s="4" t="s">
        <v>91</v>
      </c>
      <c r="F387" s="4" t="s">
        <v>3110</v>
      </c>
      <c r="G387" s="4" t="str">
        <f aca="false">IF(LEFT(I387,3)="R1 ","L6",IF(D387&gt;=2014,"L1",IF(D387&gt;=1998,"L2",IF(D387&gt;=1987,"L3",IF(D387&gt;=1978,"L4",IF(D387&gt;=1965,"L5","L6"))))))</f>
        <v>L4</v>
      </c>
      <c r="H387" s="4" t="str">
        <f aca="false">IFERROR(INDEX(Lanes!$C$2:$C$60,MATCH(LEFT(I387,FIND(" ",I387)-1),Lanes!$A$2:$A$60,0)),"?")</f>
        <v>V</v>
      </c>
      <c r="I387" s="4" t="s">
        <v>3111</v>
      </c>
      <c r="J387" s="4"/>
      <c r="K387" s="4" t="s">
        <v>525</v>
      </c>
      <c r="L387" s="4" t="s">
        <v>472</v>
      </c>
      <c r="M387" s="4" t="s">
        <v>1565</v>
      </c>
      <c r="N387" s="4" t="s">
        <v>3112</v>
      </c>
      <c r="O387" s="4" t="s">
        <v>3113</v>
      </c>
      <c r="P387" s="2" t="s">
        <v>3114</v>
      </c>
      <c r="Q387" s="2" t="s">
        <v>3115</v>
      </c>
      <c r="R387" s="4" t="s">
        <v>50</v>
      </c>
      <c r="S387" s="4" t="s">
        <v>3116</v>
      </c>
      <c r="T387" s="4" t="s">
        <v>52</v>
      </c>
      <c r="U387" s="4" t="s">
        <v>75</v>
      </c>
      <c r="V387" s="4"/>
      <c r="W387" s="4"/>
      <c r="X387" s="2" t="s">
        <v>3117</v>
      </c>
      <c r="Y387" s="4" t="s">
        <v>54</v>
      </c>
      <c r="Z387" s="4"/>
      <c r="AA387" s="4"/>
      <c r="AB387" s="4"/>
    </row>
    <row r="388" customFormat="false" ht="75" hidden="false" customHeight="true" outlineLevel="0" collapsed="false">
      <c r="A388" s="4" t="s">
        <v>3118</v>
      </c>
      <c r="B388" s="4" t="s">
        <v>3108</v>
      </c>
      <c r="C388" s="4" t="s">
        <v>3119</v>
      </c>
      <c r="D388" s="4" t="n">
        <v>1984</v>
      </c>
      <c r="E388" s="4" t="s">
        <v>91</v>
      </c>
      <c r="F388" s="4" t="s">
        <v>3120</v>
      </c>
      <c r="G388" s="4" t="str">
        <f aca="false">IF(LEFT(I388,3)="R1 ","L6",IF(D388&gt;=2014,"L1",IF(D388&gt;=1998,"L2",IF(D388&gt;=1987,"L3",IF(D388&gt;=1978,"L4",IF(D388&gt;=1965,"L5","L6"))))))</f>
        <v>L4</v>
      </c>
      <c r="H388" s="4" t="str">
        <f aca="false">IFERROR(INDEX(Lanes!$C$2:$C$60,MATCH(LEFT(I388,FIND(" ",I388)-1),Lanes!$A$2:$A$60,0)),"?")</f>
        <v>V</v>
      </c>
      <c r="I388" s="4" t="s">
        <v>3111</v>
      </c>
      <c r="J388" s="4"/>
      <c r="K388" s="4" t="s">
        <v>525</v>
      </c>
      <c r="L388" s="4" t="s">
        <v>472</v>
      </c>
      <c r="M388" s="4" t="s">
        <v>1565</v>
      </c>
      <c r="N388" s="4" t="s">
        <v>3112</v>
      </c>
      <c r="O388" s="4" t="s">
        <v>3121</v>
      </c>
      <c r="P388" s="2" t="s">
        <v>3122</v>
      </c>
      <c r="Q388" s="2" t="s">
        <v>3123</v>
      </c>
      <c r="R388" s="4" t="s">
        <v>50</v>
      </c>
      <c r="S388" s="4" t="s">
        <v>3124</v>
      </c>
      <c r="T388" s="4" t="s">
        <v>52</v>
      </c>
      <c r="U388" s="4"/>
      <c r="V388" s="4"/>
      <c r="W388" s="4"/>
      <c r="X388" s="2" t="s">
        <v>3117</v>
      </c>
      <c r="Y388" s="4" t="s">
        <v>54</v>
      </c>
      <c r="Z388" s="4"/>
      <c r="AA388" s="4"/>
      <c r="AB388" s="4"/>
    </row>
    <row r="389" customFormat="false" ht="75" hidden="false" customHeight="true" outlineLevel="0" collapsed="false">
      <c r="A389" s="4" t="s">
        <v>3125</v>
      </c>
      <c r="B389" s="4" t="s">
        <v>3108</v>
      </c>
      <c r="C389" s="4" t="s">
        <v>3126</v>
      </c>
      <c r="D389" s="4" t="n">
        <v>1986</v>
      </c>
      <c r="E389" s="4" t="s">
        <v>91</v>
      </c>
      <c r="F389" s="4" t="s">
        <v>3127</v>
      </c>
      <c r="G389" s="4" t="str">
        <f aca="false">IF(LEFT(I389,3)="R1 ","L6",IF(D389&gt;=2014,"L1",IF(D389&gt;=1998,"L2",IF(D389&gt;=1987,"L3",IF(D389&gt;=1978,"L4",IF(D389&gt;=1965,"L5","L6"))))))</f>
        <v>L4</v>
      </c>
      <c r="H389" s="4" t="str">
        <f aca="false">IFERROR(INDEX(Lanes!$C$2:$C$60,MATCH(LEFT(I389,FIND(" ",I389)-1),Lanes!$A$2:$A$60,0)),"?")</f>
        <v>V</v>
      </c>
      <c r="I389" s="4" t="s">
        <v>3111</v>
      </c>
      <c r="J389" s="4"/>
      <c r="K389" s="4" t="s">
        <v>525</v>
      </c>
      <c r="L389" s="4" t="s">
        <v>472</v>
      </c>
      <c r="M389" s="4" t="s">
        <v>1565</v>
      </c>
      <c r="N389" s="4" t="s">
        <v>3112</v>
      </c>
      <c r="O389" s="4" t="s">
        <v>3128</v>
      </c>
      <c r="P389" s="2" t="s">
        <v>3129</v>
      </c>
      <c r="Q389" s="2" t="s">
        <v>3130</v>
      </c>
      <c r="R389" s="4" t="s">
        <v>50</v>
      </c>
      <c r="S389" s="4" t="s">
        <v>3131</v>
      </c>
      <c r="T389" s="4" t="s">
        <v>107</v>
      </c>
      <c r="U389" s="4"/>
      <c r="V389" s="4"/>
      <c r="W389" s="4"/>
      <c r="X389" s="2" t="s">
        <v>3117</v>
      </c>
      <c r="Y389" s="4" t="s">
        <v>54</v>
      </c>
      <c r="Z389" s="4"/>
      <c r="AA389" s="4"/>
      <c r="AB389" s="4"/>
    </row>
    <row r="390" customFormat="false" ht="75" hidden="false" customHeight="true" outlineLevel="0" collapsed="false">
      <c r="A390" s="4" t="s">
        <v>3132</v>
      </c>
      <c r="B390" s="4" t="s">
        <v>3108</v>
      </c>
      <c r="C390" s="4" t="s">
        <v>3133</v>
      </c>
      <c r="D390" s="4" t="n">
        <v>1988</v>
      </c>
      <c r="E390" s="4" t="s">
        <v>91</v>
      </c>
      <c r="F390" s="4" t="s">
        <v>3134</v>
      </c>
      <c r="G390" s="4" t="str">
        <f aca="false">IF(LEFT(I390,3)="R1 ","L6",IF(D390&gt;=2014,"L1",IF(D390&gt;=1998,"L2",IF(D390&gt;=1987,"L3",IF(D390&gt;=1978,"L4",IF(D390&gt;=1965,"L5","L6"))))))</f>
        <v>L3</v>
      </c>
      <c r="H390" s="4" t="str">
        <f aca="false">IFERROR(INDEX(Lanes!$C$2:$C$60,MATCH(LEFT(I390,FIND(" ",I390)-1),Lanes!$A$2:$A$60,0)),"?")</f>
        <v>V</v>
      </c>
      <c r="I390" s="4" t="s">
        <v>3111</v>
      </c>
      <c r="J390" s="4"/>
      <c r="K390" s="4" t="s">
        <v>429</v>
      </c>
      <c r="L390" s="4" t="s">
        <v>472</v>
      </c>
      <c r="M390" s="4" t="s">
        <v>1565</v>
      </c>
      <c r="N390" s="4" t="s">
        <v>3112</v>
      </c>
      <c r="O390" s="4" t="s">
        <v>3135</v>
      </c>
      <c r="P390" s="2" t="s">
        <v>3136</v>
      </c>
      <c r="Q390" s="2" t="s">
        <v>3137</v>
      </c>
      <c r="R390" s="4" t="s">
        <v>50</v>
      </c>
      <c r="S390" s="4" t="s">
        <v>3138</v>
      </c>
      <c r="T390" s="4" t="s">
        <v>107</v>
      </c>
      <c r="U390" s="4"/>
      <c r="V390" s="4"/>
      <c r="W390" s="4"/>
      <c r="X390" s="2" t="s">
        <v>3117</v>
      </c>
      <c r="Y390" s="4" t="s">
        <v>54</v>
      </c>
      <c r="Z390" s="4"/>
      <c r="AA390" s="4"/>
      <c r="AB390" s="4"/>
    </row>
    <row r="391" customFormat="false" ht="75" hidden="false" customHeight="true" outlineLevel="0" collapsed="false">
      <c r="A391" s="4" t="s">
        <v>3139</v>
      </c>
      <c r="B391" s="4" t="s">
        <v>3140</v>
      </c>
      <c r="C391" s="4" t="s">
        <v>3141</v>
      </c>
      <c r="D391" s="4" t="n">
        <v>1983</v>
      </c>
      <c r="E391" s="4" t="s">
        <v>91</v>
      </c>
      <c r="F391" s="4" t="s">
        <v>3142</v>
      </c>
      <c r="G391" s="4" t="str">
        <f aca="false">IF(LEFT(I391,3)="R1 ","L6",IF(D391&gt;=2014,"L1",IF(D391&gt;=1998,"L2",IF(D391&gt;=1987,"L3",IF(D391&gt;=1978,"L4",IF(D391&gt;=1965,"L5","L6"))))))</f>
        <v>L4</v>
      </c>
      <c r="H391" s="4" t="str">
        <f aca="false">IFERROR(INDEX(Lanes!$C$2:$C$60,MATCH(LEFT(I391,FIND(" ",I391)-1),Lanes!$A$2:$A$60,0)),"?")</f>
        <v>V</v>
      </c>
      <c r="I391" s="4" t="s">
        <v>3111</v>
      </c>
      <c r="J391" s="4"/>
      <c r="K391" s="4" t="s">
        <v>2670</v>
      </c>
      <c r="L391" s="4" t="s">
        <v>472</v>
      </c>
      <c r="M391" s="4" t="s">
        <v>1565</v>
      </c>
      <c r="N391" s="4" t="s">
        <v>3112</v>
      </c>
      <c r="O391" s="4" t="s">
        <v>3143</v>
      </c>
      <c r="P391" s="2" t="s">
        <v>3144</v>
      </c>
      <c r="Q391" s="2" t="s">
        <v>3145</v>
      </c>
      <c r="R391" s="4" t="s">
        <v>50</v>
      </c>
      <c r="S391" s="4" t="s">
        <v>3146</v>
      </c>
      <c r="T391" s="4" t="s">
        <v>107</v>
      </c>
      <c r="U391" s="4"/>
      <c r="V391" s="4"/>
      <c r="W391" s="4"/>
      <c r="X391" s="2" t="s">
        <v>3147</v>
      </c>
      <c r="Y391" s="4" t="s">
        <v>54</v>
      </c>
      <c r="Z391" s="4"/>
      <c r="AA391" s="4"/>
      <c r="AB391" s="4"/>
    </row>
    <row r="392" customFormat="false" ht="75" hidden="false" customHeight="true" outlineLevel="0" collapsed="false">
      <c r="A392" s="4" t="s">
        <v>3148</v>
      </c>
      <c r="B392" s="4" t="s">
        <v>3140</v>
      </c>
      <c r="C392" s="4" t="s">
        <v>3149</v>
      </c>
      <c r="D392" s="4" t="n">
        <v>1985</v>
      </c>
      <c r="E392" s="4" t="s">
        <v>413</v>
      </c>
      <c r="F392" s="4" t="s">
        <v>68</v>
      </c>
      <c r="G392" s="4" t="str">
        <f aca="false">IF(LEFT(I392,3)="R1 ","L6",IF(D392&gt;=2014,"L1",IF(D392&gt;=1998,"L2",IF(D392&gt;=1987,"L3",IF(D392&gt;=1978,"L4",IF(D392&gt;=1965,"L5","L6"))))))</f>
        <v>L4</v>
      </c>
      <c r="H392" s="4" t="str">
        <f aca="false">IFERROR(INDEX(Lanes!$C$2:$C$60,MATCH(LEFT(I392,FIND(" ",I392)-1),Lanes!$A$2:$A$60,0)),"?")</f>
        <v>V</v>
      </c>
      <c r="I392" s="4" t="s">
        <v>3111</v>
      </c>
      <c r="J392" s="4"/>
      <c r="K392" s="4" t="s">
        <v>2670</v>
      </c>
      <c r="L392" s="4" t="s">
        <v>472</v>
      </c>
      <c r="M392" s="4" t="s">
        <v>1565</v>
      </c>
      <c r="N392" s="4" t="s">
        <v>3112</v>
      </c>
      <c r="O392" s="4" t="s">
        <v>3150</v>
      </c>
      <c r="P392" s="2" t="s">
        <v>3151</v>
      </c>
      <c r="Q392" s="2" t="s">
        <v>3152</v>
      </c>
      <c r="R392" s="4" t="s">
        <v>50</v>
      </c>
      <c r="S392" s="4" t="s">
        <v>3153</v>
      </c>
      <c r="T392" s="4" t="s">
        <v>402</v>
      </c>
      <c r="U392" s="4"/>
      <c r="V392" s="4"/>
      <c r="W392" s="4"/>
      <c r="X392" s="2" t="s">
        <v>3154</v>
      </c>
      <c r="Y392" s="4" t="s">
        <v>77</v>
      </c>
      <c r="Z392" s="4"/>
      <c r="AA392" s="4"/>
      <c r="AB392" s="4"/>
    </row>
    <row r="393" customFormat="false" ht="75" hidden="false" customHeight="true" outlineLevel="0" collapsed="false">
      <c r="A393" s="4" t="s">
        <v>3155</v>
      </c>
      <c r="B393" s="4" t="s">
        <v>3140</v>
      </c>
      <c r="C393" s="4" t="s">
        <v>3156</v>
      </c>
      <c r="D393" s="4" t="n">
        <v>1985</v>
      </c>
      <c r="E393" s="4" t="s">
        <v>91</v>
      </c>
      <c r="F393" s="4" t="s">
        <v>3134</v>
      </c>
      <c r="G393" s="4" t="str">
        <f aca="false">IF(LEFT(I393,3)="R1 ","L6",IF(D393&gt;=2014,"L1",IF(D393&gt;=1998,"L2",IF(D393&gt;=1987,"L3",IF(D393&gt;=1978,"L4",IF(D393&gt;=1965,"L5","L6"))))))</f>
        <v>L4</v>
      </c>
      <c r="H393" s="4" t="str">
        <f aca="false">IFERROR(INDEX(Lanes!$C$2:$C$60,MATCH(LEFT(I393,FIND(" ",I393)-1),Lanes!$A$2:$A$60,0)),"?")</f>
        <v>V</v>
      </c>
      <c r="I393" s="4" t="s">
        <v>3111</v>
      </c>
      <c r="J393" s="4" t="s">
        <v>2362</v>
      </c>
      <c r="K393" s="4" t="s">
        <v>2670</v>
      </c>
      <c r="L393" s="4" t="s">
        <v>472</v>
      </c>
      <c r="M393" s="4" t="s">
        <v>1565</v>
      </c>
      <c r="N393" s="4" t="s">
        <v>3112</v>
      </c>
      <c r="O393" s="4" t="s">
        <v>3157</v>
      </c>
      <c r="P393" s="2" t="s">
        <v>3158</v>
      </c>
      <c r="Q393" s="2" t="s">
        <v>3159</v>
      </c>
      <c r="R393" s="4" t="s">
        <v>50</v>
      </c>
      <c r="S393" s="4" t="s">
        <v>3160</v>
      </c>
      <c r="T393" s="4" t="s">
        <v>52</v>
      </c>
      <c r="U393" s="4"/>
      <c r="V393" s="4"/>
      <c r="W393" s="4"/>
      <c r="X393" s="2" t="s">
        <v>3147</v>
      </c>
      <c r="Y393" s="4" t="s">
        <v>54</v>
      </c>
      <c r="Z393" s="4"/>
      <c r="AA393" s="4"/>
      <c r="AB393" s="4"/>
    </row>
    <row r="394" customFormat="false" ht="75" hidden="false" customHeight="true" outlineLevel="0" collapsed="false">
      <c r="A394" s="4" t="s">
        <v>3161</v>
      </c>
      <c r="B394" s="4" t="s">
        <v>3140</v>
      </c>
      <c r="C394" s="4" t="s">
        <v>3162</v>
      </c>
      <c r="D394" s="4" t="n">
        <v>1987</v>
      </c>
      <c r="E394" s="4" t="s">
        <v>91</v>
      </c>
      <c r="F394" s="4" t="s">
        <v>68</v>
      </c>
      <c r="G394" s="4" t="str">
        <f aca="false">IF(LEFT(I394,3)="R1 ","L6",IF(D394&gt;=2014,"L1",IF(D394&gt;=1998,"L2",IF(D394&gt;=1987,"L3",IF(D394&gt;=1978,"L4",IF(D394&gt;=1965,"L5","L6"))))))</f>
        <v>L3</v>
      </c>
      <c r="H394" s="4" t="str">
        <f aca="false">IFERROR(INDEX(Lanes!$C$2:$C$60,MATCH(LEFT(I394,FIND(" ",I394)-1),Lanes!$A$2:$A$60,0)),"?")</f>
        <v>V</v>
      </c>
      <c r="I394" s="4" t="s">
        <v>3111</v>
      </c>
      <c r="J394" s="4"/>
      <c r="K394" s="4" t="s">
        <v>429</v>
      </c>
      <c r="L394" s="4" t="s">
        <v>472</v>
      </c>
      <c r="M394" s="4" t="s">
        <v>1565</v>
      </c>
      <c r="N394" s="4" t="s">
        <v>3112</v>
      </c>
      <c r="O394" s="4" t="s">
        <v>3163</v>
      </c>
      <c r="P394" s="2" t="s">
        <v>3164</v>
      </c>
      <c r="Q394" s="2" t="s">
        <v>3165</v>
      </c>
      <c r="R394" s="4" t="s">
        <v>50</v>
      </c>
      <c r="S394" s="4" t="s">
        <v>3166</v>
      </c>
      <c r="T394" s="4" t="s">
        <v>107</v>
      </c>
      <c r="U394" s="4"/>
      <c r="V394" s="4"/>
      <c r="W394" s="4"/>
      <c r="X394" s="2" t="s">
        <v>3147</v>
      </c>
      <c r="Y394" s="4" t="s">
        <v>54</v>
      </c>
      <c r="Z394" s="4"/>
      <c r="AA394" s="4"/>
      <c r="AB394" s="4"/>
    </row>
    <row r="395" customFormat="false" ht="75" hidden="false" customHeight="true" outlineLevel="0" collapsed="false">
      <c r="A395" s="4" t="s">
        <v>3167</v>
      </c>
      <c r="B395" s="4" t="s">
        <v>3140</v>
      </c>
      <c r="C395" s="4" t="s">
        <v>3168</v>
      </c>
      <c r="D395" s="4" t="n">
        <v>1989</v>
      </c>
      <c r="E395" s="4" t="s">
        <v>91</v>
      </c>
      <c r="F395" s="4" t="s">
        <v>3169</v>
      </c>
      <c r="G395" s="4" t="str">
        <f aca="false">IF(LEFT(I395,3)="R1 ","L6",IF(D395&gt;=2014,"L1",IF(D395&gt;=1998,"L2",IF(D395&gt;=1987,"L3",IF(D395&gt;=1978,"L4",IF(D395&gt;=1965,"L5","L6"))))))</f>
        <v>L3</v>
      </c>
      <c r="H395" s="4" t="str">
        <f aca="false">IFERROR(INDEX(Lanes!$C$2:$C$60,MATCH(LEFT(I395,FIND(" ",I395)-1),Lanes!$A$2:$A$60,0)),"?")</f>
        <v>V</v>
      </c>
      <c r="I395" s="4" t="s">
        <v>3111</v>
      </c>
      <c r="J395" s="4"/>
      <c r="K395" s="4" t="s">
        <v>2670</v>
      </c>
      <c r="L395" s="4" t="s">
        <v>472</v>
      </c>
      <c r="M395" s="4" t="s">
        <v>1565</v>
      </c>
      <c r="N395" s="4" t="s">
        <v>3112</v>
      </c>
      <c r="O395" s="4" t="s">
        <v>3170</v>
      </c>
      <c r="P395" s="2" t="s">
        <v>3171</v>
      </c>
      <c r="Q395" s="2" t="s">
        <v>3172</v>
      </c>
      <c r="R395" s="4" t="s">
        <v>50</v>
      </c>
      <c r="S395" s="4" t="s">
        <v>3173</v>
      </c>
      <c r="T395" s="4" t="s">
        <v>107</v>
      </c>
      <c r="U395" s="4"/>
      <c r="V395" s="4"/>
      <c r="W395" s="4"/>
      <c r="X395" s="2" t="s">
        <v>3147</v>
      </c>
      <c r="Y395" s="4" t="s">
        <v>54</v>
      </c>
      <c r="Z395" s="4"/>
      <c r="AA395" s="4"/>
      <c r="AB395" s="4"/>
    </row>
    <row r="396" customFormat="false" ht="75" hidden="false" customHeight="true" outlineLevel="0" collapsed="false">
      <c r="A396" s="4" t="s">
        <v>3174</v>
      </c>
      <c r="B396" s="4" t="s">
        <v>3140</v>
      </c>
      <c r="C396" s="4" t="s">
        <v>3175</v>
      </c>
      <c r="D396" s="4" t="n">
        <v>1989</v>
      </c>
      <c r="E396" s="4" t="s">
        <v>91</v>
      </c>
      <c r="F396" s="4" t="s">
        <v>3176</v>
      </c>
      <c r="G396" s="4" t="str">
        <f aca="false">IF(LEFT(I396,3)="R1 ","L6",IF(D396&gt;=2014,"L1",IF(D396&gt;=1998,"L2",IF(D396&gt;=1987,"L3",IF(D396&gt;=1978,"L4",IF(D396&gt;=1965,"L5","L6"))))))</f>
        <v>L3</v>
      </c>
      <c r="H396" s="4" t="str">
        <f aca="false">IFERROR(INDEX(Lanes!$C$2:$C$60,MATCH(LEFT(I396,FIND(" ",I396)-1),Lanes!$A$2:$A$60,0)),"?")</f>
        <v>V</v>
      </c>
      <c r="I396" s="4" t="s">
        <v>3111</v>
      </c>
      <c r="J396" s="4"/>
      <c r="K396" s="4" t="s">
        <v>429</v>
      </c>
      <c r="L396" s="4" t="s">
        <v>472</v>
      </c>
      <c r="M396" s="4" t="s">
        <v>1565</v>
      </c>
      <c r="N396" s="4" t="s">
        <v>3112</v>
      </c>
      <c r="O396" s="4" t="s">
        <v>3177</v>
      </c>
      <c r="P396" s="2" t="s">
        <v>3178</v>
      </c>
      <c r="Q396" s="2" t="s">
        <v>3179</v>
      </c>
      <c r="R396" s="4" t="s">
        <v>50</v>
      </c>
      <c r="S396" s="4" t="s">
        <v>3180</v>
      </c>
      <c r="T396" s="4" t="s">
        <v>402</v>
      </c>
      <c r="U396" s="4"/>
      <c r="V396" s="4"/>
      <c r="W396" s="4"/>
      <c r="X396" s="2" t="s">
        <v>3154</v>
      </c>
      <c r="Y396" s="4" t="s">
        <v>77</v>
      </c>
      <c r="Z396" s="4"/>
      <c r="AA396" s="4"/>
      <c r="AB396" s="4"/>
    </row>
    <row r="397" customFormat="false" ht="75" hidden="false" customHeight="true" outlineLevel="0" collapsed="false">
      <c r="A397" s="4" t="s">
        <v>3181</v>
      </c>
      <c r="B397" s="4" t="s">
        <v>3182</v>
      </c>
      <c r="C397" s="4" t="s">
        <v>3183</v>
      </c>
      <c r="D397" s="4" t="n">
        <v>1983</v>
      </c>
      <c r="E397" s="4" t="s">
        <v>413</v>
      </c>
      <c r="F397" s="4" t="s">
        <v>3184</v>
      </c>
      <c r="G397" s="4" t="str">
        <f aca="false">IF(LEFT(I397,3)="R1 ","L6",IF(D397&gt;=2014,"L1",IF(D397&gt;=1998,"L2",IF(D397&gt;=1987,"L3",IF(D397&gt;=1978,"L4",IF(D397&gt;=1965,"L5","L6"))))))</f>
        <v>L4</v>
      </c>
      <c r="H397" s="4" t="str">
        <f aca="false">IFERROR(INDEX(Lanes!$C$2:$C$60,MATCH(LEFT(I397,FIND(" ",I397)-1),Lanes!$A$2:$A$60,0)),"?")</f>
        <v>V</v>
      </c>
      <c r="I397" s="4" t="s">
        <v>3111</v>
      </c>
      <c r="J397" s="4" t="s">
        <v>2362</v>
      </c>
      <c r="K397" s="4" t="s">
        <v>2670</v>
      </c>
      <c r="L397" s="4" t="s">
        <v>472</v>
      </c>
      <c r="M397" s="4" t="s">
        <v>1565</v>
      </c>
      <c r="N397" s="4" t="s">
        <v>3112</v>
      </c>
      <c r="O397" s="4" t="s">
        <v>3185</v>
      </c>
      <c r="P397" s="2" t="s">
        <v>3186</v>
      </c>
      <c r="Q397" s="2" t="s">
        <v>3187</v>
      </c>
      <c r="R397" s="4" t="s">
        <v>50</v>
      </c>
      <c r="S397" s="4" t="s">
        <v>3188</v>
      </c>
      <c r="T397" s="4" t="s">
        <v>107</v>
      </c>
      <c r="U397" s="4"/>
      <c r="V397" s="4"/>
      <c r="W397" s="4"/>
      <c r="X397" s="2" t="s">
        <v>3189</v>
      </c>
      <c r="Y397" s="4" t="s">
        <v>54</v>
      </c>
      <c r="Z397" s="4"/>
      <c r="AA397" s="4"/>
      <c r="AB397" s="4"/>
    </row>
    <row r="398" customFormat="false" ht="75" hidden="false" customHeight="true" outlineLevel="0" collapsed="false">
      <c r="A398" s="4" t="s">
        <v>3190</v>
      </c>
      <c r="B398" s="4" t="s">
        <v>3182</v>
      </c>
      <c r="C398" s="4" t="s">
        <v>3191</v>
      </c>
      <c r="D398" s="4" t="n">
        <v>1984</v>
      </c>
      <c r="E398" s="4" t="s">
        <v>91</v>
      </c>
      <c r="F398" s="4" t="s">
        <v>3192</v>
      </c>
      <c r="G398" s="4" t="str">
        <f aca="false">IF(LEFT(I398,3)="R1 ","L6",IF(D398&gt;=2014,"L1",IF(D398&gt;=1998,"L2",IF(D398&gt;=1987,"L3",IF(D398&gt;=1978,"L4",IF(D398&gt;=1965,"L5","L6"))))))</f>
        <v>L4</v>
      </c>
      <c r="H398" s="4" t="str">
        <f aca="false">IFERROR(INDEX(Lanes!$C$2:$C$60,MATCH(LEFT(I398,FIND(" ",I398)-1),Lanes!$A$2:$A$60,0)),"?")</f>
        <v>V</v>
      </c>
      <c r="I398" s="4" t="s">
        <v>3111</v>
      </c>
      <c r="J398" s="4" t="s">
        <v>2362</v>
      </c>
      <c r="K398" s="4" t="s">
        <v>2670</v>
      </c>
      <c r="L398" s="4" t="s">
        <v>472</v>
      </c>
      <c r="M398" s="4" t="s">
        <v>1565</v>
      </c>
      <c r="N398" s="4" t="s">
        <v>3112</v>
      </c>
      <c r="O398" s="4" t="s">
        <v>3193</v>
      </c>
      <c r="P398" s="2" t="s">
        <v>3194</v>
      </c>
      <c r="Q398" s="2" t="s">
        <v>3195</v>
      </c>
      <c r="R398" s="4" t="s">
        <v>50</v>
      </c>
      <c r="S398" s="4" t="s">
        <v>3196</v>
      </c>
      <c r="T398" s="4" t="s">
        <v>52</v>
      </c>
      <c r="U398" s="4" t="s">
        <v>75</v>
      </c>
      <c r="V398" s="4"/>
      <c r="W398" s="4"/>
      <c r="X398" s="2" t="s">
        <v>3197</v>
      </c>
      <c r="Y398" s="4" t="s">
        <v>54</v>
      </c>
      <c r="Z398" s="4"/>
      <c r="AA398" s="4"/>
      <c r="AB398" s="4"/>
    </row>
    <row r="399" customFormat="false" ht="75" hidden="false" customHeight="true" outlineLevel="0" collapsed="false">
      <c r="A399" s="4" t="s">
        <v>3198</v>
      </c>
      <c r="B399" s="4" t="s">
        <v>3182</v>
      </c>
      <c r="C399" s="4" t="s">
        <v>3199</v>
      </c>
      <c r="D399" s="4" t="n">
        <v>1985</v>
      </c>
      <c r="E399" s="4" t="s">
        <v>91</v>
      </c>
      <c r="F399" s="4" t="s">
        <v>3200</v>
      </c>
      <c r="G399" s="4" t="str">
        <f aca="false">IF(LEFT(I399,3)="R1 ","L6",IF(D399&gt;=2014,"L1",IF(D399&gt;=1998,"L2",IF(D399&gt;=1987,"L3",IF(D399&gt;=1978,"L4",IF(D399&gt;=1965,"L5","L6"))))))</f>
        <v>L4</v>
      </c>
      <c r="H399" s="4" t="str">
        <f aca="false">IFERROR(INDEX(Lanes!$C$2:$C$60,MATCH(LEFT(I399,FIND(" ",I399)-1),Lanes!$A$2:$A$60,0)),"?")</f>
        <v>V</v>
      </c>
      <c r="I399" s="4" t="s">
        <v>3111</v>
      </c>
      <c r="J399" s="4"/>
      <c r="K399" s="4" t="s">
        <v>429</v>
      </c>
      <c r="L399" s="4" t="s">
        <v>472</v>
      </c>
      <c r="M399" s="4" t="s">
        <v>1565</v>
      </c>
      <c r="N399" s="4" t="s">
        <v>3112</v>
      </c>
      <c r="O399" s="4" t="s">
        <v>3201</v>
      </c>
      <c r="P399" s="2" t="s">
        <v>3202</v>
      </c>
      <c r="Q399" s="2" t="s">
        <v>3203</v>
      </c>
      <c r="R399" s="4" t="s">
        <v>50</v>
      </c>
      <c r="S399" s="4" t="s">
        <v>3204</v>
      </c>
      <c r="T399" s="4" t="s">
        <v>107</v>
      </c>
      <c r="U399" s="4"/>
      <c r="V399" s="4"/>
      <c r="W399" s="4"/>
      <c r="X399" s="2" t="s">
        <v>3197</v>
      </c>
      <c r="Y399" s="4" t="s">
        <v>54</v>
      </c>
      <c r="Z399" s="4"/>
      <c r="AA399" s="4"/>
      <c r="AB399" s="4"/>
    </row>
    <row r="400" customFormat="false" ht="75" hidden="false" customHeight="true" outlineLevel="0" collapsed="false">
      <c r="A400" s="4" t="s">
        <v>3205</v>
      </c>
      <c r="B400" s="4" t="s">
        <v>3182</v>
      </c>
      <c r="C400" s="4" t="s">
        <v>3206</v>
      </c>
      <c r="D400" s="4" t="n">
        <v>1987</v>
      </c>
      <c r="E400" s="4" t="s">
        <v>91</v>
      </c>
      <c r="F400" s="4" t="s">
        <v>3200</v>
      </c>
      <c r="G400" s="4" t="str">
        <f aca="false">IF(LEFT(I400,3)="R1 ","L6",IF(D400&gt;=2014,"L1",IF(D400&gt;=1998,"L2",IF(D400&gt;=1987,"L3",IF(D400&gt;=1978,"L4",IF(D400&gt;=1965,"L5","L6"))))))</f>
        <v>L3</v>
      </c>
      <c r="H400" s="4" t="str">
        <f aca="false">IFERROR(INDEX(Lanes!$C$2:$C$60,MATCH(LEFT(I400,FIND(" ",I400)-1),Lanes!$A$2:$A$60,0)),"?")</f>
        <v>V</v>
      </c>
      <c r="I400" s="4" t="s">
        <v>3111</v>
      </c>
      <c r="J400" s="4"/>
      <c r="K400" s="4" t="s">
        <v>429</v>
      </c>
      <c r="L400" s="4" t="s">
        <v>472</v>
      </c>
      <c r="M400" s="4" t="s">
        <v>1565</v>
      </c>
      <c r="N400" s="4" t="s">
        <v>3112</v>
      </c>
      <c r="O400" s="4" t="s">
        <v>3207</v>
      </c>
      <c r="P400" s="2" t="s">
        <v>3208</v>
      </c>
      <c r="Q400" s="2" t="s">
        <v>3209</v>
      </c>
      <c r="R400" s="4" t="s">
        <v>50</v>
      </c>
      <c r="S400" s="4" t="s">
        <v>3210</v>
      </c>
      <c r="T400" s="4" t="s">
        <v>107</v>
      </c>
      <c r="U400" s="4"/>
      <c r="V400" s="4"/>
      <c r="W400" s="4"/>
      <c r="X400" s="2" t="s">
        <v>3197</v>
      </c>
      <c r="Y400" s="4" t="s">
        <v>54</v>
      </c>
      <c r="Z400" s="4"/>
      <c r="AA400" s="4"/>
      <c r="AB400" s="4"/>
    </row>
    <row r="401" customFormat="false" ht="75" hidden="false" customHeight="true" outlineLevel="0" collapsed="false">
      <c r="A401" s="4" t="s">
        <v>3211</v>
      </c>
      <c r="B401" s="4" t="s">
        <v>3212</v>
      </c>
      <c r="C401" s="4" t="s">
        <v>3213</v>
      </c>
      <c r="D401" s="4" t="n">
        <v>1983</v>
      </c>
      <c r="E401" s="4" t="s">
        <v>91</v>
      </c>
      <c r="F401" s="4" t="s">
        <v>3134</v>
      </c>
      <c r="G401" s="4" t="str">
        <f aca="false">IF(LEFT(I401,3)="R1 ","L6",IF(D401&gt;=2014,"L1",IF(D401&gt;=1998,"L2",IF(D401&gt;=1987,"L3",IF(D401&gt;=1978,"L4",IF(D401&gt;=1965,"L5","L6"))))))</f>
        <v>L4</v>
      </c>
      <c r="H401" s="4" t="str">
        <f aca="false">IFERROR(INDEX(Lanes!$C$2:$C$60,MATCH(LEFT(I401,FIND(" ",I401)-1),Lanes!$A$2:$A$60,0)),"?")</f>
        <v>V</v>
      </c>
      <c r="I401" s="4" t="s">
        <v>3111</v>
      </c>
      <c r="J401" s="4"/>
      <c r="K401" s="4" t="s">
        <v>501</v>
      </c>
      <c r="L401" s="4" t="s">
        <v>472</v>
      </c>
      <c r="M401" s="4" t="s">
        <v>1565</v>
      </c>
      <c r="N401" s="4" t="s">
        <v>3112</v>
      </c>
      <c r="O401" s="4" t="s">
        <v>3214</v>
      </c>
      <c r="P401" s="2" t="s">
        <v>3215</v>
      </c>
      <c r="Q401" s="2" t="s">
        <v>3216</v>
      </c>
      <c r="R401" s="4" t="s">
        <v>50</v>
      </c>
      <c r="S401" s="4" t="s">
        <v>3217</v>
      </c>
      <c r="T401" s="4" t="s">
        <v>52</v>
      </c>
      <c r="U401" s="4"/>
      <c r="V401" s="4"/>
      <c r="W401" s="4"/>
      <c r="X401" s="2" t="s">
        <v>3218</v>
      </c>
      <c r="Y401" s="4" t="s">
        <v>54</v>
      </c>
      <c r="Z401" s="4"/>
      <c r="AA401" s="4"/>
      <c r="AB401" s="4"/>
    </row>
    <row r="402" customFormat="false" ht="75" hidden="false" customHeight="true" outlineLevel="0" collapsed="false">
      <c r="A402" s="4" t="s">
        <v>3219</v>
      </c>
      <c r="B402" s="4" t="s">
        <v>3212</v>
      </c>
      <c r="C402" s="4" t="s">
        <v>3220</v>
      </c>
      <c r="D402" s="4" t="n">
        <v>1985</v>
      </c>
      <c r="E402" s="4" t="s">
        <v>91</v>
      </c>
      <c r="F402" s="4" t="s">
        <v>3200</v>
      </c>
      <c r="G402" s="4" t="str">
        <f aca="false">IF(LEFT(I402,3)="R1 ","L6",IF(D402&gt;=2014,"L1",IF(D402&gt;=1998,"L2",IF(D402&gt;=1987,"L3",IF(D402&gt;=1978,"L4",IF(D402&gt;=1965,"L5","L6"))))))</f>
        <v>L4</v>
      </c>
      <c r="H402" s="4" t="str">
        <f aca="false">IFERROR(INDEX(Lanes!$C$2:$C$60,MATCH(LEFT(I402,FIND(" ",I402)-1),Lanes!$A$2:$A$60,0)),"?")</f>
        <v>V</v>
      </c>
      <c r="I402" s="4" t="s">
        <v>3111</v>
      </c>
      <c r="J402" s="4"/>
      <c r="K402" s="4" t="s">
        <v>501</v>
      </c>
      <c r="L402" s="4" t="s">
        <v>472</v>
      </c>
      <c r="M402" s="4" t="s">
        <v>1565</v>
      </c>
      <c r="N402" s="4" t="s">
        <v>3112</v>
      </c>
      <c r="O402" s="4" t="s">
        <v>3221</v>
      </c>
      <c r="P402" s="2" t="s">
        <v>3222</v>
      </c>
      <c r="Q402" s="2" t="s">
        <v>3223</v>
      </c>
      <c r="R402" s="4" t="s">
        <v>50</v>
      </c>
      <c r="S402" s="4" t="s">
        <v>3224</v>
      </c>
      <c r="T402" s="4" t="s">
        <v>107</v>
      </c>
      <c r="U402" s="4"/>
      <c r="V402" s="4"/>
      <c r="W402" s="4"/>
      <c r="X402" s="2" t="s">
        <v>3225</v>
      </c>
      <c r="Y402" s="4" t="s">
        <v>54</v>
      </c>
      <c r="Z402" s="4"/>
      <c r="AA402" s="4"/>
      <c r="AB402" s="4"/>
    </row>
    <row r="403" customFormat="false" ht="75" hidden="false" customHeight="true" outlineLevel="0" collapsed="false">
      <c r="A403" s="4" t="s">
        <v>3226</v>
      </c>
      <c r="B403" s="4" t="s">
        <v>3227</v>
      </c>
      <c r="C403" s="4" t="s">
        <v>3228</v>
      </c>
      <c r="D403" s="4" t="n">
        <v>1983</v>
      </c>
      <c r="E403" s="4" t="s">
        <v>91</v>
      </c>
      <c r="F403" s="4" t="s">
        <v>3192</v>
      </c>
      <c r="G403" s="4" t="str">
        <f aca="false">IF(LEFT(I403,3)="R1 ","L6",IF(D403&gt;=2014,"L1",IF(D403&gt;=1998,"L2",IF(D403&gt;=1987,"L3",IF(D403&gt;=1978,"L4",IF(D403&gt;=1965,"L5","L6"))))))</f>
        <v>L4</v>
      </c>
      <c r="H403" s="4" t="str">
        <f aca="false">IFERROR(INDEX(Lanes!$C$2:$C$60,MATCH(LEFT(I403,FIND(" ",I403)-1),Lanes!$A$2:$A$60,0)),"?")</f>
        <v>V</v>
      </c>
      <c r="I403" s="4" t="s">
        <v>3111</v>
      </c>
      <c r="J403" s="4" t="s">
        <v>1046</v>
      </c>
      <c r="K403" s="4" t="s">
        <v>925</v>
      </c>
      <c r="L403" s="4" t="s">
        <v>472</v>
      </c>
      <c r="M403" s="4" t="s">
        <v>1565</v>
      </c>
      <c r="N403" s="4" t="s">
        <v>3112</v>
      </c>
      <c r="O403" s="4" t="s">
        <v>3229</v>
      </c>
      <c r="P403" s="2" t="s">
        <v>3230</v>
      </c>
      <c r="Q403" s="2" t="s">
        <v>3231</v>
      </c>
      <c r="R403" s="4" t="s">
        <v>50</v>
      </c>
      <c r="S403" s="4" t="s">
        <v>3232</v>
      </c>
      <c r="T403" s="4" t="s">
        <v>52</v>
      </c>
      <c r="U403" s="4"/>
      <c r="V403" s="4"/>
      <c r="W403" s="4"/>
      <c r="X403" s="2" t="s">
        <v>3233</v>
      </c>
      <c r="Y403" s="4" t="s">
        <v>54</v>
      </c>
      <c r="Z403" s="4"/>
      <c r="AA403" s="4"/>
      <c r="AB403" s="4"/>
    </row>
    <row r="404" customFormat="false" ht="75" hidden="false" customHeight="true" outlineLevel="0" collapsed="false">
      <c r="A404" s="4" t="s">
        <v>3234</v>
      </c>
      <c r="B404" s="4" t="s">
        <v>3227</v>
      </c>
      <c r="C404" s="4" t="s">
        <v>3235</v>
      </c>
      <c r="D404" s="4" t="n">
        <v>1985</v>
      </c>
      <c r="E404" s="4" t="s">
        <v>91</v>
      </c>
      <c r="F404" s="4" t="s">
        <v>3236</v>
      </c>
      <c r="G404" s="4" t="str">
        <f aca="false">IF(LEFT(I404,3)="R1 ","L6",IF(D404&gt;=2014,"L1",IF(D404&gt;=1998,"L2",IF(D404&gt;=1987,"L3",IF(D404&gt;=1978,"L4",IF(D404&gt;=1965,"L5","L6"))))))</f>
        <v>L4</v>
      </c>
      <c r="H404" s="4" t="str">
        <f aca="false">IFERROR(INDEX(Lanes!$C$2:$C$60,MATCH(LEFT(I404,FIND(" ",I404)-1),Lanes!$A$2:$A$60,0)),"?")</f>
        <v>V</v>
      </c>
      <c r="I404" s="4" t="s">
        <v>3111</v>
      </c>
      <c r="J404" s="4" t="s">
        <v>1046</v>
      </c>
      <c r="K404" s="4" t="s">
        <v>925</v>
      </c>
      <c r="L404" s="4" t="s">
        <v>472</v>
      </c>
      <c r="M404" s="4" t="s">
        <v>1565</v>
      </c>
      <c r="N404" s="4" t="s">
        <v>3112</v>
      </c>
      <c r="O404" s="4" t="s">
        <v>3237</v>
      </c>
      <c r="P404" s="2" t="s">
        <v>3238</v>
      </c>
      <c r="Q404" s="2" t="s">
        <v>3239</v>
      </c>
      <c r="R404" s="4" t="s">
        <v>50</v>
      </c>
      <c r="S404" s="4" t="s">
        <v>3240</v>
      </c>
      <c r="T404" s="4" t="s">
        <v>107</v>
      </c>
      <c r="U404" s="4"/>
      <c r="V404" s="4"/>
      <c r="W404" s="4"/>
      <c r="X404" s="2" t="s">
        <v>3241</v>
      </c>
      <c r="Y404" s="4" t="s">
        <v>54</v>
      </c>
      <c r="Z404" s="4"/>
      <c r="AA404" s="4"/>
      <c r="AB404" s="4"/>
    </row>
    <row r="405" customFormat="false" ht="75" hidden="false" customHeight="true" outlineLevel="0" collapsed="false">
      <c r="A405" s="4" t="s">
        <v>3242</v>
      </c>
      <c r="B405" s="4" t="s">
        <v>3243</v>
      </c>
      <c r="C405" s="4" t="s">
        <v>3243</v>
      </c>
      <c r="D405" s="4" t="n">
        <v>1982</v>
      </c>
      <c r="E405" s="4" t="s">
        <v>91</v>
      </c>
      <c r="F405" s="4" t="s">
        <v>3192</v>
      </c>
      <c r="G405" s="4" t="str">
        <f aca="false">IF(LEFT(I405,3)="R1 ","L6",IF(D405&gt;=2014,"L1",IF(D405&gt;=1998,"L2",IF(D405&gt;=1987,"L3",IF(D405&gt;=1978,"L4",IF(D405&gt;=1965,"L5","L6"))))))</f>
        <v>L4</v>
      </c>
      <c r="H405" s="4" t="str">
        <f aca="false">IFERROR(INDEX(Lanes!$C$2:$C$60,MATCH(LEFT(I405,FIND(" ",I405)-1),Lanes!$A$2:$A$60,0)),"?")</f>
        <v>V</v>
      </c>
      <c r="I405" s="4" t="s">
        <v>3111</v>
      </c>
      <c r="J405" s="4" t="s">
        <v>1046</v>
      </c>
      <c r="K405" s="4" t="s">
        <v>925</v>
      </c>
      <c r="L405" s="4" t="s">
        <v>472</v>
      </c>
      <c r="M405" s="4" t="s">
        <v>1565</v>
      </c>
      <c r="N405" s="4" t="s">
        <v>3112</v>
      </c>
      <c r="O405" s="4" t="s">
        <v>3244</v>
      </c>
      <c r="P405" s="2" t="s">
        <v>3245</v>
      </c>
      <c r="Q405" s="2" t="s">
        <v>3246</v>
      </c>
      <c r="R405" s="4" t="s">
        <v>50</v>
      </c>
      <c r="S405" s="4" t="s">
        <v>3247</v>
      </c>
      <c r="T405" s="4" t="s">
        <v>402</v>
      </c>
      <c r="U405" s="4"/>
      <c r="V405" s="4"/>
      <c r="W405" s="4"/>
      <c r="X405" s="2" t="s">
        <v>3248</v>
      </c>
      <c r="Y405" s="4" t="s">
        <v>54</v>
      </c>
      <c r="Z405" s="4"/>
      <c r="AA405" s="4"/>
      <c r="AB405" s="4"/>
    </row>
    <row r="406" customFormat="false" ht="75" hidden="false" customHeight="true" outlineLevel="0" collapsed="false">
      <c r="A406" s="4" t="s">
        <v>3249</v>
      </c>
      <c r="B406" s="4" t="s">
        <v>3250</v>
      </c>
      <c r="C406" s="4" t="s">
        <v>3251</v>
      </c>
      <c r="D406" s="4" t="n">
        <v>1987</v>
      </c>
      <c r="E406" s="4" t="s">
        <v>91</v>
      </c>
      <c r="F406" s="4" t="s">
        <v>3252</v>
      </c>
      <c r="G406" s="4" t="str">
        <f aca="false">IF(LEFT(I406,3)="R1 ","L6",IF(D406&gt;=2014,"L1",IF(D406&gt;=1998,"L2",IF(D406&gt;=1987,"L3",IF(D406&gt;=1978,"L4",IF(D406&gt;=1965,"L5","L6"))))))</f>
        <v>L3</v>
      </c>
      <c r="H406" s="4" t="str">
        <f aca="false">IFERROR(INDEX(Lanes!$C$2:$C$60,MATCH(LEFT(I406,FIND(" ",I406)-1),Lanes!$A$2:$A$60,0)),"?")</f>
        <v>V</v>
      </c>
      <c r="I406" s="4" t="s">
        <v>3111</v>
      </c>
      <c r="J406" s="4"/>
      <c r="K406" s="4" t="s">
        <v>3253</v>
      </c>
      <c r="L406" s="4" t="s">
        <v>472</v>
      </c>
      <c r="M406" s="4" t="s">
        <v>1565</v>
      </c>
      <c r="N406" s="4" t="s">
        <v>3112</v>
      </c>
      <c r="O406" s="4" t="s">
        <v>3254</v>
      </c>
      <c r="P406" s="2" t="s">
        <v>3255</v>
      </c>
      <c r="Q406" s="2" t="s">
        <v>3256</v>
      </c>
      <c r="R406" s="4" t="s">
        <v>50</v>
      </c>
      <c r="S406" s="4" t="s">
        <v>3257</v>
      </c>
      <c r="T406" s="4" t="s">
        <v>52</v>
      </c>
      <c r="U406" s="4"/>
      <c r="V406" s="4"/>
      <c r="W406" s="4"/>
      <c r="X406" s="2" t="s">
        <v>3258</v>
      </c>
      <c r="Y406" s="4" t="s">
        <v>54</v>
      </c>
      <c r="Z406" s="4"/>
      <c r="AA406" s="4"/>
      <c r="AB406" s="4"/>
    </row>
    <row r="407" customFormat="false" ht="75" hidden="false" customHeight="true" outlineLevel="0" collapsed="false">
      <c r="A407" s="4" t="s">
        <v>3259</v>
      </c>
      <c r="B407" s="4" t="s">
        <v>3260</v>
      </c>
      <c r="C407" s="4" t="s">
        <v>3261</v>
      </c>
      <c r="D407" s="4" t="n">
        <v>1984</v>
      </c>
      <c r="E407" s="4" t="s">
        <v>91</v>
      </c>
      <c r="F407" s="4" t="s">
        <v>156</v>
      </c>
      <c r="G407" s="4" t="str">
        <f aca="false">IF(LEFT(I407,3)="R1 ","L6",IF(D407&gt;=2014,"L1",IF(D407&gt;=1998,"L2",IF(D407&gt;=1987,"L3",IF(D407&gt;=1978,"L4",IF(D407&gt;=1965,"L5","L6"))))))</f>
        <v>L4</v>
      </c>
      <c r="H407" s="4" t="str">
        <f aca="false">IFERROR(INDEX(Lanes!$C$2:$C$60,MATCH(LEFT(I407,FIND(" ",I407)-1),Lanes!$A$2:$A$60,0)),"?")</f>
        <v>V</v>
      </c>
      <c r="I407" s="4" t="s">
        <v>3111</v>
      </c>
      <c r="J407" s="4" t="s">
        <v>1046</v>
      </c>
      <c r="K407" s="4" t="s">
        <v>925</v>
      </c>
      <c r="L407" s="4" t="s">
        <v>472</v>
      </c>
      <c r="M407" s="4" t="s">
        <v>1565</v>
      </c>
      <c r="N407" s="4" t="s">
        <v>3112</v>
      </c>
      <c r="O407" s="4" t="s">
        <v>3262</v>
      </c>
      <c r="P407" s="2" t="s">
        <v>3263</v>
      </c>
      <c r="Q407" s="2" t="s">
        <v>3264</v>
      </c>
      <c r="R407" s="4" t="s">
        <v>50</v>
      </c>
      <c r="S407" s="4" t="s">
        <v>3265</v>
      </c>
      <c r="T407" s="4" t="s">
        <v>107</v>
      </c>
      <c r="U407" s="4"/>
      <c r="V407" s="4"/>
      <c r="W407" s="4"/>
      <c r="X407" s="2" t="s">
        <v>3266</v>
      </c>
      <c r="Y407" s="4" t="s">
        <v>54</v>
      </c>
      <c r="Z407" s="4"/>
      <c r="AA407" s="4"/>
      <c r="AB407" s="4"/>
    </row>
    <row r="408" customFormat="false" ht="75" hidden="false" customHeight="true" outlineLevel="0" collapsed="false">
      <c r="A408" s="4" t="s">
        <v>3267</v>
      </c>
      <c r="B408" s="4" t="s">
        <v>3268</v>
      </c>
      <c r="C408" s="4" t="s">
        <v>3269</v>
      </c>
      <c r="D408" s="4" t="n">
        <v>1985</v>
      </c>
      <c r="E408" s="4" t="s">
        <v>2246</v>
      </c>
      <c r="F408" s="4" t="s">
        <v>3120</v>
      </c>
      <c r="G408" s="4" t="str">
        <f aca="false">IF(LEFT(I408,3)="R1 ","L6",IF(D408&gt;=2014,"L1",IF(D408&gt;=1998,"L2",IF(D408&gt;=1987,"L3",IF(D408&gt;=1978,"L4",IF(D408&gt;=1965,"L5","L6"))))))</f>
        <v>L4</v>
      </c>
      <c r="H408" s="4" t="str">
        <f aca="false">IFERROR(INDEX(Lanes!$C$2:$C$60,MATCH(LEFT(I408,FIND(" ",I408)-1),Lanes!$A$2:$A$60,0)),"?")</f>
        <v>V</v>
      </c>
      <c r="I408" s="4" t="s">
        <v>3111</v>
      </c>
      <c r="J408" s="4"/>
      <c r="K408" s="4" t="s">
        <v>429</v>
      </c>
      <c r="L408" s="4" t="s">
        <v>472</v>
      </c>
      <c r="M408" s="4" t="s">
        <v>1565</v>
      </c>
      <c r="N408" s="4" t="s">
        <v>3112</v>
      </c>
      <c r="O408" s="4" t="s">
        <v>3270</v>
      </c>
      <c r="P408" s="2" t="s">
        <v>3271</v>
      </c>
      <c r="Q408" s="2" t="s">
        <v>3272</v>
      </c>
      <c r="R408" s="4" t="s">
        <v>50</v>
      </c>
      <c r="S408" s="4" t="s">
        <v>3273</v>
      </c>
      <c r="T408" s="4" t="s">
        <v>107</v>
      </c>
      <c r="U408" s="4"/>
      <c r="V408" s="4"/>
      <c r="W408" s="4"/>
      <c r="X408" s="2" t="s">
        <v>3274</v>
      </c>
      <c r="Y408" s="4" t="s">
        <v>54</v>
      </c>
      <c r="Z408" s="4"/>
      <c r="AA408" s="4"/>
      <c r="AB408" s="4"/>
    </row>
    <row r="409" customFormat="false" ht="75" hidden="false" customHeight="true" outlineLevel="0" collapsed="false">
      <c r="A409" s="4" t="s">
        <v>3275</v>
      </c>
      <c r="B409" s="4" t="s">
        <v>3276</v>
      </c>
      <c r="C409" s="4" t="s">
        <v>3276</v>
      </c>
      <c r="D409" s="4" t="n">
        <v>1983</v>
      </c>
      <c r="E409" s="4" t="s">
        <v>413</v>
      </c>
      <c r="F409" s="4" t="s">
        <v>3277</v>
      </c>
      <c r="G409" s="4" t="str">
        <f aca="false">IF(LEFT(I409,3)="R1 ","L6",IF(D409&gt;=2014,"L1",IF(D409&gt;=1998,"L2",IF(D409&gt;=1987,"L3",IF(D409&gt;=1978,"L4",IF(D409&gt;=1965,"L5","L6"))))))</f>
        <v>L4</v>
      </c>
      <c r="H409" s="4" t="str">
        <f aca="false">IFERROR(INDEX(Lanes!$C$2:$C$60,MATCH(LEFT(I409,FIND(" ",I409)-1),Lanes!$A$2:$A$60,0)),"?")</f>
        <v>V</v>
      </c>
      <c r="I409" s="4" t="s">
        <v>3111</v>
      </c>
      <c r="J409" s="4"/>
      <c r="K409" s="4" t="s">
        <v>501</v>
      </c>
      <c r="L409" s="4" t="s">
        <v>472</v>
      </c>
      <c r="M409" s="4" t="s">
        <v>3278</v>
      </c>
      <c r="N409" s="4" t="s">
        <v>3112</v>
      </c>
      <c r="O409" s="4" t="s">
        <v>3279</v>
      </c>
      <c r="P409" s="2" t="s">
        <v>3280</v>
      </c>
      <c r="Q409" s="2" t="s">
        <v>3281</v>
      </c>
      <c r="R409" s="4" t="s">
        <v>50</v>
      </c>
      <c r="S409" s="4" t="s">
        <v>3282</v>
      </c>
      <c r="T409" s="4" t="s">
        <v>402</v>
      </c>
      <c r="U409" s="4"/>
      <c r="V409" s="4"/>
      <c r="W409" s="4"/>
      <c r="X409" s="2" t="s">
        <v>3283</v>
      </c>
      <c r="Y409" s="4" t="s">
        <v>54</v>
      </c>
      <c r="Z409" s="4"/>
      <c r="AA409" s="4"/>
      <c r="AB409" s="4"/>
    </row>
    <row r="410" customFormat="false" ht="75" hidden="false" customHeight="true" outlineLevel="0" collapsed="false">
      <c r="A410" s="4" t="s">
        <v>3284</v>
      </c>
      <c r="B410" s="4" t="s">
        <v>3276</v>
      </c>
      <c r="C410" s="4" t="s">
        <v>3285</v>
      </c>
      <c r="D410" s="4" t="n">
        <v>1984</v>
      </c>
      <c r="E410" s="4" t="s">
        <v>91</v>
      </c>
      <c r="F410" s="4" t="s">
        <v>3184</v>
      </c>
      <c r="G410" s="4" t="str">
        <f aca="false">IF(LEFT(I410,3)="R1 ","L6",IF(D410&gt;=2014,"L1",IF(D410&gt;=1998,"L2",IF(D410&gt;=1987,"L3",IF(D410&gt;=1978,"L4",IF(D410&gt;=1965,"L5","L6"))))))</f>
        <v>L4</v>
      </c>
      <c r="H410" s="4" t="str">
        <f aca="false">IFERROR(INDEX(Lanes!$C$2:$C$60,MATCH(LEFT(I410,FIND(" ",I410)-1),Lanes!$A$2:$A$60,0)),"?")</f>
        <v>V</v>
      </c>
      <c r="I410" s="4" t="s">
        <v>3111</v>
      </c>
      <c r="J410" s="4"/>
      <c r="K410" s="4" t="s">
        <v>501</v>
      </c>
      <c r="L410" s="4" t="s">
        <v>472</v>
      </c>
      <c r="M410" s="4" t="s">
        <v>3278</v>
      </c>
      <c r="N410" s="4" t="s">
        <v>3112</v>
      </c>
      <c r="O410" s="4" t="s">
        <v>3286</v>
      </c>
      <c r="P410" s="2" t="s">
        <v>3287</v>
      </c>
      <c r="Q410" s="2" t="s">
        <v>3288</v>
      </c>
      <c r="R410" s="4" t="s">
        <v>50</v>
      </c>
      <c r="S410" s="4" t="s">
        <v>3289</v>
      </c>
      <c r="T410" s="4" t="s">
        <v>107</v>
      </c>
      <c r="U410" s="4"/>
      <c r="V410" s="4"/>
      <c r="W410" s="4"/>
      <c r="X410" s="2" t="s">
        <v>3283</v>
      </c>
      <c r="Y410" s="4" t="s">
        <v>54</v>
      </c>
      <c r="Z410" s="4"/>
      <c r="AA410" s="4"/>
      <c r="AB410" s="4"/>
    </row>
    <row r="411" customFormat="false" ht="75" hidden="false" customHeight="true" outlineLevel="0" collapsed="false">
      <c r="A411" s="4" t="s">
        <v>3290</v>
      </c>
      <c r="B411" s="4" t="s">
        <v>3291</v>
      </c>
      <c r="C411" s="4" t="s">
        <v>3292</v>
      </c>
      <c r="D411" s="4" t="n">
        <v>1985</v>
      </c>
      <c r="E411" s="4" t="s">
        <v>91</v>
      </c>
      <c r="F411" s="4" t="s">
        <v>3192</v>
      </c>
      <c r="G411" s="4" t="str">
        <f aca="false">IF(LEFT(I411,3)="R1 ","L6",IF(D411&gt;=2014,"L1",IF(D411&gt;=1998,"L2",IF(D411&gt;=1987,"L3",IF(D411&gt;=1978,"L4",IF(D411&gt;=1965,"L5","L6"))))))</f>
        <v>L4</v>
      </c>
      <c r="H411" s="4" t="str">
        <f aca="false">IFERROR(INDEX(Lanes!$C$2:$C$60,MATCH(LEFT(I411,FIND(" ",I411)-1),Lanes!$A$2:$A$60,0)),"?")</f>
        <v>V</v>
      </c>
      <c r="I411" s="4" t="s">
        <v>3111</v>
      </c>
      <c r="J411" s="4"/>
      <c r="K411" s="4" t="s">
        <v>525</v>
      </c>
      <c r="L411" s="4" t="s">
        <v>472</v>
      </c>
      <c r="M411" s="4" t="s">
        <v>3278</v>
      </c>
      <c r="N411" s="4" t="s">
        <v>3112</v>
      </c>
      <c r="O411" s="4" t="s">
        <v>3293</v>
      </c>
      <c r="P411" s="2" t="s">
        <v>3294</v>
      </c>
      <c r="Q411" s="2" t="s">
        <v>3295</v>
      </c>
      <c r="R411" s="4" t="s">
        <v>50</v>
      </c>
      <c r="S411" s="4" t="s">
        <v>3296</v>
      </c>
      <c r="T411" s="4" t="s">
        <v>52</v>
      </c>
      <c r="U411" s="4"/>
      <c r="V411" s="4"/>
      <c r="W411" s="4"/>
      <c r="X411" s="2" t="s">
        <v>3297</v>
      </c>
      <c r="Y411" s="4" t="s">
        <v>54</v>
      </c>
      <c r="Z411" s="4"/>
      <c r="AA411" s="4"/>
      <c r="AB411" s="4"/>
    </row>
    <row r="412" customFormat="false" ht="75" hidden="false" customHeight="true" outlineLevel="0" collapsed="false">
      <c r="A412" s="4" t="s">
        <v>3298</v>
      </c>
      <c r="B412" s="4" t="s">
        <v>3291</v>
      </c>
      <c r="C412" s="4" t="s">
        <v>3299</v>
      </c>
      <c r="D412" s="4" t="n">
        <v>1987</v>
      </c>
      <c r="E412" s="4" t="s">
        <v>91</v>
      </c>
      <c r="F412" s="4" t="s">
        <v>3192</v>
      </c>
      <c r="G412" s="4" t="str">
        <f aca="false">IF(LEFT(I412,3)="R1 ","L6",IF(D412&gt;=2014,"L1",IF(D412&gt;=1998,"L2",IF(D412&gt;=1987,"L3",IF(D412&gt;=1978,"L4",IF(D412&gt;=1965,"L5","L6"))))))</f>
        <v>L3</v>
      </c>
      <c r="H412" s="4" t="str">
        <f aca="false">IFERROR(INDEX(Lanes!$C$2:$C$60,MATCH(LEFT(I412,FIND(" ",I412)-1),Lanes!$A$2:$A$60,0)),"?")</f>
        <v>V</v>
      </c>
      <c r="I412" s="4" t="s">
        <v>3111</v>
      </c>
      <c r="J412" s="4"/>
      <c r="K412" s="4" t="s">
        <v>525</v>
      </c>
      <c r="L412" s="4" t="s">
        <v>472</v>
      </c>
      <c r="M412" s="4" t="s">
        <v>3278</v>
      </c>
      <c r="N412" s="4" t="s">
        <v>3112</v>
      </c>
      <c r="O412" s="4" t="s">
        <v>3300</v>
      </c>
      <c r="P412" s="2" t="s">
        <v>3301</v>
      </c>
      <c r="Q412" s="2" t="s">
        <v>3302</v>
      </c>
      <c r="R412" s="4" t="s">
        <v>50</v>
      </c>
      <c r="S412" s="4" t="s">
        <v>3303</v>
      </c>
      <c r="T412" s="4" t="s">
        <v>107</v>
      </c>
      <c r="U412" s="4"/>
      <c r="V412" s="4"/>
      <c r="W412" s="4"/>
      <c r="X412" s="2" t="s">
        <v>3297</v>
      </c>
      <c r="Y412" s="4" t="s">
        <v>54</v>
      </c>
      <c r="Z412" s="4"/>
      <c r="AA412" s="4"/>
      <c r="AB412" s="4"/>
    </row>
    <row r="413" customFormat="false" ht="75" hidden="false" customHeight="true" outlineLevel="0" collapsed="false">
      <c r="A413" s="4" t="s">
        <v>3304</v>
      </c>
      <c r="B413" s="4" t="s">
        <v>3291</v>
      </c>
      <c r="C413" s="4" t="s">
        <v>3305</v>
      </c>
      <c r="D413" s="4" t="n">
        <v>1988</v>
      </c>
      <c r="E413" s="4" t="s">
        <v>91</v>
      </c>
      <c r="F413" s="4" t="s">
        <v>3192</v>
      </c>
      <c r="G413" s="4" t="str">
        <f aca="false">IF(LEFT(I413,3)="R1 ","L6",IF(D413&gt;=2014,"L1",IF(D413&gt;=1998,"L2",IF(D413&gt;=1987,"L3",IF(D413&gt;=1978,"L4",IF(D413&gt;=1965,"L5","L6"))))))</f>
        <v>L3</v>
      </c>
      <c r="H413" s="4" t="str">
        <f aca="false">IFERROR(INDEX(Lanes!$C$2:$C$60,MATCH(LEFT(I413,FIND(" ",I413)-1),Lanes!$A$2:$A$60,0)),"?")</f>
        <v>V</v>
      </c>
      <c r="I413" s="4" t="s">
        <v>3111</v>
      </c>
      <c r="J413" s="4"/>
      <c r="K413" s="4" t="s">
        <v>525</v>
      </c>
      <c r="L413" s="4" t="s">
        <v>472</v>
      </c>
      <c r="M413" s="4" t="s">
        <v>3278</v>
      </c>
      <c r="N413" s="4" t="s">
        <v>3112</v>
      </c>
      <c r="O413" s="4" t="s">
        <v>3306</v>
      </c>
      <c r="P413" s="2" t="s">
        <v>3307</v>
      </c>
      <c r="Q413" s="2" t="s">
        <v>3308</v>
      </c>
      <c r="R413" s="4" t="s">
        <v>50</v>
      </c>
      <c r="S413" s="4" t="s">
        <v>3309</v>
      </c>
      <c r="T413" s="4" t="s">
        <v>52</v>
      </c>
      <c r="U413" s="4"/>
      <c r="V413" s="4"/>
      <c r="W413" s="4"/>
      <c r="X413" s="2" t="s">
        <v>3297</v>
      </c>
      <c r="Y413" s="4" t="s">
        <v>54</v>
      </c>
      <c r="Z413" s="4"/>
      <c r="AA413" s="4"/>
      <c r="AB413" s="4"/>
    </row>
    <row r="414" customFormat="false" ht="75" hidden="false" customHeight="true" outlineLevel="0" collapsed="false">
      <c r="A414" s="4" t="s">
        <v>3310</v>
      </c>
      <c r="B414" s="4" t="s">
        <v>3311</v>
      </c>
      <c r="C414" s="4" t="s">
        <v>3312</v>
      </c>
      <c r="D414" s="4" t="n">
        <v>1987</v>
      </c>
      <c r="E414" s="4" t="s">
        <v>91</v>
      </c>
      <c r="F414" s="4" t="s">
        <v>3192</v>
      </c>
      <c r="G414" s="4" t="str">
        <f aca="false">IF(LEFT(I414,3)="R1 ","L6",IF(D414&gt;=2014,"L1",IF(D414&gt;=1998,"L2",IF(D414&gt;=1987,"L3",IF(D414&gt;=1978,"L4",IF(D414&gt;=1965,"L5","L6"))))))</f>
        <v>L3</v>
      </c>
      <c r="H414" s="4" t="str">
        <f aca="false">IFERROR(INDEX(Lanes!$C$2:$C$60,MATCH(LEFT(I414,FIND(" ",I414)-1),Lanes!$A$2:$A$60,0)),"?")</f>
        <v>V</v>
      </c>
      <c r="I414" s="4" t="s">
        <v>3111</v>
      </c>
      <c r="J414" s="4"/>
      <c r="K414" s="4" t="s">
        <v>2670</v>
      </c>
      <c r="L414" s="4" t="s">
        <v>472</v>
      </c>
      <c r="M414" s="4" t="s">
        <v>3313</v>
      </c>
      <c r="N414" s="4" t="s">
        <v>3112</v>
      </c>
      <c r="O414" s="4" t="s">
        <v>3314</v>
      </c>
      <c r="P414" s="2" t="s">
        <v>3315</v>
      </c>
      <c r="Q414" s="2" t="s">
        <v>3316</v>
      </c>
      <c r="R414" s="4" t="s">
        <v>50</v>
      </c>
      <c r="S414" s="4" t="s">
        <v>3317</v>
      </c>
      <c r="T414" s="4" t="s">
        <v>402</v>
      </c>
      <c r="U414" s="4"/>
      <c r="V414" s="4"/>
      <c r="W414" s="4"/>
      <c r="X414" s="2" t="s">
        <v>3318</v>
      </c>
      <c r="Y414" s="4" t="s">
        <v>77</v>
      </c>
      <c r="Z414" s="4"/>
      <c r="AA414" s="4"/>
      <c r="AB414" s="4"/>
    </row>
    <row r="415" customFormat="false" ht="75" hidden="false" customHeight="true" outlineLevel="0" collapsed="false">
      <c r="A415" s="4" t="s">
        <v>3319</v>
      </c>
      <c r="B415" s="4" t="s">
        <v>3320</v>
      </c>
      <c r="C415" s="4" t="s">
        <v>3321</v>
      </c>
      <c r="D415" s="4" t="n">
        <v>1986</v>
      </c>
      <c r="E415" s="4" t="s">
        <v>91</v>
      </c>
      <c r="F415" s="4" t="s">
        <v>3322</v>
      </c>
      <c r="G415" s="4" t="str">
        <f aca="false">IF(LEFT(I415,3)="R1 ","L6",IF(D415&gt;=2014,"L1",IF(D415&gt;=1998,"L2",IF(D415&gt;=1987,"L3",IF(D415&gt;=1978,"L4",IF(D415&gt;=1965,"L5","L6"))))))</f>
        <v>L4</v>
      </c>
      <c r="H415" s="4" t="str">
        <f aca="false">IFERROR(INDEX(Lanes!$C$2:$C$60,MATCH(LEFT(I415,FIND(" ",I415)-1),Lanes!$A$2:$A$60,0)),"?")</f>
        <v>V</v>
      </c>
      <c r="I415" s="4" t="s">
        <v>3111</v>
      </c>
      <c r="J415" s="4"/>
      <c r="K415" s="4" t="s">
        <v>429</v>
      </c>
      <c r="L415" s="4" t="s">
        <v>472</v>
      </c>
      <c r="M415" s="4" t="s">
        <v>3313</v>
      </c>
      <c r="N415" s="4" t="s">
        <v>3112</v>
      </c>
      <c r="O415" s="4" t="s">
        <v>3323</v>
      </c>
      <c r="P415" s="2" t="s">
        <v>3324</v>
      </c>
      <c r="Q415" s="2" t="s">
        <v>3325</v>
      </c>
      <c r="R415" s="4" t="s">
        <v>3326</v>
      </c>
      <c r="S415" s="4" t="s">
        <v>3327</v>
      </c>
      <c r="T415" s="4" t="s">
        <v>402</v>
      </c>
      <c r="U415" s="4"/>
      <c r="V415" s="4"/>
      <c r="W415" s="4" t="s">
        <v>75</v>
      </c>
      <c r="X415" s="2" t="s">
        <v>3328</v>
      </c>
      <c r="Y415" s="4" t="s">
        <v>54</v>
      </c>
      <c r="Z415" s="4"/>
      <c r="AA415" s="4"/>
      <c r="AB415" s="4"/>
    </row>
    <row r="416" customFormat="false" ht="75" hidden="false" customHeight="true" outlineLevel="0" collapsed="false">
      <c r="A416" s="4" t="s">
        <v>3329</v>
      </c>
      <c r="B416" s="4" t="s">
        <v>3330</v>
      </c>
      <c r="C416" s="4" t="s">
        <v>3331</v>
      </c>
      <c r="D416" s="4" t="n">
        <v>1984</v>
      </c>
      <c r="E416" s="4" t="s">
        <v>91</v>
      </c>
      <c r="F416" s="4" t="s">
        <v>3332</v>
      </c>
      <c r="G416" s="4" t="str">
        <f aca="false">IF(LEFT(I416,3)="R1 ","L6",IF(D416&gt;=2014,"L1",IF(D416&gt;=1998,"L2",IF(D416&gt;=1987,"L3",IF(D416&gt;=1978,"L4",IF(D416&gt;=1965,"L5","L6"))))))</f>
        <v>L4</v>
      </c>
      <c r="H416" s="4" t="str">
        <f aca="false">IFERROR(INDEX(Lanes!$C$2:$C$60,MATCH(LEFT(I416,FIND(" ",I416)-1),Lanes!$A$2:$A$60,0)),"?")</f>
        <v>V</v>
      </c>
      <c r="I416" s="4" t="s">
        <v>3111</v>
      </c>
      <c r="J416" s="4"/>
      <c r="K416" s="4" t="s">
        <v>544</v>
      </c>
      <c r="L416" s="4" t="s">
        <v>472</v>
      </c>
      <c r="M416" s="4" t="s">
        <v>1565</v>
      </c>
      <c r="N416" s="4" t="s">
        <v>3112</v>
      </c>
      <c r="O416" s="4" t="s">
        <v>3333</v>
      </c>
      <c r="P416" s="2" t="s">
        <v>3334</v>
      </c>
      <c r="Q416" s="2" t="s">
        <v>3335</v>
      </c>
      <c r="R416" s="4" t="s">
        <v>50</v>
      </c>
      <c r="S416" s="4" t="s">
        <v>3336</v>
      </c>
      <c r="T416" s="4" t="s">
        <v>402</v>
      </c>
      <c r="U416" s="4"/>
      <c r="V416" s="4"/>
      <c r="W416" s="4"/>
      <c r="X416" s="2" t="s">
        <v>3337</v>
      </c>
      <c r="Y416" s="4" t="s">
        <v>54</v>
      </c>
      <c r="Z416" s="4"/>
      <c r="AA416" s="4"/>
      <c r="AB416" s="4"/>
    </row>
    <row r="417" customFormat="false" ht="75" hidden="false" customHeight="true" outlineLevel="0" collapsed="false">
      <c r="A417" s="4" t="s">
        <v>3338</v>
      </c>
      <c r="B417" s="4" t="s">
        <v>3339</v>
      </c>
      <c r="C417" s="4" t="s">
        <v>3339</v>
      </c>
      <c r="D417" s="4" t="n">
        <v>1985</v>
      </c>
      <c r="E417" s="4" t="s">
        <v>413</v>
      </c>
      <c r="F417" s="4" t="s">
        <v>3340</v>
      </c>
      <c r="G417" s="4" t="str">
        <f aca="false">IF(LEFT(I417,3)="R1 ","L6",IF(D417&gt;=2014,"L1",IF(D417&gt;=1998,"L2",IF(D417&gt;=1987,"L3",IF(D417&gt;=1978,"L4",IF(D417&gt;=1965,"L5","L6"))))))</f>
        <v>L4</v>
      </c>
      <c r="H417" s="4" t="str">
        <f aca="false">IFERROR(INDEX(Lanes!$C$2:$C$60,MATCH(LEFT(I417,FIND(" ",I417)-1),Lanes!$A$2:$A$60,0)),"?")</f>
        <v>V</v>
      </c>
      <c r="I417" s="4" t="s">
        <v>3111</v>
      </c>
      <c r="J417" s="4" t="s">
        <v>1046</v>
      </c>
      <c r="K417" s="4" t="s">
        <v>501</v>
      </c>
      <c r="L417" s="4" t="s">
        <v>472</v>
      </c>
      <c r="M417" s="4" t="s">
        <v>3341</v>
      </c>
      <c r="N417" s="4" t="s">
        <v>3112</v>
      </c>
      <c r="O417" s="4" t="s">
        <v>3342</v>
      </c>
      <c r="P417" s="2" t="s">
        <v>3343</v>
      </c>
      <c r="Q417" s="2" t="s">
        <v>3344</v>
      </c>
      <c r="R417" s="4" t="s">
        <v>50</v>
      </c>
      <c r="S417" s="4" t="s">
        <v>3345</v>
      </c>
      <c r="T417" s="4" t="s">
        <v>402</v>
      </c>
      <c r="U417" s="4"/>
      <c r="V417" s="4"/>
      <c r="W417" s="4"/>
      <c r="X417" s="2" t="s">
        <v>3346</v>
      </c>
      <c r="Y417" s="4" t="s">
        <v>54</v>
      </c>
      <c r="Z417" s="4"/>
      <c r="AA417" s="4"/>
      <c r="AB417" s="4"/>
    </row>
    <row r="418" customFormat="false" ht="75" hidden="false" customHeight="true" outlineLevel="0" collapsed="false">
      <c r="A418" s="4" t="s">
        <v>3347</v>
      </c>
      <c r="B418" s="4" t="s">
        <v>3348</v>
      </c>
      <c r="C418" s="4" t="s">
        <v>3349</v>
      </c>
      <c r="D418" s="4" t="n">
        <v>1986</v>
      </c>
      <c r="E418" s="4" t="s">
        <v>91</v>
      </c>
      <c r="F418" s="4" t="s">
        <v>3350</v>
      </c>
      <c r="G418" s="4" t="str">
        <f aca="false">IF(LEFT(I418,3)="R1 ","L6",IF(D418&gt;=2014,"L1",IF(D418&gt;=1998,"L2",IF(D418&gt;=1987,"L3",IF(D418&gt;=1978,"L4",IF(D418&gt;=1965,"L5","L6"))))))</f>
        <v>L4</v>
      </c>
      <c r="H418" s="4" t="str">
        <f aca="false">IFERROR(INDEX(Lanes!$C$2:$C$60,MATCH(LEFT(I418,FIND(" ",I418)-1),Lanes!$A$2:$A$60,0)),"?")</f>
        <v>V</v>
      </c>
      <c r="I418" s="4" t="s">
        <v>3111</v>
      </c>
      <c r="J418" s="4"/>
      <c r="K418" s="4" t="s">
        <v>429</v>
      </c>
      <c r="L418" s="4" t="s">
        <v>472</v>
      </c>
      <c r="M418" s="4" t="s">
        <v>3278</v>
      </c>
      <c r="N418" s="4" t="s">
        <v>3112</v>
      </c>
      <c r="O418" s="4" t="s">
        <v>3351</v>
      </c>
      <c r="P418" s="2" t="s">
        <v>3352</v>
      </c>
      <c r="Q418" s="2" t="s">
        <v>3353</v>
      </c>
      <c r="R418" s="4" t="s">
        <v>50</v>
      </c>
      <c r="S418" s="4" t="s">
        <v>3354</v>
      </c>
      <c r="T418" s="4" t="s">
        <v>402</v>
      </c>
      <c r="U418" s="4"/>
      <c r="V418" s="4"/>
      <c r="W418" s="4"/>
      <c r="X418" s="2" t="s">
        <v>3355</v>
      </c>
      <c r="Y418" s="4" t="s">
        <v>54</v>
      </c>
      <c r="Z418" s="4"/>
      <c r="AA418" s="4"/>
      <c r="AB418" s="4"/>
    </row>
    <row r="419" customFormat="false" ht="75" hidden="false" customHeight="true" outlineLevel="0" collapsed="false">
      <c r="A419" s="4" t="s">
        <v>3356</v>
      </c>
      <c r="B419" s="4" t="s">
        <v>3357</v>
      </c>
      <c r="C419" s="4" t="s">
        <v>3358</v>
      </c>
      <c r="D419" s="4" t="n">
        <v>1989</v>
      </c>
      <c r="E419" s="4" t="s">
        <v>91</v>
      </c>
      <c r="F419" s="4" t="s">
        <v>3359</v>
      </c>
      <c r="G419" s="4" t="str">
        <f aca="false">IF(LEFT(I419,3)="R1 ","L6",IF(D419&gt;=2014,"L1",IF(D419&gt;=1998,"L2",IF(D419&gt;=1987,"L3",IF(D419&gt;=1978,"L4",IF(D419&gt;=1965,"L5","L6"))))))</f>
        <v>L3</v>
      </c>
      <c r="H419" s="4" t="str">
        <f aca="false">IFERROR(INDEX(Lanes!$C$2:$C$60,MATCH(LEFT(I419,FIND(" ",I419)-1),Lanes!$A$2:$A$60,0)),"?")</f>
        <v>V</v>
      </c>
      <c r="I419" s="4" t="s">
        <v>3111</v>
      </c>
      <c r="J419" s="4"/>
      <c r="K419" s="4" t="s">
        <v>429</v>
      </c>
      <c r="L419" s="4" t="s">
        <v>472</v>
      </c>
      <c r="M419" s="4" t="s">
        <v>3313</v>
      </c>
      <c r="N419" s="4" t="s">
        <v>3112</v>
      </c>
      <c r="O419" s="4" t="s">
        <v>3360</v>
      </c>
      <c r="P419" s="2" t="s">
        <v>3361</v>
      </c>
      <c r="Q419" s="2" t="s">
        <v>3362</v>
      </c>
      <c r="R419" s="4" t="s">
        <v>50</v>
      </c>
      <c r="S419" s="4" t="s">
        <v>3363</v>
      </c>
      <c r="T419" s="4" t="s">
        <v>402</v>
      </c>
      <c r="U419" s="4"/>
      <c r="V419" s="4"/>
      <c r="W419" s="4"/>
      <c r="X419" s="2" t="s">
        <v>3364</v>
      </c>
      <c r="Y419" s="4" t="s">
        <v>54</v>
      </c>
      <c r="Z419" s="4"/>
      <c r="AA419" s="4"/>
      <c r="AB419" s="4"/>
    </row>
    <row r="420" customFormat="false" ht="75" hidden="false" customHeight="true" outlineLevel="0" collapsed="false">
      <c r="A420" s="4" t="s">
        <v>3365</v>
      </c>
      <c r="B420" s="4" t="s">
        <v>3366</v>
      </c>
      <c r="C420" s="4" t="s">
        <v>3367</v>
      </c>
      <c r="D420" s="4" t="n">
        <v>1990</v>
      </c>
      <c r="E420" s="4" t="s">
        <v>91</v>
      </c>
      <c r="F420" s="4" t="s">
        <v>3368</v>
      </c>
      <c r="G420" s="4" t="str">
        <f aca="false">IF(LEFT(I420,3)="R1 ","L6",IF(D420&gt;=2014,"L1",IF(D420&gt;=1998,"L2",IF(D420&gt;=1987,"L3",IF(D420&gt;=1978,"L4",IF(D420&gt;=1965,"L5","L6"))))))</f>
        <v>L3</v>
      </c>
      <c r="H420" s="4" t="str">
        <f aca="false">IFERROR(INDEX(Lanes!$C$2:$C$60,MATCH(LEFT(I420,FIND(" ",I420)-1),Lanes!$A$2:$A$60,0)),"?")</f>
        <v>V</v>
      </c>
      <c r="I420" s="4" t="s">
        <v>3111</v>
      </c>
      <c r="J420" s="4" t="s">
        <v>2025</v>
      </c>
      <c r="K420" s="4" t="s">
        <v>429</v>
      </c>
      <c r="L420" s="4" t="s">
        <v>472</v>
      </c>
      <c r="M420" s="4" t="s">
        <v>1565</v>
      </c>
      <c r="N420" s="4" t="s">
        <v>3112</v>
      </c>
      <c r="O420" s="4" t="s">
        <v>3369</v>
      </c>
      <c r="P420" s="2" t="s">
        <v>3370</v>
      </c>
      <c r="Q420" s="2" t="s">
        <v>3371</v>
      </c>
      <c r="R420" s="4" t="s">
        <v>50</v>
      </c>
      <c r="S420" s="4" t="s">
        <v>3372</v>
      </c>
      <c r="T420" s="4" t="s">
        <v>107</v>
      </c>
      <c r="U420" s="4"/>
      <c r="V420" s="4"/>
      <c r="W420" s="4"/>
      <c r="X420" s="2" t="s">
        <v>3373</v>
      </c>
      <c r="Y420" s="4" t="s">
        <v>54</v>
      </c>
      <c r="Z420" s="4"/>
      <c r="AA420" s="4"/>
      <c r="AB420" s="4"/>
    </row>
    <row r="421" customFormat="false" ht="75" hidden="false" customHeight="true" outlineLevel="0" collapsed="false">
      <c r="A421" s="4" t="s">
        <v>3374</v>
      </c>
      <c r="B421" s="4" t="s">
        <v>3375</v>
      </c>
      <c r="C421" s="4" t="s">
        <v>3376</v>
      </c>
      <c r="D421" s="4" t="n">
        <v>1982</v>
      </c>
      <c r="E421" s="4" t="s">
        <v>413</v>
      </c>
      <c r="F421" s="4" t="s">
        <v>3377</v>
      </c>
      <c r="G421" s="4" t="str">
        <f aca="false">IF(LEFT(I421,3)="R1 ","L6",IF(D421&gt;=2014,"L1",IF(D421&gt;=1998,"L2",IF(D421&gt;=1987,"L3",IF(D421&gt;=1978,"L4",IF(D421&gt;=1965,"L5","L6"))))))</f>
        <v>L4</v>
      </c>
      <c r="H421" s="4" t="str">
        <f aca="false">IFERROR(INDEX(Lanes!$C$2:$C$60,MATCH(LEFT(I421,FIND(" ",I421)-1),Lanes!$A$2:$A$60,0)),"?")</f>
        <v>V</v>
      </c>
      <c r="I421" s="4" t="s">
        <v>3378</v>
      </c>
      <c r="J421" s="4"/>
      <c r="K421" s="4" t="s">
        <v>501</v>
      </c>
      <c r="L421" s="4" t="s">
        <v>45</v>
      </c>
      <c r="M421" s="4" t="s">
        <v>1164</v>
      </c>
      <c r="N421" s="4" t="s">
        <v>3379</v>
      </c>
      <c r="O421" s="4" t="s">
        <v>3380</v>
      </c>
      <c r="P421" s="2" t="s">
        <v>3381</v>
      </c>
      <c r="Q421" s="2" t="s">
        <v>3382</v>
      </c>
      <c r="R421" s="4" t="s">
        <v>50</v>
      </c>
      <c r="S421" s="4" t="s">
        <v>3383</v>
      </c>
      <c r="T421" s="4" t="s">
        <v>52</v>
      </c>
      <c r="U421" s="4"/>
      <c r="V421" s="4"/>
      <c r="W421" s="4" t="s">
        <v>75</v>
      </c>
      <c r="X421" s="2" t="s">
        <v>3384</v>
      </c>
      <c r="Y421" s="4" t="s">
        <v>77</v>
      </c>
      <c r="Z421" s="4"/>
      <c r="AA421" s="4"/>
      <c r="AB421" s="4"/>
    </row>
    <row r="422" customFormat="false" ht="75" hidden="false" customHeight="true" outlineLevel="0" collapsed="false">
      <c r="A422" s="4" t="s">
        <v>3385</v>
      </c>
      <c r="B422" s="4" t="s">
        <v>3375</v>
      </c>
      <c r="C422" s="4" t="s">
        <v>3386</v>
      </c>
      <c r="D422" s="4" t="n">
        <v>1983</v>
      </c>
      <c r="E422" s="4" t="s">
        <v>91</v>
      </c>
      <c r="F422" s="4" t="s">
        <v>3377</v>
      </c>
      <c r="G422" s="4" t="str">
        <f aca="false">IF(LEFT(I422,3)="R1 ","L6",IF(D422&gt;=2014,"L1",IF(D422&gt;=1998,"L2",IF(D422&gt;=1987,"L3",IF(D422&gt;=1978,"L4",IF(D422&gt;=1965,"L5","L6"))))))</f>
        <v>L4</v>
      </c>
      <c r="H422" s="4" t="str">
        <f aca="false">IFERROR(INDEX(Lanes!$C$2:$C$60,MATCH(LEFT(I422,FIND(" ",I422)-1),Lanes!$A$2:$A$60,0)),"?")</f>
        <v>V</v>
      </c>
      <c r="I422" s="4" t="s">
        <v>3378</v>
      </c>
      <c r="J422" s="4"/>
      <c r="K422" s="4" t="s">
        <v>501</v>
      </c>
      <c r="L422" s="4" t="s">
        <v>45</v>
      </c>
      <c r="M422" s="4" t="s">
        <v>1164</v>
      </c>
      <c r="N422" s="4" t="s">
        <v>3379</v>
      </c>
      <c r="O422" s="4" t="s">
        <v>3387</v>
      </c>
      <c r="P422" s="2" t="s">
        <v>3388</v>
      </c>
      <c r="Q422" s="2" t="s">
        <v>3389</v>
      </c>
      <c r="R422" s="4" t="s">
        <v>50</v>
      </c>
      <c r="S422" s="4" t="s">
        <v>3390</v>
      </c>
      <c r="T422" s="4" t="s">
        <v>52</v>
      </c>
      <c r="U422" s="4"/>
      <c r="V422" s="4"/>
      <c r="W422" s="4" t="s">
        <v>75</v>
      </c>
      <c r="X422" s="2" t="s">
        <v>3391</v>
      </c>
      <c r="Y422" s="4" t="s">
        <v>54</v>
      </c>
      <c r="Z422" s="4"/>
      <c r="AA422" s="4"/>
      <c r="AB422" s="4"/>
    </row>
    <row r="423" customFormat="false" ht="75" hidden="false" customHeight="true" outlineLevel="0" collapsed="false">
      <c r="A423" s="4" t="s">
        <v>3392</v>
      </c>
      <c r="B423" s="4" t="s">
        <v>3375</v>
      </c>
      <c r="C423" s="4" t="s">
        <v>3393</v>
      </c>
      <c r="D423" s="4" t="n">
        <v>1984</v>
      </c>
      <c r="E423" s="4" t="s">
        <v>91</v>
      </c>
      <c r="F423" s="4" t="s">
        <v>3377</v>
      </c>
      <c r="G423" s="4" t="str">
        <f aca="false">IF(LEFT(I423,3)="R1 ","L6",IF(D423&gt;=2014,"L1",IF(D423&gt;=1998,"L2",IF(D423&gt;=1987,"L3",IF(D423&gt;=1978,"L4",IF(D423&gt;=1965,"L5","L6"))))))</f>
        <v>L4</v>
      </c>
      <c r="H423" s="4" t="str">
        <f aca="false">IFERROR(INDEX(Lanes!$C$2:$C$60,MATCH(LEFT(I423,FIND(" ",I423)-1),Lanes!$A$2:$A$60,0)),"?")</f>
        <v>V</v>
      </c>
      <c r="I423" s="4" t="s">
        <v>3378</v>
      </c>
      <c r="J423" s="4"/>
      <c r="K423" s="4" t="s">
        <v>501</v>
      </c>
      <c r="L423" s="4" t="s">
        <v>45</v>
      </c>
      <c r="M423" s="4" t="s">
        <v>1164</v>
      </c>
      <c r="N423" s="4" t="s">
        <v>3379</v>
      </c>
      <c r="O423" s="4" t="s">
        <v>3394</v>
      </c>
      <c r="P423" s="2" t="s">
        <v>3395</v>
      </c>
      <c r="Q423" s="2" t="s">
        <v>3396</v>
      </c>
      <c r="R423" s="4" t="s">
        <v>50</v>
      </c>
      <c r="S423" s="4" t="s">
        <v>3397</v>
      </c>
      <c r="T423" s="4" t="s">
        <v>52</v>
      </c>
      <c r="U423" s="4"/>
      <c r="V423" s="4"/>
      <c r="W423" s="4" t="s">
        <v>75</v>
      </c>
      <c r="X423" s="2" t="s">
        <v>3384</v>
      </c>
      <c r="Y423" s="4" t="s">
        <v>77</v>
      </c>
      <c r="Z423" s="4"/>
      <c r="AA423" s="4"/>
      <c r="AB423" s="4"/>
    </row>
    <row r="424" customFormat="false" ht="75" hidden="false" customHeight="true" outlineLevel="0" collapsed="false">
      <c r="A424" s="4" t="s">
        <v>3398</v>
      </c>
      <c r="B424" s="4" t="s">
        <v>3375</v>
      </c>
      <c r="C424" s="4" t="s">
        <v>3399</v>
      </c>
      <c r="D424" s="4" t="n">
        <v>1985</v>
      </c>
      <c r="E424" s="4" t="s">
        <v>91</v>
      </c>
      <c r="F424" s="4" t="s">
        <v>3377</v>
      </c>
      <c r="G424" s="4" t="str">
        <f aca="false">IF(LEFT(I424,3)="R1 ","L6",IF(D424&gt;=2014,"L1",IF(D424&gt;=1998,"L2",IF(D424&gt;=1987,"L3",IF(D424&gt;=1978,"L4",IF(D424&gt;=1965,"L5","L6"))))))</f>
        <v>L4</v>
      </c>
      <c r="H424" s="4" t="str">
        <f aca="false">IFERROR(INDEX(Lanes!$C$2:$C$60,MATCH(LEFT(I424,FIND(" ",I424)-1),Lanes!$A$2:$A$60,0)),"?")</f>
        <v>V</v>
      </c>
      <c r="I424" s="4" t="s">
        <v>3378</v>
      </c>
      <c r="J424" s="4"/>
      <c r="K424" s="4" t="s">
        <v>501</v>
      </c>
      <c r="L424" s="4" t="s">
        <v>45</v>
      </c>
      <c r="M424" s="4" t="s">
        <v>1164</v>
      </c>
      <c r="N424" s="4" t="s">
        <v>3379</v>
      </c>
      <c r="O424" s="4" t="s">
        <v>3400</v>
      </c>
      <c r="P424" s="2" t="s">
        <v>3401</v>
      </c>
      <c r="Q424" s="2" t="s">
        <v>3402</v>
      </c>
      <c r="R424" s="4" t="s">
        <v>50</v>
      </c>
      <c r="S424" s="4" t="s">
        <v>3403</v>
      </c>
      <c r="T424" s="4" t="s">
        <v>107</v>
      </c>
      <c r="U424" s="4"/>
      <c r="V424" s="4"/>
      <c r="W424" s="4" t="s">
        <v>75</v>
      </c>
      <c r="X424" s="2" t="s">
        <v>3384</v>
      </c>
      <c r="Y424" s="4" t="s">
        <v>77</v>
      </c>
      <c r="Z424" s="4"/>
      <c r="AA424" s="4"/>
      <c r="AB424" s="4"/>
    </row>
    <row r="425" customFormat="false" ht="75" hidden="false" customHeight="true" outlineLevel="0" collapsed="false">
      <c r="A425" s="4" t="s">
        <v>3404</v>
      </c>
      <c r="B425" s="4" t="s">
        <v>3375</v>
      </c>
      <c r="C425" s="4" t="s">
        <v>3405</v>
      </c>
      <c r="D425" s="4" t="n">
        <v>1986</v>
      </c>
      <c r="E425" s="4" t="s">
        <v>91</v>
      </c>
      <c r="F425" s="4" t="s">
        <v>3377</v>
      </c>
      <c r="G425" s="4" t="str">
        <f aca="false">IF(LEFT(I425,3)="R1 ","L6",IF(D425&gt;=2014,"L1",IF(D425&gt;=1998,"L2",IF(D425&gt;=1987,"L3",IF(D425&gt;=1978,"L4",IF(D425&gt;=1965,"L5","L6"))))))</f>
        <v>L4</v>
      </c>
      <c r="H425" s="4" t="str">
        <f aca="false">IFERROR(INDEX(Lanes!$C$2:$C$60,MATCH(LEFT(I425,FIND(" ",I425)-1),Lanes!$A$2:$A$60,0)),"?")</f>
        <v>V</v>
      </c>
      <c r="I425" s="4" t="s">
        <v>3378</v>
      </c>
      <c r="J425" s="4"/>
      <c r="K425" s="4" t="s">
        <v>501</v>
      </c>
      <c r="L425" s="4" t="s">
        <v>45</v>
      </c>
      <c r="M425" s="4" t="s">
        <v>1164</v>
      </c>
      <c r="N425" s="4" t="s">
        <v>3379</v>
      </c>
      <c r="O425" s="4" t="s">
        <v>3406</v>
      </c>
      <c r="P425" s="2" t="s">
        <v>3407</v>
      </c>
      <c r="Q425" s="2" t="s">
        <v>3408</v>
      </c>
      <c r="R425" s="4" t="s">
        <v>50</v>
      </c>
      <c r="S425" s="4" t="s">
        <v>3409</v>
      </c>
      <c r="T425" s="4" t="s">
        <v>52</v>
      </c>
      <c r="U425" s="4"/>
      <c r="V425" s="4"/>
      <c r="W425" s="4" t="s">
        <v>75</v>
      </c>
      <c r="X425" s="2" t="s">
        <v>3384</v>
      </c>
      <c r="Y425" s="4" t="s">
        <v>77</v>
      </c>
      <c r="Z425" s="4"/>
      <c r="AA425" s="4"/>
      <c r="AB425" s="4"/>
    </row>
    <row r="426" customFormat="false" ht="75" hidden="false" customHeight="true" outlineLevel="0" collapsed="false">
      <c r="A426" s="4" t="s">
        <v>3410</v>
      </c>
      <c r="B426" s="4" t="s">
        <v>3375</v>
      </c>
      <c r="C426" s="4" t="s">
        <v>3411</v>
      </c>
      <c r="D426" s="4" t="n">
        <v>1987</v>
      </c>
      <c r="E426" s="4" t="s">
        <v>91</v>
      </c>
      <c r="F426" s="4" t="s">
        <v>3377</v>
      </c>
      <c r="G426" s="4" t="str">
        <f aca="false">IF(LEFT(I426,3)="R1 ","L6",IF(D426&gt;=2014,"L1",IF(D426&gt;=1998,"L2",IF(D426&gt;=1987,"L3",IF(D426&gt;=1978,"L4",IF(D426&gt;=1965,"L5","L6"))))))</f>
        <v>L3</v>
      </c>
      <c r="H426" s="4" t="str">
        <f aca="false">IFERROR(INDEX(Lanes!$C$2:$C$60,MATCH(LEFT(I426,FIND(" ",I426)-1),Lanes!$A$2:$A$60,0)),"?")</f>
        <v>V</v>
      </c>
      <c r="I426" s="4" t="s">
        <v>3378</v>
      </c>
      <c r="J426" s="4"/>
      <c r="K426" s="4" t="s">
        <v>501</v>
      </c>
      <c r="L426" s="4" t="s">
        <v>45</v>
      </c>
      <c r="M426" s="4" t="s">
        <v>1164</v>
      </c>
      <c r="N426" s="4" t="s">
        <v>3379</v>
      </c>
      <c r="O426" s="4" t="s">
        <v>3412</v>
      </c>
      <c r="P426" s="2" t="s">
        <v>3413</v>
      </c>
      <c r="Q426" s="2" t="s">
        <v>3414</v>
      </c>
      <c r="R426" s="4" t="s">
        <v>50</v>
      </c>
      <c r="S426" s="4" t="s">
        <v>3415</v>
      </c>
      <c r="T426" s="4" t="s">
        <v>52</v>
      </c>
      <c r="U426" s="4"/>
      <c r="V426" s="4"/>
      <c r="W426" s="4" t="s">
        <v>75</v>
      </c>
      <c r="X426" s="2" t="s">
        <v>3384</v>
      </c>
      <c r="Y426" s="4" t="s">
        <v>77</v>
      </c>
      <c r="Z426" s="4"/>
      <c r="AA426" s="4"/>
      <c r="AB426" s="4"/>
    </row>
    <row r="427" customFormat="false" ht="75" hidden="false" customHeight="true" outlineLevel="0" collapsed="false">
      <c r="A427" s="4" t="s">
        <v>3416</v>
      </c>
      <c r="B427" s="4" t="s">
        <v>3375</v>
      </c>
      <c r="C427" s="4" t="s">
        <v>3417</v>
      </c>
      <c r="D427" s="4" t="n">
        <v>1988</v>
      </c>
      <c r="E427" s="4" t="s">
        <v>91</v>
      </c>
      <c r="F427" s="4" t="s">
        <v>614</v>
      </c>
      <c r="G427" s="4" t="str">
        <f aca="false">IF(LEFT(I427,3)="R1 ","L6",IF(D427&gt;=2014,"L1",IF(D427&gt;=1998,"L2",IF(D427&gt;=1987,"L3",IF(D427&gt;=1978,"L4",IF(D427&gt;=1965,"L5","L6"))))))</f>
        <v>L3</v>
      </c>
      <c r="H427" s="4" t="str">
        <f aca="false">IFERROR(INDEX(Lanes!$C$2:$C$60,MATCH(LEFT(I427,FIND(" ",I427)-1),Lanes!$A$2:$A$60,0)),"?")</f>
        <v>V</v>
      </c>
      <c r="I427" s="4" t="s">
        <v>3378</v>
      </c>
      <c r="J427" s="4"/>
      <c r="K427" s="4" t="s">
        <v>501</v>
      </c>
      <c r="L427" s="4" t="s">
        <v>45</v>
      </c>
      <c r="M427" s="4" t="s">
        <v>1164</v>
      </c>
      <c r="N427" s="4" t="s">
        <v>3379</v>
      </c>
      <c r="O427" s="4" t="s">
        <v>3418</v>
      </c>
      <c r="P427" s="2" t="s">
        <v>3419</v>
      </c>
      <c r="Q427" s="2" t="s">
        <v>3420</v>
      </c>
      <c r="R427" s="4" t="s">
        <v>50</v>
      </c>
      <c r="S427" s="4" t="s">
        <v>3421</v>
      </c>
      <c r="T427" s="4" t="s">
        <v>107</v>
      </c>
      <c r="U427" s="4"/>
      <c r="V427" s="4"/>
      <c r="W427" s="4" t="s">
        <v>75</v>
      </c>
      <c r="X427" s="2" t="s">
        <v>3384</v>
      </c>
      <c r="Y427" s="4" t="s">
        <v>77</v>
      </c>
      <c r="Z427" s="4"/>
      <c r="AA427" s="4"/>
      <c r="AB427" s="4"/>
    </row>
    <row r="428" customFormat="false" ht="75" hidden="false" customHeight="true" outlineLevel="0" collapsed="false">
      <c r="A428" s="4" t="s">
        <v>3422</v>
      </c>
      <c r="B428" s="4" t="s">
        <v>3375</v>
      </c>
      <c r="C428" s="4" t="s">
        <v>3423</v>
      </c>
      <c r="D428" s="4" t="n">
        <v>1991</v>
      </c>
      <c r="E428" s="4" t="s">
        <v>91</v>
      </c>
      <c r="F428" s="4" t="s">
        <v>614</v>
      </c>
      <c r="G428" s="4" t="str">
        <f aca="false">IF(LEFT(I428,3)="R1 ","L6",IF(D428&gt;=2014,"L1",IF(D428&gt;=1998,"L2",IF(D428&gt;=1987,"L3",IF(D428&gt;=1978,"L4",IF(D428&gt;=1965,"L5","L6"))))))</f>
        <v>L3</v>
      </c>
      <c r="H428" s="4" t="str">
        <f aca="false">IFERROR(INDEX(Lanes!$C$2:$C$60,MATCH(LEFT(I428,FIND(" ",I428)-1),Lanes!$A$2:$A$60,0)),"?")</f>
        <v>V</v>
      </c>
      <c r="I428" s="4" t="s">
        <v>3378</v>
      </c>
      <c r="J428" s="4"/>
      <c r="K428" s="4" t="s">
        <v>501</v>
      </c>
      <c r="L428" s="4" t="s">
        <v>45</v>
      </c>
      <c r="M428" s="4" t="s">
        <v>1164</v>
      </c>
      <c r="N428" s="4" t="s">
        <v>3379</v>
      </c>
      <c r="O428" s="4" t="s">
        <v>3424</v>
      </c>
      <c r="P428" s="2" t="s">
        <v>3425</v>
      </c>
      <c r="Q428" s="2" t="s">
        <v>3426</v>
      </c>
      <c r="R428" s="4" t="s">
        <v>50</v>
      </c>
      <c r="S428" s="4" t="s">
        <v>3427</v>
      </c>
      <c r="T428" s="4" t="s">
        <v>107</v>
      </c>
      <c r="U428" s="4"/>
      <c r="V428" s="4"/>
      <c r="W428" s="4" t="s">
        <v>75</v>
      </c>
      <c r="X428" s="2" t="s">
        <v>3384</v>
      </c>
      <c r="Y428" s="4" t="s">
        <v>77</v>
      </c>
      <c r="Z428" s="4"/>
      <c r="AA428" s="4"/>
      <c r="AB428" s="4"/>
    </row>
    <row r="429" customFormat="false" ht="75" hidden="false" customHeight="true" outlineLevel="0" collapsed="false">
      <c r="A429" s="4" t="s">
        <v>3428</v>
      </c>
      <c r="B429" s="4" t="s">
        <v>3429</v>
      </c>
      <c r="C429" s="4" t="s">
        <v>3430</v>
      </c>
      <c r="D429" s="4" t="n">
        <v>1981</v>
      </c>
      <c r="E429" s="4" t="s">
        <v>91</v>
      </c>
      <c r="F429" s="4" t="s">
        <v>1416</v>
      </c>
      <c r="G429" s="4" t="str">
        <f aca="false">IF(LEFT(I429,3)="R1 ","L6",IF(D429&gt;=2014,"L1",IF(D429&gt;=1998,"L2",IF(D429&gt;=1987,"L3",IF(D429&gt;=1978,"L4",IF(D429&gt;=1965,"L5","L6"))))))</f>
        <v>L4</v>
      </c>
      <c r="H429" s="4" t="str">
        <f aca="false">IFERROR(INDEX(Lanes!$C$2:$C$60,MATCH(LEFT(I429,FIND(" ",I429)-1),Lanes!$A$2:$A$60,0)),"?")</f>
        <v>V</v>
      </c>
      <c r="I429" s="4" t="s">
        <v>3378</v>
      </c>
      <c r="J429" s="4"/>
      <c r="K429" s="4" t="s">
        <v>544</v>
      </c>
      <c r="L429" s="4" t="s">
        <v>352</v>
      </c>
      <c r="M429" s="4" t="s">
        <v>3431</v>
      </c>
      <c r="N429" s="4" t="s">
        <v>3432</v>
      </c>
      <c r="O429" s="4" t="s">
        <v>3433</v>
      </c>
      <c r="P429" s="2" t="s">
        <v>3434</v>
      </c>
      <c r="Q429" s="2" t="s">
        <v>3435</v>
      </c>
      <c r="R429" s="4" t="s">
        <v>50</v>
      </c>
      <c r="S429" s="4" t="s">
        <v>3436</v>
      </c>
      <c r="T429" s="4" t="s">
        <v>107</v>
      </c>
      <c r="U429" s="4"/>
      <c r="V429" s="4"/>
      <c r="W429" s="4" t="s">
        <v>75</v>
      </c>
      <c r="X429" s="2" t="s">
        <v>3437</v>
      </c>
      <c r="Y429" s="4" t="s">
        <v>77</v>
      </c>
      <c r="Z429" s="4"/>
      <c r="AA429" s="4"/>
      <c r="AB429" s="4"/>
    </row>
    <row r="430" customFormat="false" ht="75" hidden="false" customHeight="true" outlineLevel="0" collapsed="false">
      <c r="A430" s="4" t="s">
        <v>3438</v>
      </c>
      <c r="B430" s="4" t="s">
        <v>3429</v>
      </c>
      <c r="C430" s="4" t="s">
        <v>3439</v>
      </c>
      <c r="D430" s="4" t="n">
        <v>1982</v>
      </c>
      <c r="E430" s="4" t="s">
        <v>413</v>
      </c>
      <c r="F430" s="4" t="s">
        <v>1416</v>
      </c>
      <c r="G430" s="4" t="str">
        <f aca="false">IF(LEFT(I430,3)="R1 ","L6",IF(D430&gt;=2014,"L1",IF(D430&gt;=1998,"L2",IF(D430&gt;=1987,"L3",IF(D430&gt;=1978,"L4",IF(D430&gt;=1965,"L5","L6"))))))</f>
        <v>L4</v>
      </c>
      <c r="H430" s="4" t="str">
        <f aca="false">IFERROR(INDEX(Lanes!$C$2:$C$60,MATCH(LEFT(I430,FIND(" ",I430)-1),Lanes!$A$2:$A$60,0)),"?")</f>
        <v>V</v>
      </c>
      <c r="I430" s="4" t="s">
        <v>3378</v>
      </c>
      <c r="J430" s="4"/>
      <c r="K430" s="4" t="s">
        <v>544</v>
      </c>
      <c r="L430" s="4" t="s">
        <v>352</v>
      </c>
      <c r="M430" s="4" t="s">
        <v>3431</v>
      </c>
      <c r="N430" s="4" t="s">
        <v>3432</v>
      </c>
      <c r="O430" s="4" t="s">
        <v>3440</v>
      </c>
      <c r="P430" s="2" t="s">
        <v>3441</v>
      </c>
      <c r="Q430" s="2" t="s">
        <v>3442</v>
      </c>
      <c r="R430" s="4" t="s">
        <v>50</v>
      </c>
      <c r="S430" s="4" t="s">
        <v>3443</v>
      </c>
      <c r="T430" s="4" t="s">
        <v>402</v>
      </c>
      <c r="U430" s="4"/>
      <c r="V430" s="4"/>
      <c r="W430" s="4" t="s">
        <v>75</v>
      </c>
      <c r="X430" s="2" t="s">
        <v>3437</v>
      </c>
      <c r="Y430" s="4" t="s">
        <v>77</v>
      </c>
      <c r="Z430" s="4"/>
      <c r="AA430" s="4"/>
      <c r="AB430" s="4"/>
    </row>
    <row r="431" customFormat="false" ht="75" hidden="false" customHeight="true" outlineLevel="0" collapsed="false">
      <c r="A431" s="4" t="s">
        <v>3444</v>
      </c>
      <c r="B431" s="4" t="s">
        <v>3429</v>
      </c>
      <c r="C431" s="4" t="s">
        <v>3445</v>
      </c>
      <c r="D431" s="4" t="n">
        <v>1983</v>
      </c>
      <c r="E431" s="4" t="s">
        <v>91</v>
      </c>
      <c r="F431" s="4" t="s">
        <v>1416</v>
      </c>
      <c r="G431" s="4" t="str">
        <f aca="false">IF(LEFT(I431,3)="R1 ","L6",IF(D431&gt;=2014,"L1",IF(D431&gt;=1998,"L2",IF(D431&gt;=1987,"L3",IF(D431&gt;=1978,"L4",IF(D431&gt;=1965,"L5","L6"))))))</f>
        <v>L4</v>
      </c>
      <c r="H431" s="4" t="str">
        <f aca="false">IFERROR(INDEX(Lanes!$C$2:$C$60,MATCH(LEFT(I431,FIND(" ",I431)-1),Lanes!$A$2:$A$60,0)),"?")</f>
        <v>V</v>
      </c>
      <c r="I431" s="4" t="s">
        <v>3378</v>
      </c>
      <c r="J431" s="4"/>
      <c r="K431" s="4" t="s">
        <v>544</v>
      </c>
      <c r="L431" s="4" t="s">
        <v>352</v>
      </c>
      <c r="M431" s="4" t="s">
        <v>3431</v>
      </c>
      <c r="N431" s="4" t="s">
        <v>3432</v>
      </c>
      <c r="O431" s="4" t="s">
        <v>3446</v>
      </c>
      <c r="P431" s="2" t="s">
        <v>3447</v>
      </c>
      <c r="Q431" s="2" t="s">
        <v>3448</v>
      </c>
      <c r="R431" s="4" t="s">
        <v>50</v>
      </c>
      <c r="S431" s="4" t="s">
        <v>3449</v>
      </c>
      <c r="T431" s="4" t="s">
        <v>107</v>
      </c>
      <c r="U431" s="4"/>
      <c r="V431" s="4"/>
      <c r="W431" s="4" t="s">
        <v>75</v>
      </c>
      <c r="X431" s="2" t="s">
        <v>3437</v>
      </c>
      <c r="Y431" s="4" t="s">
        <v>77</v>
      </c>
      <c r="Z431" s="4"/>
      <c r="AA431" s="4"/>
      <c r="AB431" s="4"/>
    </row>
    <row r="432" customFormat="false" ht="75" hidden="false" customHeight="true" outlineLevel="0" collapsed="false">
      <c r="A432" s="4" t="s">
        <v>3450</v>
      </c>
      <c r="B432" s="4" t="s">
        <v>3429</v>
      </c>
      <c r="C432" s="4" t="s">
        <v>3451</v>
      </c>
      <c r="D432" s="4" t="n">
        <v>1984</v>
      </c>
      <c r="E432" s="4" t="s">
        <v>91</v>
      </c>
      <c r="F432" s="4" t="s">
        <v>1416</v>
      </c>
      <c r="G432" s="4" t="str">
        <f aca="false">IF(LEFT(I432,3)="R1 ","L6",IF(D432&gt;=2014,"L1",IF(D432&gt;=1998,"L2",IF(D432&gt;=1987,"L3",IF(D432&gt;=1978,"L4",IF(D432&gt;=1965,"L5","L6"))))))</f>
        <v>L4</v>
      </c>
      <c r="H432" s="4" t="str">
        <f aca="false">IFERROR(INDEX(Lanes!$C$2:$C$60,MATCH(LEFT(I432,FIND(" ",I432)-1),Lanes!$A$2:$A$60,0)),"?")</f>
        <v>V</v>
      </c>
      <c r="I432" s="4" t="s">
        <v>3378</v>
      </c>
      <c r="J432" s="4"/>
      <c r="K432" s="4" t="s">
        <v>925</v>
      </c>
      <c r="L432" s="4" t="s">
        <v>352</v>
      </c>
      <c r="M432" s="4" t="s">
        <v>3431</v>
      </c>
      <c r="N432" s="4" t="s">
        <v>3432</v>
      </c>
      <c r="O432" s="4" t="s">
        <v>3452</v>
      </c>
      <c r="P432" s="2" t="s">
        <v>3453</v>
      </c>
      <c r="Q432" s="2" t="s">
        <v>3454</v>
      </c>
      <c r="R432" s="4" t="s">
        <v>50</v>
      </c>
      <c r="S432" s="4" t="s">
        <v>3455</v>
      </c>
      <c r="T432" s="4" t="s">
        <v>52</v>
      </c>
      <c r="U432" s="4" t="s">
        <v>75</v>
      </c>
      <c r="V432" s="4"/>
      <c r="W432" s="4" t="s">
        <v>75</v>
      </c>
      <c r="X432" s="2" t="s">
        <v>3456</v>
      </c>
      <c r="Y432" s="4" t="s">
        <v>54</v>
      </c>
      <c r="Z432" s="4"/>
      <c r="AA432" s="4"/>
      <c r="AB432" s="4"/>
    </row>
    <row r="433" customFormat="false" ht="75" hidden="false" customHeight="true" outlineLevel="0" collapsed="false">
      <c r="A433" s="4" t="s">
        <v>3457</v>
      </c>
      <c r="B433" s="4" t="s">
        <v>3429</v>
      </c>
      <c r="C433" s="4" t="s">
        <v>3458</v>
      </c>
      <c r="D433" s="4" t="n">
        <v>1985</v>
      </c>
      <c r="E433" s="4" t="s">
        <v>91</v>
      </c>
      <c r="F433" s="4" t="s">
        <v>3459</v>
      </c>
      <c r="G433" s="4" t="str">
        <f aca="false">IF(LEFT(I433,3)="R1 ","L6",IF(D433&gt;=2014,"L1",IF(D433&gt;=1998,"L2",IF(D433&gt;=1987,"L3",IF(D433&gt;=1978,"L4",IF(D433&gt;=1965,"L5","L6"))))))</f>
        <v>L4</v>
      </c>
      <c r="H433" s="4" t="str">
        <f aca="false">IFERROR(INDEX(Lanes!$C$2:$C$60,MATCH(LEFT(I433,FIND(" ",I433)-1),Lanes!$A$2:$A$60,0)),"?")</f>
        <v>V</v>
      </c>
      <c r="I433" s="4" t="s">
        <v>3378</v>
      </c>
      <c r="J433" s="4"/>
      <c r="K433" s="4" t="s">
        <v>925</v>
      </c>
      <c r="L433" s="4" t="s">
        <v>352</v>
      </c>
      <c r="M433" s="4" t="s">
        <v>3431</v>
      </c>
      <c r="N433" s="4" t="s">
        <v>3432</v>
      </c>
      <c r="O433" s="4" t="s">
        <v>3452</v>
      </c>
      <c r="P433" s="2" t="s">
        <v>3460</v>
      </c>
      <c r="Q433" s="2" t="s">
        <v>3461</v>
      </c>
      <c r="R433" s="4" t="s">
        <v>50</v>
      </c>
      <c r="S433" s="4" t="s">
        <v>3462</v>
      </c>
      <c r="T433" s="4" t="s">
        <v>52</v>
      </c>
      <c r="U433" s="4"/>
      <c r="V433" s="4"/>
      <c r="W433" s="4" t="s">
        <v>75</v>
      </c>
      <c r="X433" s="2" t="s">
        <v>3437</v>
      </c>
      <c r="Y433" s="4" t="s">
        <v>77</v>
      </c>
      <c r="Z433" s="4"/>
      <c r="AA433" s="4"/>
      <c r="AB433" s="4"/>
    </row>
    <row r="434" customFormat="false" ht="75" hidden="false" customHeight="true" outlineLevel="0" collapsed="false">
      <c r="A434" s="4" t="s">
        <v>3463</v>
      </c>
      <c r="B434" s="4" t="s">
        <v>3429</v>
      </c>
      <c r="C434" s="4" t="s">
        <v>3464</v>
      </c>
      <c r="D434" s="4" t="n">
        <v>1987</v>
      </c>
      <c r="E434" s="4" t="s">
        <v>91</v>
      </c>
      <c r="F434" s="4" t="s">
        <v>3459</v>
      </c>
      <c r="G434" s="4" t="str">
        <f aca="false">IF(LEFT(I434,3)="R1 ","L6",IF(D434&gt;=2014,"L1",IF(D434&gt;=1998,"L2",IF(D434&gt;=1987,"L3",IF(D434&gt;=1978,"L4",IF(D434&gt;=1965,"L5","L6"))))))</f>
        <v>L3</v>
      </c>
      <c r="H434" s="4" t="str">
        <f aca="false">IFERROR(INDEX(Lanes!$C$2:$C$60,MATCH(LEFT(I434,FIND(" ",I434)-1),Lanes!$A$2:$A$60,0)),"?")</f>
        <v>V</v>
      </c>
      <c r="I434" s="4" t="s">
        <v>3378</v>
      </c>
      <c r="J434" s="4"/>
      <c r="K434" s="4" t="s">
        <v>925</v>
      </c>
      <c r="L434" s="4" t="s">
        <v>352</v>
      </c>
      <c r="M434" s="4" t="s">
        <v>3431</v>
      </c>
      <c r="N434" s="4" t="s">
        <v>3432</v>
      </c>
      <c r="O434" s="4" t="s">
        <v>3465</v>
      </c>
      <c r="P434" s="2" t="s">
        <v>3466</v>
      </c>
      <c r="Q434" s="2" t="s">
        <v>3467</v>
      </c>
      <c r="R434" s="4" t="s">
        <v>50</v>
      </c>
      <c r="S434" s="4" t="s">
        <v>3468</v>
      </c>
      <c r="T434" s="4" t="s">
        <v>52</v>
      </c>
      <c r="U434" s="4"/>
      <c r="V434" s="4"/>
      <c r="W434" s="4" t="s">
        <v>75</v>
      </c>
      <c r="X434" s="2" t="s">
        <v>3437</v>
      </c>
      <c r="Y434" s="4" t="s">
        <v>77</v>
      </c>
      <c r="Z434" s="4"/>
      <c r="AA434" s="4"/>
      <c r="AB434" s="4"/>
    </row>
    <row r="435" customFormat="false" ht="75" hidden="false" customHeight="true" outlineLevel="0" collapsed="false">
      <c r="A435" s="4" t="s">
        <v>3469</v>
      </c>
      <c r="B435" s="4" t="s">
        <v>3429</v>
      </c>
      <c r="C435" s="4" t="s">
        <v>3470</v>
      </c>
      <c r="D435" s="4" t="n">
        <v>1989</v>
      </c>
      <c r="E435" s="4" t="s">
        <v>91</v>
      </c>
      <c r="F435" s="4" t="s">
        <v>3459</v>
      </c>
      <c r="G435" s="4" t="str">
        <f aca="false">IF(LEFT(I435,3)="R1 ","L6",IF(D435&gt;=2014,"L1",IF(D435&gt;=1998,"L2",IF(D435&gt;=1987,"L3",IF(D435&gt;=1978,"L4",IF(D435&gt;=1965,"L5","L6"))))))</f>
        <v>L3</v>
      </c>
      <c r="H435" s="4" t="str">
        <f aca="false">IFERROR(INDEX(Lanes!$C$2:$C$60,MATCH(LEFT(I435,FIND(" ",I435)-1),Lanes!$A$2:$A$60,0)),"?")</f>
        <v>V</v>
      </c>
      <c r="I435" s="4" t="s">
        <v>3378</v>
      </c>
      <c r="J435" s="4"/>
      <c r="K435" s="4" t="s">
        <v>925</v>
      </c>
      <c r="L435" s="4" t="s">
        <v>352</v>
      </c>
      <c r="M435" s="4" t="s">
        <v>3431</v>
      </c>
      <c r="N435" s="4" t="s">
        <v>3432</v>
      </c>
      <c r="O435" s="4" t="s">
        <v>3471</v>
      </c>
      <c r="P435" s="2" t="s">
        <v>3472</v>
      </c>
      <c r="Q435" s="2" t="s">
        <v>3473</v>
      </c>
      <c r="R435" s="4" t="s">
        <v>50</v>
      </c>
      <c r="S435" s="4" t="s">
        <v>3474</v>
      </c>
      <c r="T435" s="4" t="s">
        <v>107</v>
      </c>
      <c r="U435" s="4"/>
      <c r="V435" s="4"/>
      <c r="W435" s="4" t="s">
        <v>75</v>
      </c>
      <c r="X435" s="2" t="s">
        <v>3437</v>
      </c>
      <c r="Y435" s="4" t="s">
        <v>77</v>
      </c>
      <c r="Z435" s="4"/>
      <c r="AA435" s="4"/>
      <c r="AB435" s="4"/>
    </row>
    <row r="436" customFormat="false" ht="75" hidden="false" customHeight="true" outlineLevel="0" collapsed="false">
      <c r="A436" s="4" t="s">
        <v>3475</v>
      </c>
      <c r="B436" s="4" t="s">
        <v>3429</v>
      </c>
      <c r="C436" s="4" t="s">
        <v>3476</v>
      </c>
      <c r="D436" s="4" t="n">
        <v>1990</v>
      </c>
      <c r="E436" s="4" t="s">
        <v>91</v>
      </c>
      <c r="F436" s="4" t="s">
        <v>3459</v>
      </c>
      <c r="G436" s="4" t="str">
        <f aca="false">IF(LEFT(I436,3)="R1 ","L6",IF(D436&gt;=2014,"L1",IF(D436&gt;=1998,"L2",IF(D436&gt;=1987,"L3",IF(D436&gt;=1978,"L4",IF(D436&gt;=1965,"L5","L6"))))))</f>
        <v>L3</v>
      </c>
      <c r="H436" s="4" t="str">
        <f aca="false">IFERROR(INDEX(Lanes!$C$2:$C$60,MATCH(LEFT(I436,FIND(" ",I436)-1),Lanes!$A$2:$A$60,0)),"?")</f>
        <v>V</v>
      </c>
      <c r="I436" s="4" t="s">
        <v>3378</v>
      </c>
      <c r="J436" s="4"/>
      <c r="K436" s="4" t="s">
        <v>925</v>
      </c>
      <c r="L436" s="4" t="s">
        <v>352</v>
      </c>
      <c r="M436" s="4" t="s">
        <v>3431</v>
      </c>
      <c r="N436" s="4" t="s">
        <v>3432</v>
      </c>
      <c r="O436" s="4" t="s">
        <v>3477</v>
      </c>
      <c r="P436" s="2" t="s">
        <v>3478</v>
      </c>
      <c r="Q436" s="2" t="s">
        <v>3479</v>
      </c>
      <c r="R436" s="4" t="s">
        <v>50</v>
      </c>
      <c r="S436" s="4" t="s">
        <v>3480</v>
      </c>
      <c r="T436" s="4" t="s">
        <v>107</v>
      </c>
      <c r="U436" s="4"/>
      <c r="V436" s="4"/>
      <c r="W436" s="4" t="s">
        <v>75</v>
      </c>
      <c r="X436" s="2" t="s">
        <v>3437</v>
      </c>
      <c r="Y436" s="4" t="s">
        <v>77</v>
      </c>
      <c r="Z436" s="4"/>
      <c r="AA436" s="4"/>
      <c r="AB436" s="4"/>
    </row>
    <row r="437" customFormat="false" ht="75" hidden="false" customHeight="true" outlineLevel="0" collapsed="false">
      <c r="A437" s="4" t="s">
        <v>3481</v>
      </c>
      <c r="B437" s="4" t="s">
        <v>3482</v>
      </c>
      <c r="C437" s="4" t="s">
        <v>3483</v>
      </c>
      <c r="D437" s="4" t="n">
        <v>1983</v>
      </c>
      <c r="E437" s="4" t="s">
        <v>91</v>
      </c>
      <c r="F437" s="4" t="s">
        <v>3484</v>
      </c>
      <c r="G437" s="4" t="str">
        <f aca="false">IF(LEFT(I437,3)="R1 ","L6",IF(D437&gt;=2014,"L1",IF(D437&gt;=1998,"L2",IF(D437&gt;=1987,"L3",IF(D437&gt;=1978,"L4",IF(D437&gt;=1965,"L5","L6"))))))</f>
        <v>L4</v>
      </c>
      <c r="H437" s="4" t="str">
        <f aca="false">IFERROR(INDEX(Lanes!$C$2:$C$60,MATCH(LEFT(I437,FIND(" ",I437)-1),Lanes!$A$2:$A$60,0)),"?")</f>
        <v>V</v>
      </c>
      <c r="I437" s="4" t="s">
        <v>3378</v>
      </c>
      <c r="J437" s="4"/>
      <c r="K437" s="4" t="s">
        <v>544</v>
      </c>
      <c r="L437" s="4" t="s">
        <v>352</v>
      </c>
      <c r="M437" s="4" t="s">
        <v>3485</v>
      </c>
      <c r="N437" s="4" t="s">
        <v>3432</v>
      </c>
      <c r="O437" s="4" t="s">
        <v>3486</v>
      </c>
      <c r="P437" s="2" t="s">
        <v>3487</v>
      </c>
      <c r="Q437" s="2" t="s">
        <v>3488</v>
      </c>
      <c r="R437" s="4" t="s">
        <v>50</v>
      </c>
      <c r="S437" s="4" t="s">
        <v>3489</v>
      </c>
      <c r="T437" s="4" t="s">
        <v>402</v>
      </c>
      <c r="U437" s="4"/>
      <c r="V437" s="4"/>
      <c r="W437" s="4" t="s">
        <v>75</v>
      </c>
      <c r="X437" s="2" t="s">
        <v>3490</v>
      </c>
      <c r="Y437" s="4" t="s">
        <v>77</v>
      </c>
      <c r="Z437" s="4"/>
      <c r="AA437" s="4"/>
      <c r="AB437" s="4"/>
    </row>
    <row r="438" customFormat="false" ht="75" hidden="false" customHeight="true" outlineLevel="0" collapsed="false">
      <c r="A438" s="4" t="s">
        <v>3491</v>
      </c>
      <c r="B438" s="4" t="s">
        <v>3482</v>
      </c>
      <c r="C438" s="4" t="s">
        <v>3492</v>
      </c>
      <c r="D438" s="4" t="n">
        <v>1983</v>
      </c>
      <c r="E438" s="4" t="s">
        <v>413</v>
      </c>
      <c r="F438" s="4" t="s">
        <v>2952</v>
      </c>
      <c r="G438" s="4" t="str">
        <f aca="false">IF(LEFT(I438,3)="R1 ","L6",IF(D438&gt;=2014,"L1",IF(D438&gt;=1998,"L2",IF(D438&gt;=1987,"L3",IF(D438&gt;=1978,"L4",IF(D438&gt;=1965,"L5","L6"))))))</f>
        <v>L4</v>
      </c>
      <c r="H438" s="4" t="str">
        <f aca="false">IFERROR(INDEX(Lanes!$C$2:$C$60,MATCH(LEFT(I438,FIND(" ",I438)-1),Lanes!$A$2:$A$60,0)),"?")</f>
        <v>V</v>
      </c>
      <c r="I438" s="4" t="s">
        <v>3378</v>
      </c>
      <c r="J438" s="4"/>
      <c r="K438" s="4" t="s">
        <v>544</v>
      </c>
      <c r="L438" s="4" t="s">
        <v>352</v>
      </c>
      <c r="M438" s="4" t="s">
        <v>3485</v>
      </c>
      <c r="N438" s="4" t="s">
        <v>3432</v>
      </c>
      <c r="O438" s="4" t="s">
        <v>3493</v>
      </c>
      <c r="P438" s="2" t="s">
        <v>3494</v>
      </c>
      <c r="Q438" s="2" t="s">
        <v>3495</v>
      </c>
      <c r="R438" s="4" t="s">
        <v>50</v>
      </c>
      <c r="S438" s="4" t="s">
        <v>3496</v>
      </c>
      <c r="T438" s="4" t="s">
        <v>107</v>
      </c>
      <c r="U438" s="4"/>
      <c r="V438" s="4"/>
      <c r="W438" s="4" t="s">
        <v>75</v>
      </c>
      <c r="X438" s="2" t="s">
        <v>3490</v>
      </c>
      <c r="Y438" s="4" t="s">
        <v>77</v>
      </c>
      <c r="Z438" s="4"/>
      <c r="AA438" s="4"/>
      <c r="AB438" s="4"/>
    </row>
    <row r="439" customFormat="false" ht="75" hidden="false" customHeight="true" outlineLevel="0" collapsed="false">
      <c r="A439" s="4" t="s">
        <v>3497</v>
      </c>
      <c r="B439" s="4" t="s">
        <v>3482</v>
      </c>
      <c r="C439" s="4" t="s">
        <v>3498</v>
      </c>
      <c r="D439" s="4" t="n">
        <v>1984</v>
      </c>
      <c r="E439" s="4" t="s">
        <v>91</v>
      </c>
      <c r="F439" s="4" t="s">
        <v>2952</v>
      </c>
      <c r="G439" s="4" t="str">
        <f aca="false">IF(LEFT(I439,3)="R1 ","L6",IF(D439&gt;=2014,"L1",IF(D439&gt;=1998,"L2",IF(D439&gt;=1987,"L3",IF(D439&gt;=1978,"L4",IF(D439&gt;=1965,"L5","L6"))))))</f>
        <v>L4</v>
      </c>
      <c r="H439" s="4" t="str">
        <f aca="false">IFERROR(INDEX(Lanes!$C$2:$C$60,MATCH(LEFT(I439,FIND(" ",I439)-1),Lanes!$A$2:$A$60,0)),"?")</f>
        <v>V</v>
      </c>
      <c r="I439" s="4" t="s">
        <v>3378</v>
      </c>
      <c r="J439" s="4"/>
      <c r="K439" s="4" t="s">
        <v>544</v>
      </c>
      <c r="L439" s="4" t="s">
        <v>352</v>
      </c>
      <c r="M439" s="4" t="s">
        <v>3485</v>
      </c>
      <c r="N439" s="4" t="s">
        <v>3432</v>
      </c>
      <c r="O439" s="4" t="s">
        <v>3499</v>
      </c>
      <c r="P439" s="2" t="s">
        <v>3500</v>
      </c>
      <c r="Q439" s="2" t="s">
        <v>3501</v>
      </c>
      <c r="R439" s="4" t="s">
        <v>50</v>
      </c>
      <c r="S439" s="4" t="s">
        <v>3502</v>
      </c>
      <c r="T439" s="4" t="s">
        <v>52</v>
      </c>
      <c r="U439" s="4"/>
      <c r="V439" s="4"/>
      <c r="W439" s="4" t="s">
        <v>75</v>
      </c>
      <c r="X439" s="2" t="s">
        <v>3503</v>
      </c>
      <c r="Y439" s="4" t="s">
        <v>54</v>
      </c>
      <c r="Z439" s="4"/>
      <c r="AA439" s="4"/>
      <c r="AB439" s="4"/>
    </row>
    <row r="440" customFormat="false" ht="75" hidden="false" customHeight="true" outlineLevel="0" collapsed="false">
      <c r="A440" s="4" t="s">
        <v>3504</v>
      </c>
      <c r="B440" s="4" t="s">
        <v>3482</v>
      </c>
      <c r="C440" s="4" t="s">
        <v>3505</v>
      </c>
      <c r="D440" s="4" t="n">
        <v>1985</v>
      </c>
      <c r="E440" s="4" t="s">
        <v>91</v>
      </c>
      <c r="F440" s="4" t="s">
        <v>2952</v>
      </c>
      <c r="G440" s="4" t="str">
        <f aca="false">IF(LEFT(I440,3)="R1 ","L6",IF(D440&gt;=2014,"L1",IF(D440&gt;=1998,"L2",IF(D440&gt;=1987,"L3",IF(D440&gt;=1978,"L4",IF(D440&gt;=1965,"L5","L6"))))))</f>
        <v>L4</v>
      </c>
      <c r="H440" s="4" t="str">
        <f aca="false">IFERROR(INDEX(Lanes!$C$2:$C$60,MATCH(LEFT(I440,FIND(" ",I440)-1),Lanes!$A$2:$A$60,0)),"?")</f>
        <v>V</v>
      </c>
      <c r="I440" s="4" t="s">
        <v>3378</v>
      </c>
      <c r="J440" s="4"/>
      <c r="K440" s="4" t="s">
        <v>544</v>
      </c>
      <c r="L440" s="4" t="s">
        <v>352</v>
      </c>
      <c r="M440" s="4" t="s">
        <v>3485</v>
      </c>
      <c r="N440" s="4" t="s">
        <v>3432</v>
      </c>
      <c r="O440" s="4" t="s">
        <v>3506</v>
      </c>
      <c r="P440" s="2" t="s">
        <v>3507</v>
      </c>
      <c r="Q440" s="2" t="s">
        <v>3508</v>
      </c>
      <c r="R440" s="4" t="s">
        <v>50</v>
      </c>
      <c r="S440" s="4" t="s">
        <v>3509</v>
      </c>
      <c r="T440" s="4" t="s">
        <v>52</v>
      </c>
      <c r="U440" s="4"/>
      <c r="V440" s="4"/>
      <c r="W440" s="4" t="s">
        <v>75</v>
      </c>
      <c r="X440" s="2" t="s">
        <v>3490</v>
      </c>
      <c r="Y440" s="4" t="s">
        <v>77</v>
      </c>
      <c r="Z440" s="4"/>
      <c r="AA440" s="4"/>
      <c r="AB440" s="4"/>
    </row>
    <row r="441" customFormat="false" ht="75" hidden="false" customHeight="true" outlineLevel="0" collapsed="false">
      <c r="A441" s="4" t="s">
        <v>3510</v>
      </c>
      <c r="B441" s="4" t="s">
        <v>3482</v>
      </c>
      <c r="C441" s="4" t="s">
        <v>3511</v>
      </c>
      <c r="D441" s="4" t="n">
        <v>1985</v>
      </c>
      <c r="E441" s="4" t="s">
        <v>91</v>
      </c>
      <c r="F441" s="4" t="s">
        <v>2952</v>
      </c>
      <c r="G441" s="4" t="str">
        <f aca="false">IF(LEFT(I441,3)="R1 ","L6",IF(D441&gt;=2014,"L1",IF(D441&gt;=1998,"L2",IF(D441&gt;=1987,"L3",IF(D441&gt;=1978,"L4",IF(D441&gt;=1965,"L5","L6"))))))</f>
        <v>L4</v>
      </c>
      <c r="H441" s="4" t="str">
        <f aca="false">IFERROR(INDEX(Lanes!$C$2:$C$60,MATCH(LEFT(I441,FIND(" ",I441)-1),Lanes!$A$2:$A$60,0)),"?")</f>
        <v>V</v>
      </c>
      <c r="I441" s="4" t="s">
        <v>3378</v>
      </c>
      <c r="J441" s="4"/>
      <c r="K441" s="4" t="s">
        <v>925</v>
      </c>
      <c r="L441" s="4" t="s">
        <v>352</v>
      </c>
      <c r="M441" s="4" t="s">
        <v>3485</v>
      </c>
      <c r="N441" s="4" t="s">
        <v>3432</v>
      </c>
      <c r="O441" s="4" t="s">
        <v>3512</v>
      </c>
      <c r="P441" s="2" t="s">
        <v>3513</v>
      </c>
      <c r="Q441" s="2" t="s">
        <v>3514</v>
      </c>
      <c r="R441" s="4" t="s">
        <v>50</v>
      </c>
      <c r="S441" s="4" t="s">
        <v>3515</v>
      </c>
      <c r="T441" s="4" t="s">
        <v>107</v>
      </c>
      <c r="U441" s="4"/>
      <c r="V441" s="4"/>
      <c r="W441" s="4" t="s">
        <v>75</v>
      </c>
      <c r="X441" s="2" t="s">
        <v>3490</v>
      </c>
      <c r="Y441" s="4" t="s">
        <v>77</v>
      </c>
      <c r="Z441" s="4"/>
      <c r="AA441" s="4"/>
      <c r="AB441" s="4"/>
    </row>
    <row r="442" customFormat="false" ht="75" hidden="false" customHeight="true" outlineLevel="0" collapsed="false">
      <c r="A442" s="4" t="s">
        <v>3516</v>
      </c>
      <c r="B442" s="4" t="s">
        <v>3482</v>
      </c>
      <c r="C442" s="4" t="s">
        <v>3517</v>
      </c>
      <c r="D442" s="4" t="n">
        <v>1986</v>
      </c>
      <c r="E442" s="4" t="s">
        <v>91</v>
      </c>
      <c r="F442" s="4" t="s">
        <v>614</v>
      </c>
      <c r="G442" s="4" t="str">
        <f aca="false">IF(LEFT(I442,3)="R1 ","L6",IF(D442&gt;=2014,"L1",IF(D442&gt;=1998,"L2",IF(D442&gt;=1987,"L3",IF(D442&gt;=1978,"L4",IF(D442&gt;=1965,"L5","L6"))))))</f>
        <v>L4</v>
      </c>
      <c r="H442" s="4" t="str">
        <f aca="false">IFERROR(INDEX(Lanes!$C$2:$C$60,MATCH(LEFT(I442,FIND(" ",I442)-1),Lanes!$A$2:$A$60,0)),"?")</f>
        <v>V</v>
      </c>
      <c r="I442" s="4" t="s">
        <v>3378</v>
      </c>
      <c r="J442" s="4"/>
      <c r="K442" s="4" t="s">
        <v>925</v>
      </c>
      <c r="L442" s="4" t="s">
        <v>352</v>
      </c>
      <c r="M442" s="4" t="s">
        <v>3485</v>
      </c>
      <c r="N442" s="4" t="s">
        <v>3432</v>
      </c>
      <c r="O442" s="4" t="s">
        <v>3518</v>
      </c>
      <c r="P442" s="2" t="s">
        <v>3519</v>
      </c>
      <c r="Q442" s="2" t="s">
        <v>3520</v>
      </c>
      <c r="R442" s="4" t="s">
        <v>50</v>
      </c>
      <c r="S442" s="4" t="s">
        <v>3521</v>
      </c>
      <c r="T442" s="4" t="s">
        <v>52</v>
      </c>
      <c r="U442" s="4"/>
      <c r="V442" s="4"/>
      <c r="W442" s="4" t="s">
        <v>75</v>
      </c>
      <c r="X442" s="2" t="s">
        <v>3490</v>
      </c>
      <c r="Y442" s="4" t="s">
        <v>77</v>
      </c>
      <c r="Z442" s="4"/>
      <c r="AA442" s="4"/>
      <c r="AB442" s="4"/>
    </row>
    <row r="443" customFormat="false" ht="75" hidden="false" customHeight="true" outlineLevel="0" collapsed="false">
      <c r="A443" s="4" t="s">
        <v>3522</v>
      </c>
      <c r="B443" s="4" t="s">
        <v>3482</v>
      </c>
      <c r="C443" s="4" t="s">
        <v>3523</v>
      </c>
      <c r="D443" s="4" t="n">
        <v>1987</v>
      </c>
      <c r="E443" s="4" t="s">
        <v>91</v>
      </c>
      <c r="F443" s="4" t="s">
        <v>614</v>
      </c>
      <c r="G443" s="4" t="str">
        <f aca="false">IF(LEFT(I443,3)="R1 ","L6",IF(D443&gt;=2014,"L1",IF(D443&gt;=1998,"L2",IF(D443&gt;=1987,"L3",IF(D443&gt;=1978,"L4",IF(D443&gt;=1965,"L5","L6"))))))</f>
        <v>L3</v>
      </c>
      <c r="H443" s="4" t="str">
        <f aca="false">IFERROR(INDEX(Lanes!$C$2:$C$60,MATCH(LEFT(I443,FIND(" ",I443)-1),Lanes!$A$2:$A$60,0)),"?")</f>
        <v>V</v>
      </c>
      <c r="I443" s="4" t="s">
        <v>3378</v>
      </c>
      <c r="J443" s="4"/>
      <c r="K443" s="4" t="s">
        <v>925</v>
      </c>
      <c r="L443" s="4" t="s">
        <v>352</v>
      </c>
      <c r="M443" s="4" t="s">
        <v>3485</v>
      </c>
      <c r="N443" s="4" t="s">
        <v>3432</v>
      </c>
      <c r="O443" s="4" t="s">
        <v>3524</v>
      </c>
      <c r="P443" s="2" t="s">
        <v>3525</v>
      </c>
      <c r="Q443" s="2" t="s">
        <v>3526</v>
      </c>
      <c r="R443" s="4" t="s">
        <v>50</v>
      </c>
      <c r="S443" s="4" t="s">
        <v>3527</v>
      </c>
      <c r="T443" s="4" t="s">
        <v>107</v>
      </c>
      <c r="U443" s="4"/>
      <c r="V443" s="4"/>
      <c r="W443" s="4" t="s">
        <v>75</v>
      </c>
      <c r="X443" s="2" t="s">
        <v>3490</v>
      </c>
      <c r="Y443" s="4" t="s">
        <v>77</v>
      </c>
      <c r="Z443" s="4"/>
      <c r="AA443" s="4"/>
      <c r="AB443" s="4"/>
    </row>
    <row r="444" customFormat="false" ht="75" hidden="false" customHeight="true" outlineLevel="0" collapsed="false">
      <c r="A444" s="4" t="s">
        <v>3528</v>
      </c>
      <c r="B444" s="4" t="s">
        <v>3482</v>
      </c>
      <c r="C444" s="4" t="s">
        <v>3529</v>
      </c>
      <c r="D444" s="4" t="n">
        <v>1982</v>
      </c>
      <c r="E444" s="4" t="s">
        <v>396</v>
      </c>
      <c r="F444" s="4" t="s">
        <v>3036</v>
      </c>
      <c r="G444" s="4" t="str">
        <f aca="false">IF(LEFT(I444,3)="R1 ","L6",IF(D444&gt;=2014,"L1",IF(D444&gt;=1998,"L2",IF(D444&gt;=1987,"L3",IF(D444&gt;=1978,"L4",IF(D444&gt;=1965,"L5","L6"))))))</f>
        <v>L4</v>
      </c>
      <c r="H444" s="4" t="str">
        <f aca="false">IFERROR(INDEX(Lanes!$C$2:$C$60,MATCH(LEFT(I444,FIND(" ",I444)-1),Lanes!$A$2:$A$60,0)),"?")</f>
        <v>V</v>
      </c>
      <c r="I444" s="4" t="s">
        <v>3378</v>
      </c>
      <c r="J444" s="4"/>
      <c r="K444" s="4" t="s">
        <v>544</v>
      </c>
      <c r="L444" s="4" t="s">
        <v>352</v>
      </c>
      <c r="M444" s="4" t="s">
        <v>3485</v>
      </c>
      <c r="N444" s="4" t="s">
        <v>3432</v>
      </c>
      <c r="O444" s="4" t="s">
        <v>3530</v>
      </c>
      <c r="P444" s="2" t="s">
        <v>3531</v>
      </c>
      <c r="Q444" s="2" t="s">
        <v>3532</v>
      </c>
      <c r="R444" s="4" t="s">
        <v>50</v>
      </c>
      <c r="S444" s="4" t="s">
        <v>3533</v>
      </c>
      <c r="T444" s="4" t="s">
        <v>402</v>
      </c>
      <c r="U444" s="4"/>
      <c r="V444" s="4"/>
      <c r="W444" s="4" t="s">
        <v>75</v>
      </c>
      <c r="X444" s="2" t="s">
        <v>3490</v>
      </c>
      <c r="Y444" s="4" t="s">
        <v>77</v>
      </c>
      <c r="Z444" s="4"/>
      <c r="AA444" s="4"/>
      <c r="AB444" s="4"/>
    </row>
    <row r="445" customFormat="false" ht="75" hidden="false" customHeight="true" outlineLevel="0" collapsed="false">
      <c r="A445" s="4" t="s">
        <v>3534</v>
      </c>
      <c r="B445" s="4" t="s">
        <v>3535</v>
      </c>
      <c r="C445" s="4" t="s">
        <v>3536</v>
      </c>
      <c r="D445" s="4" t="n">
        <v>1981</v>
      </c>
      <c r="E445" s="4" t="s">
        <v>91</v>
      </c>
      <c r="F445" s="4" t="s">
        <v>2952</v>
      </c>
      <c r="G445" s="4" t="str">
        <f aca="false">IF(LEFT(I445,3)="R1 ","L6",IF(D445&gt;=2014,"L1",IF(D445&gt;=1998,"L2",IF(D445&gt;=1987,"L3",IF(D445&gt;=1978,"L4",IF(D445&gt;=1965,"L5","L6"))))))</f>
        <v>L4</v>
      </c>
      <c r="H445" s="4" t="str">
        <f aca="false">IFERROR(INDEX(Lanes!$C$2:$C$60,MATCH(LEFT(I445,FIND(" ",I445)-1),Lanes!$A$2:$A$60,0)),"?")</f>
        <v>V</v>
      </c>
      <c r="I445" s="4" t="s">
        <v>3378</v>
      </c>
      <c r="J445" s="4"/>
      <c r="K445" s="4" t="s">
        <v>661</v>
      </c>
      <c r="L445" s="4" t="s">
        <v>472</v>
      </c>
      <c r="M445" s="4" t="s">
        <v>3537</v>
      </c>
      <c r="N445" s="4" t="s">
        <v>3538</v>
      </c>
      <c r="O445" s="4" t="s">
        <v>3539</v>
      </c>
      <c r="P445" s="2" t="s">
        <v>3540</v>
      </c>
      <c r="Q445" s="2" t="s">
        <v>3541</v>
      </c>
      <c r="R445" s="4" t="s">
        <v>50</v>
      </c>
      <c r="S445" s="4" t="s">
        <v>3542</v>
      </c>
      <c r="T445" s="4" t="s">
        <v>52</v>
      </c>
      <c r="U445" s="4"/>
      <c r="V445" s="4"/>
      <c r="W445" s="4" t="s">
        <v>75</v>
      </c>
      <c r="X445" s="2" t="s">
        <v>3543</v>
      </c>
      <c r="Y445" s="4" t="s">
        <v>77</v>
      </c>
      <c r="Z445" s="4"/>
      <c r="AA445" s="4"/>
      <c r="AB445" s="4"/>
    </row>
    <row r="446" customFormat="false" ht="75" hidden="false" customHeight="true" outlineLevel="0" collapsed="false">
      <c r="A446" s="4" t="s">
        <v>3544</v>
      </c>
      <c r="B446" s="4" t="s">
        <v>3535</v>
      </c>
      <c r="C446" s="4" t="s">
        <v>3545</v>
      </c>
      <c r="D446" s="4" t="n">
        <v>1983</v>
      </c>
      <c r="E446" s="4" t="s">
        <v>91</v>
      </c>
      <c r="F446" s="4" t="s">
        <v>2952</v>
      </c>
      <c r="G446" s="4" t="str">
        <f aca="false">IF(LEFT(I446,3)="R1 ","L6",IF(D446&gt;=2014,"L1",IF(D446&gt;=1998,"L2",IF(D446&gt;=1987,"L3",IF(D446&gt;=1978,"L4",IF(D446&gt;=1965,"L5","L6"))))))</f>
        <v>L4</v>
      </c>
      <c r="H446" s="4" t="str">
        <f aca="false">IFERROR(INDEX(Lanes!$C$2:$C$60,MATCH(LEFT(I446,FIND(" ",I446)-1),Lanes!$A$2:$A$60,0)),"?")</f>
        <v>V</v>
      </c>
      <c r="I446" s="4" t="s">
        <v>3378</v>
      </c>
      <c r="J446" s="4"/>
      <c r="K446" s="4" t="s">
        <v>661</v>
      </c>
      <c r="L446" s="4" t="s">
        <v>472</v>
      </c>
      <c r="M446" s="4" t="s">
        <v>3537</v>
      </c>
      <c r="N446" s="4" t="s">
        <v>3538</v>
      </c>
      <c r="O446" s="4" t="s">
        <v>3546</v>
      </c>
      <c r="P446" s="2" t="s">
        <v>3547</v>
      </c>
      <c r="Q446" s="2" t="s">
        <v>3548</v>
      </c>
      <c r="R446" s="4" t="s">
        <v>50</v>
      </c>
      <c r="S446" s="4" t="s">
        <v>3549</v>
      </c>
      <c r="T446" s="4" t="s">
        <v>402</v>
      </c>
      <c r="U446" s="4"/>
      <c r="V446" s="4"/>
      <c r="W446" s="4" t="s">
        <v>75</v>
      </c>
      <c r="X446" s="2" t="s">
        <v>3543</v>
      </c>
      <c r="Y446" s="4" t="s">
        <v>77</v>
      </c>
      <c r="Z446" s="4"/>
      <c r="AA446" s="4"/>
      <c r="AB446" s="4"/>
    </row>
    <row r="447" customFormat="false" ht="75" hidden="false" customHeight="true" outlineLevel="0" collapsed="false">
      <c r="A447" s="4" t="s">
        <v>3550</v>
      </c>
      <c r="B447" s="4" t="s">
        <v>3535</v>
      </c>
      <c r="C447" s="4" t="s">
        <v>3551</v>
      </c>
      <c r="D447" s="4" t="n">
        <v>1983</v>
      </c>
      <c r="E447" s="4" t="s">
        <v>413</v>
      </c>
      <c r="F447" s="4" t="s">
        <v>2952</v>
      </c>
      <c r="G447" s="4" t="str">
        <f aca="false">IF(LEFT(I447,3)="R1 ","L6",IF(D447&gt;=2014,"L1",IF(D447&gt;=1998,"L2",IF(D447&gt;=1987,"L3",IF(D447&gt;=1978,"L4",IF(D447&gt;=1965,"L5","L6"))))))</f>
        <v>L4</v>
      </c>
      <c r="H447" s="4" t="str">
        <f aca="false">IFERROR(INDEX(Lanes!$C$2:$C$60,MATCH(LEFT(I447,FIND(" ",I447)-1),Lanes!$A$2:$A$60,0)),"?")</f>
        <v>V</v>
      </c>
      <c r="I447" s="4" t="s">
        <v>3378</v>
      </c>
      <c r="J447" s="4"/>
      <c r="K447" s="4" t="s">
        <v>661</v>
      </c>
      <c r="L447" s="4" t="s">
        <v>472</v>
      </c>
      <c r="M447" s="4" t="s">
        <v>3537</v>
      </c>
      <c r="N447" s="4" t="s">
        <v>3538</v>
      </c>
      <c r="O447" s="4" t="s">
        <v>3552</v>
      </c>
      <c r="P447" s="2" t="s">
        <v>3553</v>
      </c>
      <c r="Q447" s="2" t="s">
        <v>3554</v>
      </c>
      <c r="R447" s="4" t="s">
        <v>50</v>
      </c>
      <c r="S447" s="4" t="s">
        <v>3555</v>
      </c>
      <c r="T447" s="4" t="s">
        <v>402</v>
      </c>
      <c r="U447" s="4"/>
      <c r="V447" s="4"/>
      <c r="W447" s="4" t="s">
        <v>75</v>
      </c>
      <c r="X447" s="2" t="s">
        <v>3543</v>
      </c>
      <c r="Y447" s="4" t="s">
        <v>77</v>
      </c>
      <c r="Z447" s="4"/>
      <c r="AA447" s="4"/>
      <c r="AB447" s="4"/>
    </row>
    <row r="448" customFormat="false" ht="75" hidden="false" customHeight="true" outlineLevel="0" collapsed="false">
      <c r="A448" s="4" t="s">
        <v>3556</v>
      </c>
      <c r="B448" s="4" t="s">
        <v>3535</v>
      </c>
      <c r="C448" s="4" t="s">
        <v>3557</v>
      </c>
      <c r="D448" s="4" t="n">
        <v>1984</v>
      </c>
      <c r="E448" s="4" t="s">
        <v>91</v>
      </c>
      <c r="F448" s="4" t="s">
        <v>2952</v>
      </c>
      <c r="G448" s="4" t="str">
        <f aca="false">IF(LEFT(I448,3)="R1 ","L6",IF(D448&gt;=2014,"L1",IF(D448&gt;=1998,"L2",IF(D448&gt;=1987,"L3",IF(D448&gt;=1978,"L4",IF(D448&gt;=1965,"L5","L6"))))))</f>
        <v>L4</v>
      </c>
      <c r="H448" s="4" t="str">
        <f aca="false">IFERROR(INDEX(Lanes!$C$2:$C$60,MATCH(LEFT(I448,FIND(" ",I448)-1),Lanes!$A$2:$A$60,0)),"?")</f>
        <v>V</v>
      </c>
      <c r="I448" s="4" t="s">
        <v>3378</v>
      </c>
      <c r="J448" s="4"/>
      <c r="K448" s="4" t="s">
        <v>661</v>
      </c>
      <c r="L448" s="4" t="s">
        <v>472</v>
      </c>
      <c r="M448" s="4" t="s">
        <v>3537</v>
      </c>
      <c r="N448" s="4" t="s">
        <v>3538</v>
      </c>
      <c r="O448" s="4" t="s">
        <v>3558</v>
      </c>
      <c r="P448" s="2" t="s">
        <v>3559</v>
      </c>
      <c r="Q448" s="2" t="s">
        <v>3560</v>
      </c>
      <c r="R448" s="4" t="s">
        <v>50</v>
      </c>
      <c r="S448" s="4" t="s">
        <v>3561</v>
      </c>
      <c r="T448" s="4" t="s">
        <v>52</v>
      </c>
      <c r="U448" s="4"/>
      <c r="V448" s="4"/>
      <c r="W448" s="4" t="s">
        <v>75</v>
      </c>
      <c r="X448" s="2" t="s">
        <v>3562</v>
      </c>
      <c r="Y448" s="4" t="s">
        <v>54</v>
      </c>
      <c r="Z448" s="4"/>
      <c r="AA448" s="4"/>
      <c r="AB448" s="4"/>
    </row>
    <row r="449" customFormat="false" ht="75" hidden="false" customHeight="true" outlineLevel="0" collapsed="false">
      <c r="A449" s="4" t="s">
        <v>3563</v>
      </c>
      <c r="B449" s="4" t="s">
        <v>3535</v>
      </c>
      <c r="C449" s="4" t="s">
        <v>3564</v>
      </c>
      <c r="D449" s="4" t="n">
        <v>1985</v>
      </c>
      <c r="E449" s="4" t="s">
        <v>91</v>
      </c>
      <c r="F449" s="4" t="s">
        <v>2952</v>
      </c>
      <c r="G449" s="4" t="str">
        <f aca="false">IF(LEFT(I449,3)="R1 ","L6",IF(D449&gt;=2014,"L1",IF(D449&gt;=1998,"L2",IF(D449&gt;=1987,"L3",IF(D449&gt;=1978,"L4",IF(D449&gt;=1965,"L5","L6"))))))</f>
        <v>L4</v>
      </c>
      <c r="H449" s="4" t="str">
        <f aca="false">IFERROR(INDEX(Lanes!$C$2:$C$60,MATCH(LEFT(I449,FIND(" ",I449)-1),Lanes!$A$2:$A$60,0)),"?")</f>
        <v>V</v>
      </c>
      <c r="I449" s="4" t="s">
        <v>3378</v>
      </c>
      <c r="J449" s="4"/>
      <c r="K449" s="4" t="s">
        <v>661</v>
      </c>
      <c r="L449" s="4" t="s">
        <v>472</v>
      </c>
      <c r="M449" s="4" t="s">
        <v>3537</v>
      </c>
      <c r="N449" s="4" t="s">
        <v>3538</v>
      </c>
      <c r="O449" s="4" t="s">
        <v>3558</v>
      </c>
      <c r="P449" s="2" t="s">
        <v>3565</v>
      </c>
      <c r="Q449" s="2" t="s">
        <v>3566</v>
      </c>
      <c r="R449" s="4" t="s">
        <v>50</v>
      </c>
      <c r="S449" s="4" t="s">
        <v>3567</v>
      </c>
      <c r="T449" s="4" t="s">
        <v>107</v>
      </c>
      <c r="U449" s="4"/>
      <c r="V449" s="4"/>
      <c r="W449" s="4" t="s">
        <v>75</v>
      </c>
      <c r="X449" s="2" t="s">
        <v>3543</v>
      </c>
      <c r="Y449" s="4" t="s">
        <v>77</v>
      </c>
      <c r="Z449" s="4"/>
      <c r="AA449" s="4"/>
      <c r="AB449" s="4"/>
    </row>
    <row r="450" customFormat="false" ht="75" hidden="false" customHeight="true" outlineLevel="0" collapsed="false">
      <c r="A450" s="4" t="s">
        <v>3568</v>
      </c>
      <c r="B450" s="4" t="s">
        <v>3569</v>
      </c>
      <c r="C450" s="4" t="s">
        <v>3570</v>
      </c>
      <c r="D450" s="4" t="n">
        <v>1986</v>
      </c>
      <c r="E450" s="4" t="s">
        <v>91</v>
      </c>
      <c r="F450" s="4" t="s">
        <v>2952</v>
      </c>
      <c r="G450" s="4" t="str">
        <f aca="false">IF(LEFT(I450,3)="R1 ","L6",IF(D450&gt;=2014,"L1",IF(D450&gt;=1998,"L2",IF(D450&gt;=1987,"L3",IF(D450&gt;=1978,"L4",IF(D450&gt;=1965,"L5","L6"))))))</f>
        <v>L4</v>
      </c>
      <c r="H450" s="4" t="str">
        <f aca="false">IFERROR(INDEX(Lanes!$C$2:$C$60,MATCH(LEFT(I450,FIND(" ",I450)-1),Lanes!$A$2:$A$60,0)),"?")</f>
        <v>V</v>
      </c>
      <c r="I450" s="4" t="s">
        <v>3378</v>
      </c>
      <c r="J450" s="4"/>
      <c r="K450" s="4" t="s">
        <v>661</v>
      </c>
      <c r="L450" s="4" t="s">
        <v>472</v>
      </c>
      <c r="M450" s="4" t="s">
        <v>3537</v>
      </c>
      <c r="N450" s="4" t="s">
        <v>3538</v>
      </c>
      <c r="O450" s="4" t="s">
        <v>3571</v>
      </c>
      <c r="P450" s="2" t="s">
        <v>3572</v>
      </c>
      <c r="Q450" s="2" t="s">
        <v>3573</v>
      </c>
      <c r="R450" s="4" t="s">
        <v>50</v>
      </c>
      <c r="S450" s="4" t="s">
        <v>3574</v>
      </c>
      <c r="T450" s="4" t="s">
        <v>107</v>
      </c>
      <c r="U450" s="4"/>
      <c r="V450" s="4"/>
      <c r="W450" s="4"/>
      <c r="X450" s="2" t="s">
        <v>3575</v>
      </c>
      <c r="Y450" s="4" t="s">
        <v>77</v>
      </c>
      <c r="Z450" s="4"/>
      <c r="AA450" s="4"/>
      <c r="AB450" s="4"/>
    </row>
    <row r="451" customFormat="false" ht="75" hidden="false" customHeight="true" outlineLevel="0" collapsed="false">
      <c r="A451" s="4" t="s">
        <v>3576</v>
      </c>
      <c r="B451" s="4" t="s">
        <v>3569</v>
      </c>
      <c r="C451" s="4" t="s">
        <v>3577</v>
      </c>
      <c r="D451" s="4" t="n">
        <v>1987</v>
      </c>
      <c r="E451" s="4" t="s">
        <v>91</v>
      </c>
      <c r="F451" s="4" t="s">
        <v>2952</v>
      </c>
      <c r="G451" s="4" t="str">
        <f aca="false">IF(LEFT(I451,3)="R1 ","L6",IF(D451&gt;=2014,"L1",IF(D451&gt;=1998,"L2",IF(D451&gt;=1987,"L3",IF(D451&gt;=1978,"L4",IF(D451&gt;=1965,"L5","L6"))))))</f>
        <v>L3</v>
      </c>
      <c r="H451" s="4" t="str">
        <f aca="false">IFERROR(INDEX(Lanes!$C$2:$C$60,MATCH(LEFT(I451,FIND(" ",I451)-1),Lanes!$A$2:$A$60,0)),"?")</f>
        <v>V</v>
      </c>
      <c r="I451" s="4" t="s">
        <v>3378</v>
      </c>
      <c r="J451" s="4"/>
      <c r="K451" s="4" t="s">
        <v>661</v>
      </c>
      <c r="L451" s="4" t="s">
        <v>472</v>
      </c>
      <c r="M451" s="4" t="s">
        <v>3537</v>
      </c>
      <c r="N451" s="4" t="s">
        <v>3538</v>
      </c>
      <c r="O451" s="4" t="s">
        <v>3578</v>
      </c>
      <c r="P451" s="2" t="s">
        <v>3579</v>
      </c>
      <c r="Q451" s="2" t="s">
        <v>3580</v>
      </c>
      <c r="R451" s="4" t="s">
        <v>50</v>
      </c>
      <c r="S451" s="4" t="s">
        <v>3581</v>
      </c>
      <c r="T451" s="4" t="s">
        <v>52</v>
      </c>
      <c r="U451" s="4"/>
      <c r="V451" s="4"/>
      <c r="W451" s="4"/>
      <c r="X451" s="2" t="s">
        <v>3575</v>
      </c>
      <c r="Y451" s="4" t="s">
        <v>77</v>
      </c>
      <c r="Z451" s="4"/>
      <c r="AA451" s="4"/>
      <c r="AB451" s="4"/>
    </row>
    <row r="452" customFormat="false" ht="75" hidden="false" customHeight="true" outlineLevel="0" collapsed="false">
      <c r="A452" s="4" t="s">
        <v>3582</v>
      </c>
      <c r="B452" s="4" t="s">
        <v>3569</v>
      </c>
      <c r="C452" s="4" t="s">
        <v>3583</v>
      </c>
      <c r="D452" s="4" t="n">
        <v>1989</v>
      </c>
      <c r="E452" s="4" t="s">
        <v>91</v>
      </c>
      <c r="F452" s="4" t="s">
        <v>2952</v>
      </c>
      <c r="G452" s="4" t="str">
        <f aca="false">IF(LEFT(I452,3)="R1 ","L6",IF(D452&gt;=2014,"L1",IF(D452&gt;=1998,"L2",IF(D452&gt;=1987,"L3",IF(D452&gt;=1978,"L4",IF(D452&gt;=1965,"L5","L6"))))))</f>
        <v>L3</v>
      </c>
      <c r="H452" s="4" t="str">
        <f aca="false">IFERROR(INDEX(Lanes!$C$2:$C$60,MATCH(LEFT(I452,FIND(" ",I452)-1),Lanes!$A$2:$A$60,0)),"?")</f>
        <v>V</v>
      </c>
      <c r="I452" s="4" t="s">
        <v>3378</v>
      </c>
      <c r="J452" s="4"/>
      <c r="K452" s="4" t="s">
        <v>661</v>
      </c>
      <c r="L452" s="4" t="s">
        <v>472</v>
      </c>
      <c r="M452" s="4" t="s">
        <v>3537</v>
      </c>
      <c r="N452" s="4" t="s">
        <v>3538</v>
      </c>
      <c r="O452" s="4" t="s">
        <v>3584</v>
      </c>
      <c r="P452" s="2" t="s">
        <v>3585</v>
      </c>
      <c r="Q452" s="2" t="s">
        <v>3586</v>
      </c>
      <c r="R452" s="4" t="s">
        <v>50</v>
      </c>
      <c r="S452" s="4" t="s">
        <v>3587</v>
      </c>
      <c r="T452" s="4" t="s">
        <v>107</v>
      </c>
      <c r="U452" s="4"/>
      <c r="V452" s="4"/>
      <c r="W452" s="4"/>
      <c r="X452" s="2" t="s">
        <v>3575</v>
      </c>
      <c r="Y452" s="4" t="s">
        <v>77</v>
      </c>
      <c r="Z452" s="4"/>
      <c r="AA452" s="4"/>
      <c r="AB452" s="4"/>
    </row>
    <row r="453" customFormat="false" ht="75" hidden="false" customHeight="true" outlineLevel="0" collapsed="false">
      <c r="A453" s="4" t="s">
        <v>3588</v>
      </c>
      <c r="B453" s="4" t="s">
        <v>3589</v>
      </c>
      <c r="C453" s="4" t="s">
        <v>3589</v>
      </c>
      <c r="D453" s="4" t="n">
        <v>1982</v>
      </c>
      <c r="E453" s="4" t="s">
        <v>91</v>
      </c>
      <c r="F453" s="4" t="s">
        <v>2952</v>
      </c>
      <c r="G453" s="4" t="str">
        <f aca="false">IF(LEFT(I453,3)="R1 ","L6",IF(D453&gt;=2014,"L1",IF(D453&gt;=1998,"L2",IF(D453&gt;=1987,"L3",IF(D453&gt;=1978,"L4",IF(D453&gt;=1965,"L5","L6"))))))</f>
        <v>L4</v>
      </c>
      <c r="H453" s="4" t="str">
        <f aca="false">IFERROR(INDEX(Lanes!$C$2:$C$60,MATCH(LEFT(I453,FIND(" ",I453)-1),Lanes!$A$2:$A$60,0)),"?")</f>
        <v>V</v>
      </c>
      <c r="I453" s="4" t="s">
        <v>3378</v>
      </c>
      <c r="J453" s="4"/>
      <c r="K453" s="4" t="s">
        <v>544</v>
      </c>
      <c r="L453" s="4" t="s">
        <v>472</v>
      </c>
      <c r="M453" s="4" t="s">
        <v>3590</v>
      </c>
      <c r="N453" s="4" t="s">
        <v>3538</v>
      </c>
      <c r="O453" s="4" t="s">
        <v>3591</v>
      </c>
      <c r="P453" s="2" t="s">
        <v>3592</v>
      </c>
      <c r="Q453" s="2" t="s">
        <v>3593</v>
      </c>
      <c r="R453" s="4" t="s">
        <v>50</v>
      </c>
      <c r="S453" s="4" t="s">
        <v>3594</v>
      </c>
      <c r="T453" s="4" t="s">
        <v>402</v>
      </c>
      <c r="U453" s="4"/>
      <c r="V453" s="4"/>
      <c r="W453" s="4" t="s">
        <v>75</v>
      </c>
      <c r="X453" s="2" t="s">
        <v>3595</v>
      </c>
      <c r="Y453" s="4" t="s">
        <v>77</v>
      </c>
      <c r="Z453" s="4"/>
      <c r="AA453" s="4"/>
      <c r="AB453" s="4"/>
    </row>
    <row r="454" customFormat="false" ht="75" hidden="false" customHeight="true" outlineLevel="0" collapsed="false">
      <c r="A454" s="4" t="s">
        <v>3596</v>
      </c>
      <c r="B454" s="4" t="s">
        <v>3589</v>
      </c>
      <c r="C454" s="4" t="s">
        <v>3597</v>
      </c>
      <c r="D454" s="4" t="n">
        <v>1984</v>
      </c>
      <c r="E454" s="4" t="s">
        <v>91</v>
      </c>
      <c r="F454" s="4" t="s">
        <v>2952</v>
      </c>
      <c r="G454" s="4" t="str">
        <f aca="false">IF(LEFT(I454,3)="R1 ","L6",IF(D454&gt;=2014,"L1",IF(D454&gt;=1998,"L2",IF(D454&gt;=1987,"L3",IF(D454&gt;=1978,"L4",IF(D454&gt;=1965,"L5","L6"))))))</f>
        <v>L4</v>
      </c>
      <c r="H454" s="4" t="str">
        <f aca="false">IFERROR(INDEX(Lanes!$C$2:$C$60,MATCH(LEFT(I454,FIND(" ",I454)-1),Lanes!$A$2:$A$60,0)),"?")</f>
        <v>V</v>
      </c>
      <c r="I454" s="4" t="s">
        <v>3378</v>
      </c>
      <c r="J454" s="4"/>
      <c r="K454" s="4" t="s">
        <v>2528</v>
      </c>
      <c r="L454" s="4" t="s">
        <v>472</v>
      </c>
      <c r="M454" s="4" t="s">
        <v>3590</v>
      </c>
      <c r="N454" s="4" t="s">
        <v>3538</v>
      </c>
      <c r="O454" s="4" t="s">
        <v>3598</v>
      </c>
      <c r="P454" s="2" t="s">
        <v>3599</v>
      </c>
      <c r="Q454" s="2" t="s">
        <v>3600</v>
      </c>
      <c r="R454" s="4" t="s">
        <v>50</v>
      </c>
      <c r="S454" s="4" t="s">
        <v>3601</v>
      </c>
      <c r="T454" s="4" t="s">
        <v>52</v>
      </c>
      <c r="U454" s="4"/>
      <c r="V454" s="4"/>
      <c r="W454" s="4" t="s">
        <v>75</v>
      </c>
      <c r="X454" s="2" t="s">
        <v>3602</v>
      </c>
      <c r="Y454" s="4" t="s">
        <v>54</v>
      </c>
      <c r="Z454" s="4"/>
      <c r="AA454" s="4"/>
      <c r="AB454" s="4"/>
    </row>
    <row r="455" customFormat="false" ht="75" hidden="false" customHeight="true" outlineLevel="0" collapsed="false">
      <c r="A455" s="4" t="s">
        <v>3603</v>
      </c>
      <c r="B455" s="4" t="s">
        <v>3589</v>
      </c>
      <c r="C455" s="4" t="s">
        <v>3604</v>
      </c>
      <c r="D455" s="4" t="n">
        <v>1985</v>
      </c>
      <c r="E455" s="4" t="s">
        <v>91</v>
      </c>
      <c r="F455" s="4" t="s">
        <v>2952</v>
      </c>
      <c r="G455" s="4" t="str">
        <f aca="false">IF(LEFT(I455,3)="R1 ","L6",IF(D455&gt;=2014,"L1",IF(D455&gt;=1998,"L2",IF(D455&gt;=1987,"L3",IF(D455&gt;=1978,"L4",IF(D455&gt;=1965,"L5","L6"))))))</f>
        <v>L4</v>
      </c>
      <c r="H455" s="4" t="str">
        <f aca="false">IFERROR(INDEX(Lanes!$C$2:$C$60,MATCH(LEFT(I455,FIND(" ",I455)-1),Lanes!$A$2:$A$60,0)),"?")</f>
        <v>V</v>
      </c>
      <c r="I455" s="4" t="s">
        <v>3378</v>
      </c>
      <c r="J455" s="4"/>
      <c r="K455" s="4" t="s">
        <v>2528</v>
      </c>
      <c r="L455" s="4" t="s">
        <v>472</v>
      </c>
      <c r="M455" s="4" t="s">
        <v>3590</v>
      </c>
      <c r="N455" s="4" t="s">
        <v>3538</v>
      </c>
      <c r="O455" s="4" t="s">
        <v>3605</v>
      </c>
      <c r="P455" s="2" t="s">
        <v>3606</v>
      </c>
      <c r="Q455" s="2" t="s">
        <v>3607</v>
      </c>
      <c r="R455" s="4" t="s">
        <v>50</v>
      </c>
      <c r="S455" s="4" t="s">
        <v>3608</v>
      </c>
      <c r="T455" s="4" t="s">
        <v>52</v>
      </c>
      <c r="U455" s="4"/>
      <c r="V455" s="4"/>
      <c r="W455" s="4" t="s">
        <v>75</v>
      </c>
      <c r="X455" s="2" t="s">
        <v>3595</v>
      </c>
      <c r="Y455" s="4" t="s">
        <v>77</v>
      </c>
      <c r="Z455" s="4"/>
      <c r="AA455" s="4"/>
      <c r="AB455" s="4"/>
    </row>
    <row r="456" customFormat="false" ht="75" hidden="false" customHeight="true" outlineLevel="0" collapsed="false">
      <c r="A456" s="4" t="s">
        <v>3609</v>
      </c>
      <c r="B456" s="4" t="s">
        <v>3589</v>
      </c>
      <c r="C456" s="4" t="s">
        <v>3610</v>
      </c>
      <c r="D456" s="4" t="n">
        <v>1987</v>
      </c>
      <c r="E456" s="4" t="s">
        <v>91</v>
      </c>
      <c r="F456" s="4" t="s">
        <v>2952</v>
      </c>
      <c r="G456" s="4" t="str">
        <f aca="false">IF(LEFT(I456,3)="R1 ","L6",IF(D456&gt;=2014,"L1",IF(D456&gt;=1998,"L2",IF(D456&gt;=1987,"L3",IF(D456&gt;=1978,"L4",IF(D456&gt;=1965,"L5","L6"))))))</f>
        <v>L3</v>
      </c>
      <c r="H456" s="4" t="str">
        <f aca="false">IFERROR(INDEX(Lanes!$C$2:$C$60,MATCH(LEFT(I456,FIND(" ",I456)-1),Lanes!$A$2:$A$60,0)),"?")</f>
        <v>V</v>
      </c>
      <c r="I456" s="4" t="s">
        <v>3378</v>
      </c>
      <c r="J456" s="4"/>
      <c r="K456" s="4" t="s">
        <v>2528</v>
      </c>
      <c r="L456" s="4" t="s">
        <v>472</v>
      </c>
      <c r="M456" s="4" t="s">
        <v>3590</v>
      </c>
      <c r="N456" s="4" t="s">
        <v>3538</v>
      </c>
      <c r="O456" s="4" t="s">
        <v>3611</v>
      </c>
      <c r="P456" s="2" t="s">
        <v>3612</v>
      </c>
      <c r="Q456" s="2" t="s">
        <v>3613</v>
      </c>
      <c r="R456" s="4" t="s">
        <v>50</v>
      </c>
      <c r="S456" s="4" t="s">
        <v>3614</v>
      </c>
      <c r="T456" s="4" t="s">
        <v>107</v>
      </c>
      <c r="U456" s="4"/>
      <c r="V456" s="4"/>
      <c r="W456" s="4" t="s">
        <v>75</v>
      </c>
      <c r="X456" s="2" t="s">
        <v>3595</v>
      </c>
      <c r="Y456" s="4" t="s">
        <v>77</v>
      </c>
      <c r="Z456" s="4"/>
      <c r="AA456" s="4"/>
      <c r="AB456" s="4"/>
    </row>
    <row r="457" customFormat="false" ht="75" hidden="false" customHeight="true" outlineLevel="0" collapsed="false">
      <c r="A457" s="4" t="s">
        <v>3615</v>
      </c>
      <c r="B457" s="4" t="s">
        <v>3589</v>
      </c>
      <c r="C457" s="4" t="s">
        <v>3616</v>
      </c>
      <c r="D457" s="4" t="n">
        <v>1987</v>
      </c>
      <c r="E457" s="4" t="s">
        <v>91</v>
      </c>
      <c r="F457" s="4" t="s">
        <v>2952</v>
      </c>
      <c r="G457" s="4" t="str">
        <f aca="false">IF(LEFT(I457,3)="R1 ","L6",IF(D457&gt;=2014,"L1",IF(D457&gt;=1998,"L2",IF(D457&gt;=1987,"L3",IF(D457&gt;=1978,"L4",IF(D457&gt;=1965,"L5","L6"))))))</f>
        <v>L3</v>
      </c>
      <c r="H457" s="4" t="str">
        <f aca="false">IFERROR(INDEX(Lanes!$C$2:$C$60,MATCH(LEFT(I457,FIND(" ",I457)-1),Lanes!$A$2:$A$60,0)),"?")</f>
        <v>V</v>
      </c>
      <c r="I457" s="4" t="s">
        <v>3378</v>
      </c>
      <c r="J457" s="4"/>
      <c r="K457" s="4" t="s">
        <v>3617</v>
      </c>
      <c r="L457" s="4" t="s">
        <v>472</v>
      </c>
      <c r="M457" s="4" t="s">
        <v>3590</v>
      </c>
      <c r="N457" s="4" t="s">
        <v>3538</v>
      </c>
      <c r="O457" s="4" t="s">
        <v>3618</v>
      </c>
      <c r="P457" s="2" t="s">
        <v>3619</v>
      </c>
      <c r="Q457" s="2" t="s">
        <v>3620</v>
      </c>
      <c r="R457" s="4" t="s">
        <v>50</v>
      </c>
      <c r="S457" s="4" t="s">
        <v>3621</v>
      </c>
      <c r="T457" s="4" t="s">
        <v>402</v>
      </c>
      <c r="U457" s="4"/>
      <c r="V457" s="4"/>
      <c r="W457" s="4" t="s">
        <v>75</v>
      </c>
      <c r="X457" s="2" t="s">
        <v>3595</v>
      </c>
      <c r="Y457" s="4" t="s">
        <v>77</v>
      </c>
      <c r="Z457" s="4"/>
      <c r="AA457" s="4"/>
      <c r="AB457" s="4"/>
    </row>
    <row r="458" customFormat="false" ht="75" hidden="false" customHeight="true" outlineLevel="0" collapsed="false">
      <c r="A458" s="4" t="s">
        <v>3622</v>
      </c>
      <c r="B458" s="4" t="s">
        <v>3589</v>
      </c>
      <c r="C458" s="4" t="s">
        <v>3623</v>
      </c>
      <c r="D458" s="4" t="n">
        <v>1989</v>
      </c>
      <c r="E458" s="4" t="s">
        <v>91</v>
      </c>
      <c r="F458" s="4" t="s">
        <v>2952</v>
      </c>
      <c r="G458" s="4" t="str">
        <f aca="false">IF(LEFT(I458,3)="R1 ","L6",IF(D458&gt;=2014,"L1",IF(D458&gt;=1998,"L2",IF(D458&gt;=1987,"L3",IF(D458&gt;=1978,"L4",IF(D458&gt;=1965,"L5","L6"))))))</f>
        <v>L3</v>
      </c>
      <c r="H458" s="4" t="str">
        <f aca="false">IFERROR(INDEX(Lanes!$C$2:$C$60,MATCH(LEFT(I458,FIND(" ",I458)-1),Lanes!$A$2:$A$60,0)),"?")</f>
        <v>V</v>
      </c>
      <c r="I458" s="4" t="s">
        <v>3378</v>
      </c>
      <c r="J458" s="4"/>
      <c r="K458" s="4" t="s">
        <v>3624</v>
      </c>
      <c r="L458" s="4" t="s">
        <v>472</v>
      </c>
      <c r="M458" s="4" t="s">
        <v>3590</v>
      </c>
      <c r="N458" s="4" t="s">
        <v>3538</v>
      </c>
      <c r="O458" s="4" t="s">
        <v>3625</v>
      </c>
      <c r="P458" s="2" t="s">
        <v>3626</v>
      </c>
      <c r="Q458" s="2" t="s">
        <v>3627</v>
      </c>
      <c r="R458" s="4" t="s">
        <v>50</v>
      </c>
      <c r="S458" s="4" t="s">
        <v>3628</v>
      </c>
      <c r="T458" s="4" t="s">
        <v>107</v>
      </c>
      <c r="U458" s="4"/>
      <c r="V458" s="4"/>
      <c r="W458" s="4" t="s">
        <v>75</v>
      </c>
      <c r="X458" s="2" t="s">
        <v>3595</v>
      </c>
      <c r="Y458" s="4" t="s">
        <v>77</v>
      </c>
      <c r="Z458" s="4"/>
      <c r="AA458" s="4"/>
      <c r="AB458" s="4"/>
    </row>
    <row r="459" customFormat="false" ht="75" hidden="false" customHeight="true" outlineLevel="0" collapsed="false">
      <c r="A459" s="4" t="s">
        <v>3629</v>
      </c>
      <c r="B459" s="4" t="s">
        <v>3630</v>
      </c>
      <c r="C459" s="4" t="s">
        <v>3631</v>
      </c>
      <c r="D459" s="4" t="n">
        <v>1985</v>
      </c>
      <c r="E459" s="4" t="s">
        <v>91</v>
      </c>
      <c r="F459" s="4" t="s">
        <v>834</v>
      </c>
      <c r="G459" s="4" t="str">
        <f aca="false">IF(LEFT(I459,3)="R1 ","L6",IF(D459&gt;=2014,"L1",IF(D459&gt;=1998,"L2",IF(D459&gt;=1987,"L3",IF(D459&gt;=1978,"L4",IF(D459&gt;=1965,"L5","L6"))))))</f>
        <v>L4</v>
      </c>
      <c r="H459" s="4" t="str">
        <f aca="false">IFERROR(INDEX(Lanes!$C$2:$C$60,MATCH(LEFT(I459,FIND(" ",I459)-1),Lanes!$A$2:$A$60,0)),"?")</f>
        <v>V</v>
      </c>
      <c r="I459" s="4" t="s">
        <v>3378</v>
      </c>
      <c r="J459" s="4"/>
      <c r="K459" s="4" t="s">
        <v>525</v>
      </c>
      <c r="L459" s="4" t="s">
        <v>753</v>
      </c>
      <c r="M459" s="4" t="s">
        <v>3632</v>
      </c>
      <c r="N459" s="4" t="s">
        <v>3633</v>
      </c>
      <c r="O459" s="4" t="s">
        <v>3634</v>
      </c>
      <c r="P459" s="2" t="s">
        <v>3635</v>
      </c>
      <c r="Q459" s="2" t="s">
        <v>3636</v>
      </c>
      <c r="R459" s="4" t="s">
        <v>50</v>
      </c>
      <c r="S459" s="4" t="s">
        <v>3637</v>
      </c>
      <c r="T459" s="4" t="s">
        <v>107</v>
      </c>
      <c r="U459" s="4"/>
      <c r="V459" s="4"/>
      <c r="W459" s="4" t="s">
        <v>75</v>
      </c>
      <c r="X459" s="2" t="s">
        <v>3638</v>
      </c>
      <c r="Y459" s="4" t="s">
        <v>77</v>
      </c>
      <c r="Z459" s="4"/>
      <c r="AA459" s="4"/>
      <c r="AB459" s="4"/>
    </row>
    <row r="460" customFormat="false" ht="75" hidden="false" customHeight="true" outlineLevel="0" collapsed="false">
      <c r="A460" s="4" t="s">
        <v>3639</v>
      </c>
      <c r="B460" s="4" t="s">
        <v>3630</v>
      </c>
      <c r="C460" s="4" t="s">
        <v>3640</v>
      </c>
      <c r="D460" s="4" t="n">
        <v>1987</v>
      </c>
      <c r="E460" s="4" t="s">
        <v>91</v>
      </c>
      <c r="F460" s="4" t="s">
        <v>2952</v>
      </c>
      <c r="G460" s="4" t="str">
        <f aca="false">IF(LEFT(I460,3)="R1 ","L6",IF(D460&gt;=2014,"L1",IF(D460&gt;=1998,"L2",IF(D460&gt;=1987,"L3",IF(D460&gt;=1978,"L4",IF(D460&gt;=1965,"L5","L6"))))))</f>
        <v>L3</v>
      </c>
      <c r="H460" s="4" t="str">
        <f aca="false">IFERROR(INDEX(Lanes!$C$2:$C$60,MATCH(LEFT(I460,FIND(" ",I460)-1),Lanes!$A$2:$A$60,0)),"?")</f>
        <v>V</v>
      </c>
      <c r="I460" s="4" t="s">
        <v>3378</v>
      </c>
      <c r="J460" s="4"/>
      <c r="K460" s="4" t="s">
        <v>525</v>
      </c>
      <c r="L460" s="4" t="s">
        <v>753</v>
      </c>
      <c r="M460" s="4" t="s">
        <v>3632</v>
      </c>
      <c r="N460" s="4" t="s">
        <v>3633</v>
      </c>
      <c r="O460" s="4" t="s">
        <v>3634</v>
      </c>
      <c r="P460" s="2" t="s">
        <v>3641</v>
      </c>
      <c r="Q460" s="2" t="s">
        <v>3642</v>
      </c>
      <c r="R460" s="4" t="s">
        <v>50</v>
      </c>
      <c r="S460" s="4" t="s">
        <v>3643</v>
      </c>
      <c r="T460" s="4" t="s">
        <v>52</v>
      </c>
      <c r="U460" s="4" t="s">
        <v>75</v>
      </c>
      <c r="V460" s="4"/>
      <c r="W460" s="4" t="s">
        <v>75</v>
      </c>
      <c r="X460" s="2" t="s">
        <v>3644</v>
      </c>
      <c r="Y460" s="4" t="s">
        <v>54</v>
      </c>
      <c r="Z460" s="4"/>
      <c r="AA460" s="4"/>
      <c r="AB460" s="4"/>
    </row>
    <row r="461" customFormat="false" ht="75" hidden="false" customHeight="true" outlineLevel="0" collapsed="false">
      <c r="A461" s="4" t="s">
        <v>3645</v>
      </c>
      <c r="B461" s="4" t="s">
        <v>3630</v>
      </c>
      <c r="C461" s="4" t="s">
        <v>3646</v>
      </c>
      <c r="D461" s="4" t="n">
        <v>1988</v>
      </c>
      <c r="E461" s="4" t="s">
        <v>91</v>
      </c>
      <c r="F461" s="4" t="s">
        <v>2952</v>
      </c>
      <c r="G461" s="4" t="str">
        <f aca="false">IF(LEFT(I461,3)="R1 ","L6",IF(D461&gt;=2014,"L1",IF(D461&gt;=1998,"L2",IF(D461&gt;=1987,"L3",IF(D461&gt;=1978,"L4",IF(D461&gt;=1965,"L5","L6"))))))</f>
        <v>L3</v>
      </c>
      <c r="H461" s="4" t="str">
        <f aca="false">IFERROR(INDEX(Lanes!$C$2:$C$60,MATCH(LEFT(I461,FIND(" ",I461)-1),Lanes!$A$2:$A$60,0)),"?")</f>
        <v>V</v>
      </c>
      <c r="I461" s="4" t="s">
        <v>3378</v>
      </c>
      <c r="J461" s="4"/>
      <c r="K461" s="4" t="s">
        <v>525</v>
      </c>
      <c r="L461" s="4" t="s">
        <v>753</v>
      </c>
      <c r="M461" s="4" t="s">
        <v>3632</v>
      </c>
      <c r="N461" s="4" t="s">
        <v>3633</v>
      </c>
      <c r="O461" s="4" t="s">
        <v>3647</v>
      </c>
      <c r="P461" s="2" t="s">
        <v>3648</v>
      </c>
      <c r="Q461" s="2" t="s">
        <v>3649</v>
      </c>
      <c r="R461" s="4" t="s">
        <v>50</v>
      </c>
      <c r="S461" s="4" t="s">
        <v>3650</v>
      </c>
      <c r="T461" s="4" t="s">
        <v>52</v>
      </c>
      <c r="U461" s="4"/>
      <c r="V461" s="4"/>
      <c r="W461" s="4" t="s">
        <v>75</v>
      </c>
      <c r="X461" s="2" t="s">
        <v>3638</v>
      </c>
      <c r="Y461" s="4" t="s">
        <v>77</v>
      </c>
      <c r="Z461" s="4"/>
      <c r="AA461" s="4"/>
      <c r="AB461" s="4"/>
    </row>
    <row r="462" customFormat="false" ht="75" hidden="false" customHeight="true" outlineLevel="0" collapsed="false">
      <c r="A462" s="4" t="s">
        <v>3651</v>
      </c>
      <c r="B462" s="4" t="s">
        <v>3630</v>
      </c>
      <c r="C462" s="4" t="s">
        <v>3652</v>
      </c>
      <c r="D462" s="4" t="n">
        <v>1991</v>
      </c>
      <c r="E462" s="4" t="s">
        <v>91</v>
      </c>
      <c r="F462" s="4" t="s">
        <v>3459</v>
      </c>
      <c r="G462" s="4" t="str">
        <f aca="false">IF(LEFT(I462,3)="R1 ","L6",IF(D462&gt;=2014,"L1",IF(D462&gt;=1998,"L2",IF(D462&gt;=1987,"L3",IF(D462&gt;=1978,"L4",IF(D462&gt;=1965,"L5","L6"))))))</f>
        <v>L3</v>
      </c>
      <c r="H462" s="4" t="str">
        <f aca="false">IFERROR(INDEX(Lanes!$C$2:$C$60,MATCH(LEFT(I462,FIND(" ",I462)-1),Lanes!$A$2:$A$60,0)),"?")</f>
        <v>V</v>
      </c>
      <c r="I462" s="4" t="s">
        <v>3378</v>
      </c>
      <c r="J462" s="4"/>
      <c r="K462" s="4" t="s">
        <v>471</v>
      </c>
      <c r="L462" s="4" t="s">
        <v>753</v>
      </c>
      <c r="M462" s="4" t="s">
        <v>3632</v>
      </c>
      <c r="N462" s="4" t="s">
        <v>3633</v>
      </c>
      <c r="O462" s="4" t="s">
        <v>3653</v>
      </c>
      <c r="P462" s="2" t="s">
        <v>3654</v>
      </c>
      <c r="Q462" s="2" t="s">
        <v>3655</v>
      </c>
      <c r="R462" s="4" t="s">
        <v>50</v>
      </c>
      <c r="S462" s="4" t="s">
        <v>3656</v>
      </c>
      <c r="T462" s="4" t="s">
        <v>107</v>
      </c>
      <c r="U462" s="4"/>
      <c r="V462" s="4"/>
      <c r="W462" s="4" t="s">
        <v>75</v>
      </c>
      <c r="X462" s="2" t="s">
        <v>3638</v>
      </c>
      <c r="Y462" s="4" t="s">
        <v>77</v>
      </c>
      <c r="Z462" s="4"/>
      <c r="AA462" s="4"/>
      <c r="AB462" s="4"/>
    </row>
    <row r="463" customFormat="false" ht="75" hidden="false" customHeight="true" outlineLevel="0" collapsed="false">
      <c r="A463" s="4" t="s">
        <v>3657</v>
      </c>
      <c r="B463" s="4" t="s">
        <v>3630</v>
      </c>
      <c r="C463" s="4" t="s">
        <v>3658</v>
      </c>
      <c r="D463" s="4" t="n">
        <v>1993</v>
      </c>
      <c r="E463" s="4" t="s">
        <v>91</v>
      </c>
      <c r="F463" s="4" t="s">
        <v>3459</v>
      </c>
      <c r="G463" s="4" t="str">
        <f aca="false">IF(LEFT(I463,3)="R1 ","L6",IF(D463&gt;=2014,"L1",IF(D463&gt;=1998,"L2",IF(D463&gt;=1987,"L3",IF(D463&gt;=1978,"L4",IF(D463&gt;=1965,"L5","L6"))))))</f>
        <v>L3</v>
      </c>
      <c r="H463" s="4" t="str">
        <f aca="false">IFERROR(INDEX(Lanes!$C$2:$C$60,MATCH(LEFT(I463,FIND(" ",I463)-1),Lanes!$A$2:$A$60,0)),"?")</f>
        <v>V</v>
      </c>
      <c r="I463" s="4" t="s">
        <v>3378</v>
      </c>
      <c r="J463" s="4"/>
      <c r="K463" s="4" t="s">
        <v>471</v>
      </c>
      <c r="L463" s="4" t="s">
        <v>753</v>
      </c>
      <c r="M463" s="4" t="s">
        <v>3632</v>
      </c>
      <c r="N463" s="4" t="s">
        <v>3633</v>
      </c>
      <c r="O463" s="4" t="s">
        <v>3659</v>
      </c>
      <c r="P463" s="2" t="s">
        <v>3660</v>
      </c>
      <c r="Q463" s="2" t="s">
        <v>3661</v>
      </c>
      <c r="R463" s="4" t="s">
        <v>50</v>
      </c>
      <c r="S463" s="4" t="s">
        <v>3662</v>
      </c>
      <c r="T463" s="4" t="s">
        <v>107</v>
      </c>
      <c r="U463" s="4"/>
      <c r="V463" s="4"/>
      <c r="W463" s="4" t="s">
        <v>75</v>
      </c>
      <c r="X463" s="2" t="s">
        <v>3638</v>
      </c>
      <c r="Y463" s="4" t="s">
        <v>77</v>
      </c>
      <c r="Z463" s="4"/>
      <c r="AA463" s="4"/>
      <c r="AB463" s="4"/>
    </row>
    <row r="464" customFormat="false" ht="75" hidden="false" customHeight="true" outlineLevel="0" collapsed="false">
      <c r="A464" s="4" t="s">
        <v>3663</v>
      </c>
      <c r="B464" s="4" t="s">
        <v>3630</v>
      </c>
      <c r="C464" s="4" t="s">
        <v>3664</v>
      </c>
      <c r="D464" s="4" t="n">
        <v>2007</v>
      </c>
      <c r="E464" s="4" t="s">
        <v>91</v>
      </c>
      <c r="F464" s="4" t="s">
        <v>3665</v>
      </c>
      <c r="G464" s="4" t="str">
        <f aca="false">IF(LEFT(I464,3)="R1 ","L6",IF(D464&gt;=2014,"L1",IF(D464&gt;=1998,"L2",IF(D464&gt;=1987,"L3",IF(D464&gt;=1978,"L4",IF(D464&gt;=1965,"L5","L6"))))))</f>
        <v>L2</v>
      </c>
      <c r="H464" s="4" t="str">
        <f aca="false">IFERROR(INDEX(Lanes!$C$2:$C$60,MATCH(LEFT(I464,FIND(" ",I464)-1),Lanes!$A$2:$A$60,0)),"?")</f>
        <v>V</v>
      </c>
      <c r="I464" s="4" t="s">
        <v>3378</v>
      </c>
      <c r="J464" s="4"/>
      <c r="K464" s="4" t="s">
        <v>471</v>
      </c>
      <c r="L464" s="4" t="s">
        <v>753</v>
      </c>
      <c r="M464" s="4" t="s">
        <v>3632</v>
      </c>
      <c r="N464" s="4" t="s">
        <v>3633</v>
      </c>
      <c r="O464" s="4" t="s">
        <v>3666</v>
      </c>
      <c r="P464" s="2" t="s">
        <v>3667</v>
      </c>
      <c r="Q464" s="2" t="s">
        <v>3668</v>
      </c>
      <c r="R464" s="4" t="s">
        <v>50</v>
      </c>
      <c r="S464" s="4" t="s">
        <v>3669</v>
      </c>
      <c r="T464" s="4" t="s">
        <v>107</v>
      </c>
      <c r="U464" s="4"/>
      <c r="V464" s="4"/>
      <c r="W464" s="4" t="s">
        <v>75</v>
      </c>
      <c r="X464" s="2" t="s">
        <v>3638</v>
      </c>
      <c r="Y464" s="4" t="s">
        <v>77</v>
      </c>
      <c r="Z464" s="4"/>
      <c r="AA464" s="4"/>
      <c r="AB464" s="4"/>
    </row>
    <row r="465" customFormat="false" ht="75" hidden="false" customHeight="true" outlineLevel="0" collapsed="false">
      <c r="A465" s="4" t="s">
        <v>3670</v>
      </c>
      <c r="B465" s="4" t="s">
        <v>3671</v>
      </c>
      <c r="C465" s="4" t="s">
        <v>3672</v>
      </c>
      <c r="D465" s="4" t="n">
        <v>1983</v>
      </c>
      <c r="E465" s="4" t="s">
        <v>91</v>
      </c>
      <c r="F465" s="4" t="s">
        <v>3673</v>
      </c>
      <c r="G465" s="4" t="str">
        <f aca="false">IF(LEFT(I465,3)="R1 ","L6",IF(D465&gt;=2014,"L1",IF(D465&gt;=1998,"L2",IF(D465&gt;=1987,"L3",IF(D465&gt;=1978,"L4",IF(D465&gt;=1965,"L5","L6"))))))</f>
        <v>L4</v>
      </c>
      <c r="H465" s="4" t="str">
        <f aca="false">IFERROR(INDEX(Lanes!$C$2:$C$60,MATCH(LEFT(I465,FIND(" ",I465)-1),Lanes!$A$2:$A$60,0)),"?")</f>
        <v>V</v>
      </c>
      <c r="I465" s="4" t="s">
        <v>3378</v>
      </c>
      <c r="J465" s="4"/>
      <c r="K465" s="4" t="s">
        <v>525</v>
      </c>
      <c r="L465" s="4" t="s">
        <v>753</v>
      </c>
      <c r="M465" s="4" t="s">
        <v>316</v>
      </c>
      <c r="N465" s="4" t="s">
        <v>3674</v>
      </c>
      <c r="O465" s="4" t="s">
        <v>3675</v>
      </c>
      <c r="P465" s="2" t="s">
        <v>3676</v>
      </c>
      <c r="Q465" s="2" t="s">
        <v>3677</v>
      </c>
      <c r="R465" s="4" t="s">
        <v>50</v>
      </c>
      <c r="S465" s="4" t="s">
        <v>3678</v>
      </c>
      <c r="T465" s="4" t="s">
        <v>402</v>
      </c>
      <c r="U465" s="4"/>
      <c r="V465" s="4"/>
      <c r="W465" s="4" t="s">
        <v>75</v>
      </c>
      <c r="X465" s="2" t="s">
        <v>3679</v>
      </c>
      <c r="Y465" s="4" t="s">
        <v>77</v>
      </c>
      <c r="Z465" s="4"/>
      <c r="AA465" s="4"/>
      <c r="AB465" s="4"/>
    </row>
    <row r="466" customFormat="false" ht="75" hidden="false" customHeight="true" outlineLevel="0" collapsed="false">
      <c r="A466" s="4" t="s">
        <v>3680</v>
      </c>
      <c r="B466" s="4" t="s">
        <v>3671</v>
      </c>
      <c r="C466" s="4" t="s">
        <v>3681</v>
      </c>
      <c r="D466" s="4" t="n">
        <v>1985</v>
      </c>
      <c r="E466" s="4" t="s">
        <v>91</v>
      </c>
      <c r="F466" s="4" t="s">
        <v>834</v>
      </c>
      <c r="G466" s="4" t="str">
        <f aca="false">IF(LEFT(I466,3)="R1 ","L6",IF(D466&gt;=2014,"L1",IF(D466&gt;=1998,"L2",IF(D466&gt;=1987,"L3",IF(D466&gt;=1978,"L4",IF(D466&gt;=1965,"L5","L6"))))))</f>
        <v>L4</v>
      </c>
      <c r="H466" s="4" t="str">
        <f aca="false">IFERROR(INDEX(Lanes!$C$2:$C$60,MATCH(LEFT(I466,FIND(" ",I466)-1),Lanes!$A$2:$A$60,0)),"?")</f>
        <v>V</v>
      </c>
      <c r="I466" s="4" t="s">
        <v>3378</v>
      </c>
      <c r="J466" s="4"/>
      <c r="K466" s="4" t="s">
        <v>525</v>
      </c>
      <c r="L466" s="4" t="s">
        <v>753</v>
      </c>
      <c r="M466" s="4" t="s">
        <v>316</v>
      </c>
      <c r="N466" s="4" t="s">
        <v>3674</v>
      </c>
      <c r="O466" s="4" t="s">
        <v>3682</v>
      </c>
      <c r="P466" s="2" t="s">
        <v>3683</v>
      </c>
      <c r="Q466" s="2" t="s">
        <v>3684</v>
      </c>
      <c r="R466" s="4" t="s">
        <v>50</v>
      </c>
      <c r="S466" s="4" t="s">
        <v>3685</v>
      </c>
      <c r="T466" s="4" t="s">
        <v>107</v>
      </c>
      <c r="U466" s="4"/>
      <c r="V466" s="4"/>
      <c r="W466" s="4" t="s">
        <v>75</v>
      </c>
      <c r="X466" s="2" t="s">
        <v>3679</v>
      </c>
      <c r="Y466" s="4" t="s">
        <v>77</v>
      </c>
      <c r="Z466" s="4"/>
      <c r="AA466" s="4"/>
      <c r="AB466" s="4"/>
    </row>
    <row r="467" customFormat="false" ht="75" hidden="false" customHeight="true" outlineLevel="0" collapsed="false">
      <c r="A467" s="4" t="s">
        <v>3686</v>
      </c>
      <c r="B467" s="4" t="s">
        <v>3671</v>
      </c>
      <c r="C467" s="4" t="s">
        <v>3687</v>
      </c>
      <c r="D467" s="4" t="n">
        <v>1986</v>
      </c>
      <c r="E467" s="4" t="s">
        <v>91</v>
      </c>
      <c r="F467" s="4" t="s">
        <v>2952</v>
      </c>
      <c r="G467" s="4" t="str">
        <f aca="false">IF(LEFT(I467,3)="R1 ","L6",IF(D467&gt;=2014,"L1",IF(D467&gt;=1998,"L2",IF(D467&gt;=1987,"L3",IF(D467&gt;=1978,"L4",IF(D467&gt;=1965,"L5","L6"))))))</f>
        <v>L4</v>
      </c>
      <c r="H467" s="4" t="str">
        <f aca="false">IFERROR(INDEX(Lanes!$C$2:$C$60,MATCH(LEFT(I467,FIND(" ",I467)-1),Lanes!$A$2:$A$60,0)),"?")</f>
        <v>V</v>
      </c>
      <c r="I467" s="4" t="s">
        <v>3378</v>
      </c>
      <c r="J467" s="4"/>
      <c r="K467" s="4" t="s">
        <v>525</v>
      </c>
      <c r="L467" s="4" t="s">
        <v>753</v>
      </c>
      <c r="M467" s="4" t="s">
        <v>316</v>
      </c>
      <c r="N467" s="4" t="s">
        <v>3674</v>
      </c>
      <c r="O467" s="4" t="s">
        <v>3688</v>
      </c>
      <c r="P467" s="2" t="s">
        <v>3689</v>
      </c>
      <c r="Q467" s="2" t="s">
        <v>3690</v>
      </c>
      <c r="R467" s="4" t="s">
        <v>50</v>
      </c>
      <c r="S467" s="4" t="s">
        <v>3691</v>
      </c>
      <c r="T467" s="4" t="s">
        <v>107</v>
      </c>
      <c r="U467" s="4"/>
      <c r="V467" s="4"/>
      <c r="W467" s="4" t="s">
        <v>75</v>
      </c>
      <c r="X467" s="2" t="s">
        <v>3679</v>
      </c>
      <c r="Y467" s="4" t="s">
        <v>77</v>
      </c>
      <c r="Z467" s="4"/>
      <c r="AA467" s="4"/>
      <c r="AB467" s="4"/>
    </row>
    <row r="468" customFormat="false" ht="75" hidden="false" customHeight="true" outlineLevel="0" collapsed="false">
      <c r="A468" s="4" t="s">
        <v>3692</v>
      </c>
      <c r="B468" s="4" t="s">
        <v>3671</v>
      </c>
      <c r="C468" s="4" t="s">
        <v>3693</v>
      </c>
      <c r="D468" s="4" t="n">
        <v>1987</v>
      </c>
      <c r="E468" s="4" t="s">
        <v>91</v>
      </c>
      <c r="F468" s="4" t="s">
        <v>2952</v>
      </c>
      <c r="G468" s="4" t="str">
        <f aca="false">IF(LEFT(I468,3)="R1 ","L6",IF(D468&gt;=2014,"L1",IF(D468&gt;=1998,"L2",IF(D468&gt;=1987,"L3",IF(D468&gt;=1978,"L4",IF(D468&gt;=1965,"L5","L6"))))))</f>
        <v>L3</v>
      </c>
      <c r="H468" s="4" t="str">
        <f aca="false">IFERROR(INDEX(Lanes!$C$2:$C$60,MATCH(LEFT(I468,FIND(" ",I468)-1),Lanes!$A$2:$A$60,0)),"?")</f>
        <v>V</v>
      </c>
      <c r="I468" s="4" t="s">
        <v>3378</v>
      </c>
      <c r="J468" s="4"/>
      <c r="K468" s="4" t="s">
        <v>525</v>
      </c>
      <c r="L468" s="4" t="s">
        <v>753</v>
      </c>
      <c r="M468" s="4" t="s">
        <v>316</v>
      </c>
      <c r="N468" s="4" t="s">
        <v>3674</v>
      </c>
      <c r="O468" s="4" t="s">
        <v>3694</v>
      </c>
      <c r="P468" s="2" t="s">
        <v>3695</v>
      </c>
      <c r="Q468" s="2" t="s">
        <v>3696</v>
      </c>
      <c r="R468" s="4" t="s">
        <v>50</v>
      </c>
      <c r="S468" s="4" t="s">
        <v>3697</v>
      </c>
      <c r="T468" s="4" t="s">
        <v>52</v>
      </c>
      <c r="U468" s="4"/>
      <c r="V468" s="4"/>
      <c r="W468" s="4" t="s">
        <v>75</v>
      </c>
      <c r="X468" s="2" t="s">
        <v>3679</v>
      </c>
      <c r="Y468" s="4" t="s">
        <v>77</v>
      </c>
      <c r="Z468" s="4"/>
      <c r="AA468" s="4"/>
      <c r="AB468" s="4"/>
    </row>
    <row r="469" customFormat="false" ht="75" hidden="false" customHeight="true" outlineLevel="0" collapsed="false">
      <c r="A469" s="4" t="s">
        <v>3698</v>
      </c>
      <c r="B469" s="4" t="s">
        <v>3671</v>
      </c>
      <c r="C469" s="4" t="s">
        <v>3699</v>
      </c>
      <c r="D469" s="4" t="n">
        <v>1988</v>
      </c>
      <c r="E469" s="4" t="s">
        <v>91</v>
      </c>
      <c r="F469" s="4" t="s">
        <v>2944</v>
      </c>
      <c r="G469" s="4" t="str">
        <f aca="false">IF(LEFT(I469,3)="R1 ","L6",IF(D469&gt;=2014,"L1",IF(D469&gt;=1998,"L2",IF(D469&gt;=1987,"L3",IF(D469&gt;=1978,"L4",IF(D469&gt;=1965,"L5","L6"))))))</f>
        <v>L3</v>
      </c>
      <c r="H469" s="4" t="str">
        <f aca="false">IFERROR(INDEX(Lanes!$C$2:$C$60,MATCH(LEFT(I469,FIND(" ",I469)-1),Lanes!$A$2:$A$60,0)),"?")</f>
        <v>V</v>
      </c>
      <c r="I469" s="4" t="s">
        <v>3378</v>
      </c>
      <c r="J469" s="4"/>
      <c r="K469" s="4" t="s">
        <v>525</v>
      </c>
      <c r="L469" s="4" t="s">
        <v>753</v>
      </c>
      <c r="M469" s="4" t="s">
        <v>316</v>
      </c>
      <c r="N469" s="4" t="s">
        <v>3674</v>
      </c>
      <c r="O469" s="4" t="s">
        <v>3700</v>
      </c>
      <c r="P469" s="2" t="s">
        <v>3701</v>
      </c>
      <c r="Q469" s="2" t="s">
        <v>3702</v>
      </c>
      <c r="R469" s="4" t="s">
        <v>50</v>
      </c>
      <c r="S469" s="4" t="s">
        <v>3703</v>
      </c>
      <c r="T469" s="4" t="s">
        <v>52</v>
      </c>
      <c r="U469" s="4"/>
      <c r="V469" s="4"/>
      <c r="W469" s="4" t="s">
        <v>75</v>
      </c>
      <c r="X469" s="2" t="s">
        <v>3704</v>
      </c>
      <c r="Y469" s="4" t="s">
        <v>54</v>
      </c>
      <c r="Z469" s="4"/>
      <c r="AA469" s="4"/>
      <c r="AB469" s="4"/>
    </row>
    <row r="470" customFormat="false" ht="75" hidden="false" customHeight="true" outlineLevel="0" collapsed="false">
      <c r="A470" s="4" t="s">
        <v>3705</v>
      </c>
      <c r="B470" s="4" t="s">
        <v>3671</v>
      </c>
      <c r="C470" s="4" t="s">
        <v>3706</v>
      </c>
      <c r="D470" s="4" t="n">
        <v>1990</v>
      </c>
      <c r="E470" s="4" t="s">
        <v>91</v>
      </c>
      <c r="F470" s="4" t="s">
        <v>3707</v>
      </c>
      <c r="G470" s="4" t="str">
        <f aca="false">IF(LEFT(I470,3)="R1 ","L6",IF(D470&gt;=2014,"L1",IF(D470&gt;=1998,"L2",IF(D470&gt;=1987,"L3",IF(D470&gt;=1978,"L4",IF(D470&gt;=1965,"L5","L6"))))))</f>
        <v>L3</v>
      </c>
      <c r="H470" s="4" t="str">
        <f aca="false">IFERROR(INDEX(Lanes!$C$2:$C$60,MATCH(LEFT(I470,FIND(" ",I470)-1),Lanes!$A$2:$A$60,0)),"?")</f>
        <v>V</v>
      </c>
      <c r="I470" s="4" t="s">
        <v>3378</v>
      </c>
      <c r="J470" s="4"/>
      <c r="K470" s="4" t="s">
        <v>525</v>
      </c>
      <c r="L470" s="4" t="s">
        <v>753</v>
      </c>
      <c r="M470" s="4" t="s">
        <v>316</v>
      </c>
      <c r="N470" s="4" t="s">
        <v>3674</v>
      </c>
      <c r="O470" s="4" t="s">
        <v>3708</v>
      </c>
      <c r="P470" s="2" t="s">
        <v>3709</v>
      </c>
      <c r="Q470" s="2" t="s">
        <v>3710</v>
      </c>
      <c r="R470" s="4" t="s">
        <v>50</v>
      </c>
      <c r="S470" s="4" t="s">
        <v>3711</v>
      </c>
      <c r="T470" s="4" t="s">
        <v>107</v>
      </c>
      <c r="U470" s="4"/>
      <c r="V470" s="4"/>
      <c r="W470" s="4" t="s">
        <v>75</v>
      </c>
      <c r="X470" s="2" t="s">
        <v>3679</v>
      </c>
      <c r="Y470" s="4" t="s">
        <v>77</v>
      </c>
      <c r="Z470" s="4"/>
      <c r="AA470" s="4"/>
      <c r="AB470" s="4"/>
    </row>
    <row r="471" customFormat="false" ht="75" hidden="false" customHeight="true" outlineLevel="0" collapsed="false">
      <c r="A471" s="4" t="s">
        <v>3712</v>
      </c>
      <c r="B471" s="4" t="s">
        <v>3671</v>
      </c>
      <c r="C471" s="4" t="s">
        <v>3713</v>
      </c>
      <c r="D471" s="4" t="n">
        <v>1992</v>
      </c>
      <c r="E471" s="4" t="s">
        <v>91</v>
      </c>
      <c r="F471" s="4" t="s">
        <v>3707</v>
      </c>
      <c r="G471" s="4" t="str">
        <f aca="false">IF(LEFT(I471,3)="R1 ","L6",IF(D471&gt;=2014,"L1",IF(D471&gt;=1998,"L2",IF(D471&gt;=1987,"L3",IF(D471&gt;=1978,"L4",IF(D471&gt;=1965,"L5","L6"))))))</f>
        <v>L3</v>
      </c>
      <c r="H471" s="4" t="str">
        <f aca="false">IFERROR(INDEX(Lanes!$C$2:$C$60,MATCH(LEFT(I471,FIND(" ",I471)-1),Lanes!$A$2:$A$60,0)),"?")</f>
        <v>V</v>
      </c>
      <c r="I471" s="4" t="s">
        <v>3378</v>
      </c>
      <c r="J471" s="4"/>
      <c r="K471" s="4" t="s">
        <v>525</v>
      </c>
      <c r="L471" s="4" t="s">
        <v>753</v>
      </c>
      <c r="M471" s="4" t="s">
        <v>316</v>
      </c>
      <c r="N471" s="4" t="s">
        <v>3674</v>
      </c>
      <c r="O471" s="4" t="s">
        <v>3714</v>
      </c>
      <c r="P471" s="2" t="s">
        <v>3715</v>
      </c>
      <c r="Q471" s="2" t="s">
        <v>3716</v>
      </c>
      <c r="R471" s="4" t="s">
        <v>50</v>
      </c>
      <c r="S471" s="4" t="s">
        <v>3717</v>
      </c>
      <c r="T471" s="4" t="s">
        <v>107</v>
      </c>
      <c r="U471" s="4"/>
      <c r="V471" s="4"/>
      <c r="W471" s="4" t="s">
        <v>75</v>
      </c>
      <c r="X471" s="2" t="s">
        <v>3679</v>
      </c>
      <c r="Y471" s="4" t="s">
        <v>77</v>
      </c>
      <c r="Z471" s="4"/>
      <c r="AA471" s="4"/>
      <c r="AB471" s="4"/>
    </row>
    <row r="472" customFormat="false" ht="75" hidden="false" customHeight="true" outlineLevel="0" collapsed="false">
      <c r="A472" s="4" t="s">
        <v>3718</v>
      </c>
      <c r="B472" s="4" t="s">
        <v>3671</v>
      </c>
      <c r="C472" s="4" t="s">
        <v>3719</v>
      </c>
      <c r="D472" s="4" t="n">
        <v>1995</v>
      </c>
      <c r="E472" s="4" t="s">
        <v>91</v>
      </c>
      <c r="F472" s="4" t="s">
        <v>3707</v>
      </c>
      <c r="G472" s="4" t="str">
        <f aca="false">IF(LEFT(I472,3)="R1 ","L6",IF(D472&gt;=2014,"L1",IF(D472&gt;=1998,"L2",IF(D472&gt;=1987,"L3",IF(D472&gt;=1978,"L4",IF(D472&gt;=1965,"L5","L6"))))))</f>
        <v>L3</v>
      </c>
      <c r="H472" s="4" t="str">
        <f aca="false">IFERROR(INDEX(Lanes!$C$2:$C$60,MATCH(LEFT(I472,FIND(" ",I472)-1),Lanes!$A$2:$A$60,0)),"?")</f>
        <v>V</v>
      </c>
      <c r="I472" s="4" t="s">
        <v>3378</v>
      </c>
      <c r="J472" s="4"/>
      <c r="K472" s="4" t="s">
        <v>525</v>
      </c>
      <c r="L472" s="4" t="s">
        <v>753</v>
      </c>
      <c r="M472" s="4" t="s">
        <v>316</v>
      </c>
      <c r="N472" s="4" t="s">
        <v>3674</v>
      </c>
      <c r="O472" s="4" t="s">
        <v>3720</v>
      </c>
      <c r="P472" s="2" t="s">
        <v>3721</v>
      </c>
      <c r="Q472" s="2" t="s">
        <v>3722</v>
      </c>
      <c r="R472" s="4" t="s">
        <v>50</v>
      </c>
      <c r="S472" s="4" t="s">
        <v>3723</v>
      </c>
      <c r="T472" s="4" t="s">
        <v>107</v>
      </c>
      <c r="U472" s="4"/>
      <c r="V472" s="4"/>
      <c r="W472" s="4" t="s">
        <v>75</v>
      </c>
      <c r="X472" s="2" t="s">
        <v>3679</v>
      </c>
      <c r="Y472" s="4" t="s">
        <v>77</v>
      </c>
      <c r="Z472" s="4"/>
      <c r="AA472" s="4"/>
      <c r="AB472" s="4"/>
    </row>
    <row r="473" customFormat="false" ht="75" hidden="false" customHeight="true" outlineLevel="0" collapsed="false">
      <c r="A473" s="4" t="s">
        <v>3724</v>
      </c>
      <c r="B473" s="4" t="s">
        <v>3725</v>
      </c>
      <c r="C473" s="4" t="s">
        <v>3726</v>
      </c>
      <c r="D473" s="4" t="n">
        <v>1985</v>
      </c>
      <c r="E473" s="4" t="s">
        <v>91</v>
      </c>
      <c r="F473" s="4" t="s">
        <v>3727</v>
      </c>
      <c r="G473" s="4" t="str">
        <f aca="false">IF(LEFT(I473,3)="R1 ","L6",IF(D473&gt;=2014,"L1",IF(D473&gt;=1998,"L2",IF(D473&gt;=1987,"L3",IF(D473&gt;=1978,"L4",IF(D473&gt;=1965,"L5","L6"))))))</f>
        <v>L4</v>
      </c>
      <c r="H473" s="4" t="str">
        <f aca="false">IFERROR(INDEX(Lanes!$C$2:$C$60,MATCH(LEFT(I473,FIND(" ",I473)-1),Lanes!$A$2:$A$60,0)),"?")</f>
        <v>V</v>
      </c>
      <c r="I473" s="4" t="s">
        <v>3378</v>
      </c>
      <c r="J473" s="4"/>
      <c r="K473" s="4" t="s">
        <v>249</v>
      </c>
      <c r="L473" s="4" t="s">
        <v>472</v>
      </c>
      <c r="M473" s="4" t="s">
        <v>3728</v>
      </c>
      <c r="N473" s="4" t="s">
        <v>3538</v>
      </c>
      <c r="O473" s="4" t="s">
        <v>3729</v>
      </c>
      <c r="P473" s="2" t="s">
        <v>3730</v>
      </c>
      <c r="Q473" s="2" t="s">
        <v>3731</v>
      </c>
      <c r="R473" s="4" t="s">
        <v>50</v>
      </c>
      <c r="S473" s="4" t="s">
        <v>3732</v>
      </c>
      <c r="T473" s="4" t="s">
        <v>52</v>
      </c>
      <c r="U473" s="4"/>
      <c r="V473" s="4"/>
      <c r="W473" s="4"/>
      <c r="X473" s="2" t="s">
        <v>3733</v>
      </c>
      <c r="Y473" s="4" t="s">
        <v>54</v>
      </c>
      <c r="Z473" s="4"/>
      <c r="AA473" s="4"/>
      <c r="AB473" s="4"/>
    </row>
    <row r="474" customFormat="false" ht="75" hidden="false" customHeight="true" outlineLevel="0" collapsed="false">
      <c r="A474" s="4" t="s">
        <v>3734</v>
      </c>
      <c r="B474" s="4" t="s">
        <v>3725</v>
      </c>
      <c r="C474" s="4" t="s">
        <v>3735</v>
      </c>
      <c r="D474" s="4" t="n">
        <v>1986</v>
      </c>
      <c r="E474" s="4" t="s">
        <v>91</v>
      </c>
      <c r="F474" s="4" t="s">
        <v>3736</v>
      </c>
      <c r="G474" s="4" t="str">
        <f aca="false">IF(LEFT(I474,3)="R1 ","L6",IF(D474&gt;=2014,"L1",IF(D474&gt;=1998,"L2",IF(D474&gt;=1987,"L3",IF(D474&gt;=1978,"L4",IF(D474&gt;=1965,"L5","L6"))))))</f>
        <v>L4</v>
      </c>
      <c r="H474" s="4" t="str">
        <f aca="false">IFERROR(INDEX(Lanes!$C$2:$C$60,MATCH(LEFT(I474,FIND(" ",I474)-1),Lanes!$A$2:$A$60,0)),"?")</f>
        <v>V</v>
      </c>
      <c r="I474" s="4" t="s">
        <v>3378</v>
      </c>
      <c r="J474" s="4"/>
      <c r="K474" s="4" t="s">
        <v>249</v>
      </c>
      <c r="L474" s="4" t="s">
        <v>472</v>
      </c>
      <c r="M474" s="4" t="s">
        <v>3728</v>
      </c>
      <c r="N474" s="4" t="s">
        <v>3538</v>
      </c>
      <c r="O474" s="4" t="s">
        <v>3737</v>
      </c>
      <c r="P474" s="2" t="s">
        <v>3738</v>
      </c>
      <c r="Q474" s="2" t="s">
        <v>3739</v>
      </c>
      <c r="R474" s="4" t="s">
        <v>50</v>
      </c>
      <c r="S474" s="4" t="s">
        <v>3740</v>
      </c>
      <c r="T474" s="4" t="s">
        <v>402</v>
      </c>
      <c r="U474" s="4"/>
      <c r="V474" s="4"/>
      <c r="W474" s="4"/>
      <c r="X474" s="2" t="s">
        <v>3741</v>
      </c>
      <c r="Y474" s="4" t="s">
        <v>54</v>
      </c>
      <c r="Z474" s="4"/>
      <c r="AA474" s="4"/>
      <c r="AB474" s="4"/>
    </row>
    <row r="475" customFormat="false" ht="75" hidden="false" customHeight="true" outlineLevel="0" collapsed="false">
      <c r="A475" s="4" t="s">
        <v>3742</v>
      </c>
      <c r="B475" s="4" t="s">
        <v>3725</v>
      </c>
      <c r="C475" s="4" t="s">
        <v>3725</v>
      </c>
      <c r="D475" s="4" t="n">
        <v>1986</v>
      </c>
      <c r="E475" s="4" t="s">
        <v>91</v>
      </c>
      <c r="F475" s="4" t="s">
        <v>3736</v>
      </c>
      <c r="G475" s="4" t="str">
        <f aca="false">IF(LEFT(I475,3)="R1 ","L6",IF(D475&gt;=2014,"L1",IF(D475&gt;=1998,"L2",IF(D475&gt;=1987,"L3",IF(D475&gt;=1978,"L4",IF(D475&gt;=1965,"L5","L6"))))))</f>
        <v>L4</v>
      </c>
      <c r="H475" s="4" t="str">
        <f aca="false">IFERROR(INDEX(Lanes!$C$2:$C$60,MATCH(LEFT(I475,FIND(" ",I475)-1),Lanes!$A$2:$A$60,0)),"?")</f>
        <v>V</v>
      </c>
      <c r="I475" s="4" t="s">
        <v>3378</v>
      </c>
      <c r="J475" s="4"/>
      <c r="K475" s="4" t="s">
        <v>249</v>
      </c>
      <c r="L475" s="4" t="s">
        <v>472</v>
      </c>
      <c r="M475" s="4" t="s">
        <v>3728</v>
      </c>
      <c r="N475" s="4" t="s">
        <v>3538</v>
      </c>
      <c r="O475" s="4" t="s">
        <v>3743</v>
      </c>
      <c r="P475" s="2" t="s">
        <v>3744</v>
      </c>
      <c r="Q475" s="2" t="s">
        <v>3745</v>
      </c>
      <c r="R475" s="4" t="s">
        <v>50</v>
      </c>
      <c r="S475" s="4" t="s">
        <v>3746</v>
      </c>
      <c r="T475" s="4" t="s">
        <v>107</v>
      </c>
      <c r="U475" s="4"/>
      <c r="V475" s="4"/>
      <c r="W475" s="4"/>
      <c r="X475" s="2" t="s">
        <v>3747</v>
      </c>
      <c r="Y475" s="4" t="s">
        <v>54</v>
      </c>
      <c r="Z475" s="4"/>
      <c r="AA475" s="4"/>
      <c r="AB475" s="4"/>
    </row>
    <row r="476" customFormat="false" ht="75" hidden="false" customHeight="true" outlineLevel="0" collapsed="false">
      <c r="A476" s="4" t="s">
        <v>3748</v>
      </c>
      <c r="B476" s="4" t="s">
        <v>3725</v>
      </c>
      <c r="C476" s="4" t="s">
        <v>3749</v>
      </c>
      <c r="D476" s="4" t="n">
        <v>1988</v>
      </c>
      <c r="E476" s="4" t="s">
        <v>91</v>
      </c>
      <c r="F476" s="4" t="s">
        <v>1791</v>
      </c>
      <c r="G476" s="4" t="str">
        <f aca="false">IF(LEFT(I476,3)="R1 ","L6",IF(D476&gt;=2014,"L1",IF(D476&gt;=1998,"L2",IF(D476&gt;=1987,"L3",IF(D476&gt;=1978,"L4",IF(D476&gt;=1965,"L5","L6"))))))</f>
        <v>L3</v>
      </c>
      <c r="H476" s="4" t="str">
        <f aca="false">IFERROR(INDEX(Lanes!$C$2:$C$60,MATCH(LEFT(I476,FIND(" ",I476)-1),Lanes!$A$2:$A$60,0)),"?")</f>
        <v>V</v>
      </c>
      <c r="I476" s="4" t="s">
        <v>3378</v>
      </c>
      <c r="J476" s="4"/>
      <c r="K476" s="4" t="s">
        <v>249</v>
      </c>
      <c r="L476" s="4" t="s">
        <v>472</v>
      </c>
      <c r="M476" s="4" t="s">
        <v>3728</v>
      </c>
      <c r="N476" s="4" t="s">
        <v>3538</v>
      </c>
      <c r="O476" s="4" t="s">
        <v>3750</v>
      </c>
      <c r="P476" s="2" t="s">
        <v>3751</v>
      </c>
      <c r="Q476" s="2" t="s">
        <v>3752</v>
      </c>
      <c r="R476" s="4" t="s">
        <v>50</v>
      </c>
      <c r="S476" s="4" t="s">
        <v>3753</v>
      </c>
      <c r="T476" s="4" t="s">
        <v>107</v>
      </c>
      <c r="U476" s="4"/>
      <c r="V476" s="4"/>
      <c r="W476" s="4"/>
      <c r="X476" s="2" t="s">
        <v>3754</v>
      </c>
      <c r="Y476" s="4" t="s">
        <v>77</v>
      </c>
      <c r="Z476" s="4"/>
      <c r="AA476" s="4"/>
      <c r="AB476" s="4"/>
    </row>
    <row r="477" customFormat="false" ht="75" hidden="false" customHeight="true" outlineLevel="0" collapsed="false">
      <c r="A477" s="4" t="s">
        <v>3755</v>
      </c>
      <c r="B477" s="4" t="s">
        <v>3725</v>
      </c>
      <c r="C477" s="4" t="s">
        <v>3756</v>
      </c>
      <c r="D477" s="4" t="n">
        <v>1989</v>
      </c>
      <c r="E477" s="4" t="s">
        <v>91</v>
      </c>
      <c r="F477" s="4" t="s">
        <v>1791</v>
      </c>
      <c r="G477" s="4" t="str">
        <f aca="false">IF(LEFT(I477,3)="R1 ","L6",IF(D477&gt;=2014,"L1",IF(D477&gt;=1998,"L2",IF(D477&gt;=1987,"L3",IF(D477&gt;=1978,"L4",IF(D477&gt;=1965,"L5","L6"))))))</f>
        <v>L3</v>
      </c>
      <c r="H477" s="4" t="str">
        <f aca="false">IFERROR(INDEX(Lanes!$C$2:$C$60,MATCH(LEFT(I477,FIND(" ",I477)-1),Lanes!$A$2:$A$60,0)),"?")</f>
        <v>V</v>
      </c>
      <c r="I477" s="4" t="s">
        <v>3378</v>
      </c>
      <c r="J477" s="4"/>
      <c r="K477" s="4" t="s">
        <v>249</v>
      </c>
      <c r="L477" s="4" t="s">
        <v>472</v>
      </c>
      <c r="M477" s="4" t="s">
        <v>3728</v>
      </c>
      <c r="N477" s="4" t="s">
        <v>3538</v>
      </c>
      <c r="O477" s="4" t="s">
        <v>3757</v>
      </c>
      <c r="P477" s="2" t="s">
        <v>3758</v>
      </c>
      <c r="Q477" s="2" t="s">
        <v>3759</v>
      </c>
      <c r="R477" s="4" t="s">
        <v>50</v>
      </c>
      <c r="S477" s="4" t="s">
        <v>3760</v>
      </c>
      <c r="T477" s="4" t="s">
        <v>52</v>
      </c>
      <c r="U477" s="4"/>
      <c r="V477" s="4"/>
      <c r="W477" s="4"/>
      <c r="X477" s="2" t="s">
        <v>3761</v>
      </c>
      <c r="Y477" s="4" t="s">
        <v>54</v>
      </c>
      <c r="Z477" s="4"/>
      <c r="AA477" s="4"/>
      <c r="AB477" s="4"/>
    </row>
    <row r="478" customFormat="false" ht="75" hidden="false" customHeight="true" outlineLevel="0" collapsed="false">
      <c r="A478" s="4" t="s">
        <v>3762</v>
      </c>
      <c r="B478" s="4" t="s">
        <v>3763</v>
      </c>
      <c r="C478" s="4" t="s">
        <v>3764</v>
      </c>
      <c r="D478" s="4" t="n">
        <v>1980</v>
      </c>
      <c r="E478" s="4" t="s">
        <v>91</v>
      </c>
      <c r="F478" s="4" t="s">
        <v>3765</v>
      </c>
      <c r="G478" s="4" t="str">
        <f aca="false">IF(LEFT(I478,3)="R1 ","L6",IF(D478&gt;=2014,"L1",IF(D478&gt;=1998,"L2",IF(D478&gt;=1987,"L3",IF(D478&gt;=1978,"L4",IF(D478&gt;=1965,"L5","L6"))))))</f>
        <v>L4</v>
      </c>
      <c r="H478" s="4" t="str">
        <f aca="false">IFERROR(INDEX(Lanes!$C$2:$C$60,MATCH(LEFT(I478,FIND(" ",I478)-1),Lanes!$A$2:$A$60,0)),"?")</f>
        <v>V</v>
      </c>
      <c r="I478" s="4" t="s">
        <v>3378</v>
      </c>
      <c r="J478" s="4"/>
      <c r="K478" s="4" t="s">
        <v>501</v>
      </c>
      <c r="L478" s="4" t="s">
        <v>753</v>
      </c>
      <c r="M478" s="4" t="s">
        <v>3766</v>
      </c>
      <c r="N478" s="4" t="s">
        <v>3767</v>
      </c>
      <c r="O478" s="4" t="s">
        <v>3768</v>
      </c>
      <c r="P478" s="2" t="s">
        <v>3769</v>
      </c>
      <c r="Q478" s="2" t="s">
        <v>3770</v>
      </c>
      <c r="R478" s="4" t="s">
        <v>50</v>
      </c>
      <c r="S478" s="4" t="s">
        <v>3771</v>
      </c>
      <c r="T478" s="4" t="s">
        <v>52</v>
      </c>
      <c r="U478" s="4"/>
      <c r="V478" s="4"/>
      <c r="W478" s="4"/>
      <c r="X478" s="2" t="s">
        <v>3772</v>
      </c>
      <c r="Y478" s="4" t="s">
        <v>54</v>
      </c>
      <c r="Z478" s="4"/>
      <c r="AA478" s="4"/>
      <c r="AB478" s="4"/>
    </row>
    <row r="479" customFormat="false" ht="75" hidden="false" customHeight="true" outlineLevel="0" collapsed="false">
      <c r="A479" s="4" t="s">
        <v>3773</v>
      </c>
      <c r="B479" s="4" t="s">
        <v>3763</v>
      </c>
      <c r="C479" s="4" t="s">
        <v>3774</v>
      </c>
      <c r="D479" s="4" t="n">
        <v>1986</v>
      </c>
      <c r="E479" s="4" t="s">
        <v>91</v>
      </c>
      <c r="F479" s="4" t="s">
        <v>3775</v>
      </c>
      <c r="G479" s="4" t="str">
        <f aca="false">IF(LEFT(I479,3)="R1 ","L6",IF(D479&gt;=2014,"L1",IF(D479&gt;=1998,"L2",IF(D479&gt;=1987,"L3",IF(D479&gt;=1978,"L4",IF(D479&gt;=1965,"L5","L6"))))))</f>
        <v>L4</v>
      </c>
      <c r="H479" s="4" t="str">
        <f aca="false">IFERROR(INDEX(Lanes!$C$2:$C$60,MATCH(LEFT(I479,FIND(" ",I479)-1),Lanes!$A$2:$A$60,0)),"?")</f>
        <v>V</v>
      </c>
      <c r="I479" s="4" t="s">
        <v>3378</v>
      </c>
      <c r="J479" s="4"/>
      <c r="K479" s="4" t="s">
        <v>501</v>
      </c>
      <c r="L479" s="4" t="s">
        <v>753</v>
      </c>
      <c r="M479" s="4" t="s">
        <v>3766</v>
      </c>
      <c r="N479" s="4" t="s">
        <v>3767</v>
      </c>
      <c r="O479" s="4" t="s">
        <v>3776</v>
      </c>
      <c r="P479" s="2" t="s">
        <v>3777</v>
      </c>
      <c r="Q479" s="2" t="s">
        <v>3778</v>
      </c>
      <c r="R479" s="4" t="s">
        <v>50</v>
      </c>
      <c r="S479" s="4" t="s">
        <v>3779</v>
      </c>
      <c r="T479" s="4" t="s">
        <v>107</v>
      </c>
      <c r="U479" s="4"/>
      <c r="V479" s="4"/>
      <c r="W479" s="4"/>
      <c r="X479" s="2" t="s">
        <v>3780</v>
      </c>
      <c r="Y479" s="4" t="s">
        <v>77</v>
      </c>
      <c r="Z479" s="4"/>
      <c r="AA479" s="4"/>
      <c r="AB479" s="4"/>
    </row>
    <row r="480" customFormat="false" ht="75" hidden="false" customHeight="true" outlineLevel="0" collapsed="false">
      <c r="A480" s="4" t="s">
        <v>3781</v>
      </c>
      <c r="B480" s="4" t="s">
        <v>3763</v>
      </c>
      <c r="C480" s="4" t="s">
        <v>3782</v>
      </c>
      <c r="D480" s="4" t="n">
        <v>1988</v>
      </c>
      <c r="E480" s="4" t="s">
        <v>91</v>
      </c>
      <c r="F480" s="4" t="s">
        <v>2469</v>
      </c>
      <c r="G480" s="4" t="str">
        <f aca="false">IF(LEFT(I480,3)="R1 ","L6",IF(D480&gt;=2014,"L1",IF(D480&gt;=1998,"L2",IF(D480&gt;=1987,"L3",IF(D480&gt;=1978,"L4",IF(D480&gt;=1965,"L5","L6"))))))</f>
        <v>L3</v>
      </c>
      <c r="H480" s="4" t="str">
        <f aca="false">IFERROR(INDEX(Lanes!$C$2:$C$60,MATCH(LEFT(I480,FIND(" ",I480)-1),Lanes!$A$2:$A$60,0)),"?")</f>
        <v>V</v>
      </c>
      <c r="I480" s="4" t="s">
        <v>3378</v>
      </c>
      <c r="J480" s="4"/>
      <c r="K480" s="4" t="s">
        <v>501</v>
      </c>
      <c r="L480" s="4" t="s">
        <v>753</v>
      </c>
      <c r="M480" s="4" t="s">
        <v>3766</v>
      </c>
      <c r="N480" s="4" t="s">
        <v>3767</v>
      </c>
      <c r="O480" s="4" t="s">
        <v>3783</v>
      </c>
      <c r="P480" s="2" t="s">
        <v>3784</v>
      </c>
      <c r="Q480" s="2" t="s">
        <v>3785</v>
      </c>
      <c r="R480" s="4" t="s">
        <v>50</v>
      </c>
      <c r="S480" s="4" t="s">
        <v>3786</v>
      </c>
      <c r="T480" s="4" t="s">
        <v>107</v>
      </c>
      <c r="U480" s="4"/>
      <c r="V480" s="4"/>
      <c r="W480" s="4"/>
      <c r="X480" s="2" t="s">
        <v>3780</v>
      </c>
      <c r="Y480" s="4" t="s">
        <v>77</v>
      </c>
      <c r="Z480" s="4"/>
      <c r="AA480" s="4"/>
      <c r="AB480" s="4"/>
    </row>
    <row r="481" customFormat="false" ht="75" hidden="false" customHeight="true" outlineLevel="0" collapsed="false">
      <c r="A481" s="4" t="s">
        <v>3787</v>
      </c>
      <c r="B481" s="4" t="s">
        <v>3763</v>
      </c>
      <c r="C481" s="4" t="s">
        <v>3788</v>
      </c>
      <c r="D481" s="4" t="n">
        <v>1991</v>
      </c>
      <c r="E481" s="4" t="s">
        <v>91</v>
      </c>
      <c r="F481" s="4" t="s">
        <v>2469</v>
      </c>
      <c r="G481" s="4" t="str">
        <f aca="false">IF(LEFT(I481,3)="R1 ","L6",IF(D481&gt;=2014,"L1",IF(D481&gt;=1998,"L2",IF(D481&gt;=1987,"L3",IF(D481&gt;=1978,"L4",IF(D481&gt;=1965,"L5","L6"))))))</f>
        <v>L3</v>
      </c>
      <c r="H481" s="4" t="str">
        <f aca="false">IFERROR(INDEX(Lanes!$C$2:$C$60,MATCH(LEFT(I481,FIND(" ",I481)-1),Lanes!$A$2:$A$60,0)),"?")</f>
        <v>V</v>
      </c>
      <c r="I481" s="4" t="s">
        <v>3378</v>
      </c>
      <c r="J481" s="4"/>
      <c r="K481" s="4" t="s">
        <v>501</v>
      </c>
      <c r="L481" s="4" t="s">
        <v>753</v>
      </c>
      <c r="M481" s="4" t="s">
        <v>3766</v>
      </c>
      <c r="N481" s="4" t="s">
        <v>3767</v>
      </c>
      <c r="O481" s="4" t="s">
        <v>3789</v>
      </c>
      <c r="P481" s="2" t="s">
        <v>3790</v>
      </c>
      <c r="Q481" s="2" t="s">
        <v>3791</v>
      </c>
      <c r="R481" s="4" t="s">
        <v>50</v>
      </c>
      <c r="S481" s="4" t="s">
        <v>3792</v>
      </c>
      <c r="T481" s="4" t="s">
        <v>107</v>
      </c>
      <c r="U481" s="4"/>
      <c r="V481" s="4"/>
      <c r="W481" s="4"/>
      <c r="X481" s="2" t="s">
        <v>3780</v>
      </c>
      <c r="Y481" s="4" t="s">
        <v>77</v>
      </c>
      <c r="Z481" s="4"/>
      <c r="AA481" s="4"/>
      <c r="AB481" s="4"/>
    </row>
    <row r="482" customFormat="false" ht="75" hidden="false" customHeight="true" outlineLevel="0" collapsed="false">
      <c r="A482" s="4" t="s">
        <v>3793</v>
      </c>
      <c r="B482" s="4" t="s">
        <v>3794</v>
      </c>
      <c r="C482" s="4" t="s">
        <v>3795</v>
      </c>
      <c r="D482" s="4" t="n">
        <v>1986</v>
      </c>
      <c r="E482" s="4" t="s">
        <v>91</v>
      </c>
      <c r="F482" s="4" t="s">
        <v>1416</v>
      </c>
      <c r="G482" s="4" t="str">
        <f aca="false">IF(LEFT(I482,3)="R1 ","L6",IF(D482&gt;=2014,"L1",IF(D482&gt;=1998,"L2",IF(D482&gt;=1987,"L3",IF(D482&gt;=1978,"L4",IF(D482&gt;=1965,"L5","L6"))))))</f>
        <v>L4</v>
      </c>
      <c r="H482" s="4" t="str">
        <f aca="false">IFERROR(INDEX(Lanes!$C$2:$C$60,MATCH(LEFT(I482,FIND(" ",I482)-1),Lanes!$A$2:$A$60,0)),"?")</f>
        <v>V</v>
      </c>
      <c r="I482" s="4" t="s">
        <v>3378</v>
      </c>
      <c r="J482" s="4"/>
      <c r="K482" s="4" t="s">
        <v>544</v>
      </c>
      <c r="L482" s="4" t="s">
        <v>352</v>
      </c>
      <c r="M482" s="4" t="s">
        <v>3431</v>
      </c>
      <c r="N482" s="4" t="s">
        <v>3432</v>
      </c>
      <c r="O482" s="4" t="s">
        <v>3796</v>
      </c>
      <c r="P482" s="2" t="s">
        <v>3797</v>
      </c>
      <c r="Q482" s="2" t="s">
        <v>3798</v>
      </c>
      <c r="R482" s="4" t="s">
        <v>50</v>
      </c>
      <c r="S482" s="4" t="s">
        <v>3799</v>
      </c>
      <c r="T482" s="4" t="s">
        <v>107</v>
      </c>
      <c r="U482" s="4"/>
      <c r="V482" s="4"/>
      <c r="W482" s="4"/>
      <c r="X482" s="2" t="s">
        <v>3800</v>
      </c>
      <c r="Y482" s="4" t="s">
        <v>77</v>
      </c>
      <c r="Z482" s="4"/>
      <c r="AA482" s="4"/>
      <c r="AB482" s="4"/>
    </row>
    <row r="483" customFormat="false" ht="75" hidden="false" customHeight="true" outlineLevel="0" collapsed="false">
      <c r="A483" s="4" t="s">
        <v>3801</v>
      </c>
      <c r="B483" s="4" t="s">
        <v>3794</v>
      </c>
      <c r="C483" s="4" t="s">
        <v>3802</v>
      </c>
      <c r="D483" s="4" t="n">
        <v>1986</v>
      </c>
      <c r="E483" s="4" t="s">
        <v>91</v>
      </c>
      <c r="F483" s="4" t="s">
        <v>1416</v>
      </c>
      <c r="G483" s="4" t="str">
        <f aca="false">IF(LEFT(I483,3)="R1 ","L6",IF(D483&gt;=2014,"L1",IF(D483&gt;=1998,"L2",IF(D483&gt;=1987,"L3",IF(D483&gt;=1978,"L4",IF(D483&gt;=1965,"L5","L6"))))))</f>
        <v>L4</v>
      </c>
      <c r="H483" s="4" t="str">
        <f aca="false">IFERROR(INDEX(Lanes!$C$2:$C$60,MATCH(LEFT(I483,FIND(" ",I483)-1),Lanes!$A$2:$A$60,0)),"?")</f>
        <v>V</v>
      </c>
      <c r="I483" s="4" t="s">
        <v>3378</v>
      </c>
      <c r="J483" s="4"/>
      <c r="K483" s="4" t="s">
        <v>544</v>
      </c>
      <c r="L483" s="4" t="s">
        <v>352</v>
      </c>
      <c r="M483" s="4" t="s">
        <v>3431</v>
      </c>
      <c r="N483" s="4" t="s">
        <v>3432</v>
      </c>
      <c r="O483" s="4" t="s">
        <v>3803</v>
      </c>
      <c r="P483" s="2" t="s">
        <v>3804</v>
      </c>
      <c r="Q483" s="2" t="s">
        <v>3805</v>
      </c>
      <c r="R483" s="4" t="s">
        <v>50</v>
      </c>
      <c r="S483" s="4" t="s">
        <v>3806</v>
      </c>
      <c r="T483" s="4" t="s">
        <v>107</v>
      </c>
      <c r="U483" s="4"/>
      <c r="V483" s="4"/>
      <c r="W483" s="4"/>
      <c r="X483" s="2" t="s">
        <v>3800</v>
      </c>
      <c r="Y483" s="4" t="s">
        <v>77</v>
      </c>
      <c r="Z483" s="4"/>
      <c r="AA483" s="4"/>
      <c r="AB483" s="4"/>
    </row>
    <row r="484" customFormat="false" ht="75" hidden="false" customHeight="true" outlineLevel="0" collapsed="false">
      <c r="A484" s="4" t="s">
        <v>3807</v>
      </c>
      <c r="B484" s="4" t="s">
        <v>3794</v>
      </c>
      <c r="C484" s="4" t="s">
        <v>3808</v>
      </c>
      <c r="D484" s="4" t="n">
        <v>1988</v>
      </c>
      <c r="E484" s="4" t="s">
        <v>91</v>
      </c>
      <c r="F484" s="4" t="s">
        <v>2469</v>
      </c>
      <c r="G484" s="4" t="str">
        <f aca="false">IF(LEFT(I484,3)="R1 ","L6",IF(D484&gt;=2014,"L1",IF(D484&gt;=1998,"L2",IF(D484&gt;=1987,"L3",IF(D484&gt;=1978,"L4",IF(D484&gt;=1965,"L5","L6"))))))</f>
        <v>L3</v>
      </c>
      <c r="H484" s="4" t="str">
        <f aca="false">IFERROR(INDEX(Lanes!$C$2:$C$60,MATCH(LEFT(I484,FIND(" ",I484)-1),Lanes!$A$2:$A$60,0)),"?")</f>
        <v>V</v>
      </c>
      <c r="I484" s="4" t="s">
        <v>3378</v>
      </c>
      <c r="J484" s="4"/>
      <c r="K484" s="4" t="s">
        <v>925</v>
      </c>
      <c r="L484" s="4" t="s">
        <v>352</v>
      </c>
      <c r="M484" s="4" t="s">
        <v>3431</v>
      </c>
      <c r="N484" s="4" t="s">
        <v>3432</v>
      </c>
      <c r="O484" s="4" t="s">
        <v>3809</v>
      </c>
      <c r="P484" s="2" t="s">
        <v>3810</v>
      </c>
      <c r="Q484" s="2" t="s">
        <v>3811</v>
      </c>
      <c r="R484" s="4" t="s">
        <v>50</v>
      </c>
      <c r="S484" s="4" t="s">
        <v>3812</v>
      </c>
      <c r="T484" s="4" t="s">
        <v>107</v>
      </c>
      <c r="U484" s="4"/>
      <c r="V484" s="4"/>
      <c r="W484" s="4"/>
      <c r="X484" s="2" t="s">
        <v>3800</v>
      </c>
      <c r="Y484" s="4" t="s">
        <v>77</v>
      </c>
      <c r="Z484" s="4"/>
      <c r="AA484" s="4"/>
      <c r="AB484" s="4"/>
    </row>
    <row r="485" customFormat="false" ht="75" hidden="false" customHeight="true" outlineLevel="0" collapsed="false">
      <c r="A485" s="4" t="s">
        <v>3813</v>
      </c>
      <c r="B485" s="4" t="s">
        <v>3814</v>
      </c>
      <c r="C485" s="4" t="s">
        <v>3815</v>
      </c>
      <c r="D485" s="4" t="n">
        <v>1987</v>
      </c>
      <c r="E485" s="4" t="s">
        <v>413</v>
      </c>
      <c r="F485" s="4" t="s">
        <v>1406</v>
      </c>
      <c r="G485" s="4" t="str">
        <f aca="false">IF(LEFT(I485,3)="R1 ","L6",IF(D485&gt;=2014,"L1",IF(D485&gt;=1998,"L2",IF(D485&gt;=1987,"L3",IF(D485&gt;=1978,"L4",IF(D485&gt;=1965,"L5","L6"))))))</f>
        <v>L3</v>
      </c>
      <c r="H485" s="4" t="str">
        <f aca="false">IFERROR(INDEX(Lanes!$C$2:$C$60,MATCH(LEFT(I485,FIND(" ",I485)-1),Lanes!$A$2:$A$60,0)),"?")</f>
        <v>V</v>
      </c>
      <c r="I485" s="4" t="s">
        <v>3378</v>
      </c>
      <c r="J485" s="4"/>
      <c r="K485" s="4" t="s">
        <v>525</v>
      </c>
      <c r="L485" s="4" t="s">
        <v>753</v>
      </c>
      <c r="M485" s="4" t="s">
        <v>754</v>
      </c>
      <c r="N485" s="4" t="s">
        <v>1594</v>
      </c>
      <c r="O485" s="4" t="s">
        <v>3816</v>
      </c>
      <c r="P485" s="2" t="s">
        <v>3817</v>
      </c>
      <c r="Q485" s="2" t="s">
        <v>3818</v>
      </c>
      <c r="R485" s="4" t="s">
        <v>50</v>
      </c>
      <c r="S485" s="4" t="s">
        <v>3819</v>
      </c>
      <c r="T485" s="4" t="s">
        <v>107</v>
      </c>
      <c r="U485" s="4"/>
      <c r="V485" s="4"/>
      <c r="W485" s="4"/>
      <c r="X485" s="2" t="s">
        <v>3820</v>
      </c>
      <c r="Y485" s="4" t="s">
        <v>77</v>
      </c>
      <c r="Z485" s="4"/>
      <c r="AA485" s="4"/>
      <c r="AB485" s="4"/>
    </row>
    <row r="486" customFormat="false" ht="75" hidden="false" customHeight="true" outlineLevel="0" collapsed="false">
      <c r="A486" s="4" t="s">
        <v>3821</v>
      </c>
      <c r="B486" s="4" t="s">
        <v>3814</v>
      </c>
      <c r="C486" s="4" t="s">
        <v>3822</v>
      </c>
      <c r="D486" s="4" t="n">
        <v>1988</v>
      </c>
      <c r="E486" s="4" t="s">
        <v>91</v>
      </c>
      <c r="F486" s="4" t="s">
        <v>1406</v>
      </c>
      <c r="G486" s="4" t="str">
        <f aca="false">IF(LEFT(I486,3)="R1 ","L6",IF(D486&gt;=2014,"L1",IF(D486&gt;=1998,"L2",IF(D486&gt;=1987,"L3",IF(D486&gt;=1978,"L4",IF(D486&gt;=1965,"L5","L6"))))))</f>
        <v>L3</v>
      </c>
      <c r="H486" s="4" t="str">
        <f aca="false">IFERROR(INDEX(Lanes!$C$2:$C$60,MATCH(LEFT(I486,FIND(" ",I486)-1),Lanes!$A$2:$A$60,0)),"?")</f>
        <v>V</v>
      </c>
      <c r="I486" s="4" t="s">
        <v>3378</v>
      </c>
      <c r="J486" s="4"/>
      <c r="K486" s="4" t="s">
        <v>525</v>
      </c>
      <c r="L486" s="4" t="s">
        <v>753</v>
      </c>
      <c r="M486" s="4" t="s">
        <v>754</v>
      </c>
      <c r="N486" s="4" t="s">
        <v>1594</v>
      </c>
      <c r="O486" s="4" t="s">
        <v>3823</v>
      </c>
      <c r="P486" s="2" t="s">
        <v>3824</v>
      </c>
      <c r="Q486" s="2" t="s">
        <v>3825</v>
      </c>
      <c r="R486" s="4" t="s">
        <v>50</v>
      </c>
      <c r="S486" s="4" t="s">
        <v>3826</v>
      </c>
      <c r="T486" s="4" t="s">
        <v>52</v>
      </c>
      <c r="U486" s="4"/>
      <c r="V486" s="4"/>
      <c r="W486" s="4"/>
      <c r="X486" s="2" t="s">
        <v>3820</v>
      </c>
      <c r="Y486" s="4" t="s">
        <v>77</v>
      </c>
      <c r="Z486" s="4"/>
      <c r="AA486" s="4"/>
      <c r="AB486" s="4"/>
    </row>
    <row r="487" customFormat="false" ht="75" hidden="false" customHeight="true" outlineLevel="0" collapsed="false">
      <c r="A487" s="4" t="s">
        <v>3827</v>
      </c>
      <c r="B487" s="4" t="s">
        <v>3814</v>
      </c>
      <c r="C487" s="4" t="s">
        <v>3828</v>
      </c>
      <c r="D487" s="4" t="n">
        <v>1989</v>
      </c>
      <c r="E487" s="4" t="s">
        <v>91</v>
      </c>
      <c r="F487" s="4" t="s">
        <v>1406</v>
      </c>
      <c r="G487" s="4" t="str">
        <f aca="false">IF(LEFT(I487,3)="R1 ","L6",IF(D487&gt;=2014,"L1",IF(D487&gt;=1998,"L2",IF(D487&gt;=1987,"L3",IF(D487&gt;=1978,"L4",IF(D487&gt;=1965,"L5","L6"))))))</f>
        <v>L3</v>
      </c>
      <c r="H487" s="4" t="str">
        <f aca="false">IFERROR(INDEX(Lanes!$C$2:$C$60,MATCH(LEFT(I487,FIND(" ",I487)-1),Lanes!$A$2:$A$60,0)),"?")</f>
        <v>V</v>
      </c>
      <c r="I487" s="4" t="s">
        <v>3378</v>
      </c>
      <c r="J487" s="4"/>
      <c r="K487" s="4" t="s">
        <v>525</v>
      </c>
      <c r="L487" s="4" t="s">
        <v>753</v>
      </c>
      <c r="M487" s="4" t="s">
        <v>754</v>
      </c>
      <c r="N487" s="4" t="s">
        <v>1594</v>
      </c>
      <c r="O487" s="4" t="s">
        <v>3829</v>
      </c>
      <c r="P487" s="2" t="s">
        <v>3830</v>
      </c>
      <c r="Q487" s="2" t="s">
        <v>3831</v>
      </c>
      <c r="R487" s="4" t="s">
        <v>50</v>
      </c>
      <c r="S487" s="4" t="s">
        <v>3832</v>
      </c>
      <c r="T487" s="4" t="s">
        <v>52</v>
      </c>
      <c r="U487" s="4"/>
      <c r="V487" s="4"/>
      <c r="W487" s="4"/>
      <c r="X487" s="2" t="s">
        <v>3833</v>
      </c>
      <c r="Y487" s="4" t="s">
        <v>54</v>
      </c>
      <c r="Z487" s="4"/>
      <c r="AA487" s="4"/>
      <c r="AB487" s="4"/>
    </row>
    <row r="488" customFormat="false" ht="75" hidden="false" customHeight="true" outlineLevel="0" collapsed="false">
      <c r="A488" s="4" t="s">
        <v>3834</v>
      </c>
      <c r="B488" s="4" t="s">
        <v>3814</v>
      </c>
      <c r="C488" s="4" t="s">
        <v>3835</v>
      </c>
      <c r="D488" s="4" t="n">
        <v>1990</v>
      </c>
      <c r="E488" s="4" t="s">
        <v>91</v>
      </c>
      <c r="F488" s="4" t="s">
        <v>1406</v>
      </c>
      <c r="G488" s="4" t="str">
        <f aca="false">IF(LEFT(I488,3)="R1 ","L6",IF(D488&gt;=2014,"L1",IF(D488&gt;=1998,"L2",IF(D488&gt;=1987,"L3",IF(D488&gt;=1978,"L4",IF(D488&gt;=1965,"L5","L6"))))))</f>
        <v>L3</v>
      </c>
      <c r="H488" s="4" t="str">
        <f aca="false">IFERROR(INDEX(Lanes!$C$2:$C$60,MATCH(LEFT(I488,FIND(" ",I488)-1),Lanes!$A$2:$A$60,0)),"?")</f>
        <v>V</v>
      </c>
      <c r="I488" s="4" t="s">
        <v>3378</v>
      </c>
      <c r="J488" s="4"/>
      <c r="K488" s="4" t="s">
        <v>525</v>
      </c>
      <c r="L488" s="4" t="s">
        <v>753</v>
      </c>
      <c r="M488" s="4" t="s">
        <v>754</v>
      </c>
      <c r="N488" s="4" t="s">
        <v>1594</v>
      </c>
      <c r="O488" s="4" t="s">
        <v>3836</v>
      </c>
      <c r="P488" s="2" t="s">
        <v>3837</v>
      </c>
      <c r="Q488" s="2" t="s">
        <v>3838</v>
      </c>
      <c r="R488" s="4" t="s">
        <v>50</v>
      </c>
      <c r="S488" s="4" t="s">
        <v>3839</v>
      </c>
      <c r="T488" s="4" t="s">
        <v>107</v>
      </c>
      <c r="U488" s="4"/>
      <c r="V488" s="4"/>
      <c r="W488" s="4"/>
      <c r="X488" s="2" t="s">
        <v>3820</v>
      </c>
      <c r="Y488" s="4" t="s">
        <v>77</v>
      </c>
      <c r="Z488" s="4"/>
      <c r="AA488" s="4"/>
      <c r="AB488" s="4"/>
    </row>
    <row r="489" customFormat="false" ht="75" hidden="false" customHeight="true" outlineLevel="0" collapsed="false">
      <c r="A489" s="4" t="s">
        <v>3840</v>
      </c>
      <c r="B489" s="4" t="s">
        <v>3814</v>
      </c>
      <c r="C489" s="4" t="s">
        <v>3841</v>
      </c>
      <c r="D489" s="4" t="n">
        <v>1991</v>
      </c>
      <c r="E489" s="4" t="s">
        <v>91</v>
      </c>
      <c r="F489" s="4" t="s">
        <v>1406</v>
      </c>
      <c r="G489" s="4" t="str">
        <f aca="false">IF(LEFT(I489,3)="R1 ","L6",IF(D489&gt;=2014,"L1",IF(D489&gt;=1998,"L2",IF(D489&gt;=1987,"L3",IF(D489&gt;=1978,"L4",IF(D489&gt;=1965,"L5","L6"))))))</f>
        <v>L3</v>
      </c>
      <c r="H489" s="4" t="str">
        <f aca="false">IFERROR(INDEX(Lanes!$C$2:$C$60,MATCH(LEFT(I489,FIND(" ",I489)-1),Lanes!$A$2:$A$60,0)),"?")</f>
        <v>V</v>
      </c>
      <c r="I489" s="4" t="s">
        <v>3378</v>
      </c>
      <c r="J489" s="4"/>
      <c r="K489" s="4" t="s">
        <v>525</v>
      </c>
      <c r="L489" s="4" t="s">
        <v>753</v>
      </c>
      <c r="M489" s="4" t="s">
        <v>754</v>
      </c>
      <c r="N489" s="4" t="s">
        <v>1594</v>
      </c>
      <c r="O489" s="4" t="s">
        <v>3842</v>
      </c>
      <c r="P489" s="2" t="s">
        <v>3843</v>
      </c>
      <c r="Q489" s="2" t="s">
        <v>3844</v>
      </c>
      <c r="R489" s="4" t="s">
        <v>50</v>
      </c>
      <c r="S489" s="4" t="s">
        <v>3845</v>
      </c>
      <c r="T489" s="4" t="s">
        <v>107</v>
      </c>
      <c r="U489" s="4"/>
      <c r="V489" s="4"/>
      <c r="W489" s="4"/>
      <c r="X489" s="2" t="s">
        <v>3820</v>
      </c>
      <c r="Y489" s="4" t="s">
        <v>77</v>
      </c>
      <c r="Z489" s="4"/>
      <c r="AA489" s="4"/>
      <c r="AB489" s="4"/>
    </row>
    <row r="490" customFormat="false" ht="75" hidden="false" customHeight="true" outlineLevel="0" collapsed="false">
      <c r="A490" s="4" t="s">
        <v>3846</v>
      </c>
      <c r="B490" s="4" t="s">
        <v>789</v>
      </c>
      <c r="C490" s="4" t="s">
        <v>3847</v>
      </c>
      <c r="D490" s="4" t="n">
        <v>1986</v>
      </c>
      <c r="E490" s="4" t="s">
        <v>91</v>
      </c>
      <c r="F490" s="4" t="s">
        <v>3775</v>
      </c>
      <c r="G490" s="4" t="str">
        <f aca="false">IF(LEFT(I490,3)="R1 ","L6",IF(D490&gt;=2014,"L1",IF(D490&gt;=1998,"L2",IF(D490&gt;=1987,"L3",IF(D490&gt;=1978,"L4",IF(D490&gt;=1965,"L5","L6"))))))</f>
        <v>L4</v>
      </c>
      <c r="H490" s="4" t="str">
        <f aca="false">IFERROR(INDEX(Lanes!$C$2:$C$60,MATCH(LEFT(I490,FIND(" ",I490)-1),Lanes!$A$2:$A$60,0)),"?")</f>
        <v>V</v>
      </c>
      <c r="I490" s="4" t="s">
        <v>3378</v>
      </c>
      <c r="J490" s="4"/>
      <c r="K490" s="4" t="s">
        <v>501</v>
      </c>
      <c r="L490" s="4" t="s">
        <v>753</v>
      </c>
      <c r="M490" s="4" t="s">
        <v>791</v>
      </c>
      <c r="N490" s="4" t="s">
        <v>3767</v>
      </c>
      <c r="O490" s="4" t="s">
        <v>3776</v>
      </c>
      <c r="P490" s="2" t="s">
        <v>3848</v>
      </c>
      <c r="Q490" s="2" t="s">
        <v>3849</v>
      </c>
      <c r="R490" s="4" t="s">
        <v>50</v>
      </c>
      <c r="S490" s="4" t="s">
        <v>3850</v>
      </c>
      <c r="T490" s="4" t="s">
        <v>107</v>
      </c>
      <c r="U490" s="4"/>
      <c r="V490" s="4"/>
      <c r="W490" s="4"/>
      <c r="X490" s="2" t="s">
        <v>3851</v>
      </c>
      <c r="Y490" s="4" t="s">
        <v>54</v>
      </c>
      <c r="Z490" s="4"/>
      <c r="AA490" s="4"/>
      <c r="AB490" s="4"/>
    </row>
    <row r="491" customFormat="false" ht="75" hidden="false" customHeight="true" outlineLevel="0" collapsed="false">
      <c r="A491" s="4" t="s">
        <v>3852</v>
      </c>
      <c r="B491" s="4" t="s">
        <v>789</v>
      </c>
      <c r="C491" s="4" t="s">
        <v>3853</v>
      </c>
      <c r="D491" s="4" t="n">
        <v>1987</v>
      </c>
      <c r="E491" s="4" t="s">
        <v>91</v>
      </c>
      <c r="F491" s="4" t="s">
        <v>3775</v>
      </c>
      <c r="G491" s="4" t="str">
        <f aca="false">IF(LEFT(I491,3)="R1 ","L6",IF(D491&gt;=2014,"L1",IF(D491&gt;=1998,"L2",IF(D491&gt;=1987,"L3",IF(D491&gt;=1978,"L4",IF(D491&gt;=1965,"L5","L6"))))))</f>
        <v>L3</v>
      </c>
      <c r="H491" s="4" t="str">
        <f aca="false">IFERROR(INDEX(Lanes!$C$2:$C$60,MATCH(LEFT(I491,FIND(" ",I491)-1),Lanes!$A$2:$A$60,0)),"?")</f>
        <v>V</v>
      </c>
      <c r="I491" s="4" t="s">
        <v>3378</v>
      </c>
      <c r="J491" s="4"/>
      <c r="K491" s="4" t="s">
        <v>501</v>
      </c>
      <c r="L491" s="4" t="s">
        <v>753</v>
      </c>
      <c r="M491" s="4" t="s">
        <v>791</v>
      </c>
      <c r="N491" s="4" t="s">
        <v>3767</v>
      </c>
      <c r="O491" s="4" t="s">
        <v>3854</v>
      </c>
      <c r="P491" s="2" t="s">
        <v>3855</v>
      </c>
      <c r="Q491" s="2" t="s">
        <v>3856</v>
      </c>
      <c r="R491" s="4" t="s">
        <v>50</v>
      </c>
      <c r="S491" s="4" t="s">
        <v>3857</v>
      </c>
      <c r="T491" s="4" t="s">
        <v>402</v>
      </c>
      <c r="U491" s="4"/>
      <c r="V491" s="4"/>
      <c r="W491" s="4"/>
      <c r="X491" s="2" t="s">
        <v>3858</v>
      </c>
      <c r="Y491" s="4" t="s">
        <v>54</v>
      </c>
      <c r="Z491" s="4"/>
      <c r="AA491" s="4"/>
      <c r="AB491" s="4"/>
    </row>
    <row r="492" customFormat="false" ht="75" hidden="false" customHeight="true" outlineLevel="0" collapsed="false">
      <c r="A492" s="4" t="s">
        <v>3859</v>
      </c>
      <c r="B492" s="4" t="s">
        <v>789</v>
      </c>
      <c r="C492" s="4" t="s">
        <v>3860</v>
      </c>
      <c r="D492" s="4" t="n">
        <v>1989</v>
      </c>
      <c r="E492" s="4" t="s">
        <v>91</v>
      </c>
      <c r="F492" s="4" t="s">
        <v>3775</v>
      </c>
      <c r="G492" s="4" t="str">
        <f aca="false">IF(LEFT(I492,3)="R1 ","L6",IF(D492&gt;=2014,"L1",IF(D492&gt;=1998,"L2",IF(D492&gt;=1987,"L3",IF(D492&gt;=1978,"L4",IF(D492&gt;=1965,"L5","L6"))))))</f>
        <v>L3</v>
      </c>
      <c r="H492" s="4" t="str">
        <f aca="false">IFERROR(INDEX(Lanes!$C$2:$C$60,MATCH(LEFT(I492,FIND(" ",I492)-1),Lanes!$A$2:$A$60,0)),"?")</f>
        <v>V</v>
      </c>
      <c r="I492" s="4" t="s">
        <v>3378</v>
      </c>
      <c r="J492" s="4"/>
      <c r="K492" s="4" t="s">
        <v>501</v>
      </c>
      <c r="L492" s="4" t="s">
        <v>753</v>
      </c>
      <c r="M492" s="4" t="s">
        <v>791</v>
      </c>
      <c r="N492" s="4" t="s">
        <v>3767</v>
      </c>
      <c r="O492" s="4" t="s">
        <v>3861</v>
      </c>
      <c r="P492" s="2" t="s">
        <v>3862</v>
      </c>
      <c r="Q492" s="2" t="s">
        <v>3863</v>
      </c>
      <c r="R492" s="4" t="s">
        <v>50</v>
      </c>
      <c r="S492" s="4" t="s">
        <v>3864</v>
      </c>
      <c r="T492" s="4" t="s">
        <v>107</v>
      </c>
      <c r="U492" s="4"/>
      <c r="V492" s="4"/>
      <c r="W492" s="4"/>
      <c r="X492" s="2" t="s">
        <v>3865</v>
      </c>
      <c r="Y492" s="4" t="s">
        <v>54</v>
      </c>
      <c r="Z492" s="4"/>
      <c r="AA492" s="4"/>
      <c r="AB492" s="4"/>
    </row>
    <row r="493" customFormat="false" ht="75" hidden="false" customHeight="true" outlineLevel="0" collapsed="false">
      <c r="A493" s="4" t="s">
        <v>3866</v>
      </c>
      <c r="B493" s="4" t="s">
        <v>3867</v>
      </c>
      <c r="C493" s="4" t="s">
        <v>3868</v>
      </c>
      <c r="D493" s="4" t="n">
        <v>1985</v>
      </c>
      <c r="E493" s="4" t="s">
        <v>91</v>
      </c>
      <c r="F493" s="4" t="s">
        <v>834</v>
      </c>
      <c r="G493" s="4" t="str">
        <f aca="false">IF(LEFT(I493,3)="R1 ","L6",IF(D493&gt;=2014,"L1",IF(D493&gt;=1998,"L2",IF(D493&gt;=1987,"L3",IF(D493&gt;=1978,"L4",IF(D493&gt;=1965,"L5","L6"))))))</f>
        <v>L4</v>
      </c>
      <c r="H493" s="4" t="str">
        <f aca="false">IFERROR(INDEX(Lanes!$C$2:$C$60,MATCH(LEFT(I493,FIND(" ",I493)-1),Lanes!$A$2:$A$60,0)),"?")</f>
        <v>V</v>
      </c>
      <c r="I493" s="4" t="s">
        <v>3378</v>
      </c>
      <c r="J493" s="4"/>
      <c r="K493" s="4" t="s">
        <v>661</v>
      </c>
      <c r="L493" s="4" t="s">
        <v>753</v>
      </c>
      <c r="M493" s="4" t="s">
        <v>754</v>
      </c>
      <c r="N493" s="4" t="s">
        <v>1594</v>
      </c>
      <c r="O493" s="4" t="s">
        <v>3869</v>
      </c>
      <c r="P493" s="2" t="s">
        <v>3870</v>
      </c>
      <c r="Q493" s="2" t="s">
        <v>3871</v>
      </c>
      <c r="R493" s="4" t="s">
        <v>50</v>
      </c>
      <c r="S493" s="4" t="s">
        <v>3872</v>
      </c>
      <c r="T493" s="4" t="s">
        <v>107</v>
      </c>
      <c r="U493" s="4"/>
      <c r="V493" s="4"/>
      <c r="W493" s="4"/>
      <c r="X493" s="2" t="s">
        <v>3873</v>
      </c>
      <c r="Y493" s="4" t="s">
        <v>77</v>
      </c>
      <c r="Z493" s="4"/>
      <c r="AA493" s="4"/>
      <c r="AB493" s="4"/>
    </row>
    <row r="494" customFormat="false" ht="75" hidden="false" customHeight="true" outlineLevel="0" collapsed="false">
      <c r="A494" s="4" t="s">
        <v>3874</v>
      </c>
      <c r="B494" s="4" t="s">
        <v>3867</v>
      </c>
      <c r="C494" s="4" t="s">
        <v>3875</v>
      </c>
      <c r="D494" s="4" t="n">
        <v>1986</v>
      </c>
      <c r="E494" s="4" t="s">
        <v>91</v>
      </c>
      <c r="F494" s="4" t="s">
        <v>834</v>
      </c>
      <c r="G494" s="4" t="str">
        <f aca="false">IF(LEFT(I494,3)="R1 ","L6",IF(D494&gt;=2014,"L1",IF(D494&gt;=1998,"L2",IF(D494&gt;=1987,"L3",IF(D494&gt;=1978,"L4",IF(D494&gt;=1965,"L5","L6"))))))</f>
        <v>L4</v>
      </c>
      <c r="H494" s="4" t="str">
        <f aca="false">IFERROR(INDEX(Lanes!$C$2:$C$60,MATCH(LEFT(I494,FIND(" ",I494)-1),Lanes!$A$2:$A$60,0)),"?")</f>
        <v>V</v>
      </c>
      <c r="I494" s="4" t="s">
        <v>3378</v>
      </c>
      <c r="J494" s="4"/>
      <c r="K494" s="4" t="s">
        <v>661</v>
      </c>
      <c r="L494" s="4" t="s">
        <v>753</v>
      </c>
      <c r="M494" s="4" t="s">
        <v>754</v>
      </c>
      <c r="N494" s="4" t="s">
        <v>1594</v>
      </c>
      <c r="O494" s="4" t="s">
        <v>3876</v>
      </c>
      <c r="P494" s="2" t="s">
        <v>3877</v>
      </c>
      <c r="Q494" s="2" t="s">
        <v>3878</v>
      </c>
      <c r="R494" s="4" t="s">
        <v>50</v>
      </c>
      <c r="S494" s="4" t="s">
        <v>3879</v>
      </c>
      <c r="T494" s="4" t="s">
        <v>107</v>
      </c>
      <c r="U494" s="4"/>
      <c r="V494" s="4"/>
      <c r="W494" s="4"/>
      <c r="X494" s="2" t="s">
        <v>3873</v>
      </c>
      <c r="Y494" s="4" t="s">
        <v>77</v>
      </c>
      <c r="Z494" s="4"/>
      <c r="AA494" s="4"/>
      <c r="AB494" s="4"/>
    </row>
    <row r="495" customFormat="false" ht="75" hidden="false" customHeight="true" outlineLevel="0" collapsed="false">
      <c r="A495" s="4" t="s">
        <v>3880</v>
      </c>
      <c r="B495" s="4" t="s">
        <v>3867</v>
      </c>
      <c r="C495" s="4" t="s">
        <v>3881</v>
      </c>
      <c r="D495" s="4" t="n">
        <v>1987</v>
      </c>
      <c r="E495" s="4" t="s">
        <v>91</v>
      </c>
      <c r="F495" s="4" t="s">
        <v>834</v>
      </c>
      <c r="G495" s="4" t="str">
        <f aca="false">IF(LEFT(I495,3)="R1 ","L6",IF(D495&gt;=2014,"L1",IF(D495&gt;=1998,"L2",IF(D495&gt;=1987,"L3",IF(D495&gt;=1978,"L4",IF(D495&gt;=1965,"L5","L6"))))))</f>
        <v>L3</v>
      </c>
      <c r="H495" s="4" t="str">
        <f aca="false">IFERROR(INDEX(Lanes!$C$2:$C$60,MATCH(LEFT(I495,FIND(" ",I495)-1),Lanes!$A$2:$A$60,0)),"?")</f>
        <v>V</v>
      </c>
      <c r="I495" s="4" t="s">
        <v>3378</v>
      </c>
      <c r="J495" s="4"/>
      <c r="K495" s="4" t="s">
        <v>661</v>
      </c>
      <c r="L495" s="4" t="s">
        <v>753</v>
      </c>
      <c r="M495" s="4" t="s">
        <v>754</v>
      </c>
      <c r="N495" s="4" t="s">
        <v>1594</v>
      </c>
      <c r="O495" s="4" t="s">
        <v>3869</v>
      </c>
      <c r="P495" s="2" t="s">
        <v>3882</v>
      </c>
      <c r="Q495" s="2" t="s">
        <v>3883</v>
      </c>
      <c r="R495" s="4" t="s">
        <v>50</v>
      </c>
      <c r="S495" s="4" t="s">
        <v>3884</v>
      </c>
      <c r="T495" s="4" t="s">
        <v>402</v>
      </c>
      <c r="U495" s="4"/>
      <c r="V495" s="4"/>
      <c r="W495" s="4"/>
      <c r="X495" s="2" t="s">
        <v>3873</v>
      </c>
      <c r="Y495" s="4" t="s">
        <v>77</v>
      </c>
      <c r="Z495" s="4"/>
      <c r="AA495" s="4"/>
      <c r="AB495" s="4"/>
    </row>
    <row r="496" customFormat="false" ht="75" hidden="false" customHeight="true" outlineLevel="0" collapsed="false">
      <c r="A496" s="4" t="s">
        <v>3885</v>
      </c>
      <c r="B496" s="4" t="s">
        <v>3886</v>
      </c>
      <c r="C496" s="4" t="s">
        <v>3887</v>
      </c>
      <c r="D496" s="4" t="n">
        <v>1987</v>
      </c>
      <c r="E496" s="4" t="s">
        <v>91</v>
      </c>
      <c r="F496" s="4" t="s">
        <v>834</v>
      </c>
      <c r="G496" s="4" t="str">
        <f aca="false">IF(LEFT(I496,3)="R1 ","L6",IF(D496&gt;=2014,"L1",IF(D496&gt;=1998,"L2",IF(D496&gt;=1987,"L3",IF(D496&gt;=1978,"L4",IF(D496&gt;=1965,"L5","L6"))))))</f>
        <v>L3</v>
      </c>
      <c r="H496" s="4" t="str">
        <f aca="false">IFERROR(INDEX(Lanes!$C$2:$C$60,MATCH(LEFT(I496,FIND(" ",I496)-1),Lanes!$A$2:$A$60,0)),"?")</f>
        <v>V</v>
      </c>
      <c r="I496" s="4" t="s">
        <v>3378</v>
      </c>
      <c r="J496" s="4"/>
      <c r="K496" s="4" t="s">
        <v>925</v>
      </c>
      <c r="L496" s="4" t="s">
        <v>753</v>
      </c>
      <c r="M496" s="4" t="s">
        <v>754</v>
      </c>
      <c r="N496" s="4" t="s">
        <v>1594</v>
      </c>
      <c r="O496" s="4" t="s">
        <v>3888</v>
      </c>
      <c r="P496" s="2" t="s">
        <v>3889</v>
      </c>
      <c r="Q496" s="2" t="s">
        <v>3890</v>
      </c>
      <c r="R496" s="4" t="s">
        <v>50</v>
      </c>
      <c r="S496" s="4" t="s">
        <v>3891</v>
      </c>
      <c r="T496" s="4" t="s">
        <v>107</v>
      </c>
      <c r="U496" s="4"/>
      <c r="V496" s="4"/>
      <c r="W496" s="4"/>
      <c r="X496" s="2" t="s">
        <v>3892</v>
      </c>
      <c r="Y496" s="4" t="s">
        <v>77</v>
      </c>
      <c r="Z496" s="4"/>
      <c r="AA496" s="4"/>
      <c r="AB496" s="4"/>
    </row>
    <row r="497" customFormat="false" ht="75" hidden="false" customHeight="true" outlineLevel="0" collapsed="false">
      <c r="A497" s="4" t="s">
        <v>3893</v>
      </c>
      <c r="B497" s="4" t="s">
        <v>3886</v>
      </c>
      <c r="C497" s="4" t="s">
        <v>3894</v>
      </c>
      <c r="D497" s="4" t="n">
        <v>1988</v>
      </c>
      <c r="E497" s="4" t="s">
        <v>413</v>
      </c>
      <c r="F497" s="4" t="s">
        <v>834</v>
      </c>
      <c r="G497" s="4" t="str">
        <f aca="false">IF(LEFT(I497,3)="R1 ","L6",IF(D497&gt;=2014,"L1",IF(D497&gt;=1998,"L2",IF(D497&gt;=1987,"L3",IF(D497&gt;=1978,"L4",IF(D497&gt;=1965,"L5","L6"))))))</f>
        <v>L3</v>
      </c>
      <c r="H497" s="4" t="str">
        <f aca="false">IFERROR(INDEX(Lanes!$C$2:$C$60,MATCH(LEFT(I497,FIND(" ",I497)-1),Lanes!$A$2:$A$60,0)),"?")</f>
        <v>V</v>
      </c>
      <c r="I497" s="4" t="s">
        <v>3378</v>
      </c>
      <c r="J497" s="4"/>
      <c r="K497" s="4" t="s">
        <v>925</v>
      </c>
      <c r="L497" s="4" t="s">
        <v>753</v>
      </c>
      <c r="M497" s="4" t="s">
        <v>754</v>
      </c>
      <c r="N497" s="4" t="s">
        <v>1594</v>
      </c>
      <c r="O497" s="4" t="s">
        <v>3895</v>
      </c>
      <c r="P497" s="2" t="s">
        <v>3896</v>
      </c>
      <c r="Q497" s="2" t="s">
        <v>3897</v>
      </c>
      <c r="R497" s="4" t="s">
        <v>50</v>
      </c>
      <c r="S497" s="4" t="s">
        <v>3898</v>
      </c>
      <c r="T497" s="4" t="s">
        <v>402</v>
      </c>
      <c r="U497" s="4"/>
      <c r="V497" s="4"/>
      <c r="W497" s="4"/>
      <c r="X497" s="2" t="s">
        <v>3892</v>
      </c>
      <c r="Y497" s="4" t="s">
        <v>77</v>
      </c>
      <c r="Z497" s="4"/>
      <c r="AA497" s="4"/>
      <c r="AB497" s="4"/>
    </row>
    <row r="498" customFormat="false" ht="75" hidden="false" customHeight="true" outlineLevel="0" collapsed="false">
      <c r="A498" s="4" t="s">
        <v>3899</v>
      </c>
      <c r="B498" s="4" t="s">
        <v>3900</v>
      </c>
      <c r="C498" s="4" t="s">
        <v>3900</v>
      </c>
      <c r="D498" s="4" t="n">
        <v>1985</v>
      </c>
      <c r="E498" s="4" t="s">
        <v>91</v>
      </c>
      <c r="F498" s="4" t="s">
        <v>834</v>
      </c>
      <c r="G498" s="4" t="str">
        <f aca="false">IF(LEFT(I498,3)="R1 ","L6",IF(D498&gt;=2014,"L1",IF(D498&gt;=1998,"L2",IF(D498&gt;=1987,"L3",IF(D498&gt;=1978,"L4",IF(D498&gt;=1965,"L5","L6"))))))</f>
        <v>L4</v>
      </c>
      <c r="H498" s="4" t="str">
        <f aca="false">IFERROR(INDEX(Lanes!$C$2:$C$60,MATCH(LEFT(I498,FIND(" ",I498)-1),Lanes!$A$2:$A$60,0)),"?")</f>
        <v>V</v>
      </c>
      <c r="I498" s="4" t="s">
        <v>3378</v>
      </c>
      <c r="J498" s="4"/>
      <c r="K498" s="4" t="s">
        <v>544</v>
      </c>
      <c r="L498" s="4" t="s">
        <v>45</v>
      </c>
      <c r="M498" s="4" t="s">
        <v>1982</v>
      </c>
      <c r="N498" s="4" t="s">
        <v>3538</v>
      </c>
      <c r="O498" s="4" t="s">
        <v>3901</v>
      </c>
      <c r="P498" s="2" t="s">
        <v>3902</v>
      </c>
      <c r="Q498" s="2" t="s">
        <v>3903</v>
      </c>
      <c r="R498" s="4" t="s">
        <v>50</v>
      </c>
      <c r="S498" s="4" t="s">
        <v>3904</v>
      </c>
      <c r="T498" s="4" t="s">
        <v>107</v>
      </c>
      <c r="U498" s="4"/>
      <c r="V498" s="4"/>
      <c r="W498" s="4"/>
      <c r="X498" s="2" t="s">
        <v>3905</v>
      </c>
      <c r="Y498" s="4" t="s">
        <v>54</v>
      </c>
      <c r="Z498" s="4"/>
      <c r="AA498" s="4"/>
      <c r="AB498" s="4"/>
    </row>
    <row r="499" customFormat="false" ht="75" hidden="false" customHeight="true" outlineLevel="0" collapsed="false">
      <c r="A499" s="4" t="s">
        <v>3906</v>
      </c>
      <c r="B499" s="4" t="s">
        <v>3900</v>
      </c>
      <c r="C499" s="4" t="s">
        <v>3907</v>
      </c>
      <c r="D499" s="4" t="n">
        <v>1987</v>
      </c>
      <c r="E499" s="4" t="s">
        <v>91</v>
      </c>
      <c r="F499" s="4" t="s">
        <v>834</v>
      </c>
      <c r="G499" s="4" t="str">
        <f aca="false">IF(LEFT(I499,3)="R1 ","L6",IF(D499&gt;=2014,"L1",IF(D499&gt;=1998,"L2",IF(D499&gt;=1987,"L3",IF(D499&gt;=1978,"L4",IF(D499&gt;=1965,"L5","L6"))))))</f>
        <v>L3</v>
      </c>
      <c r="H499" s="4" t="str">
        <f aca="false">IFERROR(INDEX(Lanes!$C$2:$C$60,MATCH(LEFT(I499,FIND(" ",I499)-1),Lanes!$A$2:$A$60,0)),"?")</f>
        <v>V</v>
      </c>
      <c r="I499" s="4" t="s">
        <v>3378</v>
      </c>
      <c r="J499" s="4"/>
      <c r="K499" s="4" t="s">
        <v>544</v>
      </c>
      <c r="L499" s="4" t="s">
        <v>45</v>
      </c>
      <c r="M499" s="4" t="s">
        <v>1982</v>
      </c>
      <c r="N499" s="4" t="s">
        <v>3538</v>
      </c>
      <c r="O499" s="4" t="s">
        <v>3908</v>
      </c>
      <c r="P499" s="2" t="s">
        <v>3909</v>
      </c>
      <c r="Q499" s="2" t="s">
        <v>3910</v>
      </c>
      <c r="R499" s="4" t="s">
        <v>50</v>
      </c>
      <c r="S499" s="4" t="s">
        <v>3911</v>
      </c>
      <c r="T499" s="4" t="s">
        <v>107</v>
      </c>
      <c r="U499" s="4"/>
      <c r="V499" s="4"/>
      <c r="W499" s="4"/>
      <c r="X499" s="2" t="s">
        <v>3912</v>
      </c>
      <c r="Y499" s="4" t="s">
        <v>77</v>
      </c>
      <c r="Z499" s="4"/>
      <c r="AA499" s="4"/>
      <c r="AB499" s="4"/>
    </row>
    <row r="500" customFormat="false" ht="75" hidden="false" customHeight="true" outlineLevel="0" collapsed="false">
      <c r="A500" s="4" t="s">
        <v>3913</v>
      </c>
      <c r="B500" s="4" t="s">
        <v>3914</v>
      </c>
      <c r="C500" s="4" t="s">
        <v>3915</v>
      </c>
      <c r="D500" s="4" t="n">
        <v>1980</v>
      </c>
      <c r="E500" s="4" t="s">
        <v>91</v>
      </c>
      <c r="F500" s="4" t="s">
        <v>3916</v>
      </c>
      <c r="G500" s="4" t="str">
        <f aca="false">IF(LEFT(I500,3)="R1 ","L6",IF(D500&gt;=2014,"L1",IF(D500&gt;=1998,"L2",IF(D500&gt;=1987,"L3",IF(D500&gt;=1978,"L4",IF(D500&gt;=1965,"L5","L6"))))))</f>
        <v>L4</v>
      </c>
      <c r="H500" s="4" t="str">
        <f aca="false">IFERROR(INDEX(Lanes!$C$2:$C$60,MATCH(LEFT(I500,FIND(" ",I500)-1),Lanes!$A$2:$A$60,0)),"?")</f>
        <v>V</v>
      </c>
      <c r="I500" s="4" t="s">
        <v>3378</v>
      </c>
      <c r="J500" s="4"/>
      <c r="K500" s="4" t="s">
        <v>661</v>
      </c>
      <c r="L500" s="4" t="s">
        <v>472</v>
      </c>
      <c r="M500" s="4" t="s">
        <v>990</v>
      </c>
      <c r="N500" s="4" t="s">
        <v>3538</v>
      </c>
      <c r="O500" s="4" t="s">
        <v>3917</v>
      </c>
      <c r="P500" s="2" t="s">
        <v>3918</v>
      </c>
      <c r="Q500" s="2" t="s">
        <v>3919</v>
      </c>
      <c r="R500" s="4" t="s">
        <v>50</v>
      </c>
      <c r="S500" s="4" t="s">
        <v>3920</v>
      </c>
      <c r="T500" s="4" t="s">
        <v>52</v>
      </c>
      <c r="U500" s="4"/>
      <c r="V500" s="4"/>
      <c r="W500" s="4"/>
      <c r="X500" s="2" t="s">
        <v>3921</v>
      </c>
      <c r="Y500" s="4" t="s">
        <v>77</v>
      </c>
      <c r="Z500" s="4"/>
      <c r="AA500" s="4"/>
      <c r="AB500" s="4"/>
    </row>
    <row r="501" customFormat="false" ht="75" hidden="false" customHeight="true" outlineLevel="0" collapsed="false">
      <c r="A501" s="4" t="s">
        <v>3922</v>
      </c>
      <c r="B501" s="4" t="s">
        <v>3914</v>
      </c>
      <c r="C501" s="4" t="s">
        <v>3923</v>
      </c>
      <c r="D501" s="4" t="n">
        <v>1981</v>
      </c>
      <c r="E501" s="4" t="s">
        <v>91</v>
      </c>
      <c r="F501" s="4" t="s">
        <v>3916</v>
      </c>
      <c r="G501" s="4" t="str">
        <f aca="false">IF(LEFT(I501,3)="R1 ","L6",IF(D501&gt;=2014,"L1",IF(D501&gt;=1998,"L2",IF(D501&gt;=1987,"L3",IF(D501&gt;=1978,"L4",IF(D501&gt;=1965,"L5","L6"))))))</f>
        <v>L4</v>
      </c>
      <c r="H501" s="4" t="str">
        <f aca="false">IFERROR(INDEX(Lanes!$C$2:$C$60,MATCH(LEFT(I501,FIND(" ",I501)-1),Lanes!$A$2:$A$60,0)),"?")</f>
        <v>V</v>
      </c>
      <c r="I501" s="4" t="s">
        <v>3378</v>
      </c>
      <c r="J501" s="4"/>
      <c r="K501" s="4" t="s">
        <v>661</v>
      </c>
      <c r="L501" s="4" t="s">
        <v>472</v>
      </c>
      <c r="M501" s="4" t="s">
        <v>990</v>
      </c>
      <c r="N501" s="4" t="s">
        <v>3538</v>
      </c>
      <c r="O501" s="4" t="s">
        <v>3924</v>
      </c>
      <c r="P501" s="2" t="s">
        <v>3925</v>
      </c>
      <c r="Q501" s="2" t="s">
        <v>3926</v>
      </c>
      <c r="R501" s="4" t="s">
        <v>50</v>
      </c>
      <c r="S501" s="4" t="s">
        <v>3927</v>
      </c>
      <c r="T501" s="4" t="s">
        <v>52</v>
      </c>
      <c r="U501" s="4"/>
      <c r="V501" s="4"/>
      <c r="W501" s="4"/>
      <c r="X501" s="2" t="s">
        <v>3921</v>
      </c>
      <c r="Y501" s="4" t="s">
        <v>77</v>
      </c>
      <c r="Z501" s="4"/>
      <c r="AA501" s="4"/>
      <c r="AB501" s="4"/>
    </row>
    <row r="502" customFormat="false" ht="75" hidden="false" customHeight="true" outlineLevel="0" collapsed="false">
      <c r="A502" s="4" t="s">
        <v>3928</v>
      </c>
      <c r="B502" s="4" t="s">
        <v>3914</v>
      </c>
      <c r="C502" s="4" t="s">
        <v>3929</v>
      </c>
      <c r="D502" s="4" t="n">
        <v>1983</v>
      </c>
      <c r="E502" s="4" t="s">
        <v>91</v>
      </c>
      <c r="F502" s="4" t="s">
        <v>3930</v>
      </c>
      <c r="G502" s="4" t="str">
        <f aca="false">IF(LEFT(I502,3)="R1 ","L6",IF(D502&gt;=2014,"L1",IF(D502&gt;=1998,"L2",IF(D502&gt;=1987,"L3",IF(D502&gt;=1978,"L4",IF(D502&gt;=1965,"L5","L6"))))))</f>
        <v>L4</v>
      </c>
      <c r="H502" s="4" t="str">
        <f aca="false">IFERROR(INDEX(Lanes!$C$2:$C$60,MATCH(LEFT(I502,FIND(" ",I502)-1),Lanes!$A$2:$A$60,0)),"?")</f>
        <v>V</v>
      </c>
      <c r="I502" s="4" t="s">
        <v>3378</v>
      </c>
      <c r="J502" s="4"/>
      <c r="K502" s="4" t="s">
        <v>661</v>
      </c>
      <c r="L502" s="4" t="s">
        <v>472</v>
      </c>
      <c r="M502" s="4" t="s">
        <v>990</v>
      </c>
      <c r="N502" s="4" t="s">
        <v>3538</v>
      </c>
      <c r="O502" s="4" t="s">
        <v>3931</v>
      </c>
      <c r="P502" s="2" t="s">
        <v>3932</v>
      </c>
      <c r="Q502" s="2" t="s">
        <v>3933</v>
      </c>
      <c r="R502" s="4" t="s">
        <v>50</v>
      </c>
      <c r="S502" s="4" t="s">
        <v>3934</v>
      </c>
      <c r="T502" s="4" t="s">
        <v>107</v>
      </c>
      <c r="U502" s="4"/>
      <c r="V502" s="4"/>
      <c r="W502" s="4"/>
      <c r="X502" s="2" t="s">
        <v>3921</v>
      </c>
      <c r="Y502" s="4" t="s">
        <v>77</v>
      </c>
      <c r="Z502" s="4"/>
      <c r="AA502" s="4"/>
      <c r="AB502" s="4"/>
    </row>
    <row r="503" customFormat="false" ht="75" hidden="false" customHeight="true" outlineLevel="0" collapsed="false">
      <c r="A503" s="4" t="s">
        <v>3935</v>
      </c>
      <c r="B503" s="4" t="s">
        <v>1553</v>
      </c>
      <c r="C503" s="4" t="s">
        <v>1553</v>
      </c>
      <c r="D503" s="4" t="n">
        <v>1985</v>
      </c>
      <c r="E503" s="4" t="s">
        <v>91</v>
      </c>
      <c r="F503" s="4" t="s">
        <v>644</v>
      </c>
      <c r="G503" s="4" t="str">
        <f aca="false">IF(LEFT(I503,3)="R1 ","L6",IF(D503&gt;=2014,"L1",IF(D503&gt;=1998,"L2",IF(D503&gt;=1987,"L3",IF(D503&gt;=1978,"L4",IF(D503&gt;=1965,"L5","L6"))))))</f>
        <v>L4</v>
      </c>
      <c r="H503" s="4" t="str">
        <f aca="false">IFERROR(INDEX(Lanes!$C$2:$C$60,MATCH(LEFT(I503,FIND(" ",I503)-1),Lanes!$A$2:$A$60,0)),"?")</f>
        <v>V</v>
      </c>
      <c r="I503" s="4" t="s">
        <v>3378</v>
      </c>
      <c r="J503" s="4" t="s">
        <v>3936</v>
      </c>
      <c r="K503" s="4" t="s">
        <v>351</v>
      </c>
      <c r="L503" s="4" t="s">
        <v>472</v>
      </c>
      <c r="M503" s="4" t="s">
        <v>1555</v>
      </c>
      <c r="N503" s="4" t="s">
        <v>3937</v>
      </c>
      <c r="O503" s="4" t="s">
        <v>3938</v>
      </c>
      <c r="P503" s="2" t="s">
        <v>3939</v>
      </c>
      <c r="Q503" s="2" t="s">
        <v>3940</v>
      </c>
      <c r="R503" s="4" t="s">
        <v>50</v>
      </c>
      <c r="S503" s="4" t="s">
        <v>3941</v>
      </c>
      <c r="T503" s="4" t="s">
        <v>52</v>
      </c>
      <c r="U503" s="4"/>
      <c r="V503" s="4"/>
      <c r="W503" s="4"/>
      <c r="X503" s="2" t="s">
        <v>3942</v>
      </c>
      <c r="Y503" s="4" t="s">
        <v>54</v>
      </c>
      <c r="Z503" s="4"/>
      <c r="AA503" s="4"/>
      <c r="AB503" s="4"/>
    </row>
    <row r="504" customFormat="false" ht="75" hidden="false" customHeight="true" outlineLevel="0" collapsed="false">
      <c r="A504" s="4" t="s">
        <v>3943</v>
      </c>
      <c r="B504" s="4" t="s">
        <v>1553</v>
      </c>
      <c r="C504" s="4" t="s">
        <v>3944</v>
      </c>
      <c r="D504" s="4" t="n">
        <v>1988</v>
      </c>
      <c r="E504" s="4" t="s">
        <v>91</v>
      </c>
      <c r="F504" s="4" t="s">
        <v>644</v>
      </c>
      <c r="G504" s="4" t="str">
        <f aca="false">IF(LEFT(I504,3)="R1 ","L6",IF(D504&gt;=2014,"L1",IF(D504&gt;=1998,"L2",IF(D504&gt;=1987,"L3",IF(D504&gt;=1978,"L4",IF(D504&gt;=1965,"L5","L6"))))))</f>
        <v>L3</v>
      </c>
      <c r="H504" s="4" t="str">
        <f aca="false">IFERROR(INDEX(Lanes!$C$2:$C$60,MATCH(LEFT(I504,FIND(" ",I504)-1),Lanes!$A$2:$A$60,0)),"?")</f>
        <v>V</v>
      </c>
      <c r="I504" s="4" t="s">
        <v>3378</v>
      </c>
      <c r="J504" s="4" t="s">
        <v>3936</v>
      </c>
      <c r="K504" s="4" t="s">
        <v>351</v>
      </c>
      <c r="L504" s="4" t="s">
        <v>472</v>
      </c>
      <c r="M504" s="4" t="s">
        <v>1555</v>
      </c>
      <c r="N504" s="4" t="s">
        <v>3937</v>
      </c>
      <c r="O504" s="4" t="s">
        <v>3945</v>
      </c>
      <c r="P504" s="2" t="s">
        <v>3946</v>
      </c>
      <c r="Q504" s="2" t="s">
        <v>3947</v>
      </c>
      <c r="R504" s="4" t="s">
        <v>50</v>
      </c>
      <c r="S504" s="4" t="s">
        <v>3948</v>
      </c>
      <c r="T504" s="4" t="s">
        <v>52</v>
      </c>
      <c r="U504" s="4"/>
      <c r="V504" s="4"/>
      <c r="W504" s="4"/>
      <c r="X504" s="2" t="s">
        <v>3949</v>
      </c>
      <c r="Y504" s="4" t="s">
        <v>54</v>
      </c>
      <c r="Z504" s="4"/>
      <c r="AA504" s="4"/>
      <c r="AB504" s="4"/>
    </row>
    <row r="505" customFormat="false" ht="75" hidden="false" customHeight="true" outlineLevel="0" collapsed="false">
      <c r="A505" s="4" t="s">
        <v>3950</v>
      </c>
      <c r="B505" s="4" t="s">
        <v>3951</v>
      </c>
      <c r="C505" s="4" t="s">
        <v>3952</v>
      </c>
      <c r="D505" s="4" t="n">
        <v>1987</v>
      </c>
      <c r="E505" s="4" t="s">
        <v>91</v>
      </c>
      <c r="F505" s="4" t="s">
        <v>3953</v>
      </c>
      <c r="G505" s="4" t="str">
        <f aca="false">IF(LEFT(I505,3)="R1 ","L6",IF(D505&gt;=2014,"L1",IF(D505&gt;=1998,"L2",IF(D505&gt;=1987,"L3",IF(D505&gt;=1978,"L4",IF(D505&gt;=1965,"L5","L6"))))))</f>
        <v>L3</v>
      </c>
      <c r="H505" s="4" t="str">
        <f aca="false">IFERROR(INDEX(Lanes!$C$2:$C$60,MATCH(LEFT(I505,FIND(" ",I505)-1),Lanes!$A$2:$A$60,0)),"?")</f>
        <v>V</v>
      </c>
      <c r="I505" s="4" t="s">
        <v>3378</v>
      </c>
      <c r="J505" s="4"/>
      <c r="K505" s="4" t="s">
        <v>501</v>
      </c>
      <c r="L505" s="4" t="s">
        <v>753</v>
      </c>
      <c r="M505" s="4" t="s">
        <v>754</v>
      </c>
      <c r="N505" s="4" t="s">
        <v>1594</v>
      </c>
      <c r="O505" s="4" t="s">
        <v>3954</v>
      </c>
      <c r="P505" s="2" t="s">
        <v>3955</v>
      </c>
      <c r="Q505" s="2" t="s">
        <v>3956</v>
      </c>
      <c r="R505" s="4" t="s">
        <v>50</v>
      </c>
      <c r="S505" s="4" t="s">
        <v>3957</v>
      </c>
      <c r="T505" s="4" t="s">
        <v>107</v>
      </c>
      <c r="U505" s="4"/>
      <c r="V505" s="4"/>
      <c r="W505" s="4"/>
      <c r="X505" s="2" t="s">
        <v>3958</v>
      </c>
      <c r="Y505" s="4" t="s">
        <v>54</v>
      </c>
      <c r="Z505" s="4"/>
      <c r="AA505" s="4"/>
      <c r="AB505" s="4"/>
    </row>
    <row r="506" customFormat="false" ht="75" hidden="false" customHeight="true" outlineLevel="0" collapsed="false">
      <c r="A506" s="4" t="s">
        <v>3959</v>
      </c>
      <c r="B506" s="4" t="s">
        <v>3960</v>
      </c>
      <c r="C506" s="4" t="s">
        <v>3961</v>
      </c>
      <c r="D506" s="4" t="n">
        <v>1987</v>
      </c>
      <c r="E506" s="4" t="s">
        <v>91</v>
      </c>
      <c r="F506" s="4" t="s">
        <v>3962</v>
      </c>
      <c r="G506" s="4" t="str">
        <f aca="false">IF(LEFT(I506,3)="R1 ","L6",IF(D506&gt;=2014,"L1",IF(D506&gt;=1998,"L2",IF(D506&gt;=1987,"L3",IF(D506&gt;=1978,"L4",IF(D506&gt;=1965,"L5","L6"))))))</f>
        <v>L3</v>
      </c>
      <c r="H506" s="4" t="str">
        <f aca="false">IFERROR(INDEX(Lanes!$C$2:$C$60,MATCH(LEFT(I506,FIND(" ",I506)-1),Lanes!$A$2:$A$60,0)),"?")</f>
        <v>V</v>
      </c>
      <c r="I506" s="4" t="s">
        <v>3378</v>
      </c>
      <c r="J506" s="4"/>
      <c r="K506" s="4" t="s">
        <v>501</v>
      </c>
      <c r="L506" s="4" t="s">
        <v>516</v>
      </c>
      <c r="M506" s="4" t="s">
        <v>3963</v>
      </c>
      <c r="N506" s="4" t="s">
        <v>45</v>
      </c>
      <c r="O506" s="4" t="s">
        <v>3964</v>
      </c>
      <c r="P506" s="2" t="s">
        <v>3965</v>
      </c>
      <c r="Q506" s="2" t="s">
        <v>3966</v>
      </c>
      <c r="R506" s="4" t="s">
        <v>50</v>
      </c>
      <c r="S506" s="4" t="s">
        <v>3967</v>
      </c>
      <c r="T506" s="4" t="s">
        <v>107</v>
      </c>
      <c r="U506" s="4"/>
      <c r="V506" s="4"/>
      <c r="W506" s="4"/>
      <c r="X506" s="2" t="s">
        <v>3968</v>
      </c>
      <c r="Y506" s="4" t="s">
        <v>54</v>
      </c>
      <c r="Z506" s="4"/>
      <c r="AA506" s="4"/>
      <c r="AB506" s="4"/>
    </row>
    <row r="507" customFormat="false" ht="75" hidden="false" customHeight="true" outlineLevel="0" collapsed="false">
      <c r="A507" s="4" t="s">
        <v>3969</v>
      </c>
      <c r="B507" s="4" t="s">
        <v>938</v>
      </c>
      <c r="C507" s="4" t="s">
        <v>938</v>
      </c>
      <c r="D507" s="4" t="n">
        <v>1989</v>
      </c>
      <c r="E507" s="4" t="s">
        <v>91</v>
      </c>
      <c r="F507" s="4" t="s">
        <v>2952</v>
      </c>
      <c r="G507" s="4" t="str">
        <f aca="false">IF(LEFT(I507,3)="R1 ","L6",IF(D507&gt;=2014,"L1",IF(D507&gt;=1998,"L2",IF(D507&gt;=1987,"L3",IF(D507&gt;=1978,"L4",IF(D507&gt;=1965,"L5","L6"))))))</f>
        <v>L3</v>
      </c>
      <c r="H507" s="4" t="str">
        <f aca="false">IFERROR(INDEX(Lanes!$C$2:$C$60,MATCH(LEFT(I507,FIND(" ",I507)-1),Lanes!$A$2:$A$60,0)),"?")</f>
        <v>V</v>
      </c>
      <c r="I507" s="4" t="s">
        <v>3378</v>
      </c>
      <c r="J507" s="4"/>
      <c r="K507" s="4" t="s">
        <v>471</v>
      </c>
      <c r="L507" s="4" t="s">
        <v>753</v>
      </c>
      <c r="M507" s="4" t="s">
        <v>754</v>
      </c>
      <c r="N507" s="4" t="s">
        <v>1594</v>
      </c>
      <c r="O507" s="4" t="s">
        <v>3970</v>
      </c>
      <c r="P507" s="2" t="s">
        <v>3971</v>
      </c>
      <c r="Q507" s="2" t="s">
        <v>3972</v>
      </c>
      <c r="R507" s="4" t="s">
        <v>50</v>
      </c>
      <c r="S507" s="4" t="s">
        <v>3973</v>
      </c>
      <c r="T507" s="4" t="s">
        <v>107</v>
      </c>
      <c r="U507" s="4"/>
      <c r="V507" s="4"/>
      <c r="W507" s="4"/>
      <c r="X507" s="2" t="s">
        <v>3974</v>
      </c>
      <c r="Y507" s="4" t="s">
        <v>54</v>
      </c>
      <c r="Z507" s="4"/>
      <c r="AA507" s="4"/>
      <c r="AB507" s="4"/>
    </row>
    <row r="508" customFormat="false" ht="75" hidden="false" customHeight="true" outlineLevel="0" collapsed="false">
      <c r="A508" s="4" t="s">
        <v>3975</v>
      </c>
      <c r="B508" s="4" t="s">
        <v>938</v>
      </c>
      <c r="C508" s="4" t="s">
        <v>3976</v>
      </c>
      <c r="D508" s="4" t="n">
        <v>1990</v>
      </c>
      <c r="E508" s="4" t="s">
        <v>91</v>
      </c>
      <c r="F508" s="4" t="s">
        <v>3977</v>
      </c>
      <c r="G508" s="4" t="str">
        <f aca="false">IF(LEFT(I508,3)="R1 ","L6",IF(D508&gt;=2014,"L1",IF(D508&gt;=1998,"L2",IF(D508&gt;=1987,"L3",IF(D508&gt;=1978,"L4",IF(D508&gt;=1965,"L5","L6"))))))</f>
        <v>L3</v>
      </c>
      <c r="H508" s="4" t="str">
        <f aca="false">IFERROR(INDEX(Lanes!$C$2:$C$60,MATCH(LEFT(I508,FIND(" ",I508)-1),Lanes!$A$2:$A$60,0)),"?")</f>
        <v>V</v>
      </c>
      <c r="I508" s="4" t="s">
        <v>3378</v>
      </c>
      <c r="J508" s="4"/>
      <c r="K508" s="4" t="s">
        <v>471</v>
      </c>
      <c r="L508" s="4" t="s">
        <v>753</v>
      </c>
      <c r="M508" s="4" t="s">
        <v>754</v>
      </c>
      <c r="N508" s="4" t="s">
        <v>1594</v>
      </c>
      <c r="O508" s="4" t="s">
        <v>3978</v>
      </c>
      <c r="P508" s="2" t="s">
        <v>3979</v>
      </c>
      <c r="Q508" s="2" t="s">
        <v>3980</v>
      </c>
      <c r="R508" s="4" t="s">
        <v>50</v>
      </c>
      <c r="S508" s="4" t="s">
        <v>3981</v>
      </c>
      <c r="T508" s="4" t="s">
        <v>107</v>
      </c>
      <c r="U508" s="4"/>
      <c r="V508" s="4"/>
      <c r="W508" s="4"/>
      <c r="X508" s="2" t="s">
        <v>3982</v>
      </c>
      <c r="Y508" s="4" t="s">
        <v>77</v>
      </c>
      <c r="Z508" s="4"/>
      <c r="AA508" s="4"/>
      <c r="AB508" s="4"/>
    </row>
    <row r="509" customFormat="false" ht="75" hidden="false" customHeight="true" outlineLevel="0" collapsed="false">
      <c r="A509" s="4" t="s">
        <v>3983</v>
      </c>
      <c r="B509" s="4" t="s">
        <v>922</v>
      </c>
      <c r="C509" s="4" t="s">
        <v>3984</v>
      </c>
      <c r="D509" s="4" t="n">
        <v>1987</v>
      </c>
      <c r="E509" s="4" t="s">
        <v>91</v>
      </c>
      <c r="F509" s="4" t="s">
        <v>3985</v>
      </c>
      <c r="G509" s="4" t="str">
        <f aca="false">IF(LEFT(I509,3)="R1 ","L6",IF(D509&gt;=2014,"L1",IF(D509&gt;=1998,"L2",IF(D509&gt;=1987,"L3",IF(D509&gt;=1978,"L4",IF(D509&gt;=1965,"L5","L6"))))))</f>
        <v>L3</v>
      </c>
      <c r="H509" s="4" t="str">
        <f aca="false">IFERROR(INDEX(Lanes!$C$2:$C$60,MATCH(LEFT(I509,FIND(" ",I509)-1),Lanes!$A$2:$A$60,0)),"?")</f>
        <v>V</v>
      </c>
      <c r="I509" s="4" t="s">
        <v>3378</v>
      </c>
      <c r="J509" s="4"/>
      <c r="K509" s="4" t="s">
        <v>544</v>
      </c>
      <c r="L509" s="4" t="s">
        <v>753</v>
      </c>
      <c r="M509" s="4" t="s">
        <v>754</v>
      </c>
      <c r="N509" s="4" t="s">
        <v>1594</v>
      </c>
      <c r="O509" s="4" t="s">
        <v>3986</v>
      </c>
      <c r="P509" s="2" t="s">
        <v>3987</v>
      </c>
      <c r="Q509" s="2" t="s">
        <v>3988</v>
      </c>
      <c r="R509" s="4" t="s">
        <v>50</v>
      </c>
      <c r="S509" s="4" t="s">
        <v>3989</v>
      </c>
      <c r="T509" s="4" t="s">
        <v>107</v>
      </c>
      <c r="U509" s="4"/>
      <c r="V509" s="4"/>
      <c r="W509" s="4"/>
      <c r="X509" s="2" t="s">
        <v>3990</v>
      </c>
      <c r="Y509" s="4" t="s">
        <v>54</v>
      </c>
      <c r="Z509" s="4"/>
      <c r="AA509" s="4"/>
      <c r="AB509" s="4"/>
    </row>
    <row r="510" customFormat="false" ht="75" hidden="false" customHeight="true" outlineLevel="0" collapsed="false">
      <c r="A510" s="4" t="s">
        <v>3991</v>
      </c>
      <c r="B510" s="4" t="s">
        <v>922</v>
      </c>
      <c r="C510" s="4" t="s">
        <v>3992</v>
      </c>
      <c r="D510" s="4" t="n">
        <v>1988</v>
      </c>
      <c r="E510" s="4" t="s">
        <v>91</v>
      </c>
      <c r="F510" s="4" t="s">
        <v>3985</v>
      </c>
      <c r="G510" s="4" t="str">
        <f aca="false">IF(LEFT(I510,3)="R1 ","L6",IF(D510&gt;=2014,"L1",IF(D510&gt;=1998,"L2",IF(D510&gt;=1987,"L3",IF(D510&gt;=1978,"L4",IF(D510&gt;=1965,"L5","L6"))))))</f>
        <v>L3</v>
      </c>
      <c r="H510" s="4" t="str">
        <f aca="false">IFERROR(INDEX(Lanes!$C$2:$C$60,MATCH(LEFT(I510,FIND(" ",I510)-1),Lanes!$A$2:$A$60,0)),"?")</f>
        <v>V</v>
      </c>
      <c r="I510" s="4" t="s">
        <v>3378</v>
      </c>
      <c r="J510" s="4"/>
      <c r="K510" s="4" t="s">
        <v>544</v>
      </c>
      <c r="L510" s="4" t="s">
        <v>753</v>
      </c>
      <c r="M510" s="4" t="s">
        <v>754</v>
      </c>
      <c r="N510" s="4" t="s">
        <v>1594</v>
      </c>
      <c r="O510" s="4" t="s">
        <v>3993</v>
      </c>
      <c r="P510" s="2" t="s">
        <v>3994</v>
      </c>
      <c r="Q510" s="2" t="s">
        <v>3995</v>
      </c>
      <c r="R510" s="4" t="s">
        <v>50</v>
      </c>
      <c r="S510" s="4" t="s">
        <v>3996</v>
      </c>
      <c r="T510" s="4" t="s">
        <v>107</v>
      </c>
      <c r="U510" s="4"/>
      <c r="V510" s="4"/>
      <c r="W510" s="4"/>
      <c r="X510" s="2" t="s">
        <v>3997</v>
      </c>
      <c r="Y510" s="4" t="s">
        <v>54</v>
      </c>
      <c r="Z510" s="4"/>
      <c r="AA510" s="4"/>
      <c r="AB510" s="4"/>
    </row>
    <row r="511" customFormat="false" ht="75" hidden="false" customHeight="true" outlineLevel="0" collapsed="false">
      <c r="A511" s="4" t="s">
        <v>3998</v>
      </c>
      <c r="B511" s="4" t="s">
        <v>922</v>
      </c>
      <c r="C511" s="4" t="s">
        <v>3999</v>
      </c>
      <c r="D511" s="4" t="n">
        <v>1989</v>
      </c>
      <c r="E511" s="4" t="s">
        <v>91</v>
      </c>
      <c r="F511" s="4" t="s">
        <v>3985</v>
      </c>
      <c r="G511" s="4" t="str">
        <f aca="false">IF(LEFT(I511,3)="R1 ","L6",IF(D511&gt;=2014,"L1",IF(D511&gt;=1998,"L2",IF(D511&gt;=1987,"L3",IF(D511&gt;=1978,"L4",IF(D511&gt;=1965,"L5","L6"))))))</f>
        <v>L3</v>
      </c>
      <c r="H511" s="4" t="str">
        <f aca="false">IFERROR(INDEX(Lanes!$C$2:$C$60,MATCH(LEFT(I511,FIND(" ",I511)-1),Lanes!$A$2:$A$60,0)),"?")</f>
        <v>V</v>
      </c>
      <c r="I511" s="4" t="s">
        <v>3378</v>
      </c>
      <c r="J511" s="4"/>
      <c r="K511" s="4" t="s">
        <v>925</v>
      </c>
      <c r="L511" s="4" t="s">
        <v>753</v>
      </c>
      <c r="M511" s="4" t="s">
        <v>754</v>
      </c>
      <c r="N511" s="4" t="s">
        <v>1594</v>
      </c>
      <c r="O511" s="4" t="s">
        <v>4000</v>
      </c>
      <c r="P511" s="2" t="s">
        <v>4001</v>
      </c>
      <c r="Q511" s="2" t="s">
        <v>4002</v>
      </c>
      <c r="R511" s="4" t="s">
        <v>50</v>
      </c>
      <c r="S511" s="4" t="s">
        <v>4003</v>
      </c>
      <c r="T511" s="4" t="s">
        <v>107</v>
      </c>
      <c r="U511" s="4"/>
      <c r="V511" s="4"/>
      <c r="W511" s="4"/>
      <c r="X511" s="2" t="s">
        <v>4004</v>
      </c>
      <c r="Y511" s="4" t="s">
        <v>54</v>
      </c>
      <c r="Z511" s="4"/>
      <c r="AA511" s="4"/>
      <c r="AB511" s="4"/>
    </row>
    <row r="512" customFormat="false" ht="75" hidden="false" customHeight="true" outlineLevel="0" collapsed="false">
      <c r="A512" s="4" t="s">
        <v>4005</v>
      </c>
      <c r="B512" s="4" t="s">
        <v>922</v>
      </c>
      <c r="C512" s="4" t="s">
        <v>4006</v>
      </c>
      <c r="D512" s="4" t="n">
        <v>1990</v>
      </c>
      <c r="E512" s="4" t="s">
        <v>91</v>
      </c>
      <c r="F512" s="4" t="s">
        <v>924</v>
      </c>
      <c r="G512" s="4" t="str">
        <f aca="false">IF(LEFT(I512,3)="R1 ","L6",IF(D512&gt;=2014,"L1",IF(D512&gt;=1998,"L2",IF(D512&gt;=1987,"L3",IF(D512&gt;=1978,"L4",IF(D512&gt;=1965,"L5","L6"))))))</f>
        <v>L3</v>
      </c>
      <c r="H512" s="4" t="str">
        <f aca="false">IFERROR(INDEX(Lanes!$C$2:$C$60,MATCH(LEFT(I512,FIND(" ",I512)-1),Lanes!$A$2:$A$60,0)),"?")</f>
        <v>V</v>
      </c>
      <c r="I512" s="4" t="s">
        <v>3378</v>
      </c>
      <c r="J512" s="4"/>
      <c r="K512" s="4" t="s">
        <v>925</v>
      </c>
      <c r="L512" s="4" t="s">
        <v>753</v>
      </c>
      <c r="M512" s="4" t="s">
        <v>754</v>
      </c>
      <c r="N512" s="4" t="s">
        <v>1594</v>
      </c>
      <c r="O512" s="4" t="s">
        <v>4007</v>
      </c>
      <c r="P512" s="2" t="s">
        <v>4008</v>
      </c>
      <c r="Q512" s="2" t="s">
        <v>4009</v>
      </c>
      <c r="R512" s="4" t="s">
        <v>50</v>
      </c>
      <c r="S512" s="4" t="s">
        <v>4010</v>
      </c>
      <c r="T512" s="4" t="s">
        <v>52</v>
      </c>
      <c r="U512" s="4"/>
      <c r="V512" s="4"/>
      <c r="W512" s="4"/>
      <c r="X512" s="2" t="s">
        <v>4011</v>
      </c>
      <c r="Y512" s="4" t="s">
        <v>54</v>
      </c>
      <c r="Z512" s="4"/>
      <c r="AA512" s="4"/>
      <c r="AB512" s="4"/>
    </row>
    <row r="513" customFormat="false" ht="75" hidden="false" customHeight="true" outlineLevel="0" collapsed="false">
      <c r="A513" s="4" t="s">
        <v>4012</v>
      </c>
      <c r="B513" s="4" t="s">
        <v>4013</v>
      </c>
      <c r="C513" s="4" t="s">
        <v>4014</v>
      </c>
      <c r="D513" s="4" t="n">
        <v>1987</v>
      </c>
      <c r="E513" s="4" t="s">
        <v>91</v>
      </c>
      <c r="F513" s="4" t="s">
        <v>2174</v>
      </c>
      <c r="G513" s="4" t="str">
        <f aca="false">IF(LEFT(I513,3)="R1 ","L6",IF(D513&gt;=2014,"L1",IF(D513&gt;=1998,"L2",IF(D513&gt;=1987,"L3",IF(D513&gt;=1978,"L4",IF(D513&gt;=1965,"L5","L6"))))))</f>
        <v>L3</v>
      </c>
      <c r="H513" s="4" t="str">
        <f aca="false">IFERROR(INDEX(Lanes!$C$2:$C$60,MATCH(LEFT(I513,FIND(" ",I513)-1),Lanes!$A$2:$A$60,0)),"?")</f>
        <v>V</v>
      </c>
      <c r="I513" s="4" t="s">
        <v>3378</v>
      </c>
      <c r="J513" s="4"/>
      <c r="K513" s="4" t="s">
        <v>501</v>
      </c>
      <c r="L513" s="4" t="s">
        <v>753</v>
      </c>
      <c r="M513" s="4" t="s">
        <v>4015</v>
      </c>
      <c r="N513" s="4" t="s">
        <v>753</v>
      </c>
      <c r="O513" s="4" t="s">
        <v>4016</v>
      </c>
      <c r="P513" s="2" t="s">
        <v>4017</v>
      </c>
      <c r="Q513" s="2" t="s">
        <v>4018</v>
      </c>
      <c r="R513" s="4" t="s">
        <v>50</v>
      </c>
      <c r="S513" s="4" t="s">
        <v>4019</v>
      </c>
      <c r="T513" s="4" t="s">
        <v>107</v>
      </c>
      <c r="U513" s="4"/>
      <c r="V513" s="4"/>
      <c r="W513" s="4"/>
      <c r="X513" s="2" t="s">
        <v>4020</v>
      </c>
      <c r="Y513" s="4" t="s">
        <v>54</v>
      </c>
      <c r="Z513" s="4"/>
      <c r="AA513" s="4"/>
      <c r="AB513" s="4"/>
    </row>
    <row r="514" customFormat="false" ht="75" hidden="false" customHeight="true" outlineLevel="0" collapsed="false">
      <c r="A514" s="4" t="s">
        <v>4021</v>
      </c>
      <c r="B514" s="4" t="s">
        <v>4022</v>
      </c>
      <c r="C514" s="4" t="s">
        <v>4023</v>
      </c>
      <c r="D514" s="4" t="n">
        <v>1986</v>
      </c>
      <c r="E514" s="4" t="s">
        <v>91</v>
      </c>
      <c r="F514" s="4" t="s">
        <v>4024</v>
      </c>
      <c r="G514" s="4" t="str">
        <f aca="false">IF(LEFT(I514,3)="R1 ","L6",IF(D514&gt;=2014,"L1",IF(D514&gt;=1998,"L2",IF(D514&gt;=1987,"L3",IF(D514&gt;=1978,"L4",IF(D514&gt;=1965,"L5","L6"))))))</f>
        <v>L4</v>
      </c>
      <c r="H514" s="4" t="str">
        <f aca="false">IFERROR(INDEX(Lanes!$C$2:$C$60,MATCH(LEFT(I514,FIND(" ",I514)-1),Lanes!$A$2:$A$60,0)),"?")</f>
        <v>V</v>
      </c>
      <c r="I514" s="4" t="s">
        <v>3378</v>
      </c>
      <c r="J514" s="4"/>
      <c r="K514" s="4" t="s">
        <v>501</v>
      </c>
      <c r="L514" s="4" t="s">
        <v>352</v>
      </c>
      <c r="M514" s="4" t="s">
        <v>3431</v>
      </c>
      <c r="N514" s="4" t="s">
        <v>3432</v>
      </c>
      <c r="O514" s="4" t="s">
        <v>4025</v>
      </c>
      <c r="P514" s="2" t="s">
        <v>4026</v>
      </c>
      <c r="Q514" s="2" t="s">
        <v>4027</v>
      </c>
      <c r="R514" s="4" t="s">
        <v>50</v>
      </c>
      <c r="S514" s="4" t="s">
        <v>4028</v>
      </c>
      <c r="T514" s="4" t="s">
        <v>402</v>
      </c>
      <c r="U514" s="4"/>
      <c r="V514" s="4"/>
      <c r="W514" s="4"/>
      <c r="X514" s="2" t="s">
        <v>4029</v>
      </c>
      <c r="Y514" s="4" t="s">
        <v>54</v>
      </c>
      <c r="Z514" s="4"/>
      <c r="AA514" s="4"/>
      <c r="AB514" s="4"/>
    </row>
    <row r="515" customFormat="false" ht="75" hidden="false" customHeight="true" outlineLevel="0" collapsed="false">
      <c r="A515" s="4" t="s">
        <v>4030</v>
      </c>
      <c r="B515" s="4" t="s">
        <v>4031</v>
      </c>
      <c r="C515" s="4" t="s">
        <v>4032</v>
      </c>
      <c r="D515" s="4" t="n">
        <v>1983</v>
      </c>
      <c r="E515" s="4" t="s">
        <v>91</v>
      </c>
      <c r="F515" s="4" t="s">
        <v>4033</v>
      </c>
      <c r="G515" s="4" t="str">
        <f aca="false">IF(LEFT(I515,3)="R1 ","L6",IF(D515&gt;=2014,"L1",IF(D515&gt;=1998,"L2",IF(D515&gt;=1987,"L3",IF(D515&gt;=1978,"L4",IF(D515&gt;=1965,"L5","L6"))))))</f>
        <v>L4</v>
      </c>
      <c r="H515" s="4" t="str">
        <f aca="false">IFERROR(INDEX(Lanes!$C$2:$C$60,MATCH(LEFT(I515,FIND(" ",I515)-1),Lanes!$A$2:$A$60,0)),"?")</f>
        <v>V</v>
      </c>
      <c r="I515" s="4" t="s">
        <v>3378</v>
      </c>
      <c r="J515" s="4"/>
      <c r="K515" s="4" t="s">
        <v>501</v>
      </c>
      <c r="L515" s="4" t="s">
        <v>352</v>
      </c>
      <c r="M515" s="4" t="s">
        <v>4034</v>
      </c>
      <c r="N515" s="4" t="s">
        <v>352</v>
      </c>
      <c r="O515" s="4" t="s">
        <v>4035</v>
      </c>
      <c r="P515" s="2" t="s">
        <v>4036</v>
      </c>
      <c r="Q515" s="2" t="s">
        <v>4037</v>
      </c>
      <c r="R515" s="4" t="s">
        <v>50</v>
      </c>
      <c r="S515" s="4" t="s">
        <v>4038</v>
      </c>
      <c r="T515" s="4" t="s">
        <v>107</v>
      </c>
      <c r="U515" s="4"/>
      <c r="V515" s="4"/>
      <c r="W515" s="4"/>
      <c r="X515" s="2" t="s">
        <v>4039</v>
      </c>
      <c r="Y515" s="4" t="s">
        <v>77</v>
      </c>
      <c r="Z515" s="4"/>
      <c r="AA515" s="4"/>
      <c r="AB515" s="4"/>
    </row>
    <row r="516" customFormat="false" ht="75" hidden="false" customHeight="true" outlineLevel="0" collapsed="false">
      <c r="A516" s="4" t="s">
        <v>4040</v>
      </c>
      <c r="B516" s="4" t="s">
        <v>4041</v>
      </c>
      <c r="C516" s="4" t="s">
        <v>4042</v>
      </c>
      <c r="D516" s="4" t="n">
        <v>1985</v>
      </c>
      <c r="E516" s="4" t="s">
        <v>91</v>
      </c>
      <c r="F516" s="4" t="s">
        <v>2952</v>
      </c>
      <c r="G516" s="4" t="str">
        <f aca="false">IF(LEFT(I516,3)="R1 ","L6",IF(D516&gt;=2014,"L1",IF(D516&gt;=1998,"L2",IF(D516&gt;=1987,"L3",IF(D516&gt;=1978,"L4",IF(D516&gt;=1965,"L5","L6"))))))</f>
        <v>L4</v>
      </c>
      <c r="H516" s="4" t="str">
        <f aca="false">IFERROR(INDEX(Lanes!$C$2:$C$60,MATCH(LEFT(I516,FIND(" ",I516)-1),Lanes!$A$2:$A$60,0)),"?")</f>
        <v>V</v>
      </c>
      <c r="I516" s="4" t="s">
        <v>3378</v>
      </c>
      <c r="J516" s="4"/>
      <c r="K516" s="4" t="s">
        <v>501</v>
      </c>
      <c r="L516" s="4" t="s">
        <v>472</v>
      </c>
      <c r="M516" s="4" t="s">
        <v>1696</v>
      </c>
      <c r="N516" s="4" t="s">
        <v>3538</v>
      </c>
      <c r="O516" s="4" t="s">
        <v>4043</v>
      </c>
      <c r="P516" s="2" t="s">
        <v>4044</v>
      </c>
      <c r="Q516" s="2" t="s">
        <v>4045</v>
      </c>
      <c r="R516" s="4" t="s">
        <v>50</v>
      </c>
      <c r="S516" s="4" t="s">
        <v>4046</v>
      </c>
      <c r="T516" s="4" t="s">
        <v>402</v>
      </c>
      <c r="U516" s="4"/>
      <c r="V516" s="4"/>
      <c r="W516" s="4"/>
      <c r="X516" s="2" t="s">
        <v>4047</v>
      </c>
      <c r="Y516" s="4" t="s">
        <v>77</v>
      </c>
      <c r="Z516" s="4"/>
      <c r="AA516" s="4"/>
      <c r="AB516" s="4"/>
    </row>
    <row r="517" customFormat="false" ht="75" hidden="false" customHeight="true" outlineLevel="0" collapsed="false">
      <c r="A517" s="4" t="s">
        <v>4048</v>
      </c>
      <c r="B517" s="4" t="s">
        <v>4049</v>
      </c>
      <c r="C517" s="4" t="s">
        <v>4050</v>
      </c>
      <c r="D517" s="4" t="n">
        <v>1972</v>
      </c>
      <c r="E517" s="4" t="s">
        <v>91</v>
      </c>
      <c r="F517" s="4" t="s">
        <v>4051</v>
      </c>
      <c r="G517" s="4" t="str">
        <f aca="false">IF(LEFT(I517,3)="R1 ","L6",IF(D517&gt;=2014,"L1",IF(D517&gt;=1998,"L2",IF(D517&gt;=1987,"L3",IF(D517&gt;=1978,"L4",IF(D517&gt;=1965,"L5","L6"))))))</f>
        <v>L5</v>
      </c>
      <c r="H517" s="4" t="str">
        <f aca="false">IFERROR(INDEX(Lanes!$C$2:$C$60,MATCH(LEFT(I517,FIND(" ",I517)-1),Lanes!$A$2:$A$60,0)),"?")</f>
        <v>V</v>
      </c>
      <c r="I517" s="4" t="s">
        <v>4052</v>
      </c>
      <c r="J517" s="4"/>
      <c r="K517" s="4" t="s">
        <v>925</v>
      </c>
      <c r="L517" s="4" t="s">
        <v>45</v>
      </c>
      <c r="M517" s="4" t="s">
        <v>167</v>
      </c>
      <c r="N517" s="4" t="s">
        <v>4053</v>
      </c>
      <c r="O517" s="4" t="s">
        <v>4054</v>
      </c>
      <c r="P517" s="2" t="s">
        <v>4055</v>
      </c>
      <c r="Q517" s="2" t="s">
        <v>4056</v>
      </c>
      <c r="R517" s="4" t="s">
        <v>50</v>
      </c>
      <c r="S517" s="4" t="s">
        <v>4057</v>
      </c>
      <c r="T517" s="4" t="s">
        <v>52</v>
      </c>
      <c r="U517" s="4" t="s">
        <v>75</v>
      </c>
      <c r="V517" s="4"/>
      <c r="W517" s="4"/>
      <c r="X517" s="2" t="s">
        <v>4058</v>
      </c>
      <c r="Y517" s="4" t="s">
        <v>77</v>
      </c>
      <c r="Z517" s="4"/>
      <c r="AA517" s="4"/>
      <c r="AB517" s="4"/>
    </row>
    <row r="518" customFormat="false" ht="75" hidden="false" customHeight="true" outlineLevel="0" collapsed="false">
      <c r="A518" s="4" t="s">
        <v>4059</v>
      </c>
      <c r="B518" s="4" t="s">
        <v>4049</v>
      </c>
      <c r="C518" s="4" t="s">
        <v>4060</v>
      </c>
      <c r="D518" s="4" t="n">
        <v>1974</v>
      </c>
      <c r="E518" s="4" t="s">
        <v>91</v>
      </c>
      <c r="F518" s="4" t="s">
        <v>4051</v>
      </c>
      <c r="G518" s="4" t="str">
        <f aca="false">IF(LEFT(I518,3)="R1 ","L6",IF(D518&gt;=2014,"L1",IF(D518&gt;=1998,"L2",IF(D518&gt;=1987,"L3",IF(D518&gt;=1978,"L4",IF(D518&gt;=1965,"L5","L6"))))))</f>
        <v>L5</v>
      </c>
      <c r="H518" s="4" t="str">
        <f aca="false">IFERROR(INDEX(Lanes!$C$2:$C$60,MATCH(LEFT(I518,FIND(" ",I518)-1),Lanes!$A$2:$A$60,0)),"?")</f>
        <v>V</v>
      </c>
      <c r="I518" s="4" t="s">
        <v>4052</v>
      </c>
      <c r="J518" s="4"/>
      <c r="K518" s="4" t="s">
        <v>925</v>
      </c>
      <c r="L518" s="4" t="s">
        <v>45</v>
      </c>
      <c r="M518" s="4" t="s">
        <v>167</v>
      </c>
      <c r="N518" s="4" t="s">
        <v>4053</v>
      </c>
      <c r="O518" s="4" t="s">
        <v>4061</v>
      </c>
      <c r="P518" s="2" t="s">
        <v>4062</v>
      </c>
      <c r="Q518" s="2" t="s">
        <v>4063</v>
      </c>
      <c r="R518" s="4" t="s">
        <v>50</v>
      </c>
      <c r="S518" s="4" t="s">
        <v>4064</v>
      </c>
      <c r="T518" s="4" t="s">
        <v>52</v>
      </c>
      <c r="U518" s="4"/>
      <c r="V518" s="4"/>
      <c r="W518" s="4"/>
      <c r="X518" s="2" t="s">
        <v>4058</v>
      </c>
      <c r="Y518" s="4" t="s">
        <v>77</v>
      </c>
      <c r="Z518" s="4"/>
      <c r="AA518" s="4"/>
      <c r="AB518" s="4"/>
    </row>
    <row r="519" customFormat="false" ht="75" hidden="false" customHeight="true" outlineLevel="0" collapsed="false">
      <c r="A519" s="4" t="s">
        <v>4065</v>
      </c>
      <c r="B519" s="4" t="s">
        <v>4049</v>
      </c>
      <c r="C519" s="4" t="s">
        <v>4066</v>
      </c>
      <c r="D519" s="4" t="n">
        <v>1978</v>
      </c>
      <c r="E519" s="4" t="s">
        <v>91</v>
      </c>
      <c r="F519" s="4" t="s">
        <v>4067</v>
      </c>
      <c r="G519" s="4" t="str">
        <f aca="false">IF(LEFT(I519,3)="R1 ","L6",IF(D519&gt;=2014,"L1",IF(D519&gt;=1998,"L2",IF(D519&gt;=1987,"L3",IF(D519&gt;=1978,"L4",IF(D519&gt;=1965,"L5","L6"))))))</f>
        <v>L4</v>
      </c>
      <c r="H519" s="4" t="str">
        <f aca="false">IFERROR(INDEX(Lanes!$C$2:$C$60,MATCH(LEFT(I519,FIND(" ",I519)-1),Lanes!$A$2:$A$60,0)),"?")</f>
        <v>V</v>
      </c>
      <c r="I519" s="4" t="s">
        <v>4052</v>
      </c>
      <c r="J519" s="4"/>
      <c r="K519" s="4" t="s">
        <v>925</v>
      </c>
      <c r="L519" s="4" t="s">
        <v>45</v>
      </c>
      <c r="M519" s="4" t="s">
        <v>167</v>
      </c>
      <c r="N519" s="4" t="s">
        <v>4053</v>
      </c>
      <c r="O519" s="4" t="s">
        <v>4068</v>
      </c>
      <c r="P519" s="2" t="s">
        <v>4069</v>
      </c>
      <c r="Q519" s="2" t="s">
        <v>4070</v>
      </c>
      <c r="R519" s="4" t="s">
        <v>50</v>
      </c>
      <c r="S519" s="4" t="s">
        <v>4071</v>
      </c>
      <c r="T519" s="4" t="s">
        <v>52</v>
      </c>
      <c r="U519" s="4"/>
      <c r="V519" s="4"/>
      <c r="W519" s="4"/>
      <c r="X519" s="2" t="s">
        <v>4058</v>
      </c>
      <c r="Y519" s="4" t="s">
        <v>77</v>
      </c>
      <c r="Z519" s="4"/>
      <c r="AA519" s="4"/>
      <c r="AB519" s="4"/>
    </row>
    <row r="520" customFormat="false" ht="75" hidden="false" customHeight="true" outlineLevel="0" collapsed="false">
      <c r="A520" s="4" t="s">
        <v>4072</v>
      </c>
      <c r="B520" s="4" t="s">
        <v>4049</v>
      </c>
      <c r="C520" s="4" t="s">
        <v>4073</v>
      </c>
      <c r="D520" s="4" t="n">
        <v>2005</v>
      </c>
      <c r="E520" s="4" t="s">
        <v>91</v>
      </c>
      <c r="F520" s="4" t="s">
        <v>2517</v>
      </c>
      <c r="G520" s="4" t="str">
        <f aca="false">IF(LEFT(I520,3)="R1 ","L6",IF(D520&gt;=2014,"L1",IF(D520&gt;=1998,"L2",IF(D520&gt;=1987,"L3",IF(D520&gt;=1978,"L4",IF(D520&gt;=1965,"L5","L6"))))))</f>
        <v>L2</v>
      </c>
      <c r="H520" s="4" t="str">
        <f aca="false">IFERROR(INDEX(Lanes!$C$2:$C$60,MATCH(LEFT(I520,FIND(" ",I520)-1),Lanes!$A$2:$A$60,0)),"?")</f>
        <v>V</v>
      </c>
      <c r="I520" s="4" t="s">
        <v>4052</v>
      </c>
      <c r="J520" s="4"/>
      <c r="K520" s="4" t="s">
        <v>925</v>
      </c>
      <c r="L520" s="4" t="s">
        <v>45</v>
      </c>
      <c r="M520" s="4" t="s">
        <v>167</v>
      </c>
      <c r="N520" s="4" t="s">
        <v>4053</v>
      </c>
      <c r="O520" s="4" t="s">
        <v>4074</v>
      </c>
      <c r="P520" s="2" t="s">
        <v>4075</v>
      </c>
      <c r="Q520" s="2" t="s">
        <v>4076</v>
      </c>
      <c r="R520" s="4" t="s">
        <v>50</v>
      </c>
      <c r="S520" s="4" t="s">
        <v>4077</v>
      </c>
      <c r="T520" s="4" t="s">
        <v>402</v>
      </c>
      <c r="U520" s="4"/>
      <c r="V520" s="4"/>
      <c r="W520" s="4"/>
      <c r="X520" s="2" t="s">
        <v>4058</v>
      </c>
      <c r="Y520" s="4" t="s">
        <v>77</v>
      </c>
      <c r="Z520" s="4"/>
      <c r="AA520" s="4"/>
      <c r="AB520" s="4"/>
    </row>
    <row r="521" customFormat="false" ht="75" hidden="false" customHeight="true" outlineLevel="0" collapsed="false">
      <c r="A521" s="4" t="s">
        <v>4078</v>
      </c>
      <c r="B521" s="4" t="s">
        <v>4079</v>
      </c>
      <c r="C521" s="4" t="s">
        <v>4080</v>
      </c>
      <c r="D521" s="4" t="n">
        <v>1992</v>
      </c>
      <c r="E521" s="4" t="s">
        <v>91</v>
      </c>
      <c r="F521" s="4" t="s">
        <v>2517</v>
      </c>
      <c r="G521" s="4" t="str">
        <f aca="false">IF(LEFT(I521,3)="R1 ","L6",IF(D521&gt;=2014,"L1",IF(D521&gt;=1998,"L2",IF(D521&gt;=1987,"L3",IF(D521&gt;=1978,"L4",IF(D521&gt;=1965,"L5","L6"))))))</f>
        <v>L3</v>
      </c>
      <c r="H521" s="4" t="str">
        <f aca="false">IFERROR(INDEX(Lanes!$C$2:$C$60,MATCH(LEFT(I521,FIND(" ",I521)-1),Lanes!$A$2:$A$60,0)),"?")</f>
        <v>V</v>
      </c>
      <c r="I521" s="4" t="s">
        <v>4052</v>
      </c>
      <c r="J521" s="4"/>
      <c r="K521" s="4" t="s">
        <v>925</v>
      </c>
      <c r="L521" s="4" t="s">
        <v>45</v>
      </c>
      <c r="M521" s="4" t="s">
        <v>167</v>
      </c>
      <c r="N521" s="4" t="s">
        <v>4053</v>
      </c>
      <c r="O521" s="4" t="s">
        <v>4081</v>
      </c>
      <c r="P521" s="2" t="s">
        <v>4082</v>
      </c>
      <c r="Q521" s="2" t="s">
        <v>4083</v>
      </c>
      <c r="R521" s="4" t="s">
        <v>50</v>
      </c>
      <c r="S521" s="4" t="s">
        <v>4084</v>
      </c>
      <c r="T521" s="4" t="s">
        <v>52</v>
      </c>
      <c r="U521" s="4"/>
      <c r="V521" s="4"/>
      <c r="W521" s="4"/>
      <c r="X521" s="2" t="s">
        <v>4085</v>
      </c>
      <c r="Y521" s="4" t="s">
        <v>77</v>
      </c>
      <c r="Z521" s="4"/>
      <c r="AA521" s="4"/>
      <c r="AB521" s="4"/>
    </row>
    <row r="522" customFormat="false" ht="75" hidden="false" customHeight="true" outlineLevel="0" collapsed="false">
      <c r="A522" s="4" t="s">
        <v>4086</v>
      </c>
      <c r="B522" s="4" t="s">
        <v>4087</v>
      </c>
      <c r="C522" s="4" t="s">
        <v>4088</v>
      </c>
      <c r="D522" s="4" t="n">
        <v>1979</v>
      </c>
      <c r="E522" s="4" t="s">
        <v>91</v>
      </c>
      <c r="F522" s="4" t="s">
        <v>4089</v>
      </c>
      <c r="G522" s="4" t="str">
        <f aca="false">IF(LEFT(I522,3)="R1 ","L6",IF(D522&gt;=2014,"L1",IF(D522&gt;=1998,"L2",IF(D522&gt;=1987,"L3",IF(D522&gt;=1978,"L4",IF(D522&gt;=1965,"L5","L6"))))))</f>
        <v>L4</v>
      </c>
      <c r="H522" s="4" t="str">
        <f aca="false">IFERROR(INDEX(Lanes!$C$2:$C$60,MATCH(LEFT(I522,FIND(" ",I522)-1),Lanes!$A$2:$A$60,0)),"?")</f>
        <v>V</v>
      </c>
      <c r="I522" s="4" t="s">
        <v>4052</v>
      </c>
      <c r="J522" s="4"/>
      <c r="K522" s="4" t="s">
        <v>925</v>
      </c>
      <c r="L522" s="4" t="s">
        <v>45</v>
      </c>
      <c r="M522" s="4" t="s">
        <v>167</v>
      </c>
      <c r="N522" s="4" t="s">
        <v>4053</v>
      </c>
      <c r="O522" s="4" t="s">
        <v>4090</v>
      </c>
      <c r="P522" s="2" t="s">
        <v>4091</v>
      </c>
      <c r="Q522" s="2" t="s">
        <v>4092</v>
      </c>
      <c r="R522" s="4" t="s">
        <v>50</v>
      </c>
      <c r="S522" s="4" t="s">
        <v>4093</v>
      </c>
      <c r="T522" s="4" t="s">
        <v>107</v>
      </c>
      <c r="U522" s="4"/>
      <c r="V522" s="4"/>
      <c r="W522" s="4"/>
      <c r="X522" s="2" t="s">
        <v>4094</v>
      </c>
      <c r="Y522" s="4" t="s">
        <v>54</v>
      </c>
      <c r="Z522" s="4"/>
      <c r="AA522" s="4"/>
      <c r="AB522" s="4"/>
    </row>
    <row r="523" customFormat="false" ht="75" hidden="false" customHeight="true" outlineLevel="0" collapsed="false">
      <c r="A523" s="4" t="s">
        <v>4095</v>
      </c>
      <c r="B523" s="4" t="s">
        <v>4087</v>
      </c>
      <c r="C523" s="4" t="s">
        <v>4096</v>
      </c>
      <c r="D523" s="4" t="n">
        <v>1985</v>
      </c>
      <c r="E523" s="4" t="s">
        <v>413</v>
      </c>
      <c r="F523" s="4" t="s">
        <v>4097</v>
      </c>
      <c r="G523" s="4" t="str">
        <f aca="false">IF(LEFT(I523,3)="R1 ","L6",IF(D523&gt;=2014,"L1",IF(D523&gt;=1998,"L2",IF(D523&gt;=1987,"L3",IF(D523&gt;=1978,"L4",IF(D523&gt;=1965,"L5","L6"))))))</f>
        <v>L4</v>
      </c>
      <c r="H523" s="4" t="str">
        <f aca="false">IFERROR(INDEX(Lanes!$C$2:$C$60,MATCH(LEFT(I523,FIND(" ",I523)-1),Lanes!$A$2:$A$60,0)),"?")</f>
        <v>V</v>
      </c>
      <c r="I523" s="4" t="s">
        <v>4052</v>
      </c>
      <c r="J523" s="4"/>
      <c r="K523" s="4" t="s">
        <v>925</v>
      </c>
      <c r="L523" s="4" t="s">
        <v>45</v>
      </c>
      <c r="M523" s="4" t="s">
        <v>167</v>
      </c>
      <c r="N523" s="4" t="s">
        <v>4053</v>
      </c>
      <c r="O523" s="4" t="s">
        <v>4098</v>
      </c>
      <c r="P523" s="2" t="s">
        <v>4099</v>
      </c>
      <c r="Q523" s="2" t="s">
        <v>4100</v>
      </c>
      <c r="R523" s="4" t="s">
        <v>50</v>
      </c>
      <c r="S523" s="4" t="s">
        <v>4101</v>
      </c>
      <c r="T523" s="4" t="s">
        <v>402</v>
      </c>
      <c r="U523" s="4"/>
      <c r="V523" s="4"/>
      <c r="W523" s="4"/>
      <c r="X523" s="2" t="s">
        <v>4102</v>
      </c>
      <c r="Y523" s="4" t="s">
        <v>77</v>
      </c>
      <c r="Z523" s="4"/>
      <c r="AA523" s="4"/>
      <c r="AB523" s="4"/>
    </row>
    <row r="524" customFormat="false" ht="75" hidden="false" customHeight="true" outlineLevel="0" collapsed="false">
      <c r="A524" s="4" t="s">
        <v>4103</v>
      </c>
      <c r="B524" s="4" t="s">
        <v>4104</v>
      </c>
      <c r="C524" s="4" t="s">
        <v>4105</v>
      </c>
      <c r="D524" s="4" t="n">
        <v>1981</v>
      </c>
      <c r="E524" s="4" t="s">
        <v>91</v>
      </c>
      <c r="F524" s="4" t="s">
        <v>4106</v>
      </c>
      <c r="G524" s="4" t="str">
        <f aca="false">IF(LEFT(I524,3)="R1 ","L6",IF(D524&gt;=2014,"L1",IF(D524&gt;=1998,"L2",IF(D524&gt;=1987,"L3",IF(D524&gt;=1978,"L4",IF(D524&gt;=1965,"L5","L6"))))))</f>
        <v>L4</v>
      </c>
      <c r="H524" s="4" t="str">
        <f aca="false">IFERROR(INDEX(Lanes!$C$2:$C$60,MATCH(LEFT(I524,FIND(" ",I524)-1),Lanes!$A$2:$A$60,0)),"?")</f>
        <v>V</v>
      </c>
      <c r="I524" s="4" t="s">
        <v>4052</v>
      </c>
      <c r="J524" s="4"/>
      <c r="K524" s="4" t="s">
        <v>925</v>
      </c>
      <c r="L524" s="4" t="s">
        <v>753</v>
      </c>
      <c r="M524" s="4" t="s">
        <v>316</v>
      </c>
      <c r="N524" s="4" t="s">
        <v>4107</v>
      </c>
      <c r="O524" s="4" t="s">
        <v>4108</v>
      </c>
      <c r="P524" s="2" t="s">
        <v>4109</v>
      </c>
      <c r="Q524" s="2" t="s">
        <v>4110</v>
      </c>
      <c r="R524" s="4" t="s">
        <v>50</v>
      </c>
      <c r="S524" s="4" t="s">
        <v>4111</v>
      </c>
      <c r="T524" s="4" t="s">
        <v>52</v>
      </c>
      <c r="U524" s="4" t="s">
        <v>75</v>
      </c>
      <c r="V524" s="4"/>
      <c r="W524" s="4"/>
      <c r="X524" s="2" t="s">
        <v>4112</v>
      </c>
      <c r="Y524" s="4" t="s">
        <v>54</v>
      </c>
      <c r="Z524" s="4"/>
      <c r="AA524" s="4"/>
      <c r="AB524" s="4"/>
    </row>
    <row r="525" customFormat="false" ht="75" hidden="false" customHeight="true" outlineLevel="0" collapsed="false">
      <c r="A525" s="4" t="s">
        <v>4113</v>
      </c>
      <c r="B525" s="4" t="s">
        <v>4104</v>
      </c>
      <c r="C525" s="4" t="s">
        <v>4114</v>
      </c>
      <c r="D525" s="4" t="n">
        <v>1981</v>
      </c>
      <c r="E525" s="4" t="s">
        <v>91</v>
      </c>
      <c r="F525" s="4" t="s">
        <v>4106</v>
      </c>
      <c r="G525" s="4" t="str">
        <f aca="false">IF(LEFT(I525,3)="R1 ","L6",IF(D525&gt;=2014,"L1",IF(D525&gt;=1998,"L2",IF(D525&gt;=1987,"L3",IF(D525&gt;=1978,"L4",IF(D525&gt;=1965,"L5","L6"))))))</f>
        <v>L4</v>
      </c>
      <c r="H525" s="4" t="str">
        <f aca="false">IFERROR(INDEX(Lanes!$C$2:$C$60,MATCH(LEFT(I525,FIND(" ",I525)-1),Lanes!$A$2:$A$60,0)),"?")</f>
        <v>V</v>
      </c>
      <c r="I525" s="4" t="s">
        <v>4052</v>
      </c>
      <c r="J525" s="4"/>
      <c r="K525" s="4" t="s">
        <v>925</v>
      </c>
      <c r="L525" s="4" t="s">
        <v>753</v>
      </c>
      <c r="M525" s="4" t="s">
        <v>316</v>
      </c>
      <c r="N525" s="4" t="s">
        <v>4107</v>
      </c>
      <c r="O525" s="4" t="s">
        <v>4115</v>
      </c>
      <c r="P525" s="2" t="s">
        <v>4116</v>
      </c>
      <c r="Q525" s="2" t="s">
        <v>4117</v>
      </c>
      <c r="R525" s="4" t="s">
        <v>50</v>
      </c>
      <c r="S525" s="4" t="s">
        <v>4118</v>
      </c>
      <c r="T525" s="4" t="s">
        <v>52</v>
      </c>
      <c r="U525" s="4"/>
      <c r="V525" s="4"/>
      <c r="W525" s="4"/>
      <c r="X525" s="2" t="s">
        <v>4119</v>
      </c>
      <c r="Y525" s="4" t="s">
        <v>54</v>
      </c>
      <c r="Z525" s="4"/>
      <c r="AA525" s="4"/>
      <c r="AB525" s="4"/>
    </row>
    <row r="526" customFormat="false" ht="75" hidden="false" customHeight="true" outlineLevel="0" collapsed="false">
      <c r="A526" s="4" t="s">
        <v>4120</v>
      </c>
      <c r="B526" s="4" t="s">
        <v>4104</v>
      </c>
      <c r="C526" s="4" t="s">
        <v>4121</v>
      </c>
      <c r="D526" s="4" t="n">
        <v>1984</v>
      </c>
      <c r="E526" s="4" t="s">
        <v>91</v>
      </c>
      <c r="F526" s="4" t="s">
        <v>4122</v>
      </c>
      <c r="G526" s="4" t="str">
        <f aca="false">IF(LEFT(I526,3)="R1 ","L6",IF(D526&gt;=2014,"L1",IF(D526&gt;=1998,"L2",IF(D526&gt;=1987,"L3",IF(D526&gt;=1978,"L4",IF(D526&gt;=1965,"L5","L6"))))))</f>
        <v>L4</v>
      </c>
      <c r="H526" s="4" t="str">
        <f aca="false">IFERROR(INDEX(Lanes!$C$2:$C$60,MATCH(LEFT(I526,FIND(" ",I526)-1),Lanes!$A$2:$A$60,0)),"?")</f>
        <v>V</v>
      </c>
      <c r="I526" s="4" t="s">
        <v>4052</v>
      </c>
      <c r="J526" s="4"/>
      <c r="K526" s="4" t="s">
        <v>501</v>
      </c>
      <c r="L526" s="4" t="s">
        <v>753</v>
      </c>
      <c r="M526" s="4" t="s">
        <v>316</v>
      </c>
      <c r="N526" s="4" t="s">
        <v>4107</v>
      </c>
      <c r="O526" s="4" t="s">
        <v>4123</v>
      </c>
      <c r="P526" s="2" t="s">
        <v>4124</v>
      </c>
      <c r="Q526" s="2" t="s">
        <v>4125</v>
      </c>
      <c r="R526" s="4" t="s">
        <v>50</v>
      </c>
      <c r="S526" s="4" t="s">
        <v>4126</v>
      </c>
      <c r="T526" s="4" t="s">
        <v>107</v>
      </c>
      <c r="U526" s="4"/>
      <c r="V526" s="4"/>
      <c r="W526" s="4"/>
      <c r="X526" s="2" t="s">
        <v>4127</v>
      </c>
      <c r="Y526" s="4" t="s">
        <v>77</v>
      </c>
      <c r="Z526" s="4"/>
      <c r="AA526" s="4"/>
      <c r="AB526" s="4"/>
    </row>
    <row r="527" customFormat="false" ht="75" hidden="false" customHeight="true" outlineLevel="0" collapsed="false">
      <c r="A527" s="4" t="s">
        <v>4128</v>
      </c>
      <c r="B527" s="4" t="s">
        <v>4104</v>
      </c>
      <c r="C527" s="4" t="s">
        <v>4129</v>
      </c>
      <c r="D527" s="4" t="n">
        <v>1987</v>
      </c>
      <c r="E527" s="4" t="s">
        <v>91</v>
      </c>
      <c r="F527" s="4" t="s">
        <v>3377</v>
      </c>
      <c r="G527" s="4" t="str">
        <f aca="false">IF(LEFT(I527,3)="R1 ","L6",IF(D527&gt;=2014,"L1",IF(D527&gt;=1998,"L2",IF(D527&gt;=1987,"L3",IF(D527&gt;=1978,"L4",IF(D527&gt;=1965,"L5","L6"))))))</f>
        <v>L3</v>
      </c>
      <c r="H527" s="4" t="str">
        <f aca="false">IFERROR(INDEX(Lanes!$C$2:$C$60,MATCH(LEFT(I527,FIND(" ",I527)-1),Lanes!$A$2:$A$60,0)),"?")</f>
        <v>V</v>
      </c>
      <c r="I527" s="4" t="s">
        <v>4052</v>
      </c>
      <c r="J527" s="4"/>
      <c r="K527" s="4" t="s">
        <v>501</v>
      </c>
      <c r="L527" s="4" t="s">
        <v>753</v>
      </c>
      <c r="M527" s="4" t="s">
        <v>316</v>
      </c>
      <c r="N527" s="4" t="s">
        <v>4107</v>
      </c>
      <c r="O527" s="4" t="s">
        <v>4130</v>
      </c>
      <c r="P527" s="2" t="s">
        <v>4131</v>
      </c>
      <c r="Q527" s="2" t="s">
        <v>4132</v>
      </c>
      <c r="R527" s="4" t="s">
        <v>50</v>
      </c>
      <c r="S527" s="4" t="s">
        <v>4133</v>
      </c>
      <c r="T527" s="4" t="s">
        <v>107</v>
      </c>
      <c r="U527" s="4"/>
      <c r="V527" s="4"/>
      <c r="W527" s="4"/>
      <c r="X527" s="2" t="s">
        <v>4127</v>
      </c>
      <c r="Y527" s="4" t="s">
        <v>77</v>
      </c>
      <c r="Z527" s="4"/>
      <c r="AA527" s="4"/>
      <c r="AB527" s="4"/>
    </row>
    <row r="528" customFormat="false" ht="75" hidden="false" customHeight="true" outlineLevel="0" collapsed="false">
      <c r="A528" s="4" t="s">
        <v>4134</v>
      </c>
      <c r="B528" s="4" t="s">
        <v>4135</v>
      </c>
      <c r="C528" s="4" t="s">
        <v>4136</v>
      </c>
      <c r="D528" s="4" t="n">
        <v>1984</v>
      </c>
      <c r="E528" s="4" t="s">
        <v>91</v>
      </c>
      <c r="F528" s="4" t="s">
        <v>3377</v>
      </c>
      <c r="G528" s="4" t="str">
        <f aca="false">IF(LEFT(I528,3)="R1 ","L6",IF(D528&gt;=2014,"L1",IF(D528&gt;=1998,"L2",IF(D528&gt;=1987,"L3",IF(D528&gt;=1978,"L4",IF(D528&gt;=1965,"L5","L6"))))))</f>
        <v>L4</v>
      </c>
      <c r="H528" s="4" t="str">
        <f aca="false">IFERROR(INDEX(Lanes!$C$2:$C$60,MATCH(LEFT(I528,FIND(" ",I528)-1),Lanes!$A$2:$A$60,0)),"?")</f>
        <v>V</v>
      </c>
      <c r="I528" s="4" t="s">
        <v>4052</v>
      </c>
      <c r="J528" s="4"/>
      <c r="K528" s="4" t="s">
        <v>501</v>
      </c>
      <c r="L528" s="4" t="s">
        <v>516</v>
      </c>
      <c r="M528" s="4" t="s">
        <v>4137</v>
      </c>
      <c r="N528" s="4" t="s">
        <v>4107</v>
      </c>
      <c r="O528" s="4" t="s">
        <v>4138</v>
      </c>
      <c r="P528" s="2" t="s">
        <v>4139</v>
      </c>
      <c r="Q528" s="2" t="s">
        <v>4140</v>
      </c>
      <c r="R528" s="4" t="s">
        <v>50</v>
      </c>
      <c r="S528" s="4" t="s">
        <v>4141</v>
      </c>
      <c r="T528" s="4" t="s">
        <v>52</v>
      </c>
      <c r="U528" s="4"/>
      <c r="V528" s="4"/>
      <c r="W528" s="4"/>
      <c r="X528" s="2" t="s">
        <v>4142</v>
      </c>
      <c r="Y528" s="4" t="s">
        <v>77</v>
      </c>
      <c r="Z528" s="4"/>
      <c r="AA528" s="4"/>
      <c r="AB528" s="4"/>
    </row>
    <row r="529" customFormat="false" ht="75" hidden="false" customHeight="true" outlineLevel="0" collapsed="false">
      <c r="A529" s="4" t="s">
        <v>4143</v>
      </c>
      <c r="B529" s="4" t="s">
        <v>4135</v>
      </c>
      <c r="C529" s="4" t="s">
        <v>4144</v>
      </c>
      <c r="D529" s="4" t="n">
        <v>1986</v>
      </c>
      <c r="E529" s="4" t="s">
        <v>91</v>
      </c>
      <c r="F529" s="4" t="s">
        <v>3377</v>
      </c>
      <c r="G529" s="4" t="str">
        <f aca="false">IF(LEFT(I529,3)="R1 ","L6",IF(D529&gt;=2014,"L1",IF(D529&gt;=1998,"L2",IF(D529&gt;=1987,"L3",IF(D529&gt;=1978,"L4",IF(D529&gt;=1965,"L5","L6"))))))</f>
        <v>L4</v>
      </c>
      <c r="H529" s="4" t="str">
        <f aca="false">IFERROR(INDEX(Lanes!$C$2:$C$60,MATCH(LEFT(I529,FIND(" ",I529)-1),Lanes!$A$2:$A$60,0)),"?")</f>
        <v>V</v>
      </c>
      <c r="I529" s="4" t="s">
        <v>4052</v>
      </c>
      <c r="J529" s="4"/>
      <c r="K529" s="4" t="s">
        <v>501</v>
      </c>
      <c r="L529" s="4" t="s">
        <v>516</v>
      </c>
      <c r="M529" s="4" t="s">
        <v>4137</v>
      </c>
      <c r="N529" s="4" t="s">
        <v>4107</v>
      </c>
      <c r="O529" s="4" t="s">
        <v>4145</v>
      </c>
      <c r="P529" s="2" t="s">
        <v>4146</v>
      </c>
      <c r="Q529" s="2" t="s">
        <v>4147</v>
      </c>
      <c r="R529" s="4" t="s">
        <v>50</v>
      </c>
      <c r="S529" s="4" t="s">
        <v>4148</v>
      </c>
      <c r="T529" s="4" t="s">
        <v>107</v>
      </c>
      <c r="U529" s="4"/>
      <c r="V529" s="4"/>
      <c r="W529" s="4"/>
      <c r="X529" s="2" t="s">
        <v>4142</v>
      </c>
      <c r="Y529" s="4" t="s">
        <v>77</v>
      </c>
      <c r="Z529" s="4"/>
      <c r="AA529" s="4"/>
      <c r="AB529" s="4"/>
    </row>
    <row r="530" customFormat="false" ht="75" hidden="false" customHeight="true" outlineLevel="0" collapsed="false">
      <c r="A530" s="4" t="s">
        <v>4149</v>
      </c>
      <c r="B530" s="4" t="s">
        <v>4150</v>
      </c>
      <c r="C530" s="4" t="s">
        <v>4151</v>
      </c>
      <c r="D530" s="4" t="n">
        <v>1980</v>
      </c>
      <c r="E530" s="4" t="s">
        <v>91</v>
      </c>
      <c r="F530" s="4" t="s">
        <v>4152</v>
      </c>
      <c r="G530" s="4" t="str">
        <f aca="false">IF(LEFT(I530,3)="R1 ","L6",IF(D530&gt;=2014,"L1",IF(D530&gt;=1998,"L2",IF(D530&gt;=1987,"L3",IF(D530&gt;=1978,"L4",IF(D530&gt;=1965,"L5","L6"))))))</f>
        <v>L4</v>
      </c>
      <c r="H530" s="4" t="str">
        <f aca="false">IFERROR(INDEX(Lanes!$C$2:$C$60,MATCH(LEFT(I530,FIND(" ",I530)-1),Lanes!$A$2:$A$60,0)),"?")</f>
        <v>V</v>
      </c>
      <c r="I530" s="4" t="s">
        <v>4052</v>
      </c>
      <c r="J530" s="4" t="s">
        <v>4153</v>
      </c>
      <c r="K530" s="4" t="s">
        <v>661</v>
      </c>
      <c r="L530" s="4" t="s">
        <v>45</v>
      </c>
      <c r="M530" s="4" t="s">
        <v>1164</v>
      </c>
      <c r="N530" s="4" t="s">
        <v>2269</v>
      </c>
      <c r="O530" s="4" t="s">
        <v>4154</v>
      </c>
      <c r="P530" s="2" t="s">
        <v>4155</v>
      </c>
      <c r="Q530" s="2" t="s">
        <v>4156</v>
      </c>
      <c r="R530" s="4" t="s">
        <v>50</v>
      </c>
      <c r="S530" s="4" t="s">
        <v>4157</v>
      </c>
      <c r="T530" s="4" t="s">
        <v>107</v>
      </c>
      <c r="U530" s="4"/>
      <c r="V530" s="4"/>
      <c r="W530" s="4"/>
      <c r="X530" s="2" t="s">
        <v>4158</v>
      </c>
      <c r="Y530" s="4" t="s">
        <v>54</v>
      </c>
      <c r="Z530" s="4"/>
      <c r="AA530" s="4"/>
      <c r="AB530" s="4"/>
    </row>
    <row r="531" customFormat="false" ht="75" hidden="false" customHeight="true" outlineLevel="0" collapsed="false">
      <c r="A531" s="4" t="s">
        <v>4159</v>
      </c>
      <c r="B531" s="4" t="s">
        <v>4150</v>
      </c>
      <c r="C531" s="4" t="s">
        <v>4160</v>
      </c>
      <c r="D531" s="4" t="n">
        <v>1983</v>
      </c>
      <c r="E531" s="4" t="s">
        <v>91</v>
      </c>
      <c r="F531" s="4" t="s">
        <v>4152</v>
      </c>
      <c r="G531" s="4" t="str">
        <f aca="false">IF(LEFT(I531,3)="R1 ","L6",IF(D531&gt;=2014,"L1",IF(D531&gt;=1998,"L2",IF(D531&gt;=1987,"L3",IF(D531&gt;=1978,"L4",IF(D531&gt;=1965,"L5","L6"))))))</f>
        <v>L4</v>
      </c>
      <c r="H531" s="4" t="str">
        <f aca="false">IFERROR(INDEX(Lanes!$C$2:$C$60,MATCH(LEFT(I531,FIND(" ",I531)-1),Lanes!$A$2:$A$60,0)),"?")</f>
        <v>V</v>
      </c>
      <c r="I531" s="4" t="s">
        <v>4052</v>
      </c>
      <c r="J531" s="4" t="s">
        <v>4153</v>
      </c>
      <c r="K531" s="4" t="s">
        <v>661</v>
      </c>
      <c r="L531" s="4" t="s">
        <v>45</v>
      </c>
      <c r="M531" s="4" t="s">
        <v>1164</v>
      </c>
      <c r="N531" s="4" t="s">
        <v>2269</v>
      </c>
      <c r="O531" s="4" t="s">
        <v>4161</v>
      </c>
      <c r="P531" s="2" t="s">
        <v>4162</v>
      </c>
      <c r="Q531" s="2" t="s">
        <v>4163</v>
      </c>
      <c r="R531" s="4" t="s">
        <v>50</v>
      </c>
      <c r="S531" s="4" t="s">
        <v>4164</v>
      </c>
      <c r="T531" s="4" t="s">
        <v>107</v>
      </c>
      <c r="U531" s="4"/>
      <c r="V531" s="4"/>
      <c r="W531" s="4"/>
      <c r="X531" s="2" t="s">
        <v>4165</v>
      </c>
      <c r="Y531" s="4" t="s">
        <v>54</v>
      </c>
      <c r="Z531" s="4"/>
      <c r="AA531" s="4"/>
      <c r="AB531" s="4"/>
    </row>
    <row r="532" customFormat="false" ht="75" hidden="false" customHeight="true" outlineLevel="0" collapsed="false">
      <c r="A532" s="4" t="s">
        <v>4166</v>
      </c>
      <c r="B532" s="4" t="s">
        <v>4167</v>
      </c>
      <c r="C532" s="4" t="s">
        <v>4168</v>
      </c>
      <c r="D532" s="4" t="n">
        <v>1985</v>
      </c>
      <c r="E532" s="4" t="s">
        <v>91</v>
      </c>
      <c r="F532" s="4" t="s">
        <v>2944</v>
      </c>
      <c r="G532" s="4" t="str">
        <f aca="false">IF(LEFT(I532,3)="R1 ","L6",IF(D532&gt;=2014,"L1",IF(D532&gt;=1998,"L2",IF(D532&gt;=1987,"L3",IF(D532&gt;=1978,"L4",IF(D532&gt;=1965,"L5","L6"))))))</f>
        <v>L4</v>
      </c>
      <c r="H532" s="4" t="str">
        <f aca="false">IFERROR(INDEX(Lanes!$C$2:$C$60,MATCH(LEFT(I532,FIND(" ",I532)-1),Lanes!$A$2:$A$60,0)),"?")</f>
        <v>V</v>
      </c>
      <c r="I532" s="4" t="s">
        <v>4052</v>
      </c>
      <c r="J532" s="4"/>
      <c r="K532" s="4" t="s">
        <v>501</v>
      </c>
      <c r="L532" s="4" t="s">
        <v>472</v>
      </c>
      <c r="M532" s="4" t="s">
        <v>3278</v>
      </c>
      <c r="N532" s="4"/>
      <c r="O532" s="4" t="s">
        <v>4169</v>
      </c>
      <c r="P532" s="2" t="s">
        <v>4170</v>
      </c>
      <c r="Q532" s="2" t="s">
        <v>4171</v>
      </c>
      <c r="R532" s="4" t="s">
        <v>50</v>
      </c>
      <c r="S532" s="4" t="s">
        <v>4172</v>
      </c>
      <c r="T532" s="4" t="s">
        <v>52</v>
      </c>
      <c r="U532" s="4"/>
      <c r="V532" s="4"/>
      <c r="W532" s="4"/>
      <c r="X532" s="2" t="s">
        <v>4173</v>
      </c>
      <c r="Y532" s="4" t="s">
        <v>54</v>
      </c>
      <c r="Z532" s="4"/>
      <c r="AA532" s="4"/>
      <c r="AB532" s="4"/>
    </row>
    <row r="533" customFormat="false" ht="75" hidden="false" customHeight="true" outlineLevel="0" collapsed="false">
      <c r="A533" s="4" t="s">
        <v>4174</v>
      </c>
      <c r="B533" s="4" t="s">
        <v>4167</v>
      </c>
      <c r="C533" s="4" t="s">
        <v>4175</v>
      </c>
      <c r="D533" s="4" t="n">
        <v>1986</v>
      </c>
      <c r="E533" s="4" t="s">
        <v>91</v>
      </c>
      <c r="F533" s="4" t="s">
        <v>2944</v>
      </c>
      <c r="G533" s="4" t="str">
        <f aca="false">IF(LEFT(I533,3)="R1 ","L6",IF(D533&gt;=2014,"L1",IF(D533&gt;=1998,"L2",IF(D533&gt;=1987,"L3",IF(D533&gt;=1978,"L4",IF(D533&gt;=1965,"L5","L6"))))))</f>
        <v>L4</v>
      </c>
      <c r="H533" s="4" t="str">
        <f aca="false">IFERROR(INDEX(Lanes!$C$2:$C$60,MATCH(LEFT(I533,FIND(" ",I533)-1),Lanes!$A$2:$A$60,0)),"?")</f>
        <v>V</v>
      </c>
      <c r="I533" s="4" t="s">
        <v>4052</v>
      </c>
      <c r="J533" s="4"/>
      <c r="K533" s="4" t="s">
        <v>501</v>
      </c>
      <c r="L533" s="4" t="s">
        <v>472</v>
      </c>
      <c r="M533" s="4" t="s">
        <v>3278</v>
      </c>
      <c r="N533" s="4"/>
      <c r="O533" s="4" t="s">
        <v>4176</v>
      </c>
      <c r="P533" s="2" t="s">
        <v>4177</v>
      </c>
      <c r="Q533" s="2" t="s">
        <v>4178</v>
      </c>
      <c r="R533" s="4" t="s">
        <v>50</v>
      </c>
      <c r="S533" s="4" t="s">
        <v>4179</v>
      </c>
      <c r="T533" s="4" t="s">
        <v>52</v>
      </c>
      <c r="U533" s="4"/>
      <c r="V533" s="4"/>
      <c r="W533" s="4"/>
      <c r="X533" s="2" t="s">
        <v>4180</v>
      </c>
      <c r="Y533" s="4" t="s">
        <v>54</v>
      </c>
      <c r="Z533" s="4"/>
      <c r="AA533" s="4"/>
      <c r="AB533" s="4"/>
    </row>
    <row r="534" customFormat="false" ht="75" hidden="false" customHeight="true" outlineLevel="0" collapsed="false">
      <c r="A534" s="4" t="s">
        <v>4181</v>
      </c>
      <c r="B534" s="4" t="s">
        <v>4167</v>
      </c>
      <c r="C534" s="4" t="s">
        <v>4182</v>
      </c>
      <c r="D534" s="4" t="n">
        <v>1987</v>
      </c>
      <c r="E534" s="4" t="s">
        <v>91</v>
      </c>
      <c r="F534" s="4" t="s">
        <v>2944</v>
      </c>
      <c r="G534" s="4" t="str">
        <f aca="false">IF(LEFT(I534,3)="R1 ","L6",IF(D534&gt;=2014,"L1",IF(D534&gt;=1998,"L2",IF(D534&gt;=1987,"L3",IF(D534&gt;=1978,"L4",IF(D534&gt;=1965,"L5","L6"))))))</f>
        <v>L3</v>
      </c>
      <c r="H534" s="4" t="str">
        <f aca="false">IFERROR(INDEX(Lanes!$C$2:$C$60,MATCH(LEFT(I534,FIND(" ",I534)-1),Lanes!$A$2:$A$60,0)),"?")</f>
        <v>V</v>
      </c>
      <c r="I534" s="4" t="s">
        <v>4052</v>
      </c>
      <c r="J534" s="4"/>
      <c r="K534" s="4" t="s">
        <v>501</v>
      </c>
      <c r="L534" s="4" t="s">
        <v>472</v>
      </c>
      <c r="M534" s="4" t="s">
        <v>3278</v>
      </c>
      <c r="N534" s="4"/>
      <c r="O534" s="4" t="s">
        <v>4183</v>
      </c>
      <c r="P534" s="2" t="s">
        <v>4184</v>
      </c>
      <c r="Q534" s="2" t="s">
        <v>4185</v>
      </c>
      <c r="R534" s="4" t="s">
        <v>50</v>
      </c>
      <c r="S534" s="4" t="s">
        <v>4186</v>
      </c>
      <c r="T534" s="4" t="s">
        <v>52</v>
      </c>
      <c r="U534" s="4"/>
      <c r="V534" s="4"/>
      <c r="W534" s="4"/>
      <c r="X534" s="2" t="s">
        <v>4187</v>
      </c>
      <c r="Y534" s="4" t="s">
        <v>54</v>
      </c>
      <c r="Z534" s="4"/>
      <c r="AA534" s="4"/>
      <c r="AB534" s="4"/>
    </row>
    <row r="535" customFormat="false" ht="75" hidden="false" customHeight="true" outlineLevel="0" collapsed="false">
      <c r="A535" s="4" t="s">
        <v>4188</v>
      </c>
      <c r="B535" s="4" t="s">
        <v>4167</v>
      </c>
      <c r="C535" s="4" t="s">
        <v>4189</v>
      </c>
      <c r="D535" s="4" t="n">
        <v>1988</v>
      </c>
      <c r="E535" s="4" t="s">
        <v>91</v>
      </c>
      <c r="F535" s="4" t="s">
        <v>2944</v>
      </c>
      <c r="G535" s="4" t="str">
        <f aca="false">IF(LEFT(I535,3)="R1 ","L6",IF(D535&gt;=2014,"L1",IF(D535&gt;=1998,"L2",IF(D535&gt;=1987,"L3",IF(D535&gt;=1978,"L4",IF(D535&gt;=1965,"L5","L6"))))))</f>
        <v>L3</v>
      </c>
      <c r="H535" s="4" t="str">
        <f aca="false">IFERROR(INDEX(Lanes!$C$2:$C$60,MATCH(LEFT(I535,FIND(" ",I535)-1),Lanes!$A$2:$A$60,0)),"?")</f>
        <v>V</v>
      </c>
      <c r="I535" s="4" t="s">
        <v>4052</v>
      </c>
      <c r="J535" s="4"/>
      <c r="K535" s="4" t="s">
        <v>501</v>
      </c>
      <c r="L535" s="4" t="s">
        <v>472</v>
      </c>
      <c r="M535" s="4" t="s">
        <v>3278</v>
      </c>
      <c r="N535" s="4"/>
      <c r="O535" s="4" t="s">
        <v>4190</v>
      </c>
      <c r="P535" s="2" t="s">
        <v>4191</v>
      </c>
      <c r="Q535" s="2" t="s">
        <v>4192</v>
      </c>
      <c r="R535" s="4" t="s">
        <v>50</v>
      </c>
      <c r="S535" s="4" t="s">
        <v>4193</v>
      </c>
      <c r="T535" s="4" t="s">
        <v>107</v>
      </c>
      <c r="U535" s="4"/>
      <c r="V535" s="4"/>
      <c r="W535" s="4"/>
      <c r="X535" s="2" t="s">
        <v>4194</v>
      </c>
      <c r="Y535" s="4" t="s">
        <v>54</v>
      </c>
      <c r="Z535" s="4"/>
      <c r="AA535" s="4"/>
      <c r="AB535" s="4"/>
    </row>
    <row r="536" customFormat="false" ht="75" hidden="false" customHeight="true" outlineLevel="0" collapsed="false">
      <c r="A536" s="4" t="s">
        <v>4195</v>
      </c>
      <c r="B536" s="4" t="s">
        <v>4196</v>
      </c>
      <c r="C536" s="4" t="s">
        <v>4197</v>
      </c>
      <c r="D536" s="4" t="n">
        <v>1993</v>
      </c>
      <c r="E536" s="4" t="s">
        <v>91</v>
      </c>
      <c r="F536" s="4" t="s">
        <v>515</v>
      </c>
      <c r="G536" s="4" t="str">
        <f aca="false">IF(LEFT(I536,3)="R1 ","L6",IF(D536&gt;=2014,"L1",IF(D536&gt;=1998,"L2",IF(D536&gt;=1987,"L3",IF(D536&gt;=1978,"L4",IF(D536&gt;=1965,"L5","L6"))))))</f>
        <v>L3</v>
      </c>
      <c r="H536" s="4" t="str">
        <f aca="false">IFERROR(INDEX(Lanes!$C$2:$C$60,MATCH(LEFT(I536,FIND(" ",I536)-1),Lanes!$A$2:$A$60,0)),"?")</f>
        <v>V</v>
      </c>
      <c r="I536" s="4" t="s">
        <v>4052</v>
      </c>
      <c r="J536" s="4"/>
      <c r="K536" s="4" t="s">
        <v>501</v>
      </c>
      <c r="L536" s="4" t="s">
        <v>472</v>
      </c>
      <c r="M536" s="4" t="s">
        <v>1696</v>
      </c>
      <c r="N536" s="4"/>
      <c r="O536" s="4" t="s">
        <v>4198</v>
      </c>
      <c r="P536" s="2" t="s">
        <v>4199</v>
      </c>
      <c r="Q536" s="2" t="s">
        <v>4200</v>
      </c>
      <c r="R536" s="4" t="s">
        <v>50</v>
      </c>
      <c r="S536" s="4" t="s">
        <v>4201</v>
      </c>
      <c r="T536" s="4" t="s">
        <v>107</v>
      </c>
      <c r="U536" s="4"/>
      <c r="V536" s="4"/>
      <c r="W536" s="4"/>
      <c r="X536" s="2" t="s">
        <v>4202</v>
      </c>
      <c r="Y536" s="4" t="s">
        <v>54</v>
      </c>
      <c r="Z536" s="4"/>
      <c r="AA536" s="4"/>
      <c r="AB536" s="4"/>
    </row>
    <row r="537" customFormat="false" ht="75" hidden="false" customHeight="true" outlineLevel="0" collapsed="false">
      <c r="A537" s="4" t="s">
        <v>4203</v>
      </c>
      <c r="B537" s="4" t="s">
        <v>4204</v>
      </c>
      <c r="C537" s="4" t="s">
        <v>4205</v>
      </c>
      <c r="D537" s="4" t="n">
        <v>1984</v>
      </c>
      <c r="E537" s="4" t="s">
        <v>91</v>
      </c>
      <c r="F537" s="4" t="s">
        <v>910</v>
      </c>
      <c r="G537" s="4" t="str">
        <f aca="false">IF(LEFT(I537,3)="R1 ","L6",IF(D537&gt;=2014,"L1",IF(D537&gt;=1998,"L2",IF(D537&gt;=1987,"L3",IF(D537&gt;=1978,"L4",IF(D537&gt;=1965,"L5","L6"))))))</f>
        <v>L4</v>
      </c>
      <c r="H537" s="4" t="str">
        <f aca="false">IFERROR(INDEX(Lanes!$C$2:$C$60,MATCH(LEFT(I537,FIND(" ",I537)-1),Lanes!$A$2:$A$60,0)),"?")</f>
        <v>V</v>
      </c>
      <c r="I537" s="4" t="s">
        <v>4052</v>
      </c>
      <c r="J537" s="4"/>
      <c r="K537" s="4" t="s">
        <v>501</v>
      </c>
      <c r="L537" s="4" t="s">
        <v>45</v>
      </c>
      <c r="M537" s="4" t="s">
        <v>4206</v>
      </c>
      <c r="N537" s="4"/>
      <c r="O537" s="4" t="s">
        <v>4207</v>
      </c>
      <c r="P537" s="2" t="s">
        <v>4208</v>
      </c>
      <c r="Q537" s="2" t="s">
        <v>4209</v>
      </c>
      <c r="R537" s="4" t="s">
        <v>50</v>
      </c>
      <c r="S537" s="4" t="s">
        <v>4210</v>
      </c>
      <c r="T537" s="4" t="s">
        <v>52</v>
      </c>
      <c r="U537" s="4"/>
      <c r="V537" s="4"/>
      <c r="W537" s="4"/>
      <c r="X537" s="2" t="s">
        <v>4211</v>
      </c>
      <c r="Y537" s="4" t="s">
        <v>77</v>
      </c>
      <c r="Z537" s="4"/>
      <c r="AA537" s="4"/>
      <c r="AB537" s="4"/>
    </row>
    <row r="538" customFormat="false" ht="75" hidden="false" customHeight="true" outlineLevel="0" collapsed="false">
      <c r="A538" s="4" t="s">
        <v>4212</v>
      </c>
      <c r="B538" s="4" t="s">
        <v>4204</v>
      </c>
      <c r="C538" s="4" t="s">
        <v>3944</v>
      </c>
      <c r="D538" s="4" t="n">
        <v>1986</v>
      </c>
      <c r="E538" s="4" t="s">
        <v>91</v>
      </c>
      <c r="F538" s="4" t="s">
        <v>910</v>
      </c>
      <c r="G538" s="4" t="str">
        <f aca="false">IF(LEFT(I538,3)="R1 ","L6",IF(D538&gt;=2014,"L1",IF(D538&gt;=1998,"L2",IF(D538&gt;=1987,"L3",IF(D538&gt;=1978,"L4",IF(D538&gt;=1965,"L5","L6"))))))</f>
        <v>L4</v>
      </c>
      <c r="H538" s="4" t="str">
        <f aca="false">IFERROR(INDEX(Lanes!$C$2:$C$60,MATCH(LEFT(I538,FIND(" ",I538)-1),Lanes!$A$2:$A$60,0)),"?")</f>
        <v>V</v>
      </c>
      <c r="I538" s="4" t="s">
        <v>4052</v>
      </c>
      <c r="J538" s="4"/>
      <c r="K538" s="4" t="s">
        <v>501</v>
      </c>
      <c r="L538" s="4" t="s">
        <v>45</v>
      </c>
      <c r="M538" s="4" t="s">
        <v>4206</v>
      </c>
      <c r="N538" s="4"/>
      <c r="O538" s="4" t="s">
        <v>4213</v>
      </c>
      <c r="P538" s="2" t="s">
        <v>4214</v>
      </c>
      <c r="Q538" s="2" t="s">
        <v>4215</v>
      </c>
      <c r="R538" s="4" t="s">
        <v>50</v>
      </c>
      <c r="S538" s="4" t="s">
        <v>4216</v>
      </c>
      <c r="T538" s="4" t="s">
        <v>107</v>
      </c>
      <c r="U538" s="4"/>
      <c r="V538" s="4"/>
      <c r="W538" s="4"/>
      <c r="X538" s="2" t="s">
        <v>4217</v>
      </c>
      <c r="Y538" s="4" t="s">
        <v>77</v>
      </c>
      <c r="Z538" s="4"/>
      <c r="AA538" s="4"/>
      <c r="AB538" s="4"/>
    </row>
    <row r="539" customFormat="false" ht="75" hidden="false" customHeight="true" outlineLevel="0" collapsed="false">
      <c r="A539" s="4" t="s">
        <v>4218</v>
      </c>
      <c r="B539" s="4" t="s">
        <v>4219</v>
      </c>
      <c r="C539" s="4" t="s">
        <v>4220</v>
      </c>
      <c r="D539" s="4" t="n">
        <v>1990</v>
      </c>
      <c r="E539" s="4" t="s">
        <v>91</v>
      </c>
      <c r="F539" s="4" t="s">
        <v>4221</v>
      </c>
      <c r="G539" s="4" t="str">
        <f aca="false">IF(LEFT(I539,3)="R1 ","L6",IF(D539&gt;=2014,"L1",IF(D539&gt;=1998,"L2",IF(D539&gt;=1987,"L3",IF(D539&gt;=1978,"L4",IF(D539&gt;=1965,"L5","L6"))))))</f>
        <v>L3</v>
      </c>
      <c r="H539" s="4" t="str">
        <f aca="false">IFERROR(INDEX(Lanes!$C$2:$C$60,MATCH(LEFT(I539,FIND(" ",I539)-1),Lanes!$A$2:$A$60,0)),"?")</f>
        <v>V</v>
      </c>
      <c r="I539" s="4" t="s">
        <v>4052</v>
      </c>
      <c r="J539" s="4"/>
      <c r="K539" s="4" t="s">
        <v>501</v>
      </c>
      <c r="L539" s="4" t="s">
        <v>887</v>
      </c>
      <c r="M539" s="4" t="s">
        <v>4222</v>
      </c>
      <c r="N539" s="4" t="s">
        <v>4223</v>
      </c>
      <c r="O539" s="4" t="s">
        <v>4224</v>
      </c>
      <c r="P539" s="2" t="s">
        <v>4225</v>
      </c>
      <c r="Q539" s="2" t="s">
        <v>4226</v>
      </c>
      <c r="R539" s="4" t="s">
        <v>50</v>
      </c>
      <c r="S539" s="4" t="s">
        <v>4227</v>
      </c>
      <c r="T539" s="4" t="s">
        <v>107</v>
      </c>
      <c r="U539" s="4"/>
      <c r="V539" s="4"/>
      <c r="W539" s="4"/>
      <c r="X539" s="2" t="s">
        <v>4228</v>
      </c>
      <c r="Y539" s="4" t="s">
        <v>77</v>
      </c>
      <c r="Z539" s="4"/>
      <c r="AA539" s="4"/>
      <c r="AB539" s="4"/>
    </row>
    <row r="540" customFormat="false" ht="75" hidden="false" customHeight="true" outlineLevel="0" collapsed="false">
      <c r="A540" s="4" t="s">
        <v>4229</v>
      </c>
      <c r="B540" s="4" t="s">
        <v>4219</v>
      </c>
      <c r="C540" s="4" t="s">
        <v>4230</v>
      </c>
      <c r="D540" s="4" t="n">
        <v>1991</v>
      </c>
      <c r="E540" s="4" t="s">
        <v>91</v>
      </c>
      <c r="F540" s="4" t="s">
        <v>4231</v>
      </c>
      <c r="G540" s="4" t="str">
        <f aca="false">IF(LEFT(I540,3)="R1 ","L6",IF(D540&gt;=2014,"L1",IF(D540&gt;=1998,"L2",IF(D540&gt;=1987,"L3",IF(D540&gt;=1978,"L4",IF(D540&gt;=1965,"L5","L6"))))))</f>
        <v>L3</v>
      </c>
      <c r="H540" s="4" t="str">
        <f aca="false">IFERROR(INDEX(Lanes!$C$2:$C$60,MATCH(LEFT(I540,FIND(" ",I540)-1),Lanes!$A$2:$A$60,0)),"?")</f>
        <v>V</v>
      </c>
      <c r="I540" s="4" t="s">
        <v>4052</v>
      </c>
      <c r="J540" s="4"/>
      <c r="K540" s="4" t="s">
        <v>501</v>
      </c>
      <c r="L540" s="4" t="s">
        <v>887</v>
      </c>
      <c r="M540" s="4" t="s">
        <v>4222</v>
      </c>
      <c r="N540" s="4" t="s">
        <v>4223</v>
      </c>
      <c r="O540" s="4" t="s">
        <v>4232</v>
      </c>
      <c r="P540" s="2" t="s">
        <v>4233</v>
      </c>
      <c r="Q540" s="2" t="s">
        <v>4234</v>
      </c>
      <c r="R540" s="4" t="s">
        <v>50</v>
      </c>
      <c r="S540" s="4" t="s">
        <v>4235</v>
      </c>
      <c r="T540" s="4" t="s">
        <v>52</v>
      </c>
      <c r="U540" s="4"/>
      <c r="V540" s="4"/>
      <c r="W540" s="4"/>
      <c r="X540" s="2" t="s">
        <v>4228</v>
      </c>
      <c r="Y540" s="4" t="s">
        <v>77</v>
      </c>
      <c r="Z540" s="4"/>
      <c r="AA540" s="4"/>
      <c r="AB540" s="4"/>
    </row>
    <row r="541" customFormat="false" ht="75" hidden="false" customHeight="true" outlineLevel="0" collapsed="false">
      <c r="A541" s="4" t="s">
        <v>4236</v>
      </c>
      <c r="B541" s="4" t="s">
        <v>4219</v>
      </c>
      <c r="C541" s="4" t="s">
        <v>4237</v>
      </c>
      <c r="D541" s="4" t="n">
        <v>1993</v>
      </c>
      <c r="E541" s="4" t="s">
        <v>91</v>
      </c>
      <c r="F541" s="4" t="s">
        <v>4231</v>
      </c>
      <c r="G541" s="4" t="str">
        <f aca="false">IF(LEFT(I541,3)="R1 ","L6",IF(D541&gt;=2014,"L1",IF(D541&gt;=1998,"L2",IF(D541&gt;=1987,"L3",IF(D541&gt;=1978,"L4",IF(D541&gt;=1965,"L5","L6"))))))</f>
        <v>L3</v>
      </c>
      <c r="H541" s="4" t="str">
        <f aca="false">IFERROR(INDEX(Lanes!$C$2:$C$60,MATCH(LEFT(I541,FIND(" ",I541)-1),Lanes!$A$2:$A$60,0)),"?")</f>
        <v>V</v>
      </c>
      <c r="I541" s="4" t="s">
        <v>4052</v>
      </c>
      <c r="J541" s="4"/>
      <c r="K541" s="4" t="s">
        <v>501</v>
      </c>
      <c r="L541" s="4" t="s">
        <v>887</v>
      </c>
      <c r="M541" s="4" t="s">
        <v>4222</v>
      </c>
      <c r="N541" s="4" t="s">
        <v>4223</v>
      </c>
      <c r="O541" s="4" t="s">
        <v>4238</v>
      </c>
      <c r="P541" s="2" t="s">
        <v>4239</v>
      </c>
      <c r="Q541" s="2" t="s">
        <v>4240</v>
      </c>
      <c r="R541" s="4" t="s">
        <v>50</v>
      </c>
      <c r="S541" s="4" t="s">
        <v>4241</v>
      </c>
      <c r="T541" s="4" t="s">
        <v>402</v>
      </c>
      <c r="U541" s="4"/>
      <c r="V541" s="4"/>
      <c r="W541" s="4"/>
      <c r="X541" s="2" t="s">
        <v>4228</v>
      </c>
      <c r="Y541" s="4" t="s">
        <v>77</v>
      </c>
      <c r="Z541" s="4"/>
      <c r="AA541" s="4"/>
      <c r="AB541" s="4"/>
    </row>
    <row r="542" customFormat="false" ht="75" hidden="false" customHeight="true" outlineLevel="0" collapsed="false">
      <c r="A542" s="4" t="s">
        <v>4242</v>
      </c>
      <c r="B542" s="4" t="s">
        <v>4219</v>
      </c>
      <c r="C542" s="4" t="s">
        <v>4243</v>
      </c>
      <c r="D542" s="4" t="n">
        <v>1995</v>
      </c>
      <c r="E542" s="4" t="s">
        <v>91</v>
      </c>
      <c r="F542" s="4" t="s">
        <v>4231</v>
      </c>
      <c r="G542" s="4" t="str">
        <f aca="false">IF(LEFT(I542,3)="R1 ","L6",IF(D542&gt;=2014,"L1",IF(D542&gt;=1998,"L2",IF(D542&gt;=1987,"L3",IF(D542&gt;=1978,"L4",IF(D542&gt;=1965,"L5","L6"))))))</f>
        <v>L3</v>
      </c>
      <c r="H542" s="4" t="str">
        <f aca="false">IFERROR(INDEX(Lanes!$C$2:$C$60,MATCH(LEFT(I542,FIND(" ",I542)-1),Lanes!$A$2:$A$60,0)),"?")</f>
        <v>V</v>
      </c>
      <c r="I542" s="4" t="s">
        <v>4052</v>
      </c>
      <c r="J542" s="4"/>
      <c r="K542" s="4" t="s">
        <v>501</v>
      </c>
      <c r="L542" s="4" t="s">
        <v>887</v>
      </c>
      <c r="M542" s="4" t="s">
        <v>4222</v>
      </c>
      <c r="N542" s="4" t="s">
        <v>4223</v>
      </c>
      <c r="O542" s="4" t="s">
        <v>4232</v>
      </c>
      <c r="P542" s="2" t="s">
        <v>4244</v>
      </c>
      <c r="Q542" s="2" t="s">
        <v>4245</v>
      </c>
      <c r="R542" s="4" t="s">
        <v>50</v>
      </c>
      <c r="S542" s="4" t="s">
        <v>4246</v>
      </c>
      <c r="T542" s="4" t="s">
        <v>52</v>
      </c>
      <c r="U542" s="4"/>
      <c r="V542" s="4"/>
      <c r="W542" s="4"/>
      <c r="X542" s="2" t="s">
        <v>4228</v>
      </c>
      <c r="Y542" s="4" t="s">
        <v>77</v>
      </c>
      <c r="Z542" s="4"/>
      <c r="AA542" s="4"/>
      <c r="AB542" s="4"/>
    </row>
    <row r="543" customFormat="false" ht="75" hidden="false" customHeight="true" outlineLevel="0" collapsed="false">
      <c r="A543" s="4" t="s">
        <v>4247</v>
      </c>
      <c r="B543" s="4" t="s">
        <v>4219</v>
      </c>
      <c r="C543" s="4" t="s">
        <v>4248</v>
      </c>
      <c r="D543" s="4" t="n">
        <v>1997</v>
      </c>
      <c r="E543" s="4" t="s">
        <v>91</v>
      </c>
      <c r="F543" s="4" t="s">
        <v>4231</v>
      </c>
      <c r="G543" s="4" t="str">
        <f aca="false">IF(LEFT(I543,3)="R1 ","L6",IF(D543&gt;=2014,"L1",IF(D543&gt;=1998,"L2",IF(D543&gt;=1987,"L3",IF(D543&gt;=1978,"L4",IF(D543&gt;=1965,"L5","L6"))))))</f>
        <v>L3</v>
      </c>
      <c r="H543" s="4" t="str">
        <f aca="false">IFERROR(INDEX(Lanes!$C$2:$C$60,MATCH(LEFT(I543,FIND(" ",I543)-1),Lanes!$A$2:$A$60,0)),"?")</f>
        <v>V</v>
      </c>
      <c r="I543" s="4" t="s">
        <v>4052</v>
      </c>
      <c r="J543" s="4"/>
      <c r="K543" s="4" t="s">
        <v>501</v>
      </c>
      <c r="L543" s="4" t="s">
        <v>887</v>
      </c>
      <c r="M543" s="4" t="s">
        <v>4222</v>
      </c>
      <c r="N543" s="4" t="s">
        <v>4223</v>
      </c>
      <c r="O543" s="4" t="s">
        <v>4249</v>
      </c>
      <c r="P543" s="2" t="s">
        <v>4250</v>
      </c>
      <c r="Q543" s="2" t="s">
        <v>4251</v>
      </c>
      <c r="R543" s="4" t="s">
        <v>50</v>
      </c>
      <c r="S543" s="4" t="s">
        <v>4252</v>
      </c>
      <c r="T543" s="4" t="s">
        <v>107</v>
      </c>
      <c r="U543" s="4"/>
      <c r="V543" s="4"/>
      <c r="W543" s="4"/>
      <c r="X543" s="2" t="s">
        <v>4228</v>
      </c>
      <c r="Y543" s="4" t="s">
        <v>77</v>
      </c>
      <c r="Z543" s="4"/>
      <c r="AA543" s="4"/>
      <c r="AB543" s="4"/>
    </row>
    <row r="544" customFormat="false" ht="75" hidden="false" customHeight="true" outlineLevel="0" collapsed="false">
      <c r="A544" s="4" t="s">
        <v>4253</v>
      </c>
      <c r="B544" s="4" t="s">
        <v>4219</v>
      </c>
      <c r="C544" s="4" t="s">
        <v>4254</v>
      </c>
      <c r="D544" s="4" t="n">
        <v>2000</v>
      </c>
      <c r="E544" s="4" t="s">
        <v>91</v>
      </c>
      <c r="F544" s="4" t="s">
        <v>2361</v>
      </c>
      <c r="G544" s="4" t="str">
        <f aca="false">IF(LEFT(I544,3)="R1 ","L6",IF(D544&gt;=2014,"L1",IF(D544&gt;=1998,"L2",IF(D544&gt;=1987,"L3",IF(D544&gt;=1978,"L4",IF(D544&gt;=1965,"L5","L6"))))))</f>
        <v>L2</v>
      </c>
      <c r="H544" s="4" t="str">
        <f aca="false">IFERROR(INDEX(Lanes!$C$2:$C$60,MATCH(LEFT(I544,FIND(" ",I544)-1),Lanes!$A$2:$A$60,0)),"?")</f>
        <v>V</v>
      </c>
      <c r="I544" s="4" t="s">
        <v>4052</v>
      </c>
      <c r="J544" s="4"/>
      <c r="K544" s="4" t="s">
        <v>501</v>
      </c>
      <c r="L544" s="4" t="s">
        <v>887</v>
      </c>
      <c r="M544" s="4" t="s">
        <v>4222</v>
      </c>
      <c r="N544" s="4" t="s">
        <v>4223</v>
      </c>
      <c r="O544" s="4" t="s">
        <v>4255</v>
      </c>
      <c r="P544" s="2" t="s">
        <v>4256</v>
      </c>
      <c r="Q544" s="2" t="s">
        <v>4257</v>
      </c>
      <c r="R544" s="4" t="s">
        <v>50</v>
      </c>
      <c r="S544" s="4" t="s">
        <v>4258</v>
      </c>
      <c r="T544" s="4" t="s">
        <v>402</v>
      </c>
      <c r="U544" s="4"/>
      <c r="V544" s="4"/>
      <c r="W544" s="4"/>
      <c r="X544" s="2" t="s">
        <v>4228</v>
      </c>
      <c r="Y544" s="4" t="s">
        <v>77</v>
      </c>
      <c r="Z544" s="4"/>
      <c r="AA544" s="4"/>
      <c r="AB544" s="4"/>
    </row>
    <row r="545" customFormat="false" ht="75" hidden="false" customHeight="true" outlineLevel="0" collapsed="false">
      <c r="A545" s="4" t="s">
        <v>4259</v>
      </c>
      <c r="B545" s="4" t="s">
        <v>4260</v>
      </c>
      <c r="C545" s="4" t="s">
        <v>4261</v>
      </c>
      <c r="D545" s="4" t="n">
        <v>1991</v>
      </c>
      <c r="E545" s="4" t="s">
        <v>91</v>
      </c>
      <c r="F545" s="4" t="s">
        <v>4262</v>
      </c>
      <c r="G545" s="4" t="str">
        <f aca="false">IF(LEFT(I545,3)="R1 ","L6",IF(D545&gt;=2014,"L1",IF(D545&gt;=1998,"L2",IF(D545&gt;=1987,"L3",IF(D545&gt;=1978,"L4",IF(D545&gt;=1965,"L5","L6"))))))</f>
        <v>L3</v>
      </c>
      <c r="H545" s="4" t="str">
        <f aca="false">IFERROR(INDEX(Lanes!$C$2:$C$60,MATCH(LEFT(I545,FIND(" ",I545)-1),Lanes!$A$2:$A$60,0)),"?")</f>
        <v>V</v>
      </c>
      <c r="I545" s="4" t="s">
        <v>4052</v>
      </c>
      <c r="J545" s="4"/>
      <c r="K545" s="4" t="s">
        <v>925</v>
      </c>
      <c r="L545" s="4" t="s">
        <v>753</v>
      </c>
      <c r="M545" s="4" t="s">
        <v>2123</v>
      </c>
      <c r="N545" s="4"/>
      <c r="O545" s="4" t="s">
        <v>4263</v>
      </c>
      <c r="P545" s="2" t="s">
        <v>4264</v>
      </c>
      <c r="Q545" s="2" t="s">
        <v>4265</v>
      </c>
      <c r="R545" s="4" t="s">
        <v>50</v>
      </c>
      <c r="S545" s="4" t="s">
        <v>4266</v>
      </c>
      <c r="T545" s="4" t="s">
        <v>107</v>
      </c>
      <c r="U545" s="4"/>
      <c r="V545" s="4"/>
      <c r="W545" s="4"/>
      <c r="X545" s="2" t="s">
        <v>4267</v>
      </c>
      <c r="Y545" s="4" t="s">
        <v>77</v>
      </c>
      <c r="Z545" s="4"/>
      <c r="AA545" s="4"/>
      <c r="AB545" s="4"/>
    </row>
    <row r="546" customFormat="false" ht="75" hidden="false" customHeight="true" outlineLevel="0" collapsed="false">
      <c r="A546" s="4" t="s">
        <v>4268</v>
      </c>
      <c r="B546" s="4" t="s">
        <v>4260</v>
      </c>
      <c r="C546" s="4" t="s">
        <v>4269</v>
      </c>
      <c r="D546" s="4" t="n">
        <v>1994</v>
      </c>
      <c r="E546" s="4" t="s">
        <v>91</v>
      </c>
      <c r="F546" s="4" t="s">
        <v>4231</v>
      </c>
      <c r="G546" s="4" t="str">
        <f aca="false">IF(LEFT(I546,3)="R1 ","L6",IF(D546&gt;=2014,"L1",IF(D546&gt;=1998,"L2",IF(D546&gt;=1987,"L3",IF(D546&gt;=1978,"L4",IF(D546&gt;=1965,"L5","L6"))))))</f>
        <v>L3</v>
      </c>
      <c r="H546" s="4" t="str">
        <f aca="false">IFERROR(INDEX(Lanes!$C$2:$C$60,MATCH(LEFT(I546,FIND(" ",I546)-1),Lanes!$A$2:$A$60,0)),"?")</f>
        <v>V</v>
      </c>
      <c r="I546" s="4" t="s">
        <v>4052</v>
      </c>
      <c r="J546" s="4"/>
      <c r="K546" s="4" t="s">
        <v>925</v>
      </c>
      <c r="L546" s="4" t="s">
        <v>753</v>
      </c>
      <c r="M546" s="4" t="s">
        <v>2123</v>
      </c>
      <c r="N546" s="4"/>
      <c r="O546" s="4" t="s">
        <v>4270</v>
      </c>
      <c r="P546" s="2" t="s">
        <v>4271</v>
      </c>
      <c r="Q546" s="2" t="s">
        <v>4272</v>
      </c>
      <c r="R546" s="4" t="s">
        <v>50</v>
      </c>
      <c r="S546" s="4" t="s">
        <v>4273</v>
      </c>
      <c r="T546" s="4" t="s">
        <v>52</v>
      </c>
      <c r="U546" s="4"/>
      <c r="V546" s="4"/>
      <c r="W546" s="4"/>
      <c r="X546" s="2" t="s">
        <v>4274</v>
      </c>
      <c r="Y546" s="4" t="s">
        <v>54</v>
      </c>
      <c r="Z546" s="4"/>
      <c r="AA546" s="4"/>
      <c r="AB546" s="4"/>
    </row>
    <row r="547" customFormat="false" ht="75" hidden="false" customHeight="true" outlineLevel="0" collapsed="false">
      <c r="A547" s="4" t="s">
        <v>4275</v>
      </c>
      <c r="B547" s="4" t="s">
        <v>4276</v>
      </c>
      <c r="C547" s="4" t="s">
        <v>4276</v>
      </c>
      <c r="D547" s="4" t="n">
        <v>1972</v>
      </c>
      <c r="E547" s="4" t="s">
        <v>91</v>
      </c>
      <c r="F547" s="4" t="s">
        <v>1461</v>
      </c>
      <c r="G547" s="4" t="str">
        <f aca="false">IF(LEFT(I547,3)="R1 ","L6",IF(D547&gt;=2014,"L1",IF(D547&gt;=1998,"L2",IF(D547&gt;=1987,"L3",IF(D547&gt;=1978,"L4",IF(D547&gt;=1965,"L5","L6"))))))</f>
        <v>L5</v>
      </c>
      <c r="H547" s="4" t="str">
        <f aca="false">IFERROR(INDEX(Lanes!$C$2:$C$60,MATCH(LEFT(I547,FIND(" ",I547)-1),Lanes!$A$2:$A$60,0)),"?")</f>
        <v>V</v>
      </c>
      <c r="I547" s="4" t="s">
        <v>4052</v>
      </c>
      <c r="J547" s="4"/>
      <c r="K547" s="4" t="s">
        <v>925</v>
      </c>
      <c r="L547" s="4" t="s">
        <v>352</v>
      </c>
      <c r="M547" s="4" t="s">
        <v>1503</v>
      </c>
      <c r="N547" s="4"/>
      <c r="O547" s="4" t="s">
        <v>4277</v>
      </c>
      <c r="P547" s="2" t="s">
        <v>4278</v>
      </c>
      <c r="Q547" s="2" t="s">
        <v>4279</v>
      </c>
      <c r="R547" s="4" t="s">
        <v>50</v>
      </c>
      <c r="S547" s="4" t="s">
        <v>4280</v>
      </c>
      <c r="T547" s="4" t="s">
        <v>107</v>
      </c>
      <c r="U547" s="4"/>
      <c r="V547" s="4"/>
      <c r="W547" s="4"/>
      <c r="X547" s="2" t="s">
        <v>4281</v>
      </c>
      <c r="Y547" s="4" t="s">
        <v>77</v>
      </c>
      <c r="Z547" s="4"/>
      <c r="AA547" s="4"/>
      <c r="AB547" s="4"/>
    </row>
    <row r="548" customFormat="false" ht="75" hidden="false" customHeight="true" outlineLevel="0" collapsed="false">
      <c r="A548" s="4" t="s">
        <v>4282</v>
      </c>
      <c r="B548" s="4" t="s">
        <v>4276</v>
      </c>
      <c r="C548" s="4" t="s">
        <v>4283</v>
      </c>
      <c r="D548" s="4" t="n">
        <v>1972</v>
      </c>
      <c r="E548" s="4" t="s">
        <v>91</v>
      </c>
      <c r="F548" s="4" t="s">
        <v>1461</v>
      </c>
      <c r="G548" s="4" t="str">
        <f aca="false">IF(LEFT(I548,3)="R1 ","L6",IF(D548&gt;=2014,"L1",IF(D548&gt;=1998,"L2",IF(D548&gt;=1987,"L3",IF(D548&gt;=1978,"L4",IF(D548&gt;=1965,"L5","L6"))))))</f>
        <v>L5</v>
      </c>
      <c r="H548" s="4" t="str">
        <f aca="false">IFERROR(INDEX(Lanes!$C$2:$C$60,MATCH(LEFT(I548,FIND(" ",I548)-1),Lanes!$A$2:$A$60,0)),"?")</f>
        <v>V</v>
      </c>
      <c r="I548" s="4" t="s">
        <v>4052</v>
      </c>
      <c r="J548" s="4"/>
      <c r="K548" s="4" t="s">
        <v>925</v>
      </c>
      <c r="L548" s="4" t="s">
        <v>352</v>
      </c>
      <c r="M548" s="4" t="s">
        <v>1503</v>
      </c>
      <c r="N548" s="4"/>
      <c r="O548" s="4" t="s">
        <v>4284</v>
      </c>
      <c r="P548" s="2" t="s">
        <v>4285</v>
      </c>
      <c r="Q548" s="2" t="s">
        <v>4286</v>
      </c>
      <c r="R548" s="4" t="s">
        <v>50</v>
      </c>
      <c r="S548" s="4" t="s">
        <v>4287</v>
      </c>
      <c r="T548" s="4" t="s">
        <v>402</v>
      </c>
      <c r="U548" s="4"/>
      <c r="V548" s="4"/>
      <c r="W548" s="4"/>
      <c r="X548" s="2" t="s">
        <v>4281</v>
      </c>
      <c r="Y548" s="4" t="s">
        <v>77</v>
      </c>
      <c r="Z548" s="4"/>
      <c r="AA548" s="4"/>
      <c r="AB548" s="4"/>
    </row>
    <row r="549" customFormat="false" ht="75" hidden="false" customHeight="true" outlineLevel="0" collapsed="false">
      <c r="A549" s="4" t="s">
        <v>4288</v>
      </c>
      <c r="B549" s="4" t="s">
        <v>4289</v>
      </c>
      <c r="C549" s="4" t="s">
        <v>4290</v>
      </c>
      <c r="D549" s="4" t="n">
        <v>1971</v>
      </c>
      <c r="E549" s="4" t="s">
        <v>91</v>
      </c>
      <c r="F549" s="4" t="s">
        <v>4291</v>
      </c>
      <c r="G549" s="4" t="str">
        <f aca="false">IF(LEFT(I549,3)="R1 ","L6",IF(D549&gt;=2014,"L1",IF(D549&gt;=1998,"L2",IF(D549&gt;=1987,"L3",IF(D549&gt;=1978,"L4",IF(D549&gt;=1965,"L5","L6"))))))</f>
        <v>L5</v>
      </c>
      <c r="H549" s="4" t="str">
        <f aca="false">IFERROR(INDEX(Lanes!$C$2:$C$60,MATCH(LEFT(I549,FIND(" ",I549)-1),Lanes!$A$2:$A$60,0)),"?")</f>
        <v>V</v>
      </c>
      <c r="I549" s="4" t="s">
        <v>4052</v>
      </c>
      <c r="J549" s="4"/>
      <c r="K549" s="4" t="s">
        <v>925</v>
      </c>
      <c r="L549" s="4" t="s">
        <v>887</v>
      </c>
      <c r="M549" s="4" t="s">
        <v>4292</v>
      </c>
      <c r="N549" s="4"/>
      <c r="O549" s="4" t="s">
        <v>4293</v>
      </c>
      <c r="P549" s="2" t="s">
        <v>4294</v>
      </c>
      <c r="Q549" s="2" t="s">
        <v>4295</v>
      </c>
      <c r="R549" s="4" t="s">
        <v>50</v>
      </c>
      <c r="S549" s="4" t="s">
        <v>4296</v>
      </c>
      <c r="T549" s="4" t="s">
        <v>402</v>
      </c>
      <c r="U549" s="4"/>
      <c r="V549" s="4"/>
      <c r="W549" s="4"/>
      <c r="X549" s="2" t="s">
        <v>4297</v>
      </c>
      <c r="Y549" s="4" t="s">
        <v>77</v>
      </c>
      <c r="Z549" s="4"/>
      <c r="AA549" s="4"/>
      <c r="AB549" s="4"/>
    </row>
    <row r="550" customFormat="false" ht="75" hidden="false" customHeight="true" outlineLevel="0" collapsed="false">
      <c r="A550" s="4" t="s">
        <v>4298</v>
      </c>
      <c r="B550" s="4" t="s">
        <v>4299</v>
      </c>
      <c r="C550" s="4" t="s">
        <v>4300</v>
      </c>
      <c r="D550" s="4" t="n">
        <v>1977</v>
      </c>
      <c r="E550" s="4" t="s">
        <v>91</v>
      </c>
      <c r="F550" s="4" t="s">
        <v>4301</v>
      </c>
      <c r="G550" s="4" t="str">
        <f aca="false">IF(LEFT(I550,3)="R1 ","L6",IF(D550&gt;=2014,"L1",IF(D550&gt;=1998,"L2",IF(D550&gt;=1987,"L3",IF(D550&gt;=1978,"L4",IF(D550&gt;=1965,"L5","L6"))))))</f>
        <v>L5</v>
      </c>
      <c r="H550" s="4" t="str">
        <f aca="false">IFERROR(INDEX(Lanes!$C$2:$C$60,MATCH(LEFT(I550,FIND(" ",I550)-1),Lanes!$A$2:$A$60,0)),"?")</f>
        <v>V</v>
      </c>
      <c r="I550" s="4" t="s">
        <v>4052</v>
      </c>
      <c r="J550" s="4"/>
      <c r="K550" s="4" t="s">
        <v>925</v>
      </c>
      <c r="L550" s="4" t="s">
        <v>352</v>
      </c>
      <c r="M550" s="4" t="s">
        <v>4302</v>
      </c>
      <c r="N550" s="4"/>
      <c r="O550" s="4" t="s">
        <v>4303</v>
      </c>
      <c r="P550" s="2" t="s">
        <v>4304</v>
      </c>
      <c r="Q550" s="2" t="s">
        <v>4305</v>
      </c>
      <c r="R550" s="4" t="s">
        <v>50</v>
      </c>
      <c r="S550" s="4" t="s">
        <v>4306</v>
      </c>
      <c r="T550" s="4" t="s">
        <v>107</v>
      </c>
      <c r="U550" s="4"/>
      <c r="V550" s="4"/>
      <c r="W550" s="4"/>
      <c r="X550" s="2" t="s">
        <v>4307</v>
      </c>
      <c r="Y550" s="4" t="s">
        <v>77</v>
      </c>
      <c r="Z550" s="4"/>
      <c r="AA550" s="4"/>
      <c r="AB550" s="4"/>
    </row>
    <row r="551" customFormat="false" ht="75" hidden="false" customHeight="true" outlineLevel="0" collapsed="false">
      <c r="A551" s="4" t="s">
        <v>4308</v>
      </c>
      <c r="B551" s="4" t="s">
        <v>4299</v>
      </c>
      <c r="C551" s="4" t="s">
        <v>4309</v>
      </c>
      <c r="D551" s="4" t="n">
        <v>1979</v>
      </c>
      <c r="E551" s="4" t="s">
        <v>91</v>
      </c>
      <c r="F551" s="4" t="s">
        <v>910</v>
      </c>
      <c r="G551" s="4" t="str">
        <f aca="false">IF(LEFT(I551,3)="R1 ","L6",IF(D551&gt;=2014,"L1",IF(D551&gt;=1998,"L2",IF(D551&gt;=1987,"L3",IF(D551&gt;=1978,"L4",IF(D551&gt;=1965,"L5","L6"))))))</f>
        <v>L4</v>
      </c>
      <c r="H551" s="4" t="str">
        <f aca="false">IFERROR(INDEX(Lanes!$C$2:$C$60,MATCH(LEFT(I551,FIND(" ",I551)-1),Lanes!$A$2:$A$60,0)),"?")</f>
        <v>V</v>
      </c>
      <c r="I551" s="4" t="s">
        <v>4052</v>
      </c>
      <c r="J551" s="4"/>
      <c r="K551" s="4" t="s">
        <v>925</v>
      </c>
      <c r="L551" s="4" t="s">
        <v>352</v>
      </c>
      <c r="M551" s="4" t="s">
        <v>4302</v>
      </c>
      <c r="N551" s="4"/>
      <c r="O551" s="4" t="s">
        <v>4310</v>
      </c>
      <c r="P551" s="2" t="s">
        <v>4311</v>
      </c>
      <c r="Q551" s="2" t="s">
        <v>4312</v>
      </c>
      <c r="R551" s="4" t="s">
        <v>50</v>
      </c>
      <c r="S551" s="4" t="s">
        <v>4313</v>
      </c>
      <c r="T551" s="4" t="s">
        <v>107</v>
      </c>
      <c r="U551" s="4"/>
      <c r="V551" s="4"/>
      <c r="W551" s="4"/>
      <c r="X551" s="2" t="s">
        <v>4307</v>
      </c>
      <c r="Y551" s="4" t="s">
        <v>77</v>
      </c>
      <c r="Z551" s="4"/>
      <c r="AA551" s="4"/>
      <c r="AB551" s="4"/>
    </row>
    <row r="552" customFormat="false" ht="75" hidden="false" customHeight="true" outlineLevel="0" collapsed="false">
      <c r="A552" s="4" t="s">
        <v>4314</v>
      </c>
      <c r="B552" s="4" t="s">
        <v>4315</v>
      </c>
      <c r="C552" s="4" t="s">
        <v>4315</v>
      </c>
      <c r="D552" s="4" t="n">
        <v>1979</v>
      </c>
      <c r="E552" s="4" t="s">
        <v>91</v>
      </c>
      <c r="F552" s="4" t="s">
        <v>4316</v>
      </c>
      <c r="G552" s="4" t="str">
        <f aca="false">IF(LEFT(I552,3)="R1 ","L6",IF(D552&gt;=2014,"L1",IF(D552&gt;=1998,"L2",IF(D552&gt;=1987,"L3",IF(D552&gt;=1978,"L4",IF(D552&gt;=1965,"L5","L6"))))))</f>
        <v>L4</v>
      </c>
      <c r="H552" s="4" t="str">
        <f aca="false">IFERROR(INDEX(Lanes!$C$2:$C$60,MATCH(LEFT(I552,FIND(" ",I552)-1),Lanes!$A$2:$A$60,0)),"?")</f>
        <v>V</v>
      </c>
      <c r="I552" s="4" t="s">
        <v>4052</v>
      </c>
      <c r="J552" s="4"/>
      <c r="K552" s="4" t="s">
        <v>925</v>
      </c>
      <c r="L552" s="4" t="s">
        <v>472</v>
      </c>
      <c r="M552" s="4" t="s">
        <v>1565</v>
      </c>
      <c r="N552" s="4"/>
      <c r="O552" s="4" t="s">
        <v>3237</v>
      </c>
      <c r="P552" s="2" t="s">
        <v>4317</v>
      </c>
      <c r="Q552" s="2" t="s">
        <v>4318</v>
      </c>
      <c r="R552" s="4" t="s">
        <v>50</v>
      </c>
      <c r="S552" s="4" t="s">
        <v>4319</v>
      </c>
      <c r="T552" s="4" t="s">
        <v>402</v>
      </c>
      <c r="U552" s="4"/>
      <c r="V552" s="4"/>
      <c r="W552" s="4"/>
      <c r="X552" s="2" t="s">
        <v>4320</v>
      </c>
      <c r="Y552" s="4" t="s">
        <v>77</v>
      </c>
      <c r="Z552" s="4"/>
      <c r="AA552" s="4"/>
      <c r="AB552" s="4"/>
    </row>
    <row r="553" customFormat="false" ht="75" hidden="false" customHeight="true" outlineLevel="0" collapsed="false">
      <c r="A553" s="4" t="s">
        <v>4321</v>
      </c>
      <c r="B553" s="4" t="s">
        <v>4322</v>
      </c>
      <c r="C553" s="4" t="s">
        <v>4322</v>
      </c>
      <c r="D553" s="4" t="n">
        <v>1981</v>
      </c>
      <c r="E553" s="4" t="s">
        <v>91</v>
      </c>
      <c r="F553" s="4" t="s">
        <v>4323</v>
      </c>
      <c r="G553" s="4" t="str">
        <f aca="false">IF(LEFT(I553,3)="R1 ","L6",IF(D553&gt;=2014,"L1",IF(D553&gt;=1998,"L2",IF(D553&gt;=1987,"L3",IF(D553&gt;=1978,"L4",IF(D553&gt;=1965,"L5","L6"))))))</f>
        <v>L4</v>
      </c>
      <c r="H553" s="4" t="str">
        <f aca="false">IFERROR(INDEX(Lanes!$C$2:$C$60,MATCH(LEFT(I553,FIND(" ",I553)-1),Lanes!$A$2:$A$60,0)),"?")</f>
        <v>V</v>
      </c>
      <c r="I553" s="4" t="s">
        <v>4052</v>
      </c>
      <c r="J553" s="4"/>
      <c r="K553" s="4" t="s">
        <v>925</v>
      </c>
      <c r="L553" s="4" t="s">
        <v>472</v>
      </c>
      <c r="M553" s="4" t="s">
        <v>1565</v>
      </c>
      <c r="N553" s="4"/>
      <c r="O553" s="4" t="s">
        <v>4324</v>
      </c>
      <c r="P553" s="2" t="s">
        <v>4325</v>
      </c>
      <c r="Q553" s="2" t="s">
        <v>4326</v>
      </c>
      <c r="R553" s="4" t="s">
        <v>50</v>
      </c>
      <c r="S553" s="4" t="s">
        <v>4327</v>
      </c>
      <c r="T553" s="4" t="s">
        <v>107</v>
      </c>
      <c r="U553" s="4"/>
      <c r="V553" s="4"/>
      <c r="W553" s="4"/>
      <c r="X553" s="2" t="s">
        <v>4328</v>
      </c>
      <c r="Y553" s="4" t="s">
        <v>77</v>
      </c>
      <c r="Z553" s="4"/>
      <c r="AA553" s="4"/>
      <c r="AB553" s="4"/>
    </row>
    <row r="554" customFormat="false" ht="75" hidden="false" customHeight="true" outlineLevel="0" collapsed="false">
      <c r="A554" s="4" t="s">
        <v>4329</v>
      </c>
      <c r="B554" s="4" t="s">
        <v>4322</v>
      </c>
      <c r="C554" s="4" t="s">
        <v>4330</v>
      </c>
      <c r="D554" s="4" t="n">
        <v>1983</v>
      </c>
      <c r="E554" s="4" t="s">
        <v>91</v>
      </c>
      <c r="F554" s="4" t="s">
        <v>2329</v>
      </c>
      <c r="G554" s="4" t="str">
        <f aca="false">IF(LEFT(I554,3)="R1 ","L6",IF(D554&gt;=2014,"L1",IF(D554&gt;=1998,"L2",IF(D554&gt;=1987,"L3",IF(D554&gt;=1978,"L4",IF(D554&gt;=1965,"L5","L6"))))))</f>
        <v>L4</v>
      </c>
      <c r="H554" s="4" t="str">
        <f aca="false">IFERROR(INDEX(Lanes!$C$2:$C$60,MATCH(LEFT(I554,FIND(" ",I554)-1),Lanes!$A$2:$A$60,0)),"?")</f>
        <v>V</v>
      </c>
      <c r="I554" s="4" t="s">
        <v>4052</v>
      </c>
      <c r="J554" s="4"/>
      <c r="K554" s="4" t="s">
        <v>925</v>
      </c>
      <c r="L554" s="4" t="s">
        <v>472</v>
      </c>
      <c r="M554" s="4" t="s">
        <v>1565</v>
      </c>
      <c r="N554" s="4"/>
      <c r="O554" s="4" t="s">
        <v>4331</v>
      </c>
      <c r="P554" s="2" t="s">
        <v>4332</v>
      </c>
      <c r="Q554" s="2" t="s">
        <v>4333</v>
      </c>
      <c r="R554" s="4" t="s">
        <v>50</v>
      </c>
      <c r="S554" s="4" t="s">
        <v>4334</v>
      </c>
      <c r="T554" s="4" t="s">
        <v>107</v>
      </c>
      <c r="U554" s="4"/>
      <c r="V554" s="4"/>
      <c r="W554" s="4"/>
      <c r="X554" s="2" t="s">
        <v>4328</v>
      </c>
      <c r="Y554" s="4" t="s">
        <v>77</v>
      </c>
      <c r="Z554" s="4"/>
      <c r="AA554" s="4"/>
      <c r="AB554" s="4"/>
    </row>
    <row r="555" customFormat="false" ht="75" hidden="false" customHeight="true" outlineLevel="0" collapsed="false">
      <c r="A555" s="4" t="s">
        <v>4335</v>
      </c>
      <c r="B555" s="4" t="s">
        <v>4336</v>
      </c>
      <c r="C555" s="4" t="s">
        <v>4337</v>
      </c>
      <c r="D555" s="4" t="n">
        <v>1976</v>
      </c>
      <c r="E555" s="4" t="s">
        <v>91</v>
      </c>
      <c r="F555" s="4" t="s">
        <v>4338</v>
      </c>
      <c r="G555" s="4" t="str">
        <f aca="false">IF(LEFT(I555,3)="R1 ","L6",IF(D555&gt;=2014,"L1",IF(D555&gt;=1998,"L2",IF(D555&gt;=1987,"L3",IF(D555&gt;=1978,"L4",IF(D555&gt;=1965,"L5","L6"))))))</f>
        <v>L5</v>
      </c>
      <c r="H555" s="4" t="str">
        <f aca="false">IFERROR(INDEX(Lanes!$C$2:$C$60,MATCH(LEFT(I555,FIND(" ",I555)-1),Lanes!$A$2:$A$60,0)),"?")</f>
        <v>V</v>
      </c>
      <c r="I555" s="4" t="s">
        <v>4052</v>
      </c>
      <c r="J555" s="4"/>
      <c r="K555" s="4" t="s">
        <v>925</v>
      </c>
      <c r="L555" s="4" t="s">
        <v>93</v>
      </c>
      <c r="M555" s="4" t="s">
        <v>157</v>
      </c>
      <c r="N555" s="4"/>
      <c r="O555" s="4" t="s">
        <v>4339</v>
      </c>
      <c r="P555" s="2" t="s">
        <v>4340</v>
      </c>
      <c r="Q555" s="2" t="s">
        <v>4341</v>
      </c>
      <c r="R555" s="4" t="s">
        <v>50</v>
      </c>
      <c r="S555" s="4" t="s">
        <v>4342</v>
      </c>
      <c r="T555" s="4" t="s">
        <v>402</v>
      </c>
      <c r="U555" s="4"/>
      <c r="V555" s="4"/>
      <c r="W555" s="4"/>
      <c r="X555" s="2" t="s">
        <v>4343</v>
      </c>
      <c r="Y555" s="4" t="s">
        <v>77</v>
      </c>
      <c r="Z555" s="4"/>
      <c r="AA555" s="4"/>
      <c r="AB555" s="4"/>
    </row>
    <row r="556" customFormat="false" ht="75" hidden="false" customHeight="true" outlineLevel="0" collapsed="false">
      <c r="A556" s="4" t="s">
        <v>4344</v>
      </c>
      <c r="B556" s="4" t="s">
        <v>4345</v>
      </c>
      <c r="C556" s="4" t="s">
        <v>4346</v>
      </c>
      <c r="D556" s="4" t="n">
        <v>1979</v>
      </c>
      <c r="E556" s="4" t="s">
        <v>91</v>
      </c>
      <c r="F556" s="4" t="s">
        <v>1791</v>
      </c>
      <c r="G556" s="4" t="str">
        <f aca="false">IF(LEFT(I556,3)="R1 ","L6",IF(D556&gt;=2014,"L1",IF(D556&gt;=1998,"L2",IF(D556&gt;=1987,"L3",IF(D556&gt;=1978,"L4",IF(D556&gt;=1965,"L5","L6"))))))</f>
        <v>L4</v>
      </c>
      <c r="H556" s="4" t="str">
        <f aca="false">IFERROR(INDEX(Lanes!$C$2:$C$60,MATCH(LEFT(I556,FIND(" ",I556)-1),Lanes!$A$2:$A$60,0)),"?")</f>
        <v>V</v>
      </c>
      <c r="I556" s="4" t="s">
        <v>4052</v>
      </c>
      <c r="J556" s="4"/>
      <c r="K556" s="4" t="s">
        <v>925</v>
      </c>
      <c r="L556" s="4" t="s">
        <v>887</v>
      </c>
      <c r="M556" s="4" t="s">
        <v>4347</v>
      </c>
      <c r="N556" s="4"/>
      <c r="O556" s="4" t="s">
        <v>4348</v>
      </c>
      <c r="P556" s="2" t="s">
        <v>4349</v>
      </c>
      <c r="Q556" s="2" t="s">
        <v>4350</v>
      </c>
      <c r="R556" s="4" t="s">
        <v>50</v>
      </c>
      <c r="S556" s="4" t="s">
        <v>4351</v>
      </c>
      <c r="T556" s="4" t="s">
        <v>107</v>
      </c>
      <c r="U556" s="4"/>
      <c r="V556" s="4"/>
      <c r="W556" s="4"/>
      <c r="X556" s="2" t="s">
        <v>4352</v>
      </c>
      <c r="Y556" s="4" t="s">
        <v>77</v>
      </c>
      <c r="Z556" s="4"/>
      <c r="AA556" s="4"/>
      <c r="AB556" s="4"/>
    </row>
    <row r="557" customFormat="false" ht="75" hidden="false" customHeight="true" outlineLevel="0" collapsed="false">
      <c r="A557" s="4" t="s">
        <v>4353</v>
      </c>
      <c r="B557" s="4" t="s">
        <v>4354</v>
      </c>
      <c r="C557" s="4" t="s">
        <v>4355</v>
      </c>
      <c r="D557" s="4" t="n">
        <v>1976</v>
      </c>
      <c r="E557" s="4" t="s">
        <v>91</v>
      </c>
      <c r="F557" s="4" t="s">
        <v>3459</v>
      </c>
      <c r="G557" s="4" t="str">
        <f aca="false">IF(LEFT(I557,3)="R1 ","L6",IF(D557&gt;=2014,"L1",IF(D557&gt;=1998,"L2",IF(D557&gt;=1987,"L3",IF(D557&gt;=1978,"L4",IF(D557&gt;=1965,"L5","L6"))))))</f>
        <v>L5</v>
      </c>
      <c r="H557" s="4" t="str">
        <f aca="false">IFERROR(INDEX(Lanes!$C$2:$C$60,MATCH(LEFT(I557,FIND(" ",I557)-1),Lanes!$A$2:$A$60,0)),"?")</f>
        <v>V</v>
      </c>
      <c r="I557" s="4" t="s">
        <v>4052</v>
      </c>
      <c r="J557" s="4"/>
      <c r="K557" s="4" t="s">
        <v>925</v>
      </c>
      <c r="L557" s="4" t="s">
        <v>472</v>
      </c>
      <c r="M557" s="4" t="s">
        <v>1696</v>
      </c>
      <c r="N557" s="4"/>
      <c r="O557" s="4" t="s">
        <v>4263</v>
      </c>
      <c r="P557" s="2" t="s">
        <v>4356</v>
      </c>
      <c r="Q557" s="2" t="s">
        <v>4357</v>
      </c>
      <c r="R557" s="4" t="s">
        <v>50</v>
      </c>
      <c r="S557" s="4" t="s">
        <v>4358</v>
      </c>
      <c r="T557" s="4" t="s">
        <v>52</v>
      </c>
      <c r="U557" s="4"/>
      <c r="V557" s="4"/>
      <c r="W557" s="4"/>
      <c r="X557" s="2" t="s">
        <v>4359</v>
      </c>
      <c r="Y557" s="4" t="s">
        <v>77</v>
      </c>
      <c r="Z557" s="4"/>
      <c r="AA557" s="4"/>
      <c r="AB557" s="4"/>
    </row>
    <row r="558" customFormat="false" ht="75" hidden="false" customHeight="true" outlineLevel="0" collapsed="false">
      <c r="A558" s="4" t="s">
        <v>4360</v>
      </c>
      <c r="B558" s="4" t="s">
        <v>4361</v>
      </c>
      <c r="C558" s="4" t="s">
        <v>4362</v>
      </c>
      <c r="D558" s="4" t="n">
        <v>1986</v>
      </c>
      <c r="E558" s="4" t="s">
        <v>91</v>
      </c>
      <c r="F558" s="4" t="s">
        <v>2329</v>
      </c>
      <c r="G558" s="4" t="str">
        <f aca="false">IF(LEFT(I558,3)="R1 ","L6",IF(D558&gt;=2014,"L1",IF(D558&gt;=1998,"L2",IF(D558&gt;=1987,"L3",IF(D558&gt;=1978,"L4",IF(D558&gt;=1965,"L5","L6"))))))</f>
        <v>L4</v>
      </c>
      <c r="H558" s="4" t="str">
        <f aca="false">IFERROR(INDEX(Lanes!$C$2:$C$60,MATCH(LEFT(I558,FIND(" ",I558)-1),Lanes!$A$2:$A$60,0)),"?")</f>
        <v>V</v>
      </c>
      <c r="I558" s="4" t="s">
        <v>4052</v>
      </c>
      <c r="J558" s="4"/>
      <c r="K558" s="4" t="s">
        <v>925</v>
      </c>
      <c r="L558" s="4" t="s">
        <v>753</v>
      </c>
      <c r="M558" s="4" t="s">
        <v>4363</v>
      </c>
      <c r="N558" s="4"/>
      <c r="O558" s="4" t="s">
        <v>4364</v>
      </c>
      <c r="P558" s="2" t="s">
        <v>4365</v>
      </c>
      <c r="Q558" s="2" t="s">
        <v>4366</v>
      </c>
      <c r="R558" s="4" t="s">
        <v>50</v>
      </c>
      <c r="S558" s="4" t="s">
        <v>4367</v>
      </c>
      <c r="T558" s="4" t="s">
        <v>107</v>
      </c>
      <c r="U558" s="4"/>
      <c r="V558" s="4"/>
      <c r="W558" s="4"/>
      <c r="X558" s="2" t="s">
        <v>4368</v>
      </c>
      <c r="Y558" s="4" t="s">
        <v>54</v>
      </c>
      <c r="Z558" s="4"/>
      <c r="AA558" s="4"/>
      <c r="AB558" s="4"/>
    </row>
    <row r="559" customFormat="false" ht="75" hidden="false" customHeight="true" outlineLevel="0" collapsed="false">
      <c r="A559" s="4" t="s">
        <v>4369</v>
      </c>
      <c r="B559" s="4" t="s">
        <v>4370</v>
      </c>
      <c r="C559" s="4" t="s">
        <v>4370</v>
      </c>
      <c r="D559" s="4" t="n">
        <v>1982</v>
      </c>
      <c r="E559" s="4" t="s">
        <v>91</v>
      </c>
      <c r="F559" s="4" t="s">
        <v>614</v>
      </c>
      <c r="G559" s="4" t="str">
        <f aca="false">IF(LEFT(I559,3)="R1 ","L6",IF(D559&gt;=2014,"L1",IF(D559&gt;=1998,"L2",IF(D559&gt;=1987,"L3",IF(D559&gt;=1978,"L4",IF(D559&gt;=1965,"L5","L6"))))))</f>
        <v>L4</v>
      </c>
      <c r="H559" s="4" t="str">
        <f aca="false">IFERROR(INDEX(Lanes!$C$2:$C$60,MATCH(LEFT(I559,FIND(" ",I559)-1),Lanes!$A$2:$A$60,0)),"?")</f>
        <v>V</v>
      </c>
      <c r="I559" s="4" t="s">
        <v>4052</v>
      </c>
      <c r="J559" s="4"/>
      <c r="K559" s="4" t="s">
        <v>925</v>
      </c>
      <c r="L559" s="4" t="s">
        <v>352</v>
      </c>
      <c r="M559" s="4" t="s">
        <v>4371</v>
      </c>
      <c r="N559" s="4"/>
      <c r="O559" s="4" t="s">
        <v>4348</v>
      </c>
      <c r="P559" s="2" t="s">
        <v>4372</v>
      </c>
      <c r="Q559" s="2" t="s">
        <v>4373</v>
      </c>
      <c r="R559" s="4" t="s">
        <v>50</v>
      </c>
      <c r="S559" s="4" t="s">
        <v>4374</v>
      </c>
      <c r="T559" s="4" t="s">
        <v>52</v>
      </c>
      <c r="U559" s="4"/>
      <c r="V559" s="4"/>
      <c r="W559" s="4"/>
      <c r="X559" s="2" t="s">
        <v>4375</v>
      </c>
      <c r="Y559" s="4" t="s">
        <v>77</v>
      </c>
      <c r="Z559" s="4"/>
      <c r="AA559" s="4"/>
      <c r="AB559" s="4"/>
    </row>
    <row r="560" customFormat="false" ht="75" hidden="false" customHeight="true" outlineLevel="0" collapsed="false">
      <c r="A560" s="4" t="s">
        <v>4376</v>
      </c>
      <c r="B560" s="4" t="s">
        <v>4377</v>
      </c>
      <c r="C560" s="4" t="s">
        <v>4378</v>
      </c>
      <c r="D560" s="4" t="n">
        <v>1990</v>
      </c>
      <c r="E560" s="4" t="s">
        <v>91</v>
      </c>
      <c r="F560" s="4" t="s">
        <v>3707</v>
      </c>
      <c r="G560" s="4" t="str">
        <f aca="false">IF(LEFT(I560,3)="R1 ","L6",IF(D560&gt;=2014,"L1",IF(D560&gt;=1998,"L2",IF(D560&gt;=1987,"L3",IF(D560&gt;=1978,"L4",IF(D560&gt;=1965,"L5","L6"))))))</f>
        <v>L3</v>
      </c>
      <c r="H560" s="4" t="str">
        <f aca="false">IFERROR(INDEX(Lanes!$C$2:$C$60,MATCH(LEFT(I560,FIND(" ",I560)-1),Lanes!$A$2:$A$60,0)),"?")</f>
        <v>V</v>
      </c>
      <c r="I560" s="4" t="s">
        <v>4052</v>
      </c>
      <c r="J560" s="4"/>
      <c r="K560" s="4" t="s">
        <v>925</v>
      </c>
      <c r="L560" s="4" t="s">
        <v>472</v>
      </c>
      <c r="M560" s="4" t="s">
        <v>4379</v>
      </c>
      <c r="N560" s="4"/>
      <c r="O560" s="4" t="s">
        <v>4380</v>
      </c>
      <c r="P560" s="2" t="s">
        <v>4381</v>
      </c>
      <c r="Q560" s="2" t="s">
        <v>4382</v>
      </c>
      <c r="R560" s="4" t="s">
        <v>50</v>
      </c>
      <c r="S560" s="4" t="s">
        <v>4383</v>
      </c>
      <c r="T560" s="4" t="s">
        <v>52</v>
      </c>
      <c r="U560" s="4"/>
      <c r="V560" s="4"/>
      <c r="W560" s="4"/>
      <c r="X560" s="2" t="s">
        <v>4384</v>
      </c>
      <c r="Y560" s="4" t="s">
        <v>77</v>
      </c>
      <c r="Z560" s="4"/>
      <c r="AA560" s="4"/>
      <c r="AB560" s="4"/>
    </row>
    <row r="561" customFormat="false" ht="75" hidden="false" customHeight="true" outlineLevel="0" collapsed="false">
      <c r="A561" s="4" t="s">
        <v>4385</v>
      </c>
      <c r="B561" s="4" t="s">
        <v>4377</v>
      </c>
      <c r="C561" s="4" t="s">
        <v>4386</v>
      </c>
      <c r="D561" s="4" t="n">
        <v>1993</v>
      </c>
      <c r="E561" s="4" t="s">
        <v>91</v>
      </c>
      <c r="F561" s="4" t="s">
        <v>3707</v>
      </c>
      <c r="G561" s="4" t="str">
        <f aca="false">IF(LEFT(I561,3)="R1 ","L6",IF(D561&gt;=2014,"L1",IF(D561&gt;=1998,"L2",IF(D561&gt;=1987,"L3",IF(D561&gt;=1978,"L4",IF(D561&gt;=1965,"L5","L6"))))))</f>
        <v>L3</v>
      </c>
      <c r="H561" s="4" t="str">
        <f aca="false">IFERROR(INDEX(Lanes!$C$2:$C$60,MATCH(LEFT(I561,FIND(" ",I561)-1),Lanes!$A$2:$A$60,0)),"?")</f>
        <v>V</v>
      </c>
      <c r="I561" s="4" t="s">
        <v>4052</v>
      </c>
      <c r="J561" s="4"/>
      <c r="K561" s="4" t="s">
        <v>925</v>
      </c>
      <c r="L561" s="4" t="s">
        <v>472</v>
      </c>
      <c r="M561" s="4" t="s">
        <v>4379</v>
      </c>
      <c r="N561" s="4"/>
      <c r="O561" s="4" t="s">
        <v>4387</v>
      </c>
      <c r="P561" s="2" t="s">
        <v>4388</v>
      </c>
      <c r="Q561" s="2" t="s">
        <v>4389</v>
      </c>
      <c r="R561" s="4" t="s">
        <v>50</v>
      </c>
      <c r="S561" s="4" t="s">
        <v>4390</v>
      </c>
      <c r="T561" s="4" t="s">
        <v>107</v>
      </c>
      <c r="U561" s="4"/>
      <c r="V561" s="4"/>
      <c r="W561" s="4"/>
      <c r="X561" s="2" t="s">
        <v>4384</v>
      </c>
      <c r="Y561" s="4" t="s">
        <v>77</v>
      </c>
      <c r="Z561" s="4"/>
      <c r="AA561" s="4"/>
      <c r="AB561" s="4"/>
    </row>
    <row r="562" customFormat="false" ht="75" hidden="false" customHeight="true" outlineLevel="0" collapsed="false">
      <c r="A562" s="4" t="s">
        <v>4391</v>
      </c>
      <c r="B562" s="4" t="s">
        <v>4392</v>
      </c>
      <c r="C562" s="4" t="s">
        <v>4393</v>
      </c>
      <c r="D562" s="4" t="n">
        <v>1991</v>
      </c>
      <c r="E562" s="4" t="s">
        <v>91</v>
      </c>
      <c r="F562" s="4" t="s">
        <v>4394</v>
      </c>
      <c r="G562" s="4" t="str">
        <f aca="false">IF(LEFT(I562,3)="R1 ","L6",IF(D562&gt;=2014,"L1",IF(D562&gt;=1998,"L2",IF(D562&gt;=1987,"L3",IF(D562&gt;=1978,"L4",IF(D562&gt;=1965,"L5","L6"))))))</f>
        <v>L3</v>
      </c>
      <c r="H562" s="4" t="str">
        <f aca="false">IFERROR(INDEX(Lanes!$C$2:$C$60,MATCH(LEFT(I562,FIND(" ",I562)-1),Lanes!$A$2:$A$60,0)),"?")</f>
        <v>V</v>
      </c>
      <c r="I562" s="4" t="s">
        <v>4052</v>
      </c>
      <c r="J562" s="4"/>
      <c r="K562" s="4" t="s">
        <v>925</v>
      </c>
      <c r="L562" s="4" t="s">
        <v>352</v>
      </c>
      <c r="M562" s="4" t="s">
        <v>4395</v>
      </c>
      <c r="N562" s="4"/>
      <c r="O562" s="4" t="s">
        <v>4396</v>
      </c>
      <c r="P562" s="2" t="s">
        <v>4397</v>
      </c>
      <c r="Q562" s="2" t="s">
        <v>4398</v>
      </c>
      <c r="R562" s="4" t="s">
        <v>50</v>
      </c>
      <c r="S562" s="4" t="s">
        <v>4399</v>
      </c>
      <c r="T562" s="4" t="s">
        <v>52</v>
      </c>
      <c r="U562" s="4"/>
      <c r="V562" s="4"/>
      <c r="W562" s="4"/>
      <c r="X562" s="2" t="s">
        <v>4400</v>
      </c>
      <c r="Y562" s="4" t="s">
        <v>54</v>
      </c>
      <c r="Z562" s="4"/>
      <c r="AA562" s="4"/>
      <c r="AB562" s="4"/>
    </row>
    <row r="563" customFormat="false" ht="75" hidden="false" customHeight="true" outlineLevel="0" collapsed="false">
      <c r="A563" s="4" t="s">
        <v>4401</v>
      </c>
      <c r="B563" s="4" t="s">
        <v>4392</v>
      </c>
      <c r="C563" s="4" t="s">
        <v>4402</v>
      </c>
      <c r="D563" s="4" t="n">
        <v>1995</v>
      </c>
      <c r="E563" s="4" t="s">
        <v>91</v>
      </c>
      <c r="F563" s="4" t="s">
        <v>4394</v>
      </c>
      <c r="G563" s="4" t="str">
        <f aca="false">IF(LEFT(I563,3)="R1 ","L6",IF(D563&gt;=2014,"L1",IF(D563&gt;=1998,"L2",IF(D563&gt;=1987,"L3",IF(D563&gt;=1978,"L4",IF(D563&gt;=1965,"L5","L6"))))))</f>
        <v>L3</v>
      </c>
      <c r="H563" s="4" t="str">
        <f aca="false">IFERROR(INDEX(Lanes!$C$2:$C$60,MATCH(LEFT(I563,FIND(" ",I563)-1),Lanes!$A$2:$A$60,0)),"?")</f>
        <v>V</v>
      </c>
      <c r="I563" s="4" t="s">
        <v>4052</v>
      </c>
      <c r="J563" s="4"/>
      <c r="K563" s="4" t="s">
        <v>925</v>
      </c>
      <c r="L563" s="4" t="s">
        <v>352</v>
      </c>
      <c r="M563" s="4" t="s">
        <v>4395</v>
      </c>
      <c r="N563" s="4"/>
      <c r="O563" s="4" t="s">
        <v>4270</v>
      </c>
      <c r="P563" s="2" t="s">
        <v>4403</v>
      </c>
      <c r="Q563" s="2" t="s">
        <v>4404</v>
      </c>
      <c r="R563" s="4" t="s">
        <v>50</v>
      </c>
      <c r="S563" s="4" t="s">
        <v>4405</v>
      </c>
      <c r="T563" s="4" t="s">
        <v>107</v>
      </c>
      <c r="U563" s="4"/>
      <c r="V563" s="4"/>
      <c r="W563" s="4"/>
      <c r="X563" s="2" t="s">
        <v>4406</v>
      </c>
      <c r="Y563" s="4" t="s">
        <v>77</v>
      </c>
      <c r="Z563" s="4"/>
      <c r="AA563" s="4"/>
      <c r="AB563" s="4"/>
    </row>
    <row r="564" customFormat="false" ht="75" hidden="false" customHeight="true" outlineLevel="0" collapsed="false">
      <c r="A564" s="4" t="s">
        <v>4407</v>
      </c>
      <c r="B564" s="4" t="s">
        <v>4408</v>
      </c>
      <c r="C564" s="4" t="s">
        <v>1477</v>
      </c>
      <c r="D564" s="4" t="n">
        <v>1982</v>
      </c>
      <c r="E564" s="4" t="s">
        <v>91</v>
      </c>
      <c r="F564" s="4" t="s">
        <v>4152</v>
      </c>
      <c r="G564" s="4" t="str">
        <f aca="false">IF(LEFT(I564,3)="R1 ","L6",IF(D564&gt;=2014,"L1",IF(D564&gt;=1998,"L2",IF(D564&gt;=1987,"L3",IF(D564&gt;=1978,"L4",IF(D564&gt;=1965,"L5","L6"))))))</f>
        <v>L4</v>
      </c>
      <c r="H564" s="4" t="str">
        <f aca="false">IFERROR(INDEX(Lanes!$C$2:$C$60,MATCH(LEFT(I564,FIND(" ",I564)-1),Lanes!$A$2:$A$60,0)),"?")</f>
        <v>V</v>
      </c>
      <c r="I564" s="4" t="s">
        <v>4052</v>
      </c>
      <c r="J564" s="4"/>
      <c r="K564" s="4" t="s">
        <v>501</v>
      </c>
      <c r="L564" s="4" t="s">
        <v>753</v>
      </c>
      <c r="M564" s="4" t="s">
        <v>316</v>
      </c>
      <c r="N564" s="4" t="s">
        <v>4107</v>
      </c>
      <c r="O564" s="4" t="s">
        <v>4409</v>
      </c>
      <c r="P564" s="2" t="s">
        <v>4410</v>
      </c>
      <c r="Q564" s="2" t="s">
        <v>4411</v>
      </c>
      <c r="R564" s="4" t="s">
        <v>50</v>
      </c>
      <c r="S564" s="4" t="s">
        <v>4412</v>
      </c>
      <c r="T564" s="4" t="s">
        <v>402</v>
      </c>
      <c r="U564" s="4"/>
      <c r="V564" s="4"/>
      <c r="W564" s="4"/>
      <c r="X564" s="2" t="s">
        <v>4413</v>
      </c>
      <c r="Y564" s="4" t="s">
        <v>54</v>
      </c>
      <c r="Z564" s="4"/>
      <c r="AA564" s="4"/>
      <c r="AB564" s="4"/>
    </row>
    <row r="565" customFormat="false" ht="75" hidden="false" customHeight="true" outlineLevel="0" collapsed="false">
      <c r="A565" s="4" t="s">
        <v>4414</v>
      </c>
      <c r="B565" s="4" t="s">
        <v>4415</v>
      </c>
      <c r="C565" s="4" t="s">
        <v>4416</v>
      </c>
      <c r="D565" s="4" t="n">
        <v>1991</v>
      </c>
      <c r="E565" s="4" t="s">
        <v>91</v>
      </c>
      <c r="F565" s="4" t="s">
        <v>2190</v>
      </c>
      <c r="G565" s="4" t="str">
        <f aca="false">IF(LEFT(I565,3)="R1 ","L6",IF(D565&gt;=2014,"L1",IF(D565&gt;=1998,"L2",IF(D565&gt;=1987,"L3",IF(D565&gt;=1978,"L4",IF(D565&gt;=1965,"L5","L6"))))))</f>
        <v>L3</v>
      </c>
      <c r="H565" s="4" t="str">
        <f aca="false">IFERROR(INDEX(Lanes!$C$2:$C$60,MATCH(LEFT(I565,FIND(" ",I565)-1),Lanes!$A$2:$A$60,0)),"?")</f>
        <v>V</v>
      </c>
      <c r="I565" s="4" t="s">
        <v>4052</v>
      </c>
      <c r="J565" s="4"/>
      <c r="K565" s="4" t="s">
        <v>925</v>
      </c>
      <c r="L565" s="4" t="s">
        <v>352</v>
      </c>
      <c r="M565" s="4" t="s">
        <v>353</v>
      </c>
      <c r="N565" s="4"/>
      <c r="O565" s="4" t="s">
        <v>4364</v>
      </c>
      <c r="P565" s="2" t="s">
        <v>4417</v>
      </c>
      <c r="Q565" s="2" t="s">
        <v>4418</v>
      </c>
      <c r="R565" s="4" t="s">
        <v>50</v>
      </c>
      <c r="S565" s="4" t="s">
        <v>4419</v>
      </c>
      <c r="T565" s="4" t="s">
        <v>107</v>
      </c>
      <c r="U565" s="4"/>
      <c r="V565" s="4"/>
      <c r="W565" s="4"/>
      <c r="X565" s="2" t="s">
        <v>4420</v>
      </c>
      <c r="Y565" s="4" t="s">
        <v>77</v>
      </c>
      <c r="Z565" s="4"/>
      <c r="AA565" s="4"/>
      <c r="AB565" s="4"/>
    </row>
    <row r="566" customFormat="false" ht="75" hidden="false" customHeight="true" outlineLevel="0" collapsed="false">
      <c r="A566" s="4" t="s">
        <v>4421</v>
      </c>
      <c r="B566" s="4" t="s">
        <v>4422</v>
      </c>
      <c r="C566" s="4" t="s">
        <v>4423</v>
      </c>
      <c r="D566" s="4" t="n">
        <v>1990</v>
      </c>
      <c r="E566" s="4" t="s">
        <v>91</v>
      </c>
      <c r="F566" s="4" t="s">
        <v>4424</v>
      </c>
      <c r="G566" s="4" t="str">
        <f aca="false">IF(LEFT(I566,3)="R1 ","L6",IF(D566&gt;=2014,"L1",IF(D566&gt;=1998,"L2",IF(D566&gt;=1987,"L3",IF(D566&gt;=1978,"L4",IF(D566&gt;=1965,"L5","L6"))))))</f>
        <v>L3</v>
      </c>
      <c r="H566" s="4" t="str">
        <f aca="false">IFERROR(INDEX(Lanes!$C$2:$C$60,MATCH(LEFT(I566,FIND(" ",I566)-1),Lanes!$A$2:$A$60,0)),"?")</f>
        <v>V</v>
      </c>
      <c r="I566" s="4" t="s">
        <v>4052</v>
      </c>
      <c r="J566" s="4"/>
      <c r="K566" s="4" t="s">
        <v>925</v>
      </c>
      <c r="L566" s="4" t="s">
        <v>887</v>
      </c>
      <c r="M566" s="4" t="s">
        <v>4292</v>
      </c>
      <c r="N566" s="4"/>
      <c r="O566" s="4" t="s">
        <v>4425</v>
      </c>
      <c r="P566" s="2" t="s">
        <v>4426</v>
      </c>
      <c r="Q566" s="2" t="s">
        <v>4427</v>
      </c>
      <c r="R566" s="4" t="s">
        <v>391</v>
      </c>
      <c r="S566" s="4" t="s">
        <v>4423</v>
      </c>
      <c r="T566" s="4" t="s">
        <v>402</v>
      </c>
      <c r="U566" s="4"/>
      <c r="V566" s="4"/>
      <c r="W566" s="4"/>
      <c r="X566" s="2" t="s">
        <v>4428</v>
      </c>
      <c r="Y566" s="4" t="s">
        <v>77</v>
      </c>
      <c r="Z566" s="4"/>
      <c r="AA566" s="4"/>
      <c r="AB566" s="4"/>
    </row>
    <row r="567" customFormat="false" ht="75" hidden="false" customHeight="true" outlineLevel="0" collapsed="false">
      <c r="A567" s="4" t="s">
        <v>4429</v>
      </c>
      <c r="B567" s="4" t="s">
        <v>4430</v>
      </c>
      <c r="C567" s="4" t="s">
        <v>4431</v>
      </c>
      <c r="D567" s="4" t="n">
        <v>1994</v>
      </c>
      <c r="E567" s="4" t="s">
        <v>91</v>
      </c>
      <c r="F567" s="4" t="s">
        <v>2329</v>
      </c>
      <c r="G567" s="4" t="str">
        <f aca="false">IF(LEFT(I567,3)="R1 ","L6",IF(D567&gt;=2014,"L1",IF(D567&gt;=1998,"L2",IF(D567&gt;=1987,"L3",IF(D567&gt;=1978,"L4",IF(D567&gt;=1965,"L5","L6"))))))</f>
        <v>L3</v>
      </c>
      <c r="H567" s="4" t="str">
        <f aca="false">IFERROR(INDEX(Lanes!$C$2:$C$60,MATCH(LEFT(I567,FIND(" ",I567)-1),Lanes!$A$2:$A$60,0)),"?")</f>
        <v>V</v>
      </c>
      <c r="I567" s="4" t="s">
        <v>4052</v>
      </c>
      <c r="J567" s="4"/>
      <c r="K567" s="4" t="s">
        <v>925</v>
      </c>
      <c r="L567" s="4" t="s">
        <v>887</v>
      </c>
      <c r="M567" s="4" t="s">
        <v>4432</v>
      </c>
      <c r="N567" s="4"/>
      <c r="O567" s="4" t="s">
        <v>4380</v>
      </c>
      <c r="P567" s="2" t="s">
        <v>4433</v>
      </c>
      <c r="Q567" s="2" t="s">
        <v>4434</v>
      </c>
      <c r="R567" s="4" t="s">
        <v>50</v>
      </c>
      <c r="S567" s="4" t="s">
        <v>4435</v>
      </c>
      <c r="T567" s="4" t="s">
        <v>107</v>
      </c>
      <c r="U567" s="4"/>
      <c r="V567" s="4"/>
      <c r="W567" s="4"/>
      <c r="X567" s="2" t="s">
        <v>4436</v>
      </c>
      <c r="Y567" s="4" t="s">
        <v>77</v>
      </c>
      <c r="Z567" s="4"/>
      <c r="AA567" s="4"/>
      <c r="AB567" s="4"/>
    </row>
    <row r="568" customFormat="false" ht="75" hidden="false" customHeight="true" outlineLevel="0" collapsed="false">
      <c r="A568" s="4" t="s">
        <v>4437</v>
      </c>
      <c r="B568" s="4" t="s">
        <v>4438</v>
      </c>
      <c r="C568" s="4" t="s">
        <v>4439</v>
      </c>
      <c r="D568" s="4" t="n">
        <v>1986</v>
      </c>
      <c r="E568" s="4" t="s">
        <v>91</v>
      </c>
      <c r="F568" s="4" t="s">
        <v>2944</v>
      </c>
      <c r="G568" s="4" t="str">
        <f aca="false">IF(LEFT(I568,3)="R1 ","L6",IF(D568&gt;=2014,"L1",IF(D568&gt;=1998,"L2",IF(D568&gt;=1987,"L3",IF(D568&gt;=1978,"L4",IF(D568&gt;=1965,"L5","L6"))))))</f>
        <v>L4</v>
      </c>
      <c r="H568" s="4" t="str">
        <f aca="false">IFERROR(INDEX(Lanes!$C$2:$C$60,MATCH(LEFT(I568,FIND(" ",I568)-1),Lanes!$A$2:$A$60,0)),"?")</f>
        <v>V</v>
      </c>
      <c r="I568" s="4" t="s">
        <v>4052</v>
      </c>
      <c r="J568" s="4"/>
      <c r="K568" s="4" t="s">
        <v>925</v>
      </c>
      <c r="L568" s="4" t="s">
        <v>753</v>
      </c>
      <c r="M568" s="4" t="s">
        <v>4440</v>
      </c>
      <c r="N568" s="4"/>
      <c r="O568" s="4" t="s">
        <v>4441</v>
      </c>
      <c r="P568" s="2" t="s">
        <v>4442</v>
      </c>
      <c r="Q568" s="2" t="s">
        <v>4443</v>
      </c>
      <c r="R568" s="4" t="s">
        <v>50</v>
      </c>
      <c r="S568" s="4" t="s">
        <v>4444</v>
      </c>
      <c r="T568" s="4" t="s">
        <v>107</v>
      </c>
      <c r="U568" s="4"/>
      <c r="V568" s="4"/>
      <c r="W568" s="4"/>
      <c r="X568" s="2" t="s">
        <v>4445</v>
      </c>
      <c r="Y568" s="4" t="s">
        <v>77</v>
      </c>
      <c r="Z568" s="4"/>
      <c r="AA568" s="4"/>
      <c r="AB568" s="4"/>
    </row>
    <row r="569" customFormat="false" ht="75" hidden="false" customHeight="true" outlineLevel="0" collapsed="false">
      <c r="A569" s="4" t="s">
        <v>4446</v>
      </c>
      <c r="B569" s="4" t="s">
        <v>4438</v>
      </c>
      <c r="C569" s="4" t="s">
        <v>4447</v>
      </c>
      <c r="D569" s="4" t="n">
        <v>1988</v>
      </c>
      <c r="E569" s="4" t="s">
        <v>91</v>
      </c>
      <c r="F569" s="4" t="s">
        <v>2944</v>
      </c>
      <c r="G569" s="4" t="str">
        <f aca="false">IF(LEFT(I569,3)="R1 ","L6",IF(D569&gt;=2014,"L1",IF(D569&gt;=1998,"L2",IF(D569&gt;=1987,"L3",IF(D569&gt;=1978,"L4",IF(D569&gt;=1965,"L5","L6"))))))</f>
        <v>L3</v>
      </c>
      <c r="H569" s="4" t="str">
        <f aca="false">IFERROR(INDEX(Lanes!$C$2:$C$60,MATCH(LEFT(I569,FIND(" ",I569)-1),Lanes!$A$2:$A$60,0)),"?")</f>
        <v>V</v>
      </c>
      <c r="I569" s="4" t="s">
        <v>4052</v>
      </c>
      <c r="J569" s="4"/>
      <c r="K569" s="4" t="s">
        <v>925</v>
      </c>
      <c r="L569" s="4" t="s">
        <v>753</v>
      </c>
      <c r="M569" s="4" t="s">
        <v>4440</v>
      </c>
      <c r="N569" s="4"/>
      <c r="O569" s="4" t="s">
        <v>4448</v>
      </c>
      <c r="P569" s="2" t="s">
        <v>4449</v>
      </c>
      <c r="Q569" s="2" t="s">
        <v>4450</v>
      </c>
      <c r="R569" s="4" t="s">
        <v>50</v>
      </c>
      <c r="S569" s="4" t="s">
        <v>4451</v>
      </c>
      <c r="T569" s="4" t="s">
        <v>402</v>
      </c>
      <c r="U569" s="4"/>
      <c r="V569" s="4"/>
      <c r="W569" s="4"/>
      <c r="X569" s="2" t="s">
        <v>4445</v>
      </c>
      <c r="Y569" s="4" t="s">
        <v>77</v>
      </c>
      <c r="Z569" s="4"/>
      <c r="AA569" s="4"/>
      <c r="AB569" s="4"/>
    </row>
    <row r="570" customFormat="false" ht="75" hidden="false" customHeight="true" outlineLevel="0" collapsed="false">
      <c r="A570" s="4" t="s">
        <v>4452</v>
      </c>
      <c r="B570" s="4" t="s">
        <v>4453</v>
      </c>
      <c r="C570" s="4" t="s">
        <v>4454</v>
      </c>
      <c r="D570" s="4" t="n">
        <v>1982</v>
      </c>
      <c r="E570" s="4" t="s">
        <v>91</v>
      </c>
      <c r="F570" s="4" t="s">
        <v>4067</v>
      </c>
      <c r="G570" s="4" t="str">
        <f aca="false">IF(LEFT(I570,3)="R1 ","L6",IF(D570&gt;=2014,"L1",IF(D570&gt;=1998,"L2",IF(D570&gt;=1987,"L3",IF(D570&gt;=1978,"L4",IF(D570&gt;=1965,"L5","L6"))))))</f>
        <v>L4</v>
      </c>
      <c r="H570" s="4" t="str">
        <f aca="false">IFERROR(INDEX(Lanes!$C$2:$C$60,MATCH(LEFT(I570,FIND(" ",I570)-1),Lanes!$A$2:$A$60,0)),"?")</f>
        <v>V</v>
      </c>
      <c r="I570" s="4" t="s">
        <v>4052</v>
      </c>
      <c r="J570" s="4"/>
      <c r="K570" s="4" t="s">
        <v>501</v>
      </c>
      <c r="L570" s="4" t="s">
        <v>753</v>
      </c>
      <c r="M570" s="4" t="s">
        <v>791</v>
      </c>
      <c r="N570" s="4"/>
      <c r="O570" s="4" t="s">
        <v>4348</v>
      </c>
      <c r="P570" s="2" t="s">
        <v>4455</v>
      </c>
      <c r="Q570" s="2" t="s">
        <v>4456</v>
      </c>
      <c r="R570" s="4" t="s">
        <v>50</v>
      </c>
      <c r="S570" s="4" t="s">
        <v>4457</v>
      </c>
      <c r="T570" s="4" t="s">
        <v>107</v>
      </c>
      <c r="U570" s="4"/>
      <c r="V570" s="4"/>
      <c r="W570" s="4"/>
      <c r="X570" s="2" t="s">
        <v>4458</v>
      </c>
      <c r="Y570" s="4" t="s">
        <v>54</v>
      </c>
      <c r="Z570" s="4"/>
      <c r="AA570" s="4"/>
      <c r="AB570" s="4"/>
    </row>
    <row r="571" customFormat="false" ht="75" hidden="false" customHeight="true" outlineLevel="0" collapsed="false">
      <c r="A571" s="4" t="s">
        <v>4459</v>
      </c>
      <c r="B571" s="4" t="s">
        <v>4460</v>
      </c>
      <c r="C571" s="4" t="s">
        <v>4461</v>
      </c>
      <c r="D571" s="4" t="n">
        <v>1977</v>
      </c>
      <c r="E571" s="4" t="s">
        <v>91</v>
      </c>
      <c r="F571" s="4" t="s">
        <v>731</v>
      </c>
      <c r="G571" s="4" t="str">
        <f aca="false">IF(LEFT(I571,3)="R1 ","L6",IF(D571&gt;=2014,"L1",IF(D571&gt;=1998,"L2",IF(D571&gt;=1987,"L3",IF(D571&gt;=1978,"L4",IF(D571&gt;=1965,"L5","L6"))))))</f>
        <v>L5</v>
      </c>
      <c r="H571" s="4" t="str">
        <f aca="false">IFERROR(INDEX(Lanes!$C$2:$C$60,MATCH(LEFT(I571,FIND(" ",I571)-1),Lanes!$A$2:$A$60,0)),"?")</f>
        <v>V</v>
      </c>
      <c r="I571" s="4" t="s">
        <v>4052</v>
      </c>
      <c r="J571" s="4"/>
      <c r="K571" s="4" t="s">
        <v>925</v>
      </c>
      <c r="L571" s="4" t="s">
        <v>352</v>
      </c>
      <c r="M571" s="4" t="s">
        <v>4462</v>
      </c>
      <c r="N571" s="4"/>
      <c r="O571" s="4" t="s">
        <v>4463</v>
      </c>
      <c r="P571" s="2" t="s">
        <v>4464</v>
      </c>
      <c r="Q571" s="2" t="s">
        <v>4465</v>
      </c>
      <c r="R571" s="4" t="s">
        <v>50</v>
      </c>
      <c r="S571" s="4" t="s">
        <v>4466</v>
      </c>
      <c r="T571" s="4" t="s">
        <v>107</v>
      </c>
      <c r="U571" s="4"/>
      <c r="V571" s="4"/>
      <c r="W571" s="4"/>
      <c r="X571" s="2" t="s">
        <v>4467</v>
      </c>
      <c r="Y571" s="4" t="s">
        <v>77</v>
      </c>
      <c r="Z571" s="4"/>
      <c r="AA571" s="4"/>
      <c r="AB571" s="4"/>
    </row>
    <row r="572" customFormat="false" ht="75" hidden="false" customHeight="true" outlineLevel="0" collapsed="false">
      <c r="A572" s="4" t="s">
        <v>4468</v>
      </c>
      <c r="B572" s="4" t="s">
        <v>4460</v>
      </c>
      <c r="C572" s="4" t="s">
        <v>4469</v>
      </c>
      <c r="D572" s="4" t="n">
        <v>1978</v>
      </c>
      <c r="E572" s="4" t="s">
        <v>91</v>
      </c>
      <c r="F572" s="4" t="s">
        <v>731</v>
      </c>
      <c r="G572" s="4" t="str">
        <f aca="false">IF(LEFT(I572,3)="R1 ","L6",IF(D572&gt;=2014,"L1",IF(D572&gt;=1998,"L2",IF(D572&gt;=1987,"L3",IF(D572&gt;=1978,"L4",IF(D572&gt;=1965,"L5","L6"))))))</f>
        <v>L4</v>
      </c>
      <c r="H572" s="4" t="str">
        <f aca="false">IFERROR(INDEX(Lanes!$C$2:$C$60,MATCH(LEFT(I572,FIND(" ",I572)-1),Lanes!$A$2:$A$60,0)),"?")</f>
        <v>V</v>
      </c>
      <c r="I572" s="4" t="s">
        <v>4052</v>
      </c>
      <c r="J572" s="4"/>
      <c r="K572" s="4" t="s">
        <v>925</v>
      </c>
      <c r="L572" s="4" t="s">
        <v>352</v>
      </c>
      <c r="M572" s="4" t="s">
        <v>4462</v>
      </c>
      <c r="N572" s="4"/>
      <c r="O572" s="4" t="s">
        <v>4470</v>
      </c>
      <c r="P572" s="2" t="s">
        <v>4471</v>
      </c>
      <c r="Q572" s="2" t="s">
        <v>4472</v>
      </c>
      <c r="R572" s="4" t="s">
        <v>50</v>
      </c>
      <c r="S572" s="4" t="s">
        <v>4473</v>
      </c>
      <c r="T572" s="4" t="s">
        <v>52</v>
      </c>
      <c r="U572" s="4"/>
      <c r="V572" s="4"/>
      <c r="W572" s="4"/>
      <c r="X572" s="2" t="s">
        <v>4467</v>
      </c>
      <c r="Y572" s="4" t="s">
        <v>77</v>
      </c>
      <c r="Z572" s="4"/>
      <c r="AA572" s="4"/>
      <c r="AB572" s="4"/>
    </row>
    <row r="573" customFormat="false" ht="75" hidden="false" customHeight="true" outlineLevel="0" collapsed="false">
      <c r="A573" s="4" t="s">
        <v>4474</v>
      </c>
      <c r="B573" s="4" t="s">
        <v>4475</v>
      </c>
      <c r="C573" s="4" t="s">
        <v>4476</v>
      </c>
      <c r="D573" s="4" t="n">
        <v>1979</v>
      </c>
      <c r="E573" s="4" t="s">
        <v>91</v>
      </c>
      <c r="F573" s="4" t="s">
        <v>1461</v>
      </c>
      <c r="G573" s="4" t="str">
        <f aca="false">IF(LEFT(I573,3)="R1 ","L6",IF(D573&gt;=2014,"L1",IF(D573&gt;=1998,"L2",IF(D573&gt;=1987,"L3",IF(D573&gt;=1978,"L4",IF(D573&gt;=1965,"L5","L6"))))))</f>
        <v>L4</v>
      </c>
      <c r="H573" s="4" t="str">
        <f aca="false">IFERROR(INDEX(Lanes!$C$2:$C$60,MATCH(LEFT(I573,FIND(" ",I573)-1),Lanes!$A$2:$A$60,0)),"?")</f>
        <v>V</v>
      </c>
      <c r="I573" s="4" t="s">
        <v>4052</v>
      </c>
      <c r="J573" s="4"/>
      <c r="K573" s="4" t="s">
        <v>925</v>
      </c>
      <c r="L573" s="4" t="s">
        <v>472</v>
      </c>
      <c r="M573" s="4" t="s">
        <v>1565</v>
      </c>
      <c r="N573" s="4"/>
      <c r="O573" s="4" t="s">
        <v>4477</v>
      </c>
      <c r="P573" s="2" t="s">
        <v>4478</v>
      </c>
      <c r="Q573" s="2" t="s">
        <v>4479</v>
      </c>
      <c r="R573" s="4" t="s">
        <v>50</v>
      </c>
      <c r="S573" s="4" t="s">
        <v>4480</v>
      </c>
      <c r="T573" s="4" t="s">
        <v>107</v>
      </c>
      <c r="U573" s="4"/>
      <c r="V573" s="4"/>
      <c r="W573" s="4"/>
      <c r="X573" s="2" t="s">
        <v>4481</v>
      </c>
      <c r="Y573" s="4" t="s">
        <v>77</v>
      </c>
      <c r="Z573" s="4"/>
      <c r="AA573" s="4"/>
      <c r="AB573" s="4"/>
    </row>
    <row r="574" customFormat="false" ht="75" hidden="false" customHeight="true" outlineLevel="0" collapsed="false">
      <c r="A574" s="4" t="s">
        <v>4482</v>
      </c>
      <c r="B574" s="4" t="s">
        <v>4483</v>
      </c>
      <c r="C574" s="4" t="s">
        <v>4484</v>
      </c>
      <c r="D574" s="4" t="n">
        <v>1990</v>
      </c>
      <c r="E574" s="4" t="s">
        <v>91</v>
      </c>
      <c r="F574" s="4" t="s">
        <v>4485</v>
      </c>
      <c r="G574" s="4" t="str">
        <f aca="false">IF(LEFT(I574,3)="R1 ","L6",IF(D574&gt;=2014,"L1",IF(D574&gt;=1998,"L2",IF(D574&gt;=1987,"L3",IF(D574&gt;=1978,"L4",IF(D574&gt;=1965,"L5","L6"))))))</f>
        <v>L3</v>
      </c>
      <c r="H574" s="4" t="str">
        <f aca="false">IFERROR(INDEX(Lanes!$C$2:$C$60,MATCH(LEFT(I574,FIND(" ",I574)-1),Lanes!$A$2:$A$60,0)),"?")</f>
        <v>V</v>
      </c>
      <c r="I574" s="4" t="s">
        <v>4052</v>
      </c>
      <c r="J574" s="4"/>
      <c r="K574" s="4" t="s">
        <v>925</v>
      </c>
      <c r="L574" s="4" t="s">
        <v>472</v>
      </c>
      <c r="M574" s="4" t="s">
        <v>1696</v>
      </c>
      <c r="N574" s="4"/>
      <c r="O574" s="4" t="s">
        <v>4486</v>
      </c>
      <c r="P574" s="2" t="s">
        <v>4487</v>
      </c>
      <c r="Q574" s="2" t="s">
        <v>4488</v>
      </c>
      <c r="R574" s="4" t="s">
        <v>50</v>
      </c>
      <c r="S574" s="4" t="s">
        <v>4489</v>
      </c>
      <c r="T574" s="4" t="s">
        <v>52</v>
      </c>
      <c r="U574" s="4"/>
      <c r="V574" s="4"/>
      <c r="W574" s="4"/>
      <c r="X574" s="2" t="s">
        <v>4490</v>
      </c>
      <c r="Y574" s="4" t="s">
        <v>77</v>
      </c>
      <c r="Z574" s="4"/>
      <c r="AA574" s="4"/>
      <c r="AB574" s="4"/>
    </row>
    <row r="575" customFormat="false" ht="75" hidden="false" customHeight="true" outlineLevel="0" collapsed="false">
      <c r="A575" s="4" t="s">
        <v>4491</v>
      </c>
      <c r="B575" s="4" t="s">
        <v>4483</v>
      </c>
      <c r="C575" s="4" t="s">
        <v>4492</v>
      </c>
      <c r="D575" s="4" t="n">
        <v>1993</v>
      </c>
      <c r="E575" s="4" t="s">
        <v>91</v>
      </c>
      <c r="F575" s="4" t="s">
        <v>4485</v>
      </c>
      <c r="G575" s="4" t="str">
        <f aca="false">IF(LEFT(I575,3)="R1 ","L6",IF(D575&gt;=2014,"L1",IF(D575&gt;=1998,"L2",IF(D575&gt;=1987,"L3",IF(D575&gt;=1978,"L4",IF(D575&gt;=1965,"L5","L6"))))))</f>
        <v>L3</v>
      </c>
      <c r="H575" s="4" t="str">
        <f aca="false">IFERROR(INDEX(Lanes!$C$2:$C$60,MATCH(LEFT(I575,FIND(" ",I575)-1),Lanes!$A$2:$A$60,0)),"?")</f>
        <v>V</v>
      </c>
      <c r="I575" s="4" t="s">
        <v>4052</v>
      </c>
      <c r="J575" s="4"/>
      <c r="K575" s="4" t="s">
        <v>925</v>
      </c>
      <c r="L575" s="4" t="s">
        <v>472</v>
      </c>
      <c r="M575" s="4" t="s">
        <v>1696</v>
      </c>
      <c r="N575" s="4"/>
      <c r="O575" s="4" t="s">
        <v>4493</v>
      </c>
      <c r="P575" s="2" t="s">
        <v>4494</v>
      </c>
      <c r="Q575" s="2" t="s">
        <v>4495</v>
      </c>
      <c r="R575" s="4" t="s">
        <v>50</v>
      </c>
      <c r="S575" s="4" t="s">
        <v>4496</v>
      </c>
      <c r="T575" s="4" t="s">
        <v>107</v>
      </c>
      <c r="U575" s="4"/>
      <c r="V575" s="4"/>
      <c r="W575" s="4"/>
      <c r="X575" s="2" t="s">
        <v>4490</v>
      </c>
      <c r="Y575" s="4" t="s">
        <v>77</v>
      </c>
      <c r="Z575" s="4"/>
      <c r="AA575" s="4"/>
      <c r="AB575" s="4"/>
    </row>
    <row r="576" customFormat="false" ht="75" hidden="false" customHeight="true" outlineLevel="0" collapsed="false">
      <c r="A576" s="4" t="s">
        <v>4497</v>
      </c>
      <c r="B576" s="4" t="s">
        <v>4498</v>
      </c>
      <c r="C576" s="4" t="s">
        <v>4499</v>
      </c>
      <c r="D576" s="4" t="n">
        <v>1994</v>
      </c>
      <c r="E576" s="4" t="s">
        <v>91</v>
      </c>
      <c r="F576" s="4" t="s">
        <v>731</v>
      </c>
      <c r="G576" s="4" t="str">
        <f aca="false">IF(LEFT(I576,3)="R1 ","L6",IF(D576&gt;=2014,"L1",IF(D576&gt;=1998,"L2",IF(D576&gt;=1987,"L3",IF(D576&gt;=1978,"L4",IF(D576&gt;=1965,"L5","L6"))))))</f>
        <v>L3</v>
      </c>
      <c r="H576" s="4" t="str">
        <f aca="false">IFERROR(INDEX(Lanes!$C$2:$C$60,MATCH(LEFT(I576,FIND(" ",I576)-1),Lanes!$A$2:$A$60,0)),"?")</f>
        <v>V</v>
      </c>
      <c r="I576" s="4" t="s">
        <v>4052</v>
      </c>
      <c r="J576" s="4"/>
      <c r="K576" s="4" t="s">
        <v>925</v>
      </c>
      <c r="L576" s="4" t="s">
        <v>472</v>
      </c>
      <c r="M576" s="4" t="s">
        <v>1565</v>
      </c>
      <c r="N576" s="4"/>
      <c r="O576" s="4" t="s">
        <v>4486</v>
      </c>
      <c r="P576" s="2" t="s">
        <v>4500</v>
      </c>
      <c r="Q576" s="2" t="s">
        <v>4501</v>
      </c>
      <c r="R576" s="4" t="s">
        <v>50</v>
      </c>
      <c r="S576" s="4" t="s">
        <v>4502</v>
      </c>
      <c r="T576" s="4" t="s">
        <v>402</v>
      </c>
      <c r="U576" s="4"/>
      <c r="V576" s="4"/>
      <c r="W576" s="4"/>
      <c r="X576" s="2" t="s">
        <v>4503</v>
      </c>
      <c r="Y576" s="4" t="s">
        <v>77</v>
      </c>
      <c r="Z576" s="4"/>
      <c r="AA576" s="4"/>
      <c r="AB576" s="4"/>
    </row>
    <row r="577" customFormat="false" ht="75" hidden="false" customHeight="true" outlineLevel="0" collapsed="false">
      <c r="A577" s="4" t="s">
        <v>4504</v>
      </c>
      <c r="B577" s="4" t="s">
        <v>4505</v>
      </c>
      <c r="C577" s="4" t="s">
        <v>4506</v>
      </c>
      <c r="D577" s="4" t="n">
        <v>1981</v>
      </c>
      <c r="E577" s="4" t="s">
        <v>413</v>
      </c>
      <c r="F577" s="4" t="s">
        <v>4507</v>
      </c>
      <c r="G577" s="4" t="str">
        <f aca="false">IF(LEFT(I577,3)="R1 ","L6",IF(D577&gt;=2014,"L1",IF(D577&gt;=1998,"L2",IF(D577&gt;=1987,"L3",IF(D577&gt;=1978,"L4",IF(D577&gt;=1965,"L5","L6"))))))</f>
        <v>L4</v>
      </c>
      <c r="H577" s="4" t="str">
        <f aca="false">IFERROR(INDEX(Lanes!$C$2:$C$60,MATCH(LEFT(I577,FIND(" ",I577)-1),Lanes!$A$2:$A$60,0)),"?")</f>
        <v>V</v>
      </c>
      <c r="I577" s="4" t="s">
        <v>4508</v>
      </c>
      <c r="J577" s="4" t="s">
        <v>1046</v>
      </c>
      <c r="K577" s="4" t="s">
        <v>501</v>
      </c>
      <c r="L577" s="4" t="s">
        <v>2133</v>
      </c>
      <c r="M577" s="4" t="s">
        <v>4509</v>
      </c>
      <c r="N577" s="4" t="s">
        <v>4510</v>
      </c>
      <c r="O577" s="4" t="s">
        <v>4511</v>
      </c>
      <c r="P577" s="2" t="s">
        <v>4512</v>
      </c>
      <c r="Q577" s="2" t="s">
        <v>4513</v>
      </c>
      <c r="R577" s="4" t="s">
        <v>50</v>
      </c>
      <c r="S577" s="4" t="s">
        <v>4514</v>
      </c>
      <c r="T577" s="4" t="s">
        <v>52</v>
      </c>
      <c r="U577" s="4" t="s">
        <v>75</v>
      </c>
      <c r="V577" s="4"/>
      <c r="W577" s="4" t="s">
        <v>75</v>
      </c>
      <c r="X577" s="2" t="s">
        <v>4515</v>
      </c>
      <c r="Y577" s="4" t="s">
        <v>54</v>
      </c>
      <c r="Z577" s="4"/>
      <c r="AA577" s="4"/>
      <c r="AB577" s="4"/>
    </row>
    <row r="578" customFormat="false" ht="75" hidden="false" customHeight="true" outlineLevel="0" collapsed="false">
      <c r="A578" s="4" t="s">
        <v>4516</v>
      </c>
      <c r="B578" s="4" t="s">
        <v>4505</v>
      </c>
      <c r="C578" s="4" t="s">
        <v>4517</v>
      </c>
      <c r="D578" s="4" t="n">
        <v>1982</v>
      </c>
      <c r="E578" s="4" t="s">
        <v>413</v>
      </c>
      <c r="F578" s="4" t="s">
        <v>4507</v>
      </c>
      <c r="G578" s="4" t="str">
        <f aca="false">IF(LEFT(I578,3)="R1 ","L6",IF(D578&gt;=2014,"L1",IF(D578&gt;=1998,"L2",IF(D578&gt;=1987,"L3",IF(D578&gt;=1978,"L4",IF(D578&gt;=1965,"L5","L6"))))))</f>
        <v>L4</v>
      </c>
      <c r="H578" s="4" t="str">
        <f aca="false">IFERROR(INDEX(Lanes!$C$2:$C$60,MATCH(LEFT(I578,FIND(" ",I578)-1),Lanes!$A$2:$A$60,0)),"?")</f>
        <v>V</v>
      </c>
      <c r="I578" s="4" t="s">
        <v>4508</v>
      </c>
      <c r="J578" s="4"/>
      <c r="K578" s="4" t="s">
        <v>501</v>
      </c>
      <c r="L578" s="4" t="s">
        <v>2133</v>
      </c>
      <c r="M578" s="4" t="s">
        <v>4509</v>
      </c>
      <c r="N578" s="4" t="s">
        <v>4510</v>
      </c>
      <c r="O578" s="4" t="s">
        <v>4518</v>
      </c>
      <c r="P578" s="2" t="s">
        <v>4519</v>
      </c>
      <c r="Q578" s="2" t="s">
        <v>4520</v>
      </c>
      <c r="R578" s="4" t="s">
        <v>50</v>
      </c>
      <c r="S578" s="4" t="s">
        <v>4521</v>
      </c>
      <c r="T578" s="4" t="s">
        <v>107</v>
      </c>
      <c r="U578" s="4"/>
      <c r="V578" s="4"/>
      <c r="W578" s="4" t="s">
        <v>75</v>
      </c>
      <c r="X578" s="2" t="s">
        <v>4522</v>
      </c>
      <c r="Y578" s="4" t="s">
        <v>54</v>
      </c>
      <c r="Z578" s="4"/>
      <c r="AA578" s="4"/>
      <c r="AB578" s="4"/>
    </row>
    <row r="579" customFormat="false" ht="75" hidden="false" customHeight="true" outlineLevel="0" collapsed="false">
      <c r="A579" s="4" t="s">
        <v>4523</v>
      </c>
      <c r="B579" s="4" t="s">
        <v>4505</v>
      </c>
      <c r="C579" s="4" t="s">
        <v>4524</v>
      </c>
      <c r="D579" s="4" t="n">
        <v>1990</v>
      </c>
      <c r="E579" s="4" t="s">
        <v>91</v>
      </c>
      <c r="F579" s="4" t="s">
        <v>4507</v>
      </c>
      <c r="G579" s="4" t="str">
        <f aca="false">IF(LEFT(I579,3)="R1 ","L6",IF(D579&gt;=2014,"L1",IF(D579&gt;=1998,"L2",IF(D579&gt;=1987,"L3",IF(D579&gt;=1978,"L4",IF(D579&gt;=1965,"L5","L6"))))))</f>
        <v>L3</v>
      </c>
      <c r="H579" s="4" t="str">
        <f aca="false">IFERROR(INDEX(Lanes!$C$2:$C$60,MATCH(LEFT(I579,FIND(" ",I579)-1),Lanes!$A$2:$A$60,0)),"?")</f>
        <v>V</v>
      </c>
      <c r="I579" s="4" t="s">
        <v>4508</v>
      </c>
      <c r="J579" s="4" t="s">
        <v>1520</v>
      </c>
      <c r="K579" s="4" t="s">
        <v>501</v>
      </c>
      <c r="L579" s="4" t="s">
        <v>2133</v>
      </c>
      <c r="M579" s="4" t="s">
        <v>4509</v>
      </c>
      <c r="N579" s="4" t="s">
        <v>4510</v>
      </c>
      <c r="O579" s="4" t="s">
        <v>4525</v>
      </c>
      <c r="P579" s="2" t="s">
        <v>4526</v>
      </c>
      <c r="Q579" s="2" t="s">
        <v>4527</v>
      </c>
      <c r="R579" s="4" t="s">
        <v>50</v>
      </c>
      <c r="S579" s="4" t="s">
        <v>4528</v>
      </c>
      <c r="T579" s="4" t="s">
        <v>52</v>
      </c>
      <c r="U579" s="4"/>
      <c r="V579" s="4"/>
      <c r="W579" s="4" t="s">
        <v>75</v>
      </c>
      <c r="X579" s="2" t="s">
        <v>4529</v>
      </c>
      <c r="Y579" s="4" t="s">
        <v>54</v>
      </c>
      <c r="Z579" s="4"/>
      <c r="AA579" s="4"/>
      <c r="AB579" s="4"/>
    </row>
    <row r="580" customFormat="false" ht="75" hidden="false" customHeight="true" outlineLevel="0" collapsed="false">
      <c r="A580" s="4" t="s">
        <v>4530</v>
      </c>
      <c r="B580" s="4" t="s">
        <v>4505</v>
      </c>
      <c r="C580" s="4" t="s">
        <v>4531</v>
      </c>
      <c r="D580" s="4" t="n">
        <v>2003</v>
      </c>
      <c r="E580" s="4" t="s">
        <v>41</v>
      </c>
      <c r="F580" s="4" t="s">
        <v>564</v>
      </c>
      <c r="G580" s="4" t="str">
        <f aca="false">IF(LEFT(I580,3)="R1 ","L6",IF(D580&gt;=2014,"L1",IF(D580&gt;=1998,"L2",IF(D580&gt;=1987,"L3",IF(D580&gt;=1978,"L4",IF(D580&gt;=1965,"L5","L6"))))))</f>
        <v>L2</v>
      </c>
      <c r="H580" s="4" t="str">
        <f aca="false">IFERROR(INDEX(Lanes!$C$2:$C$60,MATCH(LEFT(I580,FIND(" ",I580)-1),Lanes!$A$2:$A$60,0)),"?")</f>
        <v>V</v>
      </c>
      <c r="I580" s="4" t="s">
        <v>4508</v>
      </c>
      <c r="J580" s="4"/>
      <c r="K580" s="4" t="s">
        <v>501</v>
      </c>
      <c r="L580" s="4" t="s">
        <v>2133</v>
      </c>
      <c r="M580" s="4" t="s">
        <v>4509</v>
      </c>
      <c r="N580" s="4" t="s">
        <v>4510</v>
      </c>
      <c r="O580" s="4" t="s">
        <v>4532</v>
      </c>
      <c r="P580" s="2" t="s">
        <v>4533</v>
      </c>
      <c r="Q580" s="2" t="s">
        <v>4534</v>
      </c>
      <c r="R580" s="4" t="s">
        <v>50</v>
      </c>
      <c r="S580" s="4" t="s">
        <v>4535</v>
      </c>
      <c r="T580" s="4" t="s">
        <v>52</v>
      </c>
      <c r="U580" s="4"/>
      <c r="V580" s="4"/>
      <c r="W580" s="4" t="s">
        <v>75</v>
      </c>
      <c r="X580" s="2" t="s">
        <v>4536</v>
      </c>
      <c r="Y580" s="4" t="s">
        <v>54</v>
      </c>
      <c r="Z580" s="4"/>
      <c r="AA580" s="4"/>
      <c r="AB580" s="4"/>
    </row>
    <row r="581" customFormat="false" ht="75" hidden="false" customHeight="true" outlineLevel="0" collapsed="false">
      <c r="A581" s="4" t="s">
        <v>4537</v>
      </c>
      <c r="B581" s="4" t="s">
        <v>4505</v>
      </c>
      <c r="C581" s="4" t="s">
        <v>4538</v>
      </c>
      <c r="D581" s="4" t="n">
        <v>2001</v>
      </c>
      <c r="E581" s="4" t="s">
        <v>91</v>
      </c>
      <c r="F581" s="4" t="s">
        <v>564</v>
      </c>
      <c r="G581" s="4" t="str">
        <f aca="false">IF(LEFT(I581,3)="R1 ","L6",IF(D581&gt;=2014,"L1",IF(D581&gt;=1998,"L2",IF(D581&gt;=1987,"L3",IF(D581&gt;=1978,"L4",IF(D581&gt;=1965,"L5","L6"))))))</f>
        <v>L2</v>
      </c>
      <c r="H581" s="4" t="str">
        <f aca="false">IFERROR(INDEX(Lanes!$C$2:$C$60,MATCH(LEFT(I581,FIND(" ",I581)-1),Lanes!$A$2:$A$60,0)),"?")</f>
        <v>V</v>
      </c>
      <c r="I581" s="4" t="s">
        <v>4508</v>
      </c>
      <c r="J581" s="4" t="s">
        <v>1520</v>
      </c>
      <c r="K581" s="4" t="s">
        <v>501</v>
      </c>
      <c r="L581" s="4" t="s">
        <v>2133</v>
      </c>
      <c r="M581" s="4" t="s">
        <v>4509</v>
      </c>
      <c r="N581" s="4" t="s">
        <v>4510</v>
      </c>
      <c r="O581" s="4" t="s">
        <v>4539</v>
      </c>
      <c r="P581" s="2" t="s">
        <v>4540</v>
      </c>
      <c r="Q581" s="2" t="s">
        <v>4541</v>
      </c>
      <c r="R581" s="4" t="s">
        <v>50</v>
      </c>
      <c r="S581" s="4" t="s">
        <v>4542</v>
      </c>
      <c r="T581" s="4" t="s">
        <v>107</v>
      </c>
      <c r="U581" s="4"/>
      <c r="V581" s="4"/>
      <c r="W581" s="4" t="s">
        <v>75</v>
      </c>
      <c r="X581" s="2" t="s">
        <v>4543</v>
      </c>
      <c r="Y581" s="4" t="s">
        <v>54</v>
      </c>
      <c r="Z581" s="4"/>
      <c r="AA581" s="4"/>
      <c r="AB581" s="4"/>
    </row>
    <row r="582" customFormat="false" ht="75" hidden="false" customHeight="true" outlineLevel="0" collapsed="false">
      <c r="A582" s="4" t="s">
        <v>4544</v>
      </c>
      <c r="B582" s="4" t="s">
        <v>4505</v>
      </c>
      <c r="C582" s="4" t="s">
        <v>4545</v>
      </c>
      <c r="D582" s="4" t="n">
        <v>2009</v>
      </c>
      <c r="E582" s="4" t="s">
        <v>91</v>
      </c>
      <c r="F582" s="4" t="s">
        <v>564</v>
      </c>
      <c r="G582" s="4" t="str">
        <f aca="false">IF(LEFT(I582,3)="R1 ","L6",IF(D582&gt;=2014,"L1",IF(D582&gt;=1998,"L2",IF(D582&gt;=1987,"L3",IF(D582&gt;=1978,"L4",IF(D582&gt;=1965,"L5","L6"))))))</f>
        <v>L2</v>
      </c>
      <c r="H582" s="4" t="str">
        <f aca="false">IFERROR(INDEX(Lanes!$C$2:$C$60,MATCH(LEFT(I582,FIND(" ",I582)-1),Lanes!$A$2:$A$60,0)),"?")</f>
        <v>V</v>
      </c>
      <c r="I582" s="4" t="s">
        <v>4508</v>
      </c>
      <c r="J582" s="4"/>
      <c r="K582" s="4" t="s">
        <v>501</v>
      </c>
      <c r="L582" s="4" t="s">
        <v>2133</v>
      </c>
      <c r="M582" s="4" t="s">
        <v>4509</v>
      </c>
      <c r="N582" s="4" t="s">
        <v>4510</v>
      </c>
      <c r="O582" s="4" t="s">
        <v>4546</v>
      </c>
      <c r="P582" s="2" t="s">
        <v>4547</v>
      </c>
      <c r="Q582" s="2" t="s">
        <v>4548</v>
      </c>
      <c r="R582" s="4" t="s">
        <v>50</v>
      </c>
      <c r="S582" s="4" t="s">
        <v>4549</v>
      </c>
      <c r="T582" s="4" t="s">
        <v>402</v>
      </c>
      <c r="U582" s="4"/>
      <c r="V582" s="4"/>
      <c r="W582" s="4" t="s">
        <v>75</v>
      </c>
      <c r="X582" s="2" t="s">
        <v>4550</v>
      </c>
      <c r="Y582" s="4" t="s">
        <v>54</v>
      </c>
      <c r="Z582" s="4"/>
      <c r="AA582" s="4"/>
      <c r="AB582" s="4"/>
    </row>
    <row r="583" customFormat="false" ht="75" hidden="false" customHeight="true" outlineLevel="0" collapsed="false">
      <c r="A583" s="4" t="s">
        <v>4551</v>
      </c>
      <c r="B583" s="4" t="s">
        <v>4552</v>
      </c>
      <c r="C583" s="4" t="s">
        <v>4553</v>
      </c>
      <c r="D583" s="4" t="n">
        <v>1986</v>
      </c>
      <c r="E583" s="4" t="s">
        <v>41</v>
      </c>
      <c r="F583" s="4" t="s">
        <v>4507</v>
      </c>
      <c r="G583" s="4" t="str">
        <f aca="false">IF(LEFT(I583,3)="R1 ","L6",IF(D583&gt;=2014,"L1",IF(D583&gt;=1998,"L2",IF(D583&gt;=1987,"L3",IF(D583&gt;=1978,"L4",IF(D583&gt;=1965,"L5","L6"))))))</f>
        <v>L4</v>
      </c>
      <c r="H583" s="4" t="str">
        <f aca="false">IFERROR(INDEX(Lanes!$C$2:$C$60,MATCH(LEFT(I583,FIND(" ",I583)-1),Lanes!$A$2:$A$60,0)),"?")</f>
        <v>V</v>
      </c>
      <c r="I583" s="4" t="s">
        <v>4508</v>
      </c>
      <c r="J583" s="4" t="s">
        <v>1046</v>
      </c>
      <c r="K583" s="4" t="s">
        <v>501</v>
      </c>
      <c r="L583" s="4" t="s">
        <v>2133</v>
      </c>
      <c r="M583" s="4" t="s">
        <v>4509</v>
      </c>
      <c r="N583" s="4" t="s">
        <v>4510</v>
      </c>
      <c r="O583" s="4" t="s">
        <v>4554</v>
      </c>
      <c r="P583" s="2" t="s">
        <v>4555</v>
      </c>
      <c r="Q583" s="2" t="s">
        <v>4556</v>
      </c>
      <c r="R583" s="4" t="s">
        <v>50</v>
      </c>
      <c r="S583" s="4" t="s">
        <v>4557</v>
      </c>
      <c r="T583" s="4" t="s">
        <v>52</v>
      </c>
      <c r="U583" s="4" t="s">
        <v>75</v>
      </c>
      <c r="V583" s="4"/>
      <c r="W583" s="4"/>
      <c r="X583" s="2" t="s">
        <v>4558</v>
      </c>
      <c r="Y583" s="4" t="s">
        <v>54</v>
      </c>
      <c r="Z583" s="4"/>
      <c r="AA583" s="4"/>
      <c r="AB583" s="4"/>
    </row>
    <row r="584" customFormat="false" ht="75" hidden="false" customHeight="true" outlineLevel="0" collapsed="false">
      <c r="A584" s="4" t="s">
        <v>4559</v>
      </c>
      <c r="B584" s="4" t="s">
        <v>4552</v>
      </c>
      <c r="C584" s="4" t="s">
        <v>4560</v>
      </c>
      <c r="D584" s="4" t="n">
        <v>1987</v>
      </c>
      <c r="E584" s="4" t="s">
        <v>91</v>
      </c>
      <c r="F584" s="4" t="s">
        <v>4507</v>
      </c>
      <c r="G584" s="4" t="str">
        <f aca="false">IF(LEFT(I584,3)="R1 ","L6",IF(D584&gt;=2014,"L1",IF(D584&gt;=1998,"L2",IF(D584&gt;=1987,"L3",IF(D584&gt;=1978,"L4",IF(D584&gt;=1965,"L5","L6"))))))</f>
        <v>L3</v>
      </c>
      <c r="H584" s="4" t="str">
        <f aca="false">IFERROR(INDEX(Lanes!$C$2:$C$60,MATCH(LEFT(I584,FIND(" ",I584)-1),Lanes!$A$2:$A$60,0)),"?")</f>
        <v>V</v>
      </c>
      <c r="I584" s="4" t="s">
        <v>4508</v>
      </c>
      <c r="J584" s="4"/>
      <c r="K584" s="4" t="s">
        <v>501</v>
      </c>
      <c r="L584" s="4" t="s">
        <v>2133</v>
      </c>
      <c r="M584" s="4" t="s">
        <v>4509</v>
      </c>
      <c r="N584" s="4" t="s">
        <v>4510</v>
      </c>
      <c r="O584" s="4" t="s">
        <v>4561</v>
      </c>
      <c r="P584" s="2" t="s">
        <v>4562</v>
      </c>
      <c r="Q584" s="2" t="s">
        <v>4563</v>
      </c>
      <c r="R584" s="4" t="s">
        <v>50</v>
      </c>
      <c r="S584" s="4" t="s">
        <v>4564</v>
      </c>
      <c r="T584" s="4" t="s">
        <v>107</v>
      </c>
      <c r="U584" s="4"/>
      <c r="V584" s="4"/>
      <c r="W584" s="4"/>
      <c r="X584" s="2" t="s">
        <v>4558</v>
      </c>
      <c r="Y584" s="4" t="s">
        <v>54</v>
      </c>
      <c r="Z584" s="4"/>
      <c r="AA584" s="4"/>
      <c r="AB584" s="4"/>
    </row>
    <row r="585" customFormat="false" ht="75" hidden="false" customHeight="true" outlineLevel="0" collapsed="false">
      <c r="A585" s="4" t="s">
        <v>4565</v>
      </c>
      <c r="B585" s="4" t="s">
        <v>4552</v>
      </c>
      <c r="C585" s="4" t="s">
        <v>4566</v>
      </c>
      <c r="D585" s="4" t="n">
        <v>1990</v>
      </c>
      <c r="E585" s="4" t="s">
        <v>91</v>
      </c>
      <c r="F585" s="4" t="s">
        <v>4567</v>
      </c>
      <c r="G585" s="4" t="str">
        <f aca="false">IF(LEFT(I585,3)="R1 ","L6",IF(D585&gt;=2014,"L1",IF(D585&gt;=1998,"L2",IF(D585&gt;=1987,"L3",IF(D585&gt;=1978,"L4",IF(D585&gt;=1965,"L5","L6"))))))</f>
        <v>L3</v>
      </c>
      <c r="H585" s="4" t="str">
        <f aca="false">IFERROR(INDEX(Lanes!$C$2:$C$60,MATCH(LEFT(I585,FIND(" ",I585)-1),Lanes!$A$2:$A$60,0)),"?")</f>
        <v>V</v>
      </c>
      <c r="I585" s="4" t="s">
        <v>4508</v>
      </c>
      <c r="J585" s="4"/>
      <c r="K585" s="4" t="s">
        <v>501</v>
      </c>
      <c r="L585" s="4" t="s">
        <v>2133</v>
      </c>
      <c r="M585" s="4" t="s">
        <v>4509</v>
      </c>
      <c r="N585" s="4" t="s">
        <v>4510</v>
      </c>
      <c r="O585" s="4" t="s">
        <v>4568</v>
      </c>
      <c r="P585" s="2" t="s">
        <v>4569</v>
      </c>
      <c r="Q585" s="2" t="s">
        <v>4570</v>
      </c>
      <c r="R585" s="4" t="s">
        <v>50</v>
      </c>
      <c r="S585" s="4" t="s">
        <v>4571</v>
      </c>
      <c r="T585" s="4" t="s">
        <v>52</v>
      </c>
      <c r="U585" s="4"/>
      <c r="V585" s="4"/>
      <c r="W585" s="4"/>
      <c r="X585" s="2" t="s">
        <v>4572</v>
      </c>
      <c r="Y585" s="4" t="s">
        <v>54</v>
      </c>
      <c r="Z585" s="4"/>
      <c r="AA585" s="4"/>
      <c r="AB585" s="4"/>
    </row>
    <row r="586" customFormat="false" ht="75" hidden="false" customHeight="true" outlineLevel="0" collapsed="false">
      <c r="A586" s="4" t="s">
        <v>4573</v>
      </c>
      <c r="B586" s="4" t="s">
        <v>4552</v>
      </c>
      <c r="C586" s="4" t="s">
        <v>4574</v>
      </c>
      <c r="D586" s="4" t="n">
        <v>1992</v>
      </c>
      <c r="E586" s="4" t="s">
        <v>91</v>
      </c>
      <c r="F586" s="4" t="s">
        <v>4575</v>
      </c>
      <c r="G586" s="4" t="str">
        <f aca="false">IF(LEFT(I586,3)="R1 ","L6",IF(D586&gt;=2014,"L1",IF(D586&gt;=1998,"L2",IF(D586&gt;=1987,"L3",IF(D586&gt;=1978,"L4",IF(D586&gt;=1965,"L5","L6"))))))</f>
        <v>L3</v>
      </c>
      <c r="H586" s="4" t="str">
        <f aca="false">IFERROR(INDEX(Lanes!$C$2:$C$60,MATCH(LEFT(I586,FIND(" ",I586)-1),Lanes!$A$2:$A$60,0)),"?")</f>
        <v>V</v>
      </c>
      <c r="I586" s="4" t="s">
        <v>4508</v>
      </c>
      <c r="J586" s="4"/>
      <c r="K586" s="4" t="s">
        <v>445</v>
      </c>
      <c r="L586" s="4" t="s">
        <v>2133</v>
      </c>
      <c r="M586" s="4" t="s">
        <v>4509</v>
      </c>
      <c r="N586" s="4" t="s">
        <v>4510</v>
      </c>
      <c r="O586" s="4" t="s">
        <v>4576</v>
      </c>
      <c r="P586" s="2" t="s">
        <v>4577</v>
      </c>
      <c r="Q586" s="2" t="s">
        <v>4578</v>
      </c>
      <c r="R586" s="4" t="s">
        <v>50</v>
      </c>
      <c r="S586" s="4" t="s">
        <v>4579</v>
      </c>
      <c r="T586" s="4" t="s">
        <v>402</v>
      </c>
      <c r="U586" s="4"/>
      <c r="V586" s="4"/>
      <c r="W586" s="4"/>
      <c r="X586" s="2" t="s">
        <v>4558</v>
      </c>
      <c r="Y586" s="4" t="s">
        <v>54</v>
      </c>
      <c r="Z586" s="4"/>
      <c r="AA586" s="4"/>
      <c r="AB586" s="4"/>
    </row>
    <row r="587" customFormat="false" ht="75" hidden="false" customHeight="true" outlineLevel="0" collapsed="false">
      <c r="A587" s="4" t="s">
        <v>4580</v>
      </c>
      <c r="B587" s="4" t="s">
        <v>4581</v>
      </c>
      <c r="C587" s="4" t="s">
        <v>4582</v>
      </c>
      <c r="D587" s="4" t="n">
        <v>1985</v>
      </c>
      <c r="E587" s="4" t="s">
        <v>91</v>
      </c>
      <c r="F587" s="4" t="s">
        <v>4507</v>
      </c>
      <c r="G587" s="4" t="str">
        <f aca="false">IF(LEFT(I587,3)="R1 ","L6",IF(D587&gt;=2014,"L1",IF(D587&gt;=1998,"L2",IF(D587&gt;=1987,"L3",IF(D587&gt;=1978,"L4",IF(D587&gt;=1965,"L5","L6"))))))</f>
        <v>L4</v>
      </c>
      <c r="H587" s="4" t="str">
        <f aca="false">IFERROR(INDEX(Lanes!$C$2:$C$60,MATCH(LEFT(I587,FIND(" ",I587)-1),Lanes!$A$2:$A$60,0)),"?")</f>
        <v>V</v>
      </c>
      <c r="I587" s="4" t="s">
        <v>4508</v>
      </c>
      <c r="J587" s="4"/>
      <c r="K587" s="4" t="s">
        <v>661</v>
      </c>
      <c r="L587" s="4" t="s">
        <v>2133</v>
      </c>
      <c r="M587" s="4" t="s">
        <v>4509</v>
      </c>
      <c r="N587" s="4" t="s">
        <v>4510</v>
      </c>
      <c r="O587" s="4" t="s">
        <v>4583</v>
      </c>
      <c r="P587" s="2" t="s">
        <v>4584</v>
      </c>
      <c r="Q587" s="2" t="s">
        <v>4585</v>
      </c>
      <c r="R587" s="4" t="s">
        <v>50</v>
      </c>
      <c r="S587" s="4" t="s">
        <v>4586</v>
      </c>
      <c r="T587" s="4" t="s">
        <v>52</v>
      </c>
      <c r="U587" s="4"/>
      <c r="V587" s="4"/>
      <c r="W587" s="4"/>
      <c r="X587" s="2" t="s">
        <v>4587</v>
      </c>
      <c r="Y587" s="4" t="s">
        <v>54</v>
      </c>
      <c r="Z587" s="4"/>
      <c r="AA587" s="4"/>
      <c r="AB587" s="4"/>
    </row>
    <row r="588" customFormat="false" ht="75" hidden="false" customHeight="true" outlineLevel="0" collapsed="false">
      <c r="A588" s="4" t="s">
        <v>4588</v>
      </c>
      <c r="B588" s="4" t="s">
        <v>4581</v>
      </c>
      <c r="C588" s="4" t="s">
        <v>4589</v>
      </c>
      <c r="D588" s="4" t="n">
        <v>1990</v>
      </c>
      <c r="E588" s="4" t="s">
        <v>91</v>
      </c>
      <c r="F588" s="4" t="s">
        <v>4507</v>
      </c>
      <c r="G588" s="4" t="str">
        <f aca="false">IF(LEFT(I588,3)="R1 ","L6",IF(D588&gt;=2014,"L1",IF(D588&gt;=1998,"L2",IF(D588&gt;=1987,"L3",IF(D588&gt;=1978,"L4",IF(D588&gt;=1965,"L5","L6"))))))</f>
        <v>L3</v>
      </c>
      <c r="H588" s="4" t="str">
        <f aca="false">IFERROR(INDEX(Lanes!$C$2:$C$60,MATCH(LEFT(I588,FIND(" ",I588)-1),Lanes!$A$2:$A$60,0)),"?")</f>
        <v>V</v>
      </c>
      <c r="I588" s="4" t="s">
        <v>4508</v>
      </c>
      <c r="J588" s="4"/>
      <c r="K588" s="4" t="s">
        <v>661</v>
      </c>
      <c r="L588" s="4" t="s">
        <v>2133</v>
      </c>
      <c r="M588" s="4" t="s">
        <v>4509</v>
      </c>
      <c r="N588" s="4" t="s">
        <v>4510</v>
      </c>
      <c r="O588" s="4" t="s">
        <v>4590</v>
      </c>
      <c r="P588" s="2" t="s">
        <v>4591</v>
      </c>
      <c r="Q588" s="2" t="s">
        <v>4592</v>
      </c>
      <c r="R588" s="4" t="s">
        <v>50</v>
      </c>
      <c r="S588" s="4" t="s">
        <v>4593</v>
      </c>
      <c r="T588" s="4" t="s">
        <v>107</v>
      </c>
      <c r="U588" s="4"/>
      <c r="V588" s="4"/>
      <c r="W588" s="4"/>
      <c r="X588" s="2" t="s">
        <v>4594</v>
      </c>
      <c r="Y588" s="4" t="s">
        <v>54</v>
      </c>
      <c r="Z588" s="4"/>
      <c r="AA588" s="4"/>
      <c r="AB588" s="4"/>
    </row>
    <row r="589" customFormat="false" ht="75" hidden="false" customHeight="true" outlineLevel="0" collapsed="false">
      <c r="A589" s="4" t="s">
        <v>4595</v>
      </c>
      <c r="B589" s="4" t="s">
        <v>4596</v>
      </c>
      <c r="C589" s="4" t="s">
        <v>4597</v>
      </c>
      <c r="D589" s="4" t="n">
        <v>1990</v>
      </c>
      <c r="E589" s="4" t="s">
        <v>91</v>
      </c>
      <c r="F589" s="4" t="s">
        <v>4507</v>
      </c>
      <c r="G589" s="4" t="str">
        <f aca="false">IF(LEFT(I589,3)="R1 ","L6",IF(D589&gt;=2014,"L1",IF(D589&gt;=1998,"L2",IF(D589&gt;=1987,"L3",IF(D589&gt;=1978,"L4",IF(D589&gt;=1965,"L5","L6"))))))</f>
        <v>L3</v>
      </c>
      <c r="H589" s="4" t="str">
        <f aca="false">IFERROR(INDEX(Lanes!$C$2:$C$60,MATCH(LEFT(I589,FIND(" ",I589)-1),Lanes!$A$2:$A$60,0)),"?")</f>
        <v>V</v>
      </c>
      <c r="I589" s="4" t="s">
        <v>4508</v>
      </c>
      <c r="J589" s="4"/>
      <c r="K589" s="4" t="s">
        <v>351</v>
      </c>
      <c r="L589" s="4" t="s">
        <v>2133</v>
      </c>
      <c r="M589" s="4" t="s">
        <v>4598</v>
      </c>
      <c r="N589" s="4"/>
      <c r="O589" s="4" t="s">
        <v>4599</v>
      </c>
      <c r="P589" s="2" t="s">
        <v>4600</v>
      </c>
      <c r="Q589" s="2" t="s">
        <v>4601</v>
      </c>
      <c r="R589" s="4" t="s">
        <v>50</v>
      </c>
      <c r="S589" s="4" t="s">
        <v>4602</v>
      </c>
      <c r="T589" s="4" t="s">
        <v>52</v>
      </c>
      <c r="U589" s="4"/>
      <c r="V589" s="4"/>
      <c r="W589" s="4"/>
      <c r="X589" s="2" t="s">
        <v>4603</v>
      </c>
      <c r="Y589" s="4" t="s">
        <v>54</v>
      </c>
      <c r="Z589" s="4"/>
      <c r="AA589" s="4"/>
      <c r="AB589" s="4"/>
    </row>
    <row r="590" customFormat="false" ht="75" hidden="false" customHeight="true" outlineLevel="0" collapsed="false">
      <c r="A590" s="4" t="s">
        <v>4604</v>
      </c>
      <c r="B590" s="4" t="s">
        <v>4596</v>
      </c>
      <c r="C590" s="4" t="s">
        <v>4605</v>
      </c>
      <c r="D590" s="4" t="n">
        <v>1991</v>
      </c>
      <c r="E590" s="4" t="s">
        <v>91</v>
      </c>
      <c r="F590" s="4" t="s">
        <v>4507</v>
      </c>
      <c r="G590" s="4" t="str">
        <f aca="false">IF(LEFT(I590,3)="R1 ","L6",IF(D590&gt;=2014,"L1",IF(D590&gt;=1998,"L2",IF(D590&gt;=1987,"L3",IF(D590&gt;=1978,"L4",IF(D590&gt;=1965,"L5","L6"))))))</f>
        <v>L3</v>
      </c>
      <c r="H590" s="4" t="str">
        <f aca="false">IFERROR(INDEX(Lanes!$C$2:$C$60,MATCH(LEFT(I590,FIND(" ",I590)-1),Lanes!$A$2:$A$60,0)),"?")</f>
        <v>V</v>
      </c>
      <c r="I590" s="4" t="s">
        <v>4508</v>
      </c>
      <c r="J590" s="4"/>
      <c r="K590" s="4" t="s">
        <v>351</v>
      </c>
      <c r="L590" s="4" t="s">
        <v>2133</v>
      </c>
      <c r="M590" s="4" t="s">
        <v>4598</v>
      </c>
      <c r="N590" s="4"/>
      <c r="O590" s="4" t="s">
        <v>4606</v>
      </c>
      <c r="P590" s="2" t="s">
        <v>4607</v>
      </c>
      <c r="Q590" s="2" t="s">
        <v>4608</v>
      </c>
      <c r="R590" s="4" t="s">
        <v>50</v>
      </c>
      <c r="S590" s="4" t="s">
        <v>4609</v>
      </c>
      <c r="T590" s="4" t="s">
        <v>107</v>
      </c>
      <c r="U590" s="4"/>
      <c r="V590" s="4"/>
      <c r="W590" s="4"/>
      <c r="X590" s="2" t="s">
        <v>4610</v>
      </c>
      <c r="Y590" s="4" t="s">
        <v>54</v>
      </c>
      <c r="Z590" s="4"/>
      <c r="AA590" s="4"/>
      <c r="AB590" s="4"/>
    </row>
    <row r="591" customFormat="false" ht="75" hidden="false" customHeight="true" outlineLevel="0" collapsed="false">
      <c r="A591" s="4" t="s">
        <v>4611</v>
      </c>
      <c r="B591" s="4" t="s">
        <v>4612</v>
      </c>
      <c r="C591" s="4" t="s">
        <v>4613</v>
      </c>
      <c r="D591" s="4" t="n">
        <v>1987</v>
      </c>
      <c r="E591" s="4" t="s">
        <v>91</v>
      </c>
      <c r="F591" s="4" t="s">
        <v>4507</v>
      </c>
      <c r="G591" s="4" t="str">
        <f aca="false">IF(LEFT(I591,3)="R1 ","L6",IF(D591&gt;=2014,"L1",IF(D591&gt;=1998,"L2",IF(D591&gt;=1987,"L3",IF(D591&gt;=1978,"L4",IF(D591&gt;=1965,"L5","L6"))))))</f>
        <v>L3</v>
      </c>
      <c r="H591" s="4" t="str">
        <f aca="false">IFERROR(INDEX(Lanes!$C$2:$C$60,MATCH(LEFT(I591,FIND(" ",I591)-1),Lanes!$A$2:$A$60,0)),"?")</f>
        <v>V</v>
      </c>
      <c r="I591" s="4" t="s">
        <v>4508</v>
      </c>
      <c r="J591" s="4" t="s">
        <v>1046</v>
      </c>
      <c r="K591" s="4" t="s">
        <v>501</v>
      </c>
      <c r="L591" s="4" t="s">
        <v>2133</v>
      </c>
      <c r="M591" s="4" t="s">
        <v>4614</v>
      </c>
      <c r="N591" s="4" t="s">
        <v>4615</v>
      </c>
      <c r="O591" s="4" t="s">
        <v>4616</v>
      </c>
      <c r="P591" s="2" t="s">
        <v>4617</v>
      </c>
      <c r="Q591" s="2" t="s">
        <v>4618</v>
      </c>
      <c r="R591" s="4" t="s">
        <v>50</v>
      </c>
      <c r="S591" s="4" t="s">
        <v>4619</v>
      </c>
      <c r="T591" s="4" t="s">
        <v>52</v>
      </c>
      <c r="U591" s="4"/>
      <c r="V591" s="4"/>
      <c r="W591" s="4"/>
      <c r="X591" s="2" t="s">
        <v>4620</v>
      </c>
      <c r="Y591" s="4" t="s">
        <v>54</v>
      </c>
      <c r="Z591" s="4"/>
      <c r="AA591" s="4"/>
      <c r="AB591" s="4"/>
    </row>
    <row r="592" customFormat="false" ht="75" hidden="false" customHeight="true" outlineLevel="0" collapsed="false">
      <c r="A592" s="4" t="s">
        <v>4621</v>
      </c>
      <c r="B592" s="4" t="s">
        <v>4612</v>
      </c>
      <c r="C592" s="4" t="s">
        <v>4622</v>
      </c>
      <c r="D592" s="4" t="n">
        <v>1990</v>
      </c>
      <c r="E592" s="4" t="s">
        <v>91</v>
      </c>
      <c r="F592" s="4" t="s">
        <v>4507</v>
      </c>
      <c r="G592" s="4" t="str">
        <f aca="false">IF(LEFT(I592,3)="R1 ","L6",IF(D592&gt;=2014,"L1",IF(D592&gt;=1998,"L2",IF(D592&gt;=1987,"L3",IF(D592&gt;=1978,"L4",IF(D592&gt;=1965,"L5","L6"))))))</f>
        <v>L3</v>
      </c>
      <c r="H592" s="4" t="str">
        <f aca="false">IFERROR(INDEX(Lanes!$C$2:$C$60,MATCH(LEFT(I592,FIND(" ",I592)-1),Lanes!$A$2:$A$60,0)),"?")</f>
        <v>V</v>
      </c>
      <c r="I592" s="4" t="s">
        <v>4508</v>
      </c>
      <c r="J592" s="4"/>
      <c r="K592" s="4" t="s">
        <v>501</v>
      </c>
      <c r="L592" s="4" t="s">
        <v>2133</v>
      </c>
      <c r="M592" s="4" t="s">
        <v>4614</v>
      </c>
      <c r="N592" s="4" t="s">
        <v>4615</v>
      </c>
      <c r="O592" s="4" t="s">
        <v>4623</v>
      </c>
      <c r="P592" s="2" t="s">
        <v>4624</v>
      </c>
      <c r="Q592" s="2" t="s">
        <v>4625</v>
      </c>
      <c r="R592" s="4" t="s">
        <v>50</v>
      </c>
      <c r="S592" s="4" t="s">
        <v>4626</v>
      </c>
      <c r="T592" s="4" t="s">
        <v>107</v>
      </c>
      <c r="U592" s="4"/>
      <c r="V592" s="4"/>
      <c r="W592" s="4"/>
      <c r="X592" s="2" t="s">
        <v>4627</v>
      </c>
      <c r="Y592" s="4" t="s">
        <v>54</v>
      </c>
      <c r="Z592" s="4"/>
      <c r="AA592" s="4"/>
      <c r="AB592" s="4"/>
    </row>
    <row r="593" customFormat="false" ht="75" hidden="false" customHeight="true" outlineLevel="0" collapsed="false">
      <c r="A593" s="4" t="s">
        <v>4628</v>
      </c>
      <c r="B593" s="4" t="s">
        <v>4612</v>
      </c>
      <c r="C593" s="4" t="s">
        <v>4629</v>
      </c>
      <c r="D593" s="4" t="n">
        <v>1991</v>
      </c>
      <c r="E593" s="4" t="s">
        <v>91</v>
      </c>
      <c r="F593" s="4" t="s">
        <v>4630</v>
      </c>
      <c r="G593" s="4" t="str">
        <f aca="false">IF(LEFT(I593,3)="R1 ","L6",IF(D593&gt;=2014,"L1",IF(D593&gt;=1998,"L2",IF(D593&gt;=1987,"L3",IF(D593&gt;=1978,"L4",IF(D593&gt;=1965,"L5","L6"))))))</f>
        <v>L3</v>
      </c>
      <c r="H593" s="4" t="str">
        <f aca="false">IFERROR(INDEX(Lanes!$C$2:$C$60,MATCH(LEFT(I593,FIND(" ",I593)-1),Lanes!$A$2:$A$60,0)),"?")</f>
        <v>V</v>
      </c>
      <c r="I593" s="4" t="s">
        <v>4508</v>
      </c>
      <c r="J593" s="4"/>
      <c r="K593" s="4" t="s">
        <v>501</v>
      </c>
      <c r="L593" s="4" t="s">
        <v>2133</v>
      </c>
      <c r="M593" s="4" t="s">
        <v>4614</v>
      </c>
      <c r="N593" s="4" t="s">
        <v>4615</v>
      </c>
      <c r="O593" s="4" t="s">
        <v>4631</v>
      </c>
      <c r="P593" s="2" t="s">
        <v>4632</v>
      </c>
      <c r="Q593" s="2" t="s">
        <v>4633</v>
      </c>
      <c r="R593" s="4" t="s">
        <v>50</v>
      </c>
      <c r="S593" s="4" t="s">
        <v>4634</v>
      </c>
      <c r="T593" s="4" t="s">
        <v>107</v>
      </c>
      <c r="U593" s="4"/>
      <c r="V593" s="4"/>
      <c r="W593" s="4"/>
      <c r="X593" s="2" t="s">
        <v>4635</v>
      </c>
      <c r="Y593" s="4" t="s">
        <v>54</v>
      </c>
      <c r="Z593" s="4"/>
      <c r="AA593" s="4"/>
      <c r="AB593" s="4"/>
    </row>
    <row r="594" customFormat="false" ht="75" hidden="false" customHeight="true" outlineLevel="0" collapsed="false">
      <c r="A594" s="4" t="s">
        <v>4636</v>
      </c>
      <c r="B594" s="4" t="s">
        <v>4612</v>
      </c>
      <c r="C594" s="4" t="s">
        <v>4637</v>
      </c>
      <c r="D594" s="4" t="n">
        <v>1993</v>
      </c>
      <c r="E594" s="4" t="s">
        <v>91</v>
      </c>
      <c r="F594" s="4" t="s">
        <v>4507</v>
      </c>
      <c r="G594" s="4" t="str">
        <f aca="false">IF(LEFT(I594,3)="R1 ","L6",IF(D594&gt;=2014,"L1",IF(D594&gt;=1998,"L2",IF(D594&gt;=1987,"L3",IF(D594&gt;=1978,"L4",IF(D594&gt;=1965,"L5","L6"))))))</f>
        <v>L3</v>
      </c>
      <c r="H594" s="4" t="str">
        <f aca="false">IFERROR(INDEX(Lanes!$C$2:$C$60,MATCH(LEFT(I594,FIND(" ",I594)-1),Lanes!$A$2:$A$60,0)),"?")</f>
        <v>V</v>
      </c>
      <c r="I594" s="4" t="s">
        <v>4508</v>
      </c>
      <c r="J594" s="4"/>
      <c r="K594" s="4" t="s">
        <v>501</v>
      </c>
      <c r="L594" s="4" t="s">
        <v>2133</v>
      </c>
      <c r="M594" s="4" t="s">
        <v>4614</v>
      </c>
      <c r="N594" s="4" t="s">
        <v>4615</v>
      </c>
      <c r="O594" s="4" t="s">
        <v>4623</v>
      </c>
      <c r="P594" s="2" t="s">
        <v>4638</v>
      </c>
      <c r="Q594" s="2" t="s">
        <v>4639</v>
      </c>
      <c r="R594" s="4" t="s">
        <v>50</v>
      </c>
      <c r="S594" s="4" t="s">
        <v>4640</v>
      </c>
      <c r="T594" s="4" t="s">
        <v>107</v>
      </c>
      <c r="U594" s="4"/>
      <c r="V594" s="4"/>
      <c r="W594" s="4"/>
      <c r="X594" s="2" t="s">
        <v>4641</v>
      </c>
      <c r="Y594" s="4" t="s">
        <v>54</v>
      </c>
      <c r="Z594" s="4"/>
      <c r="AA594" s="4"/>
      <c r="AB594" s="4"/>
    </row>
    <row r="595" customFormat="false" ht="75" hidden="false" customHeight="true" outlineLevel="0" collapsed="false">
      <c r="A595" s="4" t="s">
        <v>4642</v>
      </c>
      <c r="B595" s="4" t="s">
        <v>4643</v>
      </c>
      <c r="C595" s="4" t="s">
        <v>4644</v>
      </c>
      <c r="D595" s="4" t="n">
        <v>1981</v>
      </c>
      <c r="E595" s="4" t="s">
        <v>91</v>
      </c>
      <c r="F595" s="4" t="s">
        <v>4645</v>
      </c>
      <c r="G595" s="4" t="str">
        <f aca="false">IF(LEFT(I595,3)="R1 ","L6",IF(D595&gt;=2014,"L1",IF(D595&gt;=1998,"L2",IF(D595&gt;=1987,"L3",IF(D595&gt;=1978,"L4",IF(D595&gt;=1965,"L5","L6"))))))</f>
        <v>L4</v>
      </c>
      <c r="H595" s="4" t="str">
        <f aca="false">IFERROR(INDEX(Lanes!$C$2:$C$60,MATCH(LEFT(I595,FIND(" ",I595)-1),Lanes!$A$2:$A$60,0)),"?")</f>
        <v>V</v>
      </c>
      <c r="I595" s="4" t="s">
        <v>4508</v>
      </c>
      <c r="J595" s="4"/>
      <c r="K595" s="4" t="s">
        <v>661</v>
      </c>
      <c r="L595" s="4" t="s">
        <v>2133</v>
      </c>
      <c r="M595" s="4" t="s">
        <v>4646</v>
      </c>
      <c r="N595" s="4" t="s">
        <v>4647</v>
      </c>
      <c r="O595" s="4" t="s">
        <v>4648</v>
      </c>
      <c r="P595" s="2" t="s">
        <v>4649</v>
      </c>
      <c r="Q595" s="2" t="s">
        <v>4650</v>
      </c>
      <c r="R595" s="4" t="s">
        <v>50</v>
      </c>
      <c r="S595" s="4" t="s">
        <v>4651</v>
      </c>
      <c r="T595" s="4" t="s">
        <v>107</v>
      </c>
      <c r="U595" s="4"/>
      <c r="V595" s="4"/>
      <c r="W595" s="4" t="s">
        <v>75</v>
      </c>
      <c r="X595" s="2" t="s">
        <v>4652</v>
      </c>
      <c r="Y595" s="4" t="s">
        <v>54</v>
      </c>
      <c r="Z595" s="4"/>
      <c r="AA595" s="4"/>
      <c r="AB595" s="4"/>
    </row>
    <row r="596" customFormat="false" ht="75" hidden="false" customHeight="true" outlineLevel="0" collapsed="false">
      <c r="A596" s="4" t="s">
        <v>4653</v>
      </c>
      <c r="B596" s="4" t="s">
        <v>4643</v>
      </c>
      <c r="C596" s="4" t="s">
        <v>4654</v>
      </c>
      <c r="D596" s="4" t="n">
        <v>1983</v>
      </c>
      <c r="E596" s="4" t="s">
        <v>91</v>
      </c>
      <c r="F596" s="4" t="s">
        <v>1602</v>
      </c>
      <c r="G596" s="4" t="str">
        <f aca="false">IF(LEFT(I596,3)="R1 ","L6",IF(D596&gt;=2014,"L1",IF(D596&gt;=1998,"L2",IF(D596&gt;=1987,"L3",IF(D596&gt;=1978,"L4",IF(D596&gt;=1965,"L5","L6"))))))</f>
        <v>L4</v>
      </c>
      <c r="H596" s="4" t="str">
        <f aca="false">IFERROR(INDEX(Lanes!$C$2:$C$60,MATCH(LEFT(I596,FIND(" ",I596)-1),Lanes!$A$2:$A$60,0)),"?")</f>
        <v>V</v>
      </c>
      <c r="I596" s="4" t="s">
        <v>4508</v>
      </c>
      <c r="J596" s="4" t="s">
        <v>1046</v>
      </c>
      <c r="K596" s="4" t="s">
        <v>501</v>
      </c>
      <c r="L596" s="4" t="s">
        <v>2133</v>
      </c>
      <c r="M596" s="4" t="s">
        <v>4646</v>
      </c>
      <c r="N596" s="4" t="s">
        <v>4647</v>
      </c>
      <c r="O596" s="4" t="s">
        <v>4655</v>
      </c>
      <c r="P596" s="2" t="s">
        <v>4656</v>
      </c>
      <c r="Q596" s="2" t="s">
        <v>4657</v>
      </c>
      <c r="R596" s="4" t="s">
        <v>50</v>
      </c>
      <c r="S596" s="4" t="s">
        <v>4658</v>
      </c>
      <c r="T596" s="4" t="s">
        <v>52</v>
      </c>
      <c r="U596" s="4"/>
      <c r="V596" s="4"/>
      <c r="W596" s="4" t="s">
        <v>75</v>
      </c>
      <c r="X596" s="2" t="s">
        <v>4659</v>
      </c>
      <c r="Y596" s="4" t="s">
        <v>54</v>
      </c>
      <c r="Z596" s="4"/>
      <c r="AA596" s="4"/>
      <c r="AB596" s="4"/>
    </row>
    <row r="597" customFormat="false" ht="75" hidden="false" customHeight="true" outlineLevel="0" collapsed="false">
      <c r="A597" s="4" t="s">
        <v>4660</v>
      </c>
      <c r="B597" s="4" t="s">
        <v>4643</v>
      </c>
      <c r="C597" s="4" t="s">
        <v>4661</v>
      </c>
      <c r="D597" s="4" t="n">
        <v>1984</v>
      </c>
      <c r="E597" s="4" t="s">
        <v>91</v>
      </c>
      <c r="F597" s="4" t="s">
        <v>3459</v>
      </c>
      <c r="G597" s="4" t="str">
        <f aca="false">IF(LEFT(I597,3)="R1 ","L6",IF(D597&gt;=2014,"L1",IF(D597&gt;=1998,"L2",IF(D597&gt;=1987,"L3",IF(D597&gt;=1978,"L4",IF(D597&gt;=1965,"L5","L6"))))))</f>
        <v>L4</v>
      </c>
      <c r="H597" s="4" t="str">
        <f aca="false">IFERROR(INDEX(Lanes!$C$2:$C$60,MATCH(LEFT(I597,FIND(" ",I597)-1),Lanes!$A$2:$A$60,0)),"?")</f>
        <v>V</v>
      </c>
      <c r="I597" s="4" t="s">
        <v>4508</v>
      </c>
      <c r="J597" s="4"/>
      <c r="K597" s="4" t="s">
        <v>501</v>
      </c>
      <c r="L597" s="4" t="s">
        <v>2133</v>
      </c>
      <c r="M597" s="4" t="s">
        <v>4646</v>
      </c>
      <c r="N597" s="4" t="s">
        <v>4647</v>
      </c>
      <c r="O597" s="4" t="s">
        <v>4662</v>
      </c>
      <c r="P597" s="2" t="s">
        <v>4663</v>
      </c>
      <c r="Q597" s="2" t="s">
        <v>4664</v>
      </c>
      <c r="R597" s="4" t="s">
        <v>50</v>
      </c>
      <c r="S597" s="4" t="s">
        <v>4665</v>
      </c>
      <c r="T597" s="4" t="s">
        <v>107</v>
      </c>
      <c r="U597" s="4"/>
      <c r="V597" s="4"/>
      <c r="W597" s="4" t="s">
        <v>75</v>
      </c>
      <c r="X597" s="2" t="s">
        <v>4666</v>
      </c>
      <c r="Y597" s="4" t="s">
        <v>54</v>
      </c>
      <c r="Z597" s="4"/>
      <c r="AA597" s="4"/>
      <c r="AB597" s="4"/>
    </row>
    <row r="598" customFormat="false" ht="75" hidden="false" customHeight="true" outlineLevel="0" collapsed="false">
      <c r="A598" s="4" t="s">
        <v>4667</v>
      </c>
      <c r="B598" s="4" t="s">
        <v>4643</v>
      </c>
      <c r="C598" s="4" t="s">
        <v>4668</v>
      </c>
      <c r="D598" s="4" t="n">
        <v>1986</v>
      </c>
      <c r="E598" s="4" t="s">
        <v>91</v>
      </c>
      <c r="F598" s="4" t="s">
        <v>948</v>
      </c>
      <c r="G598" s="4" t="str">
        <f aca="false">IF(LEFT(I598,3)="R1 ","L6",IF(D598&gt;=2014,"L1",IF(D598&gt;=1998,"L2",IF(D598&gt;=1987,"L3",IF(D598&gt;=1978,"L4",IF(D598&gt;=1965,"L5","L6"))))))</f>
        <v>L4</v>
      </c>
      <c r="H598" s="4" t="str">
        <f aca="false">IFERROR(INDEX(Lanes!$C$2:$C$60,MATCH(LEFT(I598,FIND(" ",I598)-1),Lanes!$A$2:$A$60,0)),"?")</f>
        <v>V</v>
      </c>
      <c r="I598" s="4" t="s">
        <v>4508</v>
      </c>
      <c r="J598" s="4"/>
      <c r="K598" s="4" t="s">
        <v>2678</v>
      </c>
      <c r="L598" s="4" t="s">
        <v>2133</v>
      </c>
      <c r="M598" s="4" t="s">
        <v>4646</v>
      </c>
      <c r="N598" s="4" t="s">
        <v>4647</v>
      </c>
      <c r="O598" s="4" t="s">
        <v>4669</v>
      </c>
      <c r="P598" s="2" t="s">
        <v>4670</v>
      </c>
      <c r="Q598" s="2" t="s">
        <v>4671</v>
      </c>
      <c r="R598" s="4" t="s">
        <v>50</v>
      </c>
      <c r="S598" s="4" t="s">
        <v>4672</v>
      </c>
      <c r="T598" s="4" t="s">
        <v>52</v>
      </c>
      <c r="U598" s="4"/>
      <c r="V598" s="4"/>
      <c r="W598" s="4" t="s">
        <v>75</v>
      </c>
      <c r="X598" s="2" t="s">
        <v>4673</v>
      </c>
      <c r="Y598" s="4" t="s">
        <v>54</v>
      </c>
      <c r="Z598" s="4"/>
      <c r="AA598" s="4"/>
      <c r="AB598" s="4"/>
    </row>
    <row r="599" customFormat="false" ht="75" hidden="false" customHeight="true" outlineLevel="0" collapsed="false">
      <c r="A599" s="4" t="s">
        <v>4674</v>
      </c>
      <c r="B599" s="4" t="s">
        <v>4643</v>
      </c>
      <c r="C599" s="4" t="s">
        <v>4675</v>
      </c>
      <c r="D599" s="4" t="n">
        <v>1987</v>
      </c>
      <c r="E599" s="4" t="s">
        <v>91</v>
      </c>
      <c r="F599" s="4" t="s">
        <v>948</v>
      </c>
      <c r="G599" s="4" t="str">
        <f aca="false">IF(LEFT(I599,3)="R1 ","L6",IF(D599&gt;=2014,"L1",IF(D599&gt;=1998,"L2",IF(D599&gt;=1987,"L3",IF(D599&gt;=1978,"L4",IF(D599&gt;=1965,"L5","L6"))))))</f>
        <v>L3</v>
      </c>
      <c r="H599" s="4" t="str">
        <f aca="false">IFERROR(INDEX(Lanes!$C$2:$C$60,MATCH(LEFT(I599,FIND(" ",I599)-1),Lanes!$A$2:$A$60,0)),"?")</f>
        <v>V</v>
      </c>
      <c r="I599" s="4" t="s">
        <v>4508</v>
      </c>
      <c r="J599" s="4"/>
      <c r="K599" s="4" t="s">
        <v>2678</v>
      </c>
      <c r="L599" s="4" t="s">
        <v>2133</v>
      </c>
      <c r="M599" s="4" t="s">
        <v>4646</v>
      </c>
      <c r="N599" s="4" t="s">
        <v>4647</v>
      </c>
      <c r="O599" s="4" t="s">
        <v>4676</v>
      </c>
      <c r="P599" s="2" t="s">
        <v>4677</v>
      </c>
      <c r="Q599" s="2" t="s">
        <v>4678</v>
      </c>
      <c r="R599" s="4" t="s">
        <v>50</v>
      </c>
      <c r="S599" s="4" t="s">
        <v>4679</v>
      </c>
      <c r="T599" s="4" t="s">
        <v>107</v>
      </c>
      <c r="U599" s="4"/>
      <c r="V599" s="4"/>
      <c r="W599" s="4" t="s">
        <v>75</v>
      </c>
      <c r="X599" s="2" t="s">
        <v>4680</v>
      </c>
      <c r="Y599" s="4" t="s">
        <v>54</v>
      </c>
      <c r="Z599" s="4"/>
      <c r="AA599" s="4"/>
      <c r="AB599" s="4"/>
    </row>
    <row r="600" customFormat="false" ht="75" hidden="false" customHeight="true" outlineLevel="0" collapsed="false">
      <c r="A600" s="4" t="s">
        <v>4681</v>
      </c>
      <c r="B600" s="4" t="s">
        <v>4643</v>
      </c>
      <c r="C600" s="4" t="s">
        <v>4682</v>
      </c>
      <c r="D600" s="4" t="n">
        <v>1988</v>
      </c>
      <c r="E600" s="4" t="s">
        <v>91</v>
      </c>
      <c r="F600" s="4" t="s">
        <v>4683</v>
      </c>
      <c r="G600" s="4" t="str">
        <f aca="false">IF(LEFT(I600,3)="R1 ","L6",IF(D600&gt;=2014,"L1",IF(D600&gt;=1998,"L2",IF(D600&gt;=1987,"L3",IF(D600&gt;=1978,"L4",IF(D600&gt;=1965,"L5","L6"))))))</f>
        <v>L3</v>
      </c>
      <c r="H600" s="4" t="str">
        <f aca="false">IFERROR(INDEX(Lanes!$C$2:$C$60,MATCH(LEFT(I600,FIND(" ",I600)-1),Lanes!$A$2:$A$60,0)),"?")</f>
        <v>V</v>
      </c>
      <c r="I600" s="4" t="s">
        <v>4508</v>
      </c>
      <c r="J600" s="4"/>
      <c r="K600" s="4" t="s">
        <v>2678</v>
      </c>
      <c r="L600" s="4" t="s">
        <v>2133</v>
      </c>
      <c r="M600" s="4" t="s">
        <v>4646</v>
      </c>
      <c r="N600" s="4" t="s">
        <v>4647</v>
      </c>
      <c r="O600" s="4" t="s">
        <v>4669</v>
      </c>
      <c r="P600" s="2" t="s">
        <v>4684</v>
      </c>
      <c r="Q600" s="2" t="s">
        <v>4685</v>
      </c>
      <c r="R600" s="4" t="s">
        <v>50</v>
      </c>
      <c r="S600" s="4" t="s">
        <v>4686</v>
      </c>
      <c r="T600" s="4" t="s">
        <v>52</v>
      </c>
      <c r="U600" s="4" t="s">
        <v>75</v>
      </c>
      <c r="V600" s="4"/>
      <c r="W600" s="4" t="s">
        <v>75</v>
      </c>
      <c r="X600" s="2" t="s">
        <v>4687</v>
      </c>
      <c r="Y600" s="4" t="s">
        <v>54</v>
      </c>
      <c r="Z600" s="4"/>
      <c r="AA600" s="4"/>
      <c r="AB600" s="4"/>
    </row>
    <row r="601" customFormat="false" ht="75" hidden="false" customHeight="true" outlineLevel="0" collapsed="false">
      <c r="A601" s="4" t="s">
        <v>4688</v>
      </c>
      <c r="B601" s="4" t="s">
        <v>4643</v>
      </c>
      <c r="C601" s="4" t="s">
        <v>4689</v>
      </c>
      <c r="D601" s="4" t="n">
        <v>2000</v>
      </c>
      <c r="E601" s="4" t="s">
        <v>91</v>
      </c>
      <c r="F601" s="4" t="s">
        <v>4690</v>
      </c>
      <c r="G601" s="4" t="str">
        <f aca="false">IF(LEFT(I601,3)="R1 ","L6",IF(D601&gt;=2014,"L1",IF(D601&gt;=1998,"L2",IF(D601&gt;=1987,"L3",IF(D601&gt;=1978,"L4",IF(D601&gt;=1965,"L5","L6"))))))</f>
        <v>L2</v>
      </c>
      <c r="H601" s="4" t="str">
        <f aca="false">IFERROR(INDEX(Lanes!$C$2:$C$60,MATCH(LEFT(I601,FIND(" ",I601)-1),Lanes!$A$2:$A$60,0)),"?")</f>
        <v>V</v>
      </c>
      <c r="I601" s="4" t="s">
        <v>4508</v>
      </c>
      <c r="J601" s="4"/>
      <c r="K601" s="4" t="s">
        <v>2678</v>
      </c>
      <c r="L601" s="4" t="s">
        <v>2133</v>
      </c>
      <c r="M601" s="4" t="s">
        <v>4646</v>
      </c>
      <c r="N601" s="4" t="s">
        <v>4647</v>
      </c>
      <c r="O601" s="4" t="s">
        <v>4662</v>
      </c>
      <c r="P601" s="2" t="s">
        <v>4691</v>
      </c>
      <c r="Q601" s="2" t="s">
        <v>4692</v>
      </c>
      <c r="R601" s="4" t="s">
        <v>50</v>
      </c>
      <c r="S601" s="4" t="s">
        <v>4693</v>
      </c>
      <c r="T601" s="4" t="s">
        <v>107</v>
      </c>
      <c r="U601" s="4"/>
      <c r="V601" s="4"/>
      <c r="W601" s="4" t="s">
        <v>75</v>
      </c>
      <c r="X601" s="2" t="s">
        <v>4694</v>
      </c>
      <c r="Y601" s="4" t="s">
        <v>54</v>
      </c>
      <c r="Z601" s="4"/>
      <c r="AA601" s="4"/>
      <c r="AB601" s="4"/>
    </row>
    <row r="602" customFormat="false" ht="75" hidden="false" customHeight="true" outlineLevel="0" collapsed="false">
      <c r="A602" s="4" t="s">
        <v>4695</v>
      </c>
      <c r="B602" s="4" t="s">
        <v>4643</v>
      </c>
      <c r="C602" s="4" t="s">
        <v>4696</v>
      </c>
      <c r="D602" s="4" t="n">
        <v>2005</v>
      </c>
      <c r="E602" s="4" t="s">
        <v>91</v>
      </c>
      <c r="F602" s="4" t="s">
        <v>4697</v>
      </c>
      <c r="G602" s="4" t="str">
        <f aca="false">IF(LEFT(I602,3)="R1 ","L6",IF(D602&gt;=2014,"L1",IF(D602&gt;=1998,"L2",IF(D602&gt;=1987,"L3",IF(D602&gt;=1978,"L4",IF(D602&gt;=1965,"L5","L6"))))))</f>
        <v>L2</v>
      </c>
      <c r="H602" s="4" t="str">
        <f aca="false">IFERROR(INDEX(Lanes!$C$2:$C$60,MATCH(LEFT(I602,FIND(" ",I602)-1),Lanes!$A$2:$A$60,0)),"?")</f>
        <v>V</v>
      </c>
      <c r="I602" s="4" t="s">
        <v>4508</v>
      </c>
      <c r="J602" s="4"/>
      <c r="K602" s="4" t="s">
        <v>2678</v>
      </c>
      <c r="L602" s="4" t="s">
        <v>2133</v>
      </c>
      <c r="M602" s="4" t="s">
        <v>4646</v>
      </c>
      <c r="N602" s="4" t="s">
        <v>4647</v>
      </c>
      <c r="O602" s="4" t="s">
        <v>4676</v>
      </c>
      <c r="P602" s="2" t="s">
        <v>4698</v>
      </c>
      <c r="Q602" s="2" t="s">
        <v>4699</v>
      </c>
      <c r="R602" s="4" t="s">
        <v>50</v>
      </c>
      <c r="S602" s="4" t="s">
        <v>4700</v>
      </c>
      <c r="T602" s="4" t="s">
        <v>107</v>
      </c>
      <c r="U602" s="4"/>
      <c r="V602" s="4"/>
      <c r="W602" s="4" t="s">
        <v>75</v>
      </c>
      <c r="X602" s="2" t="s">
        <v>4701</v>
      </c>
      <c r="Y602" s="4" t="s">
        <v>54</v>
      </c>
      <c r="Z602" s="4"/>
      <c r="AA602" s="4"/>
      <c r="AB602" s="4"/>
    </row>
    <row r="603" customFormat="false" ht="75" hidden="false" customHeight="true" outlineLevel="0" collapsed="false">
      <c r="A603" s="4" t="s">
        <v>4702</v>
      </c>
      <c r="B603" s="4" t="s">
        <v>4703</v>
      </c>
      <c r="C603" s="4" t="s">
        <v>4704</v>
      </c>
      <c r="D603" s="4" t="n">
        <v>1983</v>
      </c>
      <c r="E603" s="4" t="s">
        <v>91</v>
      </c>
      <c r="F603" s="4" t="s">
        <v>4705</v>
      </c>
      <c r="G603" s="4" t="str">
        <f aca="false">IF(LEFT(I603,3)="R1 ","L6",IF(D603&gt;=2014,"L1",IF(D603&gt;=1998,"L2",IF(D603&gt;=1987,"L3",IF(D603&gt;=1978,"L4",IF(D603&gt;=1965,"L5","L6"))))))</f>
        <v>L4</v>
      </c>
      <c r="H603" s="4" t="str">
        <f aca="false">IFERROR(INDEX(Lanes!$C$2:$C$60,MATCH(LEFT(I603,FIND(" ",I603)-1),Lanes!$A$2:$A$60,0)),"?")</f>
        <v>V</v>
      </c>
      <c r="I603" s="4" t="s">
        <v>4508</v>
      </c>
      <c r="J603" s="4"/>
      <c r="K603" s="4" t="s">
        <v>661</v>
      </c>
      <c r="L603" s="4" t="s">
        <v>2133</v>
      </c>
      <c r="M603" s="4" t="s">
        <v>4706</v>
      </c>
      <c r="N603" s="4" t="s">
        <v>4707</v>
      </c>
      <c r="O603" s="4" t="s">
        <v>4708</v>
      </c>
      <c r="P603" s="2" t="s">
        <v>4709</v>
      </c>
      <c r="Q603" s="2" t="s">
        <v>4710</v>
      </c>
      <c r="R603" s="4" t="s">
        <v>50</v>
      </c>
      <c r="S603" s="4" t="s">
        <v>4711</v>
      </c>
      <c r="T603" s="4" t="s">
        <v>107</v>
      </c>
      <c r="U603" s="4"/>
      <c r="V603" s="4"/>
      <c r="W603" s="4"/>
      <c r="X603" s="2" t="s">
        <v>4712</v>
      </c>
      <c r="Y603" s="4" t="s">
        <v>54</v>
      </c>
      <c r="Z603" s="4"/>
      <c r="AA603" s="4"/>
      <c r="AB603" s="4"/>
    </row>
    <row r="604" customFormat="false" ht="75" hidden="false" customHeight="true" outlineLevel="0" collapsed="false">
      <c r="A604" s="4" t="s">
        <v>4713</v>
      </c>
      <c r="B604" s="4" t="s">
        <v>4703</v>
      </c>
      <c r="C604" s="4" t="s">
        <v>4714</v>
      </c>
      <c r="D604" s="4" t="n">
        <v>1986</v>
      </c>
      <c r="E604" s="4" t="s">
        <v>91</v>
      </c>
      <c r="F604" s="4" t="s">
        <v>4715</v>
      </c>
      <c r="G604" s="4" t="str">
        <f aca="false">IF(LEFT(I604,3)="R1 ","L6",IF(D604&gt;=2014,"L1",IF(D604&gt;=1998,"L2",IF(D604&gt;=1987,"L3",IF(D604&gt;=1978,"L4",IF(D604&gt;=1965,"L5","L6"))))))</f>
        <v>L4</v>
      </c>
      <c r="H604" s="4" t="str">
        <f aca="false">IFERROR(INDEX(Lanes!$C$2:$C$60,MATCH(LEFT(I604,FIND(" ",I604)-1),Lanes!$A$2:$A$60,0)),"?")</f>
        <v>V</v>
      </c>
      <c r="I604" s="4" t="s">
        <v>4508</v>
      </c>
      <c r="J604" s="4"/>
      <c r="K604" s="4" t="s">
        <v>2678</v>
      </c>
      <c r="L604" s="4" t="s">
        <v>2133</v>
      </c>
      <c r="M604" s="4" t="s">
        <v>4706</v>
      </c>
      <c r="N604" s="4" t="s">
        <v>4707</v>
      </c>
      <c r="O604" s="4" t="s">
        <v>4716</v>
      </c>
      <c r="P604" s="2" t="s">
        <v>4717</v>
      </c>
      <c r="Q604" s="2" t="s">
        <v>4718</v>
      </c>
      <c r="R604" s="4" t="s">
        <v>50</v>
      </c>
      <c r="S604" s="4" t="s">
        <v>4719</v>
      </c>
      <c r="T604" s="4" t="s">
        <v>52</v>
      </c>
      <c r="U604" s="4"/>
      <c r="V604" s="4"/>
      <c r="W604" s="4"/>
      <c r="X604" s="2" t="s">
        <v>4720</v>
      </c>
      <c r="Y604" s="4" t="s">
        <v>54</v>
      </c>
      <c r="Z604" s="4"/>
      <c r="AA604" s="4"/>
      <c r="AB604" s="4"/>
    </row>
    <row r="605" customFormat="false" ht="75" hidden="false" customHeight="true" outlineLevel="0" collapsed="false">
      <c r="A605" s="4" t="s">
        <v>4721</v>
      </c>
      <c r="B605" s="4" t="s">
        <v>4703</v>
      </c>
      <c r="C605" s="4" t="s">
        <v>4722</v>
      </c>
      <c r="D605" s="4" t="n">
        <v>1986</v>
      </c>
      <c r="E605" s="4" t="s">
        <v>91</v>
      </c>
      <c r="F605" s="4" t="s">
        <v>4723</v>
      </c>
      <c r="G605" s="4" t="str">
        <f aca="false">IF(LEFT(I605,3)="R1 ","L6",IF(D605&gt;=2014,"L1",IF(D605&gt;=1998,"L2",IF(D605&gt;=1987,"L3",IF(D605&gt;=1978,"L4",IF(D605&gt;=1965,"L5","L6"))))))</f>
        <v>L4</v>
      </c>
      <c r="H605" s="4" t="str">
        <f aca="false">IFERROR(INDEX(Lanes!$C$2:$C$60,MATCH(LEFT(I605,FIND(" ",I605)-1),Lanes!$A$2:$A$60,0)),"?")</f>
        <v>V</v>
      </c>
      <c r="I605" s="4" t="s">
        <v>4508</v>
      </c>
      <c r="J605" s="4"/>
      <c r="K605" s="4" t="s">
        <v>44</v>
      </c>
      <c r="L605" s="4" t="s">
        <v>2133</v>
      </c>
      <c r="M605" s="4" t="s">
        <v>4706</v>
      </c>
      <c r="N605" s="4" t="s">
        <v>4707</v>
      </c>
      <c r="O605" s="4" t="s">
        <v>4724</v>
      </c>
      <c r="P605" s="2" t="s">
        <v>4725</v>
      </c>
      <c r="Q605" s="2" t="s">
        <v>4726</v>
      </c>
      <c r="R605" s="4" t="s">
        <v>50</v>
      </c>
      <c r="S605" s="4" t="s">
        <v>4727</v>
      </c>
      <c r="T605" s="4" t="s">
        <v>402</v>
      </c>
      <c r="U605" s="4"/>
      <c r="V605" s="4"/>
      <c r="W605" s="4"/>
      <c r="X605" s="2" t="s">
        <v>4728</v>
      </c>
      <c r="Y605" s="4" t="s">
        <v>54</v>
      </c>
      <c r="Z605" s="4"/>
      <c r="AA605" s="4"/>
      <c r="AB605" s="4"/>
    </row>
    <row r="606" customFormat="false" ht="75" hidden="false" customHeight="true" outlineLevel="0" collapsed="false">
      <c r="A606" s="4" t="s">
        <v>4729</v>
      </c>
      <c r="B606" s="4" t="s">
        <v>4703</v>
      </c>
      <c r="C606" s="4" t="s">
        <v>4730</v>
      </c>
      <c r="D606" s="4" t="n">
        <v>1987</v>
      </c>
      <c r="E606" s="4" t="s">
        <v>91</v>
      </c>
      <c r="F606" s="4" t="s">
        <v>4731</v>
      </c>
      <c r="G606" s="4" t="str">
        <f aca="false">IF(LEFT(I606,3)="R1 ","L6",IF(D606&gt;=2014,"L1",IF(D606&gt;=1998,"L2",IF(D606&gt;=1987,"L3",IF(D606&gt;=1978,"L4",IF(D606&gt;=1965,"L5","L6"))))))</f>
        <v>L3</v>
      </c>
      <c r="H606" s="4" t="str">
        <f aca="false">IFERROR(INDEX(Lanes!$C$2:$C$60,MATCH(LEFT(I606,FIND(" ",I606)-1),Lanes!$A$2:$A$60,0)),"?")</f>
        <v>V</v>
      </c>
      <c r="I606" s="4" t="s">
        <v>4508</v>
      </c>
      <c r="J606" s="4"/>
      <c r="K606" s="4" t="s">
        <v>2678</v>
      </c>
      <c r="L606" s="4" t="s">
        <v>2133</v>
      </c>
      <c r="M606" s="4" t="s">
        <v>4706</v>
      </c>
      <c r="N606" s="4" t="s">
        <v>4707</v>
      </c>
      <c r="O606" s="4" t="s">
        <v>4732</v>
      </c>
      <c r="P606" s="2" t="s">
        <v>4733</v>
      </c>
      <c r="Q606" s="2" t="s">
        <v>4734</v>
      </c>
      <c r="R606" s="4" t="s">
        <v>50</v>
      </c>
      <c r="S606" s="4" t="s">
        <v>4735</v>
      </c>
      <c r="T606" s="4" t="s">
        <v>107</v>
      </c>
      <c r="U606" s="4"/>
      <c r="V606" s="4"/>
      <c r="W606" s="4"/>
      <c r="X606" s="2" t="s">
        <v>4736</v>
      </c>
      <c r="Y606" s="4" t="s">
        <v>54</v>
      </c>
      <c r="Z606" s="4"/>
      <c r="AA606" s="4"/>
      <c r="AB606" s="4"/>
    </row>
    <row r="607" customFormat="false" ht="75" hidden="false" customHeight="true" outlineLevel="0" collapsed="false">
      <c r="A607" s="4" t="s">
        <v>4737</v>
      </c>
      <c r="B607" s="4" t="s">
        <v>4738</v>
      </c>
      <c r="C607" s="4" t="s">
        <v>4739</v>
      </c>
      <c r="D607" s="4" t="n">
        <v>1984</v>
      </c>
      <c r="E607" s="4" t="s">
        <v>91</v>
      </c>
      <c r="F607" s="4" t="s">
        <v>4507</v>
      </c>
      <c r="G607" s="4" t="str">
        <f aca="false">IF(LEFT(I607,3)="R1 ","L6",IF(D607&gt;=2014,"L1",IF(D607&gt;=1998,"L2",IF(D607&gt;=1987,"L3",IF(D607&gt;=1978,"L4",IF(D607&gt;=1965,"L5","L6"))))))</f>
        <v>L4</v>
      </c>
      <c r="H607" s="4" t="str">
        <f aca="false">IFERROR(INDEX(Lanes!$C$2:$C$60,MATCH(LEFT(I607,FIND(" ",I607)-1),Lanes!$A$2:$A$60,0)),"?")</f>
        <v>V</v>
      </c>
      <c r="I607" s="4" t="s">
        <v>4508</v>
      </c>
      <c r="J607" s="4"/>
      <c r="K607" s="4" t="s">
        <v>501</v>
      </c>
      <c r="L607" s="4" t="s">
        <v>2133</v>
      </c>
      <c r="M607" s="4" t="s">
        <v>4509</v>
      </c>
      <c r="N607" s="4" t="s">
        <v>4510</v>
      </c>
      <c r="O607" s="4" t="s">
        <v>4740</v>
      </c>
      <c r="P607" s="2" t="s">
        <v>4741</v>
      </c>
      <c r="Q607" s="2" t="s">
        <v>4742</v>
      </c>
      <c r="R607" s="4" t="s">
        <v>50</v>
      </c>
      <c r="S607" s="4" t="s">
        <v>4743</v>
      </c>
      <c r="T607" s="4" t="s">
        <v>107</v>
      </c>
      <c r="U607" s="4"/>
      <c r="V607" s="4"/>
      <c r="W607" s="4"/>
      <c r="X607" s="2" t="s">
        <v>4744</v>
      </c>
      <c r="Y607" s="4" t="s">
        <v>54</v>
      </c>
      <c r="Z607" s="4"/>
      <c r="AA607" s="4"/>
      <c r="AB607" s="4"/>
    </row>
    <row r="608" customFormat="false" ht="75" hidden="false" customHeight="true" outlineLevel="0" collapsed="false">
      <c r="A608" s="4" t="s">
        <v>4745</v>
      </c>
      <c r="B608" s="4" t="s">
        <v>4738</v>
      </c>
      <c r="C608" s="4" t="s">
        <v>4746</v>
      </c>
      <c r="D608" s="4" t="n">
        <v>1986</v>
      </c>
      <c r="E608" s="4" t="s">
        <v>91</v>
      </c>
      <c r="F608" s="4" t="s">
        <v>4507</v>
      </c>
      <c r="G608" s="4" t="str">
        <f aca="false">IF(LEFT(I608,3)="R1 ","L6",IF(D608&gt;=2014,"L1",IF(D608&gt;=1998,"L2",IF(D608&gt;=1987,"L3",IF(D608&gt;=1978,"L4",IF(D608&gt;=1965,"L5","L6"))))))</f>
        <v>L4</v>
      </c>
      <c r="H608" s="4" t="str">
        <f aca="false">IFERROR(INDEX(Lanes!$C$2:$C$60,MATCH(LEFT(I608,FIND(" ",I608)-1),Lanes!$A$2:$A$60,0)),"?")</f>
        <v>V</v>
      </c>
      <c r="I608" s="4" t="s">
        <v>4508</v>
      </c>
      <c r="J608" s="4"/>
      <c r="K608" s="4" t="s">
        <v>501</v>
      </c>
      <c r="L608" s="4" t="s">
        <v>2133</v>
      </c>
      <c r="M608" s="4" t="s">
        <v>4509</v>
      </c>
      <c r="N608" s="4" t="s">
        <v>4510</v>
      </c>
      <c r="O608" s="4" t="s">
        <v>4747</v>
      </c>
      <c r="P608" s="2" t="s">
        <v>4748</v>
      </c>
      <c r="Q608" s="2" t="s">
        <v>4749</v>
      </c>
      <c r="R608" s="4" t="s">
        <v>50</v>
      </c>
      <c r="S608" s="4" t="s">
        <v>4750</v>
      </c>
      <c r="T608" s="4" t="s">
        <v>402</v>
      </c>
      <c r="U608" s="4"/>
      <c r="V608" s="4"/>
      <c r="W608" s="4"/>
      <c r="X608" s="2" t="s">
        <v>4751</v>
      </c>
      <c r="Y608" s="4" t="s">
        <v>54</v>
      </c>
      <c r="Z608" s="4"/>
      <c r="AA608" s="4"/>
      <c r="AB608" s="4"/>
    </row>
    <row r="609" customFormat="false" ht="75" hidden="false" customHeight="true" outlineLevel="0" collapsed="false">
      <c r="A609" s="4" t="s">
        <v>4752</v>
      </c>
      <c r="B609" s="4" t="s">
        <v>4753</v>
      </c>
      <c r="C609" s="4" t="s">
        <v>4754</v>
      </c>
      <c r="D609" s="4" t="n">
        <v>1987</v>
      </c>
      <c r="E609" s="4" t="s">
        <v>91</v>
      </c>
      <c r="F609" s="4" t="s">
        <v>4507</v>
      </c>
      <c r="G609" s="4" t="str">
        <f aca="false">IF(LEFT(I609,3)="R1 ","L6",IF(D609&gt;=2014,"L1",IF(D609&gt;=1998,"L2",IF(D609&gt;=1987,"L3",IF(D609&gt;=1978,"L4",IF(D609&gt;=1965,"L5","L6"))))))</f>
        <v>L3</v>
      </c>
      <c r="H609" s="4" t="str">
        <f aca="false">IFERROR(INDEX(Lanes!$C$2:$C$60,MATCH(LEFT(I609,FIND(" ",I609)-1),Lanes!$A$2:$A$60,0)),"?")</f>
        <v>V</v>
      </c>
      <c r="I609" s="4" t="s">
        <v>4508</v>
      </c>
      <c r="J609" s="4"/>
      <c r="K609" s="4" t="s">
        <v>445</v>
      </c>
      <c r="L609" s="4" t="s">
        <v>2133</v>
      </c>
      <c r="M609" s="4" t="s">
        <v>4598</v>
      </c>
      <c r="N609" s="4"/>
      <c r="O609" s="4" t="s">
        <v>4755</v>
      </c>
      <c r="P609" s="2" t="s">
        <v>4756</v>
      </c>
      <c r="Q609" s="2" t="s">
        <v>4757</v>
      </c>
      <c r="R609" s="4" t="s">
        <v>50</v>
      </c>
      <c r="S609" s="4" t="s">
        <v>4758</v>
      </c>
      <c r="T609" s="4" t="s">
        <v>402</v>
      </c>
      <c r="U609" s="4"/>
      <c r="V609" s="4"/>
      <c r="W609" s="4"/>
      <c r="X609" s="2" t="s">
        <v>4759</v>
      </c>
      <c r="Y609" s="4" t="s">
        <v>77</v>
      </c>
      <c r="Z609" s="4"/>
      <c r="AA609" s="4"/>
      <c r="AB609" s="4"/>
    </row>
    <row r="610" customFormat="false" ht="75" hidden="false" customHeight="true" outlineLevel="0" collapsed="false">
      <c r="A610" s="4" t="s">
        <v>4760</v>
      </c>
      <c r="B610" s="4" t="s">
        <v>4753</v>
      </c>
      <c r="C610" s="4" t="s">
        <v>4761</v>
      </c>
      <c r="D610" s="4" t="n">
        <v>1990</v>
      </c>
      <c r="E610" s="4" t="s">
        <v>91</v>
      </c>
      <c r="F610" s="4" t="s">
        <v>4507</v>
      </c>
      <c r="G610" s="4" t="str">
        <f aca="false">IF(LEFT(I610,3)="R1 ","L6",IF(D610&gt;=2014,"L1",IF(D610&gt;=1998,"L2",IF(D610&gt;=1987,"L3",IF(D610&gt;=1978,"L4",IF(D610&gt;=1965,"L5","L6"))))))</f>
        <v>L3</v>
      </c>
      <c r="H610" s="4" t="str">
        <f aca="false">IFERROR(INDEX(Lanes!$C$2:$C$60,MATCH(LEFT(I610,FIND(" ",I610)-1),Lanes!$A$2:$A$60,0)),"?")</f>
        <v>V</v>
      </c>
      <c r="I610" s="4" t="s">
        <v>4508</v>
      </c>
      <c r="J610" s="4"/>
      <c r="K610" s="4" t="s">
        <v>445</v>
      </c>
      <c r="L610" s="4" t="s">
        <v>2133</v>
      </c>
      <c r="M610" s="4" t="s">
        <v>4598</v>
      </c>
      <c r="N610" s="4"/>
      <c r="O610" s="4" t="s">
        <v>4762</v>
      </c>
      <c r="P610" s="2" t="s">
        <v>4763</v>
      </c>
      <c r="Q610" s="2" t="s">
        <v>4764</v>
      </c>
      <c r="R610" s="4" t="s">
        <v>50</v>
      </c>
      <c r="S610" s="4" t="s">
        <v>4765</v>
      </c>
      <c r="T610" s="4" t="s">
        <v>402</v>
      </c>
      <c r="U610" s="4"/>
      <c r="V610" s="4"/>
      <c r="W610" s="4"/>
      <c r="X610" s="2" t="s">
        <v>4759</v>
      </c>
      <c r="Y610" s="4" t="s">
        <v>54</v>
      </c>
      <c r="Z610" s="4"/>
      <c r="AA610" s="4"/>
      <c r="AB610" s="4"/>
    </row>
    <row r="611" customFormat="false" ht="75" hidden="false" customHeight="true" outlineLevel="0" collapsed="false">
      <c r="A611" s="4" t="s">
        <v>4766</v>
      </c>
      <c r="B611" s="4" t="s">
        <v>4767</v>
      </c>
      <c r="C611" s="4" t="s">
        <v>41</v>
      </c>
      <c r="D611" s="4" t="n">
        <v>1991</v>
      </c>
      <c r="E611" s="4" t="s">
        <v>41</v>
      </c>
      <c r="F611" s="4" t="s">
        <v>4507</v>
      </c>
      <c r="G611" s="4" t="str">
        <f aca="false">IF(LEFT(I611,3)="R1 ","L6",IF(D611&gt;=2014,"L1",IF(D611&gt;=1998,"L2",IF(D611&gt;=1987,"L3",IF(D611&gt;=1978,"L4",IF(D611&gt;=1965,"L5","L6"))))))</f>
        <v>L3</v>
      </c>
      <c r="H611" s="4" t="str">
        <f aca="false">IFERROR(INDEX(Lanes!$C$2:$C$60,MATCH(LEFT(I611,FIND(" ",I611)-1),Lanes!$A$2:$A$60,0)),"?")</f>
        <v>V</v>
      </c>
      <c r="I611" s="4" t="s">
        <v>4508</v>
      </c>
      <c r="J611" s="4"/>
      <c r="K611" s="4" t="s">
        <v>501</v>
      </c>
      <c r="L611" s="4" t="s">
        <v>2133</v>
      </c>
      <c r="M611" s="4" t="s">
        <v>4509</v>
      </c>
      <c r="N611" s="4" t="s">
        <v>4510</v>
      </c>
      <c r="O611" s="4" t="s">
        <v>4768</v>
      </c>
      <c r="P611" s="2" t="s">
        <v>4769</v>
      </c>
      <c r="Q611" s="2" t="s">
        <v>4770</v>
      </c>
      <c r="R611" s="4" t="s">
        <v>50</v>
      </c>
      <c r="S611" s="4" t="s">
        <v>4771</v>
      </c>
      <c r="T611" s="4" t="s">
        <v>107</v>
      </c>
      <c r="U611" s="4"/>
      <c r="V611" s="4"/>
      <c r="W611" s="4"/>
      <c r="X611" s="2" t="s">
        <v>4772</v>
      </c>
      <c r="Y611" s="4" t="s">
        <v>77</v>
      </c>
      <c r="Z611" s="4"/>
      <c r="AA611" s="4"/>
      <c r="AB611" s="4"/>
    </row>
    <row r="612" customFormat="false" ht="75" hidden="false" customHeight="true" outlineLevel="0" collapsed="false">
      <c r="A612" s="4" t="s">
        <v>4773</v>
      </c>
      <c r="B612" s="4" t="s">
        <v>4774</v>
      </c>
      <c r="C612" s="4" t="s">
        <v>4775</v>
      </c>
      <c r="D612" s="4" t="n">
        <v>1988</v>
      </c>
      <c r="E612" s="4" t="s">
        <v>91</v>
      </c>
      <c r="F612" s="4" t="s">
        <v>4776</v>
      </c>
      <c r="G612" s="4" t="str">
        <f aca="false">IF(LEFT(I612,3)="R1 ","L6",IF(D612&gt;=2014,"L1",IF(D612&gt;=1998,"L2",IF(D612&gt;=1987,"L3",IF(D612&gt;=1978,"L4",IF(D612&gt;=1965,"L5","L6"))))))</f>
        <v>L3</v>
      </c>
      <c r="H612" s="4" t="str">
        <f aca="false">IFERROR(INDEX(Lanes!$C$2:$C$60,MATCH(LEFT(I612,FIND(" ",I612)-1),Lanes!$A$2:$A$60,0)),"?")</f>
        <v>V</v>
      </c>
      <c r="I612" s="4" t="s">
        <v>4508</v>
      </c>
      <c r="J612" s="4" t="s">
        <v>1520</v>
      </c>
      <c r="K612" s="4" t="s">
        <v>525</v>
      </c>
      <c r="L612" s="4" t="s">
        <v>2133</v>
      </c>
      <c r="M612" s="4" t="s">
        <v>4509</v>
      </c>
      <c r="N612" s="4" t="s">
        <v>4510</v>
      </c>
      <c r="O612" s="4" t="s">
        <v>4777</v>
      </c>
      <c r="P612" s="2" t="s">
        <v>4778</v>
      </c>
      <c r="Q612" s="2" t="s">
        <v>4779</v>
      </c>
      <c r="R612" s="4" t="s">
        <v>50</v>
      </c>
      <c r="S612" s="4" t="s">
        <v>4780</v>
      </c>
      <c r="T612" s="4" t="s">
        <v>52</v>
      </c>
      <c r="U612" s="4"/>
      <c r="V612" s="4"/>
      <c r="W612" s="4"/>
      <c r="X612" s="2" t="s">
        <v>4781</v>
      </c>
      <c r="Y612" s="4" t="s">
        <v>54</v>
      </c>
      <c r="Z612" s="4"/>
      <c r="AA612" s="4"/>
      <c r="AB612" s="4"/>
    </row>
    <row r="613" customFormat="false" ht="75" hidden="false" customHeight="true" outlineLevel="0" collapsed="false">
      <c r="A613" s="4" t="s">
        <v>4782</v>
      </c>
      <c r="B613" s="4" t="s">
        <v>4774</v>
      </c>
      <c r="C613" s="4" t="s">
        <v>4783</v>
      </c>
      <c r="D613" s="4" t="n">
        <v>1990</v>
      </c>
      <c r="E613" s="4" t="s">
        <v>91</v>
      </c>
      <c r="F613" s="4" t="s">
        <v>4507</v>
      </c>
      <c r="G613" s="4" t="str">
        <f aca="false">IF(LEFT(I613,3)="R1 ","L6",IF(D613&gt;=2014,"L1",IF(D613&gt;=1998,"L2",IF(D613&gt;=1987,"L3",IF(D613&gt;=1978,"L4",IF(D613&gt;=1965,"L5","L6"))))))</f>
        <v>L3</v>
      </c>
      <c r="H613" s="4" t="str">
        <f aca="false">IFERROR(INDEX(Lanes!$C$2:$C$60,MATCH(LEFT(I613,FIND(" ",I613)-1),Lanes!$A$2:$A$60,0)),"?")</f>
        <v>V</v>
      </c>
      <c r="I613" s="4" t="s">
        <v>4508</v>
      </c>
      <c r="J613" s="4" t="s">
        <v>1520</v>
      </c>
      <c r="K613" s="4" t="s">
        <v>501</v>
      </c>
      <c r="L613" s="4" t="s">
        <v>2133</v>
      </c>
      <c r="M613" s="4" t="s">
        <v>4509</v>
      </c>
      <c r="N613" s="4" t="s">
        <v>4510</v>
      </c>
      <c r="O613" s="4" t="s">
        <v>4784</v>
      </c>
      <c r="P613" s="2" t="s">
        <v>4785</v>
      </c>
      <c r="Q613" s="2" t="s">
        <v>4786</v>
      </c>
      <c r="R613" s="4" t="s">
        <v>50</v>
      </c>
      <c r="S613" s="4" t="s">
        <v>4787</v>
      </c>
      <c r="T613" s="4" t="s">
        <v>107</v>
      </c>
      <c r="U613" s="4"/>
      <c r="V613" s="4"/>
      <c r="W613" s="4"/>
      <c r="X613" s="2" t="s">
        <v>4788</v>
      </c>
      <c r="Y613" s="4" t="s">
        <v>54</v>
      </c>
      <c r="Z613" s="4"/>
      <c r="AA613" s="4"/>
      <c r="AB613" s="4"/>
    </row>
    <row r="614" customFormat="false" ht="75" hidden="false" customHeight="true" outlineLevel="0" collapsed="false">
      <c r="A614" s="4" t="s">
        <v>4789</v>
      </c>
      <c r="B614" s="4" t="s">
        <v>4790</v>
      </c>
      <c r="C614" s="4" t="s">
        <v>4791</v>
      </c>
      <c r="D614" s="4" t="n">
        <v>1992</v>
      </c>
      <c r="E614" s="4" t="s">
        <v>91</v>
      </c>
      <c r="F614" s="4" t="s">
        <v>4507</v>
      </c>
      <c r="G614" s="4" t="str">
        <f aca="false">IF(LEFT(I614,3)="R1 ","L6",IF(D614&gt;=2014,"L1",IF(D614&gt;=1998,"L2",IF(D614&gt;=1987,"L3",IF(D614&gt;=1978,"L4",IF(D614&gt;=1965,"L5","L6"))))))</f>
        <v>L3</v>
      </c>
      <c r="H614" s="4" t="str">
        <f aca="false">IFERROR(INDEX(Lanes!$C$2:$C$60,MATCH(LEFT(I614,FIND(" ",I614)-1),Lanes!$A$2:$A$60,0)),"?")</f>
        <v>V</v>
      </c>
      <c r="I614" s="4" t="s">
        <v>4508</v>
      </c>
      <c r="J614" s="4"/>
      <c r="K614" s="4" t="s">
        <v>351</v>
      </c>
      <c r="L614" s="4" t="s">
        <v>2133</v>
      </c>
      <c r="M614" s="4" t="s">
        <v>4509</v>
      </c>
      <c r="N614" s="4" t="s">
        <v>4510</v>
      </c>
      <c r="O614" s="4" t="s">
        <v>4792</v>
      </c>
      <c r="P614" s="2" t="s">
        <v>4793</v>
      </c>
      <c r="Q614" s="2" t="s">
        <v>4794</v>
      </c>
      <c r="R614" s="4" t="s">
        <v>50</v>
      </c>
      <c r="S614" s="4" t="s">
        <v>4795</v>
      </c>
      <c r="T614" s="4" t="s">
        <v>107</v>
      </c>
      <c r="U614" s="4"/>
      <c r="V614" s="4"/>
      <c r="W614" s="4"/>
      <c r="X614" s="2" t="s">
        <v>4796</v>
      </c>
      <c r="Y614" s="4" t="s">
        <v>54</v>
      </c>
      <c r="Z614" s="4"/>
      <c r="AA614" s="4"/>
      <c r="AB614" s="4"/>
    </row>
    <row r="615" customFormat="false" ht="75" hidden="false" customHeight="true" outlineLevel="0" collapsed="false">
      <c r="A615" s="4" t="s">
        <v>4797</v>
      </c>
      <c r="B615" s="4" t="s">
        <v>4790</v>
      </c>
      <c r="C615" s="4" t="s">
        <v>4798</v>
      </c>
      <c r="D615" s="4" t="n">
        <v>1993</v>
      </c>
      <c r="E615" s="4" t="s">
        <v>91</v>
      </c>
      <c r="F615" s="4" t="s">
        <v>4507</v>
      </c>
      <c r="G615" s="4" t="str">
        <f aca="false">IF(LEFT(I615,3)="R1 ","L6",IF(D615&gt;=2014,"L1",IF(D615&gt;=1998,"L2",IF(D615&gt;=1987,"L3",IF(D615&gt;=1978,"L4",IF(D615&gt;=1965,"L5","L6"))))))</f>
        <v>L3</v>
      </c>
      <c r="H615" s="4" t="str">
        <f aca="false">IFERROR(INDEX(Lanes!$C$2:$C$60,MATCH(LEFT(I615,FIND(" ",I615)-1),Lanes!$A$2:$A$60,0)),"?")</f>
        <v>V</v>
      </c>
      <c r="I615" s="4" t="s">
        <v>4508</v>
      </c>
      <c r="J615" s="4"/>
      <c r="K615" s="4" t="s">
        <v>525</v>
      </c>
      <c r="L615" s="4" t="s">
        <v>2133</v>
      </c>
      <c r="M615" s="4" t="s">
        <v>4509</v>
      </c>
      <c r="N615" s="4" t="s">
        <v>4510</v>
      </c>
      <c r="O615" s="4" t="s">
        <v>4777</v>
      </c>
      <c r="P615" s="2" t="s">
        <v>4799</v>
      </c>
      <c r="Q615" s="2" t="s">
        <v>4800</v>
      </c>
      <c r="R615" s="4" t="s">
        <v>50</v>
      </c>
      <c r="S615" s="4" t="s">
        <v>4801</v>
      </c>
      <c r="T615" s="4" t="s">
        <v>402</v>
      </c>
      <c r="U615" s="4"/>
      <c r="V615" s="4"/>
      <c r="W615" s="4"/>
      <c r="X615" s="2" t="s">
        <v>4802</v>
      </c>
      <c r="Y615" s="4" t="s">
        <v>54</v>
      </c>
      <c r="Z615" s="4"/>
      <c r="AA615" s="4"/>
      <c r="AB615" s="4"/>
    </row>
    <row r="616" customFormat="false" ht="75" hidden="false" customHeight="true" outlineLevel="0" collapsed="false">
      <c r="A616" s="4" t="s">
        <v>4803</v>
      </c>
      <c r="B616" s="4" t="s">
        <v>4804</v>
      </c>
      <c r="C616" s="4" t="s">
        <v>4805</v>
      </c>
      <c r="D616" s="4" t="n">
        <v>1989</v>
      </c>
      <c r="E616" s="4" t="s">
        <v>91</v>
      </c>
      <c r="F616" s="4" t="s">
        <v>4507</v>
      </c>
      <c r="G616" s="4" t="str">
        <f aca="false">IF(LEFT(I616,3)="R1 ","L6",IF(D616&gt;=2014,"L1",IF(D616&gt;=1998,"L2",IF(D616&gt;=1987,"L3",IF(D616&gt;=1978,"L4",IF(D616&gt;=1965,"L5","L6"))))))</f>
        <v>L3</v>
      </c>
      <c r="H616" s="4" t="str">
        <f aca="false">IFERROR(INDEX(Lanes!$C$2:$C$60,MATCH(LEFT(I616,FIND(" ",I616)-1),Lanes!$A$2:$A$60,0)),"?")</f>
        <v>V</v>
      </c>
      <c r="I616" s="4" t="s">
        <v>4508</v>
      </c>
      <c r="J616" s="4" t="s">
        <v>4153</v>
      </c>
      <c r="K616" s="4" t="s">
        <v>525</v>
      </c>
      <c r="L616" s="4" t="s">
        <v>2133</v>
      </c>
      <c r="M616" s="4" t="s">
        <v>4509</v>
      </c>
      <c r="N616" s="4" t="s">
        <v>4510</v>
      </c>
      <c r="O616" s="4" t="s">
        <v>4806</v>
      </c>
      <c r="P616" s="2" t="s">
        <v>4807</v>
      </c>
      <c r="Q616" s="2" t="s">
        <v>4808</v>
      </c>
      <c r="R616" s="4" t="s">
        <v>50</v>
      </c>
      <c r="S616" s="4" t="s">
        <v>4809</v>
      </c>
      <c r="T616" s="4" t="s">
        <v>402</v>
      </c>
      <c r="U616" s="4"/>
      <c r="V616" s="4"/>
      <c r="W616" s="4"/>
      <c r="X616" s="2" t="s">
        <v>4810</v>
      </c>
      <c r="Y616" s="4" t="s">
        <v>54</v>
      </c>
      <c r="Z616" s="4"/>
      <c r="AA616" s="4"/>
      <c r="AB616" s="4"/>
    </row>
    <row r="617" customFormat="false" ht="75" hidden="false" customHeight="true" outlineLevel="0" collapsed="false">
      <c r="A617" s="4" t="s">
        <v>4811</v>
      </c>
      <c r="B617" s="4" t="s">
        <v>4812</v>
      </c>
      <c r="C617" s="4" t="s">
        <v>4813</v>
      </c>
      <c r="D617" s="4" t="n">
        <v>1991</v>
      </c>
      <c r="E617" s="4" t="s">
        <v>91</v>
      </c>
      <c r="F617" s="4" t="s">
        <v>4507</v>
      </c>
      <c r="G617" s="4" t="str">
        <f aca="false">IF(LEFT(I617,3)="R1 ","L6",IF(D617&gt;=2014,"L1",IF(D617&gt;=1998,"L2",IF(D617&gt;=1987,"L3",IF(D617&gt;=1978,"L4",IF(D617&gt;=1965,"L5","L6"))))))</f>
        <v>L3</v>
      </c>
      <c r="H617" s="4" t="str">
        <f aca="false">IFERROR(INDEX(Lanes!$C$2:$C$60,MATCH(LEFT(I617,FIND(" ",I617)-1),Lanes!$A$2:$A$60,0)),"?")</f>
        <v>V</v>
      </c>
      <c r="I617" s="4" t="s">
        <v>4508</v>
      </c>
      <c r="J617" s="4"/>
      <c r="K617" s="4" t="s">
        <v>501</v>
      </c>
      <c r="L617" s="4" t="s">
        <v>2133</v>
      </c>
      <c r="M617" s="4" t="s">
        <v>4509</v>
      </c>
      <c r="N617" s="4" t="s">
        <v>4510</v>
      </c>
      <c r="O617" s="4" t="s">
        <v>4814</v>
      </c>
      <c r="P617" s="2" t="s">
        <v>4815</v>
      </c>
      <c r="Q617" s="2" t="s">
        <v>4816</v>
      </c>
      <c r="R617" s="4" t="s">
        <v>50</v>
      </c>
      <c r="S617" s="4" t="s">
        <v>4817</v>
      </c>
      <c r="T617" s="4" t="s">
        <v>107</v>
      </c>
      <c r="U617" s="4"/>
      <c r="V617" s="4"/>
      <c r="W617" s="4"/>
      <c r="X617" s="2" t="s">
        <v>4818</v>
      </c>
      <c r="Y617" s="4" t="s">
        <v>54</v>
      </c>
      <c r="Z617" s="4"/>
      <c r="AA617" s="4"/>
      <c r="AB617" s="4"/>
    </row>
    <row r="618" customFormat="false" ht="75" hidden="false" customHeight="true" outlineLevel="0" collapsed="false">
      <c r="A618" s="4" t="s">
        <v>4819</v>
      </c>
      <c r="B618" s="4" t="s">
        <v>4820</v>
      </c>
      <c r="C618" s="4" t="s">
        <v>4821</v>
      </c>
      <c r="D618" s="4" t="n">
        <v>1989</v>
      </c>
      <c r="E618" s="4" t="s">
        <v>91</v>
      </c>
      <c r="F618" s="4" t="s">
        <v>4507</v>
      </c>
      <c r="G618" s="4" t="str">
        <f aca="false">IF(LEFT(I618,3)="R1 ","L6",IF(D618&gt;=2014,"L1",IF(D618&gt;=1998,"L2",IF(D618&gt;=1987,"L3",IF(D618&gt;=1978,"L4",IF(D618&gt;=1965,"L5","L6"))))))</f>
        <v>L3</v>
      </c>
      <c r="H618" s="4" t="str">
        <f aca="false">IFERROR(INDEX(Lanes!$C$2:$C$60,MATCH(LEFT(I618,FIND(" ",I618)-1),Lanes!$A$2:$A$60,0)),"?")</f>
        <v>V</v>
      </c>
      <c r="I618" s="4" t="s">
        <v>4508</v>
      </c>
      <c r="J618" s="4"/>
      <c r="K618" s="4" t="s">
        <v>351</v>
      </c>
      <c r="L618" s="4" t="s">
        <v>2133</v>
      </c>
      <c r="M618" s="4" t="s">
        <v>4598</v>
      </c>
      <c r="N618" s="4"/>
      <c r="O618" s="4" t="s">
        <v>4822</v>
      </c>
      <c r="P618" s="2" t="s">
        <v>4823</v>
      </c>
      <c r="Q618" s="2" t="s">
        <v>4824</v>
      </c>
      <c r="R618" s="4" t="s">
        <v>50</v>
      </c>
      <c r="S618" s="4" t="s">
        <v>4825</v>
      </c>
      <c r="T618" s="4" t="s">
        <v>52</v>
      </c>
      <c r="U618" s="4"/>
      <c r="V618" s="4"/>
      <c r="W618" s="4"/>
      <c r="X618" s="2" t="s">
        <v>4826</v>
      </c>
      <c r="Y618" s="4" t="s">
        <v>54</v>
      </c>
      <c r="Z618" s="4"/>
      <c r="AA618" s="4"/>
      <c r="AB618" s="4"/>
    </row>
    <row r="619" customFormat="false" ht="75" hidden="false" customHeight="true" outlineLevel="0" collapsed="false">
      <c r="A619" s="4" t="s">
        <v>4827</v>
      </c>
      <c r="B619" s="4" t="s">
        <v>4828</v>
      </c>
      <c r="C619" s="4" t="s">
        <v>4829</v>
      </c>
      <c r="D619" s="4" t="n">
        <v>1990</v>
      </c>
      <c r="E619" s="4" t="s">
        <v>91</v>
      </c>
      <c r="F619" s="4" t="s">
        <v>948</v>
      </c>
      <c r="G619" s="4" t="str">
        <f aca="false">IF(LEFT(I619,3)="R1 ","L6",IF(D619&gt;=2014,"L1",IF(D619&gt;=1998,"L2",IF(D619&gt;=1987,"L3",IF(D619&gt;=1978,"L4",IF(D619&gt;=1965,"L5","L6"))))))</f>
        <v>L3</v>
      </c>
      <c r="H619" s="4" t="str">
        <f aca="false">IFERROR(INDEX(Lanes!$C$2:$C$60,MATCH(LEFT(I619,FIND(" ",I619)-1),Lanes!$A$2:$A$60,0)),"?")</f>
        <v>V</v>
      </c>
      <c r="I619" s="4" t="s">
        <v>4508</v>
      </c>
      <c r="J619" s="4"/>
      <c r="K619" s="4" t="s">
        <v>2678</v>
      </c>
      <c r="L619" s="4" t="s">
        <v>2133</v>
      </c>
      <c r="M619" s="4" t="s">
        <v>4646</v>
      </c>
      <c r="N619" s="4" t="s">
        <v>4647</v>
      </c>
      <c r="O619" s="4" t="s">
        <v>4830</v>
      </c>
      <c r="P619" s="2" t="s">
        <v>4831</v>
      </c>
      <c r="Q619" s="2" t="s">
        <v>4832</v>
      </c>
      <c r="R619" s="4" t="s">
        <v>50</v>
      </c>
      <c r="S619" s="4" t="s">
        <v>4833</v>
      </c>
      <c r="T619" s="4" t="s">
        <v>107</v>
      </c>
      <c r="U619" s="4"/>
      <c r="V619" s="4"/>
      <c r="W619" s="4"/>
      <c r="X619" s="2" t="s">
        <v>4834</v>
      </c>
      <c r="Y619" s="4" t="s">
        <v>54</v>
      </c>
      <c r="Z619" s="4"/>
      <c r="AA619" s="4"/>
      <c r="AB619" s="4"/>
    </row>
    <row r="620" customFormat="false" ht="75" hidden="false" customHeight="true" outlineLevel="0" collapsed="false">
      <c r="A620" s="4" t="s">
        <v>4835</v>
      </c>
      <c r="B620" s="4" t="s">
        <v>4836</v>
      </c>
      <c r="C620" s="4" t="s">
        <v>4837</v>
      </c>
      <c r="D620" s="4" t="n">
        <v>1991</v>
      </c>
      <c r="E620" s="4" t="s">
        <v>91</v>
      </c>
      <c r="F620" s="4" t="s">
        <v>4838</v>
      </c>
      <c r="G620" s="4" t="str">
        <f aca="false">IF(LEFT(I620,3)="R1 ","L6",IF(D620&gt;=2014,"L1",IF(D620&gt;=1998,"L2",IF(D620&gt;=1987,"L3",IF(D620&gt;=1978,"L4",IF(D620&gt;=1965,"L5","L6"))))))</f>
        <v>L3</v>
      </c>
      <c r="H620" s="4" t="str">
        <f aca="false">IFERROR(INDEX(Lanes!$C$2:$C$60,MATCH(LEFT(I620,FIND(" ",I620)-1),Lanes!$A$2:$A$60,0)),"?")</f>
        <v>V</v>
      </c>
      <c r="I620" s="4" t="s">
        <v>4508</v>
      </c>
      <c r="J620" s="4"/>
      <c r="K620" s="4" t="s">
        <v>501</v>
      </c>
      <c r="L620" s="4" t="s">
        <v>2133</v>
      </c>
      <c r="M620" s="4" t="s">
        <v>4646</v>
      </c>
      <c r="N620" s="4" t="s">
        <v>4647</v>
      </c>
      <c r="O620" s="4" t="s">
        <v>4839</v>
      </c>
      <c r="P620" s="2" t="s">
        <v>4840</v>
      </c>
      <c r="Q620" s="2" t="s">
        <v>4841</v>
      </c>
      <c r="R620" s="4" t="s">
        <v>50</v>
      </c>
      <c r="S620" s="4" t="s">
        <v>4842</v>
      </c>
      <c r="T620" s="4" t="s">
        <v>107</v>
      </c>
      <c r="U620" s="4"/>
      <c r="V620" s="4"/>
      <c r="W620" s="4"/>
      <c r="X620" s="2" t="s">
        <v>4843</v>
      </c>
      <c r="Y620" s="4" t="s">
        <v>54</v>
      </c>
      <c r="Z620" s="4"/>
      <c r="AA620" s="4"/>
      <c r="AB620" s="4"/>
    </row>
    <row r="621" customFormat="false" ht="75" hidden="false" customHeight="true" outlineLevel="0" collapsed="false">
      <c r="A621" s="4" t="s">
        <v>4844</v>
      </c>
      <c r="B621" s="4" t="s">
        <v>79</v>
      </c>
      <c r="C621" s="4" t="s">
        <v>4845</v>
      </c>
      <c r="D621" s="4" t="n">
        <v>1982</v>
      </c>
      <c r="E621" s="4" t="s">
        <v>41</v>
      </c>
      <c r="F621" s="4" t="s">
        <v>4507</v>
      </c>
      <c r="G621" s="4" t="str">
        <f aca="false">IF(LEFT(I621,3)="R1 ","L6",IF(D621&gt;=2014,"L1",IF(D621&gt;=1998,"L2",IF(D621&gt;=1987,"L3",IF(D621&gt;=1978,"L4",IF(D621&gt;=1965,"L5","L6"))))))</f>
        <v>L4</v>
      </c>
      <c r="H621" s="4" t="str">
        <f aca="false">IFERROR(INDEX(Lanes!$C$2:$C$60,MATCH(LEFT(I621,FIND(" ",I621)-1),Lanes!$A$2:$A$60,0)),"?")</f>
        <v>V</v>
      </c>
      <c r="I621" s="4" t="s">
        <v>4508</v>
      </c>
      <c r="J621" s="4"/>
      <c r="K621" s="4" t="s">
        <v>501</v>
      </c>
      <c r="L621" s="4" t="s">
        <v>2133</v>
      </c>
      <c r="M621" s="4" t="s">
        <v>4509</v>
      </c>
      <c r="N621" s="4" t="s">
        <v>4510</v>
      </c>
      <c r="O621" s="4" t="s">
        <v>4846</v>
      </c>
      <c r="P621" s="2" t="s">
        <v>4847</v>
      </c>
      <c r="Q621" s="2" t="s">
        <v>4848</v>
      </c>
      <c r="R621" s="4" t="s">
        <v>50</v>
      </c>
      <c r="S621" s="4" t="s">
        <v>4849</v>
      </c>
      <c r="T621" s="4" t="s">
        <v>52</v>
      </c>
      <c r="U621" s="4"/>
      <c r="V621" s="4"/>
      <c r="W621" s="4"/>
      <c r="X621" s="2" t="s">
        <v>4850</v>
      </c>
      <c r="Y621" s="4" t="s">
        <v>54</v>
      </c>
      <c r="Z621" s="4"/>
      <c r="AA621" s="4"/>
      <c r="AB621" s="4"/>
    </row>
    <row r="622" customFormat="false" ht="75" hidden="false" customHeight="true" outlineLevel="0" collapsed="false">
      <c r="A622" s="4" t="s">
        <v>4851</v>
      </c>
      <c r="B622" s="4" t="s">
        <v>4852</v>
      </c>
      <c r="C622" s="4" t="s">
        <v>4853</v>
      </c>
      <c r="D622" s="4" t="n">
        <v>1986</v>
      </c>
      <c r="E622" s="4" t="s">
        <v>91</v>
      </c>
      <c r="F622" s="4" t="s">
        <v>4854</v>
      </c>
      <c r="G622" s="4" t="str">
        <f aca="false">IF(LEFT(I622,3)="R1 ","L6",IF(D622&gt;=2014,"L1",IF(D622&gt;=1998,"L2",IF(D622&gt;=1987,"L3",IF(D622&gt;=1978,"L4",IF(D622&gt;=1965,"L5","L6"))))))</f>
        <v>L4</v>
      </c>
      <c r="H622" s="4" t="str">
        <f aca="false">IFERROR(INDEX(Lanes!$C$2:$C$60,MATCH(LEFT(I622,FIND(" ",I622)-1),Lanes!$A$2:$A$60,0)),"?")</f>
        <v>V</v>
      </c>
      <c r="I622" s="4" t="s">
        <v>4508</v>
      </c>
      <c r="J622" s="4"/>
      <c r="K622" s="4" t="s">
        <v>661</v>
      </c>
      <c r="L622" s="4" t="s">
        <v>2133</v>
      </c>
      <c r="M622" s="4" t="s">
        <v>4855</v>
      </c>
      <c r="N622" s="4" t="s">
        <v>4856</v>
      </c>
      <c r="O622" s="4" t="s">
        <v>4857</v>
      </c>
      <c r="P622" s="2" t="s">
        <v>4858</v>
      </c>
      <c r="Q622" s="2" t="s">
        <v>4859</v>
      </c>
      <c r="R622" s="4" t="s">
        <v>50</v>
      </c>
      <c r="S622" s="4" t="s">
        <v>4860</v>
      </c>
      <c r="T622" s="4" t="s">
        <v>107</v>
      </c>
      <c r="U622" s="4"/>
      <c r="V622" s="4"/>
      <c r="W622" s="4"/>
      <c r="X622" s="2" t="s">
        <v>4861</v>
      </c>
      <c r="Y622" s="4" t="s">
        <v>54</v>
      </c>
      <c r="Z622" s="4"/>
      <c r="AA622" s="4"/>
      <c r="AB622" s="4"/>
    </row>
    <row r="623" customFormat="false" ht="75" hidden="false" customHeight="true" outlineLevel="0" collapsed="false">
      <c r="A623" s="4" t="s">
        <v>4862</v>
      </c>
      <c r="B623" s="4" t="s">
        <v>4863</v>
      </c>
      <c r="C623" s="4" t="s">
        <v>4864</v>
      </c>
      <c r="D623" s="4" t="n">
        <v>1985</v>
      </c>
      <c r="E623" s="4" t="s">
        <v>91</v>
      </c>
      <c r="F623" s="4" t="s">
        <v>4715</v>
      </c>
      <c r="G623" s="4" t="str">
        <f aca="false">IF(LEFT(I623,3)="R1 ","L6",IF(D623&gt;=2014,"L1",IF(D623&gt;=1998,"L2",IF(D623&gt;=1987,"L3",IF(D623&gt;=1978,"L4",IF(D623&gt;=1965,"L5","L6"))))))</f>
        <v>L4</v>
      </c>
      <c r="H623" s="4" t="str">
        <f aca="false">IFERROR(INDEX(Lanes!$C$2:$C$60,MATCH(LEFT(I623,FIND(" ",I623)-1),Lanes!$A$2:$A$60,0)),"?")</f>
        <v>V</v>
      </c>
      <c r="I623" s="4" t="s">
        <v>4508</v>
      </c>
      <c r="J623" s="4"/>
      <c r="K623" s="4" t="s">
        <v>661</v>
      </c>
      <c r="L623" s="4" t="s">
        <v>2133</v>
      </c>
      <c r="M623" s="4" t="s">
        <v>4855</v>
      </c>
      <c r="N623" s="4" t="s">
        <v>4856</v>
      </c>
      <c r="O623" s="4" t="s">
        <v>4865</v>
      </c>
      <c r="P623" s="2" t="s">
        <v>4866</v>
      </c>
      <c r="Q623" s="2" t="s">
        <v>4867</v>
      </c>
      <c r="R623" s="4" t="s">
        <v>50</v>
      </c>
      <c r="S623" s="4" t="s">
        <v>4868</v>
      </c>
      <c r="T623" s="4" t="s">
        <v>402</v>
      </c>
      <c r="U623" s="4"/>
      <c r="V623" s="4"/>
      <c r="W623" s="4"/>
      <c r="X623" s="2" t="s">
        <v>4869</v>
      </c>
      <c r="Y623" s="4" t="s">
        <v>54</v>
      </c>
      <c r="Z623" s="4"/>
      <c r="AA623" s="4"/>
      <c r="AB623" s="4"/>
    </row>
    <row r="624" customFormat="false" ht="75" hidden="false" customHeight="true" outlineLevel="0" collapsed="false">
      <c r="A624" s="4" t="s">
        <v>4870</v>
      </c>
      <c r="B624" s="4" t="s">
        <v>4871</v>
      </c>
      <c r="C624" s="4" t="s">
        <v>4872</v>
      </c>
      <c r="D624" s="4" t="n">
        <v>1990</v>
      </c>
      <c r="E624" s="4" t="s">
        <v>91</v>
      </c>
      <c r="F624" s="4" t="s">
        <v>4507</v>
      </c>
      <c r="G624" s="4" t="str">
        <f aca="false">IF(LEFT(I624,3)="R1 ","L6",IF(D624&gt;=2014,"L1",IF(D624&gt;=1998,"L2",IF(D624&gt;=1987,"L3",IF(D624&gt;=1978,"L4",IF(D624&gt;=1965,"L5","L6"))))))</f>
        <v>L3</v>
      </c>
      <c r="H624" s="4" t="str">
        <f aca="false">IFERROR(INDEX(Lanes!$C$2:$C$60,MATCH(LEFT(I624,FIND(" ",I624)-1),Lanes!$A$2:$A$60,0)),"?")</f>
        <v>V</v>
      </c>
      <c r="I624" s="4" t="s">
        <v>4508</v>
      </c>
      <c r="J624" s="4" t="s">
        <v>4153</v>
      </c>
      <c r="K624" s="4" t="s">
        <v>525</v>
      </c>
      <c r="L624" s="4" t="s">
        <v>2133</v>
      </c>
      <c r="M624" s="4" t="s">
        <v>4509</v>
      </c>
      <c r="N624" s="4" t="s">
        <v>4510</v>
      </c>
      <c r="O624" s="4" t="s">
        <v>4873</v>
      </c>
      <c r="P624" s="2" t="s">
        <v>4874</v>
      </c>
      <c r="Q624" s="2" t="s">
        <v>4875</v>
      </c>
      <c r="R624" s="4" t="s">
        <v>50</v>
      </c>
      <c r="S624" s="4" t="s">
        <v>4876</v>
      </c>
      <c r="T624" s="4" t="s">
        <v>402</v>
      </c>
      <c r="U624" s="4"/>
      <c r="V624" s="4"/>
      <c r="W624" s="4"/>
      <c r="X624" s="2" t="s">
        <v>4877</v>
      </c>
      <c r="Y624" s="4" t="s">
        <v>77</v>
      </c>
      <c r="Z624" s="4"/>
      <c r="AA624" s="4"/>
      <c r="AB624" s="4"/>
    </row>
    <row r="625" customFormat="false" ht="75" hidden="false" customHeight="true" outlineLevel="0" collapsed="false">
      <c r="A625" s="4" t="s">
        <v>4878</v>
      </c>
      <c r="B625" s="4" t="s">
        <v>4879</v>
      </c>
      <c r="C625" s="4" t="s">
        <v>4880</v>
      </c>
      <c r="D625" s="4" t="n">
        <v>1993</v>
      </c>
      <c r="E625" s="4" t="s">
        <v>91</v>
      </c>
      <c r="F625" s="4" t="s">
        <v>4881</v>
      </c>
      <c r="G625" s="4" t="str">
        <f aca="false">IF(LEFT(I625,3)="R1 ","L6",IF(D625&gt;=2014,"L1",IF(D625&gt;=1998,"L2",IF(D625&gt;=1987,"L3",IF(D625&gt;=1978,"L4",IF(D625&gt;=1965,"L5","L6"))))))</f>
        <v>L3</v>
      </c>
      <c r="H625" s="4" t="str">
        <f aca="false">IFERROR(INDEX(Lanes!$C$2:$C$60,MATCH(LEFT(I625,FIND(" ",I625)-1),Lanes!$A$2:$A$60,0)),"?")</f>
        <v>V</v>
      </c>
      <c r="I625" s="4" t="s">
        <v>4508</v>
      </c>
      <c r="J625" s="4" t="s">
        <v>1520</v>
      </c>
      <c r="K625" s="4" t="s">
        <v>925</v>
      </c>
      <c r="L625" s="4" t="s">
        <v>2133</v>
      </c>
      <c r="M625" s="4" t="s">
        <v>4598</v>
      </c>
      <c r="N625" s="4"/>
      <c r="O625" s="4" t="s">
        <v>4882</v>
      </c>
      <c r="P625" s="2" t="s">
        <v>4883</v>
      </c>
      <c r="Q625" s="2" t="s">
        <v>4884</v>
      </c>
      <c r="R625" s="4" t="s">
        <v>50</v>
      </c>
      <c r="S625" s="4" t="s">
        <v>4885</v>
      </c>
      <c r="T625" s="4" t="s">
        <v>402</v>
      </c>
      <c r="U625" s="4"/>
      <c r="V625" s="4"/>
      <c r="W625" s="4"/>
      <c r="X625" s="2" t="s">
        <v>4886</v>
      </c>
      <c r="Y625" s="4" t="s">
        <v>54</v>
      </c>
      <c r="Z625" s="4"/>
      <c r="AA625" s="4"/>
      <c r="AB625" s="4"/>
    </row>
    <row r="626" customFormat="false" ht="75" hidden="false" customHeight="true" outlineLevel="0" collapsed="false">
      <c r="A626" s="4" t="s">
        <v>4887</v>
      </c>
      <c r="B626" s="4" t="s">
        <v>2219</v>
      </c>
      <c r="C626" s="4" t="s">
        <v>4888</v>
      </c>
      <c r="D626" s="4" t="n">
        <v>1986</v>
      </c>
      <c r="E626" s="4" t="s">
        <v>91</v>
      </c>
      <c r="F626" s="4" t="s">
        <v>4889</v>
      </c>
      <c r="G626" s="4" t="str">
        <f aca="false">IF(LEFT(I626,3)="R1 ","L6",IF(D626&gt;=2014,"L1",IF(D626&gt;=1998,"L2",IF(D626&gt;=1987,"L3",IF(D626&gt;=1978,"L4",IF(D626&gt;=1965,"L5","L6"))))))</f>
        <v>L4</v>
      </c>
      <c r="H626" s="4" t="str">
        <f aca="false">IFERROR(INDEX(Lanes!$C$2:$C$60,MATCH(LEFT(I626,FIND(" ",I626)-1),Lanes!$A$2:$A$60,0)),"?")</f>
        <v>V</v>
      </c>
      <c r="I626" s="4" t="s">
        <v>4890</v>
      </c>
      <c r="J626" s="4"/>
      <c r="K626" s="4" t="s">
        <v>429</v>
      </c>
      <c r="L626" s="4" t="s">
        <v>45</v>
      </c>
      <c r="M626" s="4" t="s">
        <v>131</v>
      </c>
      <c r="N626" s="4"/>
      <c r="O626" s="4" t="s">
        <v>4891</v>
      </c>
      <c r="P626" s="2" t="s">
        <v>4892</v>
      </c>
      <c r="Q626" s="2" t="s">
        <v>4893</v>
      </c>
      <c r="R626" s="4" t="s">
        <v>50</v>
      </c>
      <c r="S626" s="4" t="s">
        <v>4894</v>
      </c>
      <c r="T626" s="4" t="s">
        <v>52</v>
      </c>
      <c r="U626" s="4" t="s">
        <v>75</v>
      </c>
      <c r="V626" s="4"/>
      <c r="W626" s="4"/>
      <c r="X626" s="2" t="s">
        <v>4895</v>
      </c>
      <c r="Y626" s="4" t="s">
        <v>54</v>
      </c>
      <c r="Z626" s="4"/>
      <c r="AA626" s="4"/>
      <c r="AB626" s="4"/>
    </row>
    <row r="627" customFormat="false" ht="75" hidden="false" customHeight="true" outlineLevel="0" collapsed="false">
      <c r="A627" s="4" t="s">
        <v>4896</v>
      </c>
      <c r="B627" s="4" t="s">
        <v>2219</v>
      </c>
      <c r="C627" s="4" t="s">
        <v>4897</v>
      </c>
      <c r="D627" s="4" t="n">
        <v>1987</v>
      </c>
      <c r="E627" s="4" t="s">
        <v>91</v>
      </c>
      <c r="F627" s="4" t="s">
        <v>4889</v>
      </c>
      <c r="G627" s="4" t="str">
        <f aca="false">IF(LEFT(I627,3)="R1 ","L6",IF(D627&gt;=2014,"L1",IF(D627&gt;=1998,"L2",IF(D627&gt;=1987,"L3",IF(D627&gt;=1978,"L4",IF(D627&gt;=1965,"L5","L6"))))))</f>
        <v>L3</v>
      </c>
      <c r="H627" s="4" t="str">
        <f aca="false">IFERROR(INDEX(Lanes!$C$2:$C$60,MATCH(LEFT(I627,FIND(" ",I627)-1),Lanes!$A$2:$A$60,0)),"?")</f>
        <v>V</v>
      </c>
      <c r="I627" s="4" t="s">
        <v>4890</v>
      </c>
      <c r="J627" s="4"/>
      <c r="K627" s="4" t="s">
        <v>429</v>
      </c>
      <c r="L627" s="4" t="s">
        <v>45</v>
      </c>
      <c r="M627" s="4" t="s">
        <v>131</v>
      </c>
      <c r="N627" s="4"/>
      <c r="O627" s="4" t="s">
        <v>4898</v>
      </c>
      <c r="P627" s="2" t="s">
        <v>4899</v>
      </c>
      <c r="Q627" s="2" t="s">
        <v>4900</v>
      </c>
      <c r="R627" s="4" t="s">
        <v>50</v>
      </c>
      <c r="S627" s="4" t="s">
        <v>4901</v>
      </c>
      <c r="T627" s="4" t="s">
        <v>107</v>
      </c>
      <c r="U627" s="4"/>
      <c r="V627" s="4"/>
      <c r="W627" s="4"/>
      <c r="X627" s="2" t="s">
        <v>4902</v>
      </c>
      <c r="Y627" s="4" t="s">
        <v>54</v>
      </c>
      <c r="Z627" s="4"/>
      <c r="AA627" s="4"/>
      <c r="AB627" s="4"/>
    </row>
    <row r="628" customFormat="false" ht="75" hidden="false" customHeight="true" outlineLevel="0" collapsed="false">
      <c r="A628" s="4" t="s">
        <v>4903</v>
      </c>
      <c r="B628" s="4" t="s">
        <v>2219</v>
      </c>
      <c r="C628" s="4" t="s">
        <v>4904</v>
      </c>
      <c r="D628" s="4" t="n">
        <v>1988</v>
      </c>
      <c r="E628" s="4" t="s">
        <v>91</v>
      </c>
      <c r="F628" s="4" t="s">
        <v>4905</v>
      </c>
      <c r="G628" s="4" t="str">
        <f aca="false">IF(LEFT(I628,3)="R1 ","L6",IF(D628&gt;=2014,"L1",IF(D628&gt;=1998,"L2",IF(D628&gt;=1987,"L3",IF(D628&gt;=1978,"L4",IF(D628&gt;=1965,"L5","L6"))))))</f>
        <v>L3</v>
      </c>
      <c r="H628" s="4" t="str">
        <f aca="false">IFERROR(INDEX(Lanes!$C$2:$C$60,MATCH(LEFT(I628,FIND(" ",I628)-1),Lanes!$A$2:$A$60,0)),"?")</f>
        <v>V</v>
      </c>
      <c r="I628" s="4" t="s">
        <v>4890</v>
      </c>
      <c r="J628" s="4"/>
      <c r="K628" s="4" t="s">
        <v>429</v>
      </c>
      <c r="L628" s="4" t="s">
        <v>45</v>
      </c>
      <c r="M628" s="4" t="s">
        <v>131</v>
      </c>
      <c r="N628" s="4"/>
      <c r="O628" s="4" t="s">
        <v>4906</v>
      </c>
      <c r="P628" s="2" t="s">
        <v>4907</v>
      </c>
      <c r="Q628" s="2" t="s">
        <v>4908</v>
      </c>
      <c r="R628" s="4" t="s">
        <v>50</v>
      </c>
      <c r="S628" s="4" t="s">
        <v>4909</v>
      </c>
      <c r="T628" s="4" t="s">
        <v>52</v>
      </c>
      <c r="U628" s="4"/>
      <c r="V628" s="4"/>
      <c r="W628" s="4"/>
      <c r="X628" s="2" t="s">
        <v>4910</v>
      </c>
      <c r="Y628" s="4" t="s">
        <v>54</v>
      </c>
      <c r="Z628" s="4"/>
      <c r="AA628" s="4"/>
      <c r="AB628" s="4"/>
    </row>
    <row r="629" customFormat="false" ht="75" hidden="false" customHeight="true" outlineLevel="0" collapsed="false">
      <c r="A629" s="4" t="s">
        <v>4911</v>
      </c>
      <c r="B629" s="4" t="s">
        <v>2219</v>
      </c>
      <c r="C629" s="4" t="s">
        <v>4912</v>
      </c>
      <c r="D629" s="4" t="n">
        <v>1990</v>
      </c>
      <c r="E629" s="4" t="s">
        <v>91</v>
      </c>
      <c r="F629" s="4" t="s">
        <v>4889</v>
      </c>
      <c r="G629" s="4" t="str">
        <f aca="false">IF(LEFT(I629,3)="R1 ","L6",IF(D629&gt;=2014,"L1",IF(D629&gt;=1998,"L2",IF(D629&gt;=1987,"L3",IF(D629&gt;=1978,"L4",IF(D629&gt;=1965,"L5","L6"))))))</f>
        <v>L3</v>
      </c>
      <c r="H629" s="4" t="str">
        <f aca="false">IFERROR(INDEX(Lanes!$C$2:$C$60,MATCH(LEFT(I629,FIND(" ",I629)-1),Lanes!$A$2:$A$60,0)),"?")</f>
        <v>V</v>
      </c>
      <c r="I629" s="4" t="s">
        <v>4890</v>
      </c>
      <c r="J629" s="4"/>
      <c r="K629" s="4" t="s">
        <v>429</v>
      </c>
      <c r="L629" s="4" t="s">
        <v>45</v>
      </c>
      <c r="M629" s="4" t="s">
        <v>131</v>
      </c>
      <c r="N629" s="4"/>
      <c r="O629" s="4" t="s">
        <v>4913</v>
      </c>
      <c r="P629" s="2" t="s">
        <v>4914</v>
      </c>
      <c r="Q629" s="2" t="s">
        <v>4915</v>
      </c>
      <c r="R629" s="4" t="s">
        <v>50</v>
      </c>
      <c r="S629" s="4" t="s">
        <v>4916</v>
      </c>
      <c r="T629" s="4" t="s">
        <v>107</v>
      </c>
      <c r="U629" s="4"/>
      <c r="V629" s="4"/>
      <c r="W629" s="4"/>
      <c r="X629" s="2" t="s">
        <v>4917</v>
      </c>
      <c r="Y629" s="4" t="s">
        <v>54</v>
      </c>
      <c r="Z629" s="4"/>
      <c r="AA629" s="4"/>
      <c r="AB629" s="4"/>
    </row>
    <row r="630" customFormat="false" ht="75" hidden="false" customHeight="true" outlineLevel="0" collapsed="false">
      <c r="A630" s="4" t="s">
        <v>4918</v>
      </c>
      <c r="B630" s="4" t="s">
        <v>4919</v>
      </c>
      <c r="C630" s="4" t="s">
        <v>4920</v>
      </c>
      <c r="D630" s="4" t="n">
        <v>1986</v>
      </c>
      <c r="E630" s="4" t="s">
        <v>91</v>
      </c>
      <c r="F630" s="4" t="s">
        <v>4921</v>
      </c>
      <c r="G630" s="4" t="str">
        <f aca="false">IF(LEFT(I630,3)="R1 ","L6",IF(D630&gt;=2014,"L1",IF(D630&gt;=1998,"L2",IF(D630&gt;=1987,"L3",IF(D630&gt;=1978,"L4",IF(D630&gt;=1965,"L5","L6"))))))</f>
        <v>L4</v>
      </c>
      <c r="H630" s="4" t="str">
        <f aca="false">IFERROR(INDEX(Lanes!$C$2:$C$60,MATCH(LEFT(I630,FIND(" ",I630)-1),Lanes!$A$2:$A$60,0)),"?")</f>
        <v>V</v>
      </c>
      <c r="I630" s="4" t="s">
        <v>4890</v>
      </c>
      <c r="J630" s="4"/>
      <c r="K630" s="4" t="s">
        <v>69</v>
      </c>
      <c r="L630" s="4" t="s">
        <v>472</v>
      </c>
      <c r="M630" s="4" t="s">
        <v>1565</v>
      </c>
      <c r="N630" s="4"/>
      <c r="O630" s="4" t="s">
        <v>4922</v>
      </c>
      <c r="P630" s="2" t="s">
        <v>4923</v>
      </c>
      <c r="Q630" s="2" t="s">
        <v>4924</v>
      </c>
      <c r="R630" s="4" t="s">
        <v>50</v>
      </c>
      <c r="S630" s="4" t="s">
        <v>4925</v>
      </c>
      <c r="T630" s="4" t="s">
        <v>52</v>
      </c>
      <c r="U630" s="4" t="s">
        <v>75</v>
      </c>
      <c r="V630" s="4"/>
      <c r="W630" s="4"/>
      <c r="X630" s="2" t="s">
        <v>4926</v>
      </c>
      <c r="Y630" s="4" t="s">
        <v>54</v>
      </c>
      <c r="Z630" s="4"/>
      <c r="AA630" s="4"/>
      <c r="AB630" s="4"/>
    </row>
    <row r="631" customFormat="false" ht="75" hidden="false" customHeight="true" outlineLevel="0" collapsed="false">
      <c r="A631" s="4" t="s">
        <v>4927</v>
      </c>
      <c r="B631" s="4" t="s">
        <v>4919</v>
      </c>
      <c r="C631" s="4" t="s">
        <v>4928</v>
      </c>
      <c r="D631" s="4" t="n">
        <v>1987</v>
      </c>
      <c r="E631" s="4" t="s">
        <v>91</v>
      </c>
      <c r="F631" s="4" t="s">
        <v>4921</v>
      </c>
      <c r="G631" s="4" t="str">
        <f aca="false">IF(LEFT(I631,3)="R1 ","L6",IF(D631&gt;=2014,"L1",IF(D631&gt;=1998,"L2",IF(D631&gt;=1987,"L3",IF(D631&gt;=1978,"L4",IF(D631&gt;=1965,"L5","L6"))))))</f>
        <v>L3</v>
      </c>
      <c r="H631" s="4" t="str">
        <f aca="false">IFERROR(INDEX(Lanes!$C$2:$C$60,MATCH(LEFT(I631,FIND(" ",I631)-1),Lanes!$A$2:$A$60,0)),"?")</f>
        <v>V</v>
      </c>
      <c r="I631" s="4" t="s">
        <v>4890</v>
      </c>
      <c r="J631" s="4"/>
      <c r="K631" s="4" t="s">
        <v>69</v>
      </c>
      <c r="L631" s="4" t="s">
        <v>472</v>
      </c>
      <c r="M631" s="4" t="s">
        <v>1565</v>
      </c>
      <c r="N631" s="4"/>
      <c r="O631" s="4" t="s">
        <v>4929</v>
      </c>
      <c r="P631" s="2" t="s">
        <v>4930</v>
      </c>
      <c r="Q631" s="2" t="s">
        <v>4931</v>
      </c>
      <c r="R631" s="4" t="s">
        <v>391</v>
      </c>
      <c r="S631" s="4" t="s">
        <v>4932</v>
      </c>
      <c r="T631" s="4" t="s">
        <v>107</v>
      </c>
      <c r="U631" s="4"/>
      <c r="V631" s="4"/>
      <c r="W631" s="4"/>
      <c r="X631" s="2" t="s">
        <v>4933</v>
      </c>
      <c r="Y631" s="4" t="s">
        <v>54</v>
      </c>
      <c r="Z631" s="4"/>
      <c r="AA631" s="4"/>
      <c r="AB631" s="4"/>
    </row>
    <row r="632" customFormat="false" ht="75" hidden="false" customHeight="true" outlineLevel="0" collapsed="false">
      <c r="A632" s="4" t="s">
        <v>4934</v>
      </c>
      <c r="B632" s="4" t="s">
        <v>4919</v>
      </c>
      <c r="C632" s="4" t="s">
        <v>4935</v>
      </c>
      <c r="D632" s="4" t="n">
        <v>1988</v>
      </c>
      <c r="E632" s="4" t="s">
        <v>91</v>
      </c>
      <c r="F632" s="4" t="s">
        <v>4921</v>
      </c>
      <c r="G632" s="4" t="str">
        <f aca="false">IF(LEFT(I632,3)="R1 ","L6",IF(D632&gt;=2014,"L1",IF(D632&gt;=1998,"L2",IF(D632&gt;=1987,"L3",IF(D632&gt;=1978,"L4",IF(D632&gt;=1965,"L5","L6"))))))</f>
        <v>L3</v>
      </c>
      <c r="H632" s="4" t="str">
        <f aca="false">IFERROR(INDEX(Lanes!$C$2:$C$60,MATCH(LEFT(I632,FIND(" ",I632)-1),Lanes!$A$2:$A$60,0)),"?")</f>
        <v>V</v>
      </c>
      <c r="I632" s="4" t="s">
        <v>4890</v>
      </c>
      <c r="J632" s="4"/>
      <c r="K632" s="4" t="s">
        <v>69</v>
      </c>
      <c r="L632" s="4" t="s">
        <v>472</v>
      </c>
      <c r="M632" s="4" t="s">
        <v>1565</v>
      </c>
      <c r="N632" s="4"/>
      <c r="O632" s="4" t="s">
        <v>4936</v>
      </c>
      <c r="P632" s="2" t="s">
        <v>4937</v>
      </c>
      <c r="Q632" s="2" t="s">
        <v>4938</v>
      </c>
      <c r="R632" s="4" t="s">
        <v>50</v>
      </c>
      <c r="S632" s="4" t="s">
        <v>4939</v>
      </c>
      <c r="T632" s="4" t="s">
        <v>52</v>
      </c>
      <c r="U632" s="4"/>
      <c r="V632" s="4"/>
      <c r="W632" s="4"/>
      <c r="X632" s="2" t="s">
        <v>4940</v>
      </c>
      <c r="Y632" s="4" t="s">
        <v>54</v>
      </c>
      <c r="Z632" s="4"/>
      <c r="AA632" s="4"/>
      <c r="AB632" s="4"/>
    </row>
    <row r="633" customFormat="false" ht="75" hidden="false" customHeight="true" outlineLevel="0" collapsed="false">
      <c r="A633" s="4" t="s">
        <v>4941</v>
      </c>
      <c r="B633" s="4" t="s">
        <v>4919</v>
      </c>
      <c r="C633" s="4" t="s">
        <v>4942</v>
      </c>
      <c r="D633" s="4" t="n">
        <v>1990</v>
      </c>
      <c r="E633" s="4" t="s">
        <v>91</v>
      </c>
      <c r="F633" s="4" t="s">
        <v>4921</v>
      </c>
      <c r="G633" s="4" t="str">
        <f aca="false">IF(LEFT(I633,3)="R1 ","L6",IF(D633&gt;=2014,"L1",IF(D633&gt;=1998,"L2",IF(D633&gt;=1987,"L3",IF(D633&gt;=1978,"L4",IF(D633&gt;=1965,"L5","L6"))))))</f>
        <v>L3</v>
      </c>
      <c r="H633" s="4" t="str">
        <f aca="false">IFERROR(INDEX(Lanes!$C$2:$C$60,MATCH(LEFT(I633,FIND(" ",I633)-1),Lanes!$A$2:$A$60,0)),"?")</f>
        <v>V</v>
      </c>
      <c r="I633" s="4" t="s">
        <v>4890</v>
      </c>
      <c r="J633" s="4"/>
      <c r="K633" s="4" t="s">
        <v>69</v>
      </c>
      <c r="L633" s="4" t="s">
        <v>472</v>
      </c>
      <c r="M633" s="4" t="s">
        <v>1565</v>
      </c>
      <c r="N633" s="4"/>
      <c r="O633" s="4" t="s">
        <v>4936</v>
      </c>
      <c r="P633" s="2" t="s">
        <v>4943</v>
      </c>
      <c r="Q633" s="2" t="s">
        <v>4944</v>
      </c>
      <c r="R633" s="4" t="s">
        <v>391</v>
      </c>
      <c r="S633" s="4" t="s">
        <v>4945</v>
      </c>
      <c r="T633" s="4" t="s">
        <v>107</v>
      </c>
      <c r="U633" s="4"/>
      <c r="V633" s="4"/>
      <c r="W633" s="4"/>
      <c r="X633" s="2" t="s">
        <v>4946</v>
      </c>
      <c r="Y633" s="4" t="s">
        <v>54</v>
      </c>
      <c r="Z633" s="4"/>
      <c r="AA633" s="4"/>
      <c r="AB633" s="4"/>
    </row>
    <row r="634" customFormat="false" ht="75" hidden="false" customHeight="true" outlineLevel="0" collapsed="false">
      <c r="A634" s="4" t="s">
        <v>4947</v>
      </c>
      <c r="B634" s="4" t="s">
        <v>4919</v>
      </c>
      <c r="C634" s="4" t="s">
        <v>4948</v>
      </c>
      <c r="D634" s="4" t="n">
        <v>1993</v>
      </c>
      <c r="E634" s="4" t="s">
        <v>91</v>
      </c>
      <c r="F634" s="4" t="s">
        <v>4921</v>
      </c>
      <c r="G634" s="4" t="str">
        <f aca="false">IF(LEFT(I634,3)="R1 ","L6",IF(D634&gt;=2014,"L1",IF(D634&gt;=1998,"L2",IF(D634&gt;=1987,"L3",IF(D634&gt;=1978,"L4",IF(D634&gt;=1965,"L5","L6"))))))</f>
        <v>L3</v>
      </c>
      <c r="H634" s="4" t="str">
        <f aca="false">IFERROR(INDEX(Lanes!$C$2:$C$60,MATCH(LEFT(I634,FIND(" ",I634)-1),Lanes!$A$2:$A$60,0)),"?")</f>
        <v>V</v>
      </c>
      <c r="I634" s="4" t="s">
        <v>4890</v>
      </c>
      <c r="J634" s="4"/>
      <c r="K634" s="4" t="s">
        <v>69</v>
      </c>
      <c r="L634" s="4" t="s">
        <v>472</v>
      </c>
      <c r="M634" s="4" t="s">
        <v>1565</v>
      </c>
      <c r="N634" s="4"/>
      <c r="O634" s="4" t="s">
        <v>4949</v>
      </c>
      <c r="P634" s="2" t="s">
        <v>4950</v>
      </c>
      <c r="Q634" s="2" t="s">
        <v>4951</v>
      </c>
      <c r="R634" s="4" t="s">
        <v>391</v>
      </c>
      <c r="S634" s="4" t="s">
        <v>4952</v>
      </c>
      <c r="T634" s="4" t="s">
        <v>107</v>
      </c>
      <c r="U634" s="4"/>
      <c r="V634" s="4"/>
      <c r="W634" s="4"/>
      <c r="X634" s="2" t="s">
        <v>4953</v>
      </c>
      <c r="Y634" s="4" t="s">
        <v>54</v>
      </c>
      <c r="Z634" s="4"/>
      <c r="AA634" s="4"/>
      <c r="AB634" s="4"/>
    </row>
    <row r="635" customFormat="false" ht="75" hidden="false" customHeight="true" outlineLevel="0" collapsed="false">
      <c r="A635" s="4" t="s">
        <v>4954</v>
      </c>
      <c r="B635" s="4" t="s">
        <v>4955</v>
      </c>
      <c r="C635" s="4" t="s">
        <v>4955</v>
      </c>
      <c r="D635" s="4" t="n">
        <v>1986</v>
      </c>
      <c r="E635" s="4" t="s">
        <v>91</v>
      </c>
      <c r="F635" s="4" t="s">
        <v>4956</v>
      </c>
      <c r="G635" s="4" t="str">
        <f aca="false">IF(LEFT(I635,3)="R1 ","L6",IF(D635&gt;=2014,"L1",IF(D635&gt;=1998,"L2",IF(D635&gt;=1987,"L3",IF(D635&gt;=1978,"L4",IF(D635&gt;=1965,"L5","L6"))))))</f>
        <v>L4</v>
      </c>
      <c r="H635" s="4" t="str">
        <f aca="false">IFERROR(INDEX(Lanes!$C$2:$C$60,MATCH(LEFT(I635,FIND(" ",I635)-1),Lanes!$A$2:$A$60,0)),"?")</f>
        <v>V</v>
      </c>
      <c r="I635" s="4" t="s">
        <v>4890</v>
      </c>
      <c r="J635" s="4"/>
      <c r="K635" s="4" t="s">
        <v>44</v>
      </c>
      <c r="L635" s="4" t="s">
        <v>93</v>
      </c>
      <c r="M635" s="4" t="s">
        <v>4957</v>
      </c>
      <c r="N635" s="4"/>
      <c r="O635" s="4" t="s">
        <v>4958</v>
      </c>
      <c r="P635" s="2" t="s">
        <v>4959</v>
      </c>
      <c r="Q635" s="2" t="s">
        <v>4960</v>
      </c>
      <c r="R635" s="4" t="s">
        <v>50</v>
      </c>
      <c r="S635" s="4" t="s">
        <v>4961</v>
      </c>
      <c r="T635" s="4" t="s">
        <v>52</v>
      </c>
      <c r="U635" s="4" t="s">
        <v>75</v>
      </c>
      <c r="V635" s="4"/>
      <c r="W635" s="4"/>
      <c r="X635" s="2" t="s">
        <v>4962</v>
      </c>
      <c r="Y635" s="4" t="s">
        <v>54</v>
      </c>
      <c r="Z635" s="4"/>
      <c r="AA635" s="4"/>
      <c r="AB635" s="4"/>
    </row>
    <row r="636" customFormat="false" ht="75" hidden="false" customHeight="true" outlineLevel="0" collapsed="false">
      <c r="A636" s="4" t="s">
        <v>4963</v>
      </c>
      <c r="B636" s="4" t="s">
        <v>4955</v>
      </c>
      <c r="C636" s="4" t="s">
        <v>4964</v>
      </c>
      <c r="D636" s="4" t="n">
        <v>1987</v>
      </c>
      <c r="E636" s="4" t="s">
        <v>91</v>
      </c>
      <c r="F636" s="4" t="s">
        <v>4956</v>
      </c>
      <c r="G636" s="4" t="str">
        <f aca="false">IF(LEFT(I636,3)="R1 ","L6",IF(D636&gt;=2014,"L1",IF(D636&gt;=1998,"L2",IF(D636&gt;=1987,"L3",IF(D636&gt;=1978,"L4",IF(D636&gt;=1965,"L5","L6"))))))</f>
        <v>L3</v>
      </c>
      <c r="H636" s="4" t="str">
        <f aca="false">IFERROR(INDEX(Lanes!$C$2:$C$60,MATCH(LEFT(I636,FIND(" ",I636)-1),Lanes!$A$2:$A$60,0)),"?")</f>
        <v>V</v>
      </c>
      <c r="I636" s="4" t="s">
        <v>4890</v>
      </c>
      <c r="J636" s="4"/>
      <c r="K636" s="4" t="s">
        <v>44</v>
      </c>
      <c r="L636" s="4" t="s">
        <v>93</v>
      </c>
      <c r="M636" s="4" t="s">
        <v>4957</v>
      </c>
      <c r="N636" s="4"/>
      <c r="O636" s="4" t="s">
        <v>4965</v>
      </c>
      <c r="P636" s="2" t="s">
        <v>4966</v>
      </c>
      <c r="Q636" s="2" t="s">
        <v>4967</v>
      </c>
      <c r="R636" s="4" t="s">
        <v>391</v>
      </c>
      <c r="S636" s="4" t="s">
        <v>4968</v>
      </c>
      <c r="T636" s="4" t="s">
        <v>52</v>
      </c>
      <c r="U636" s="4"/>
      <c r="V636" s="4"/>
      <c r="W636" s="4"/>
      <c r="X636" s="2" t="s">
        <v>4969</v>
      </c>
      <c r="Y636" s="4" t="s">
        <v>54</v>
      </c>
      <c r="Z636" s="4"/>
      <c r="AA636" s="4"/>
      <c r="AB636" s="4"/>
    </row>
    <row r="637" customFormat="false" ht="75" hidden="false" customHeight="true" outlineLevel="0" collapsed="false">
      <c r="A637" s="4" t="s">
        <v>4970</v>
      </c>
      <c r="B637" s="4" t="s">
        <v>4955</v>
      </c>
      <c r="C637" s="4" t="s">
        <v>4971</v>
      </c>
      <c r="D637" s="4" t="n">
        <v>1989</v>
      </c>
      <c r="E637" s="4" t="s">
        <v>91</v>
      </c>
      <c r="F637" s="4" t="s">
        <v>4956</v>
      </c>
      <c r="G637" s="4" t="str">
        <f aca="false">IF(LEFT(I637,3)="R1 ","L6",IF(D637&gt;=2014,"L1",IF(D637&gt;=1998,"L2",IF(D637&gt;=1987,"L3",IF(D637&gt;=1978,"L4",IF(D637&gt;=1965,"L5","L6"))))))</f>
        <v>L3</v>
      </c>
      <c r="H637" s="4" t="str">
        <f aca="false">IFERROR(INDEX(Lanes!$C$2:$C$60,MATCH(LEFT(I637,FIND(" ",I637)-1),Lanes!$A$2:$A$60,0)),"?")</f>
        <v>V</v>
      </c>
      <c r="I637" s="4" t="s">
        <v>4890</v>
      </c>
      <c r="J637" s="4"/>
      <c r="K637" s="4" t="s">
        <v>249</v>
      </c>
      <c r="L637" s="4" t="s">
        <v>93</v>
      </c>
      <c r="M637" s="4" t="s">
        <v>4957</v>
      </c>
      <c r="N637" s="4"/>
      <c r="O637" s="4" t="s">
        <v>4972</v>
      </c>
      <c r="P637" s="2" t="s">
        <v>4973</v>
      </c>
      <c r="Q637" s="2" t="s">
        <v>4974</v>
      </c>
      <c r="R637" s="4" t="s">
        <v>391</v>
      </c>
      <c r="S637" s="4" t="s">
        <v>4975</v>
      </c>
      <c r="T637" s="4" t="s">
        <v>107</v>
      </c>
      <c r="U637" s="4"/>
      <c r="V637" s="4"/>
      <c r="W637" s="4"/>
      <c r="X637" s="2" t="s">
        <v>4976</v>
      </c>
      <c r="Y637" s="4" t="s">
        <v>54</v>
      </c>
      <c r="Z637" s="4"/>
      <c r="AA637" s="4"/>
      <c r="AB637" s="4"/>
    </row>
    <row r="638" customFormat="false" ht="75" hidden="false" customHeight="true" outlineLevel="0" collapsed="false">
      <c r="A638" s="4" t="s">
        <v>4977</v>
      </c>
      <c r="B638" s="4" t="s">
        <v>4955</v>
      </c>
      <c r="C638" s="4" t="s">
        <v>4978</v>
      </c>
      <c r="D638" s="4" t="n">
        <v>1992</v>
      </c>
      <c r="E638" s="4" t="s">
        <v>91</v>
      </c>
      <c r="F638" s="4" t="s">
        <v>4956</v>
      </c>
      <c r="G638" s="4" t="str">
        <f aca="false">IF(LEFT(I638,3)="R1 ","L6",IF(D638&gt;=2014,"L1",IF(D638&gt;=1998,"L2",IF(D638&gt;=1987,"L3",IF(D638&gt;=1978,"L4",IF(D638&gt;=1965,"L5","L6"))))))</f>
        <v>L3</v>
      </c>
      <c r="H638" s="4" t="str">
        <f aca="false">IFERROR(INDEX(Lanes!$C$2:$C$60,MATCH(LEFT(I638,FIND(" ",I638)-1),Lanes!$A$2:$A$60,0)),"?")</f>
        <v>V</v>
      </c>
      <c r="I638" s="4" t="s">
        <v>4890</v>
      </c>
      <c r="J638" s="4"/>
      <c r="K638" s="4" t="s">
        <v>249</v>
      </c>
      <c r="L638" s="4" t="s">
        <v>93</v>
      </c>
      <c r="M638" s="4" t="s">
        <v>4957</v>
      </c>
      <c r="N638" s="4"/>
      <c r="O638" s="4" t="s">
        <v>4979</v>
      </c>
      <c r="P638" s="2" t="s">
        <v>4980</v>
      </c>
      <c r="Q638" s="2" t="s">
        <v>4981</v>
      </c>
      <c r="R638" s="4" t="s">
        <v>391</v>
      </c>
      <c r="S638" s="4" t="s">
        <v>4982</v>
      </c>
      <c r="T638" s="4" t="s">
        <v>107</v>
      </c>
      <c r="U638" s="4"/>
      <c r="V638" s="4"/>
      <c r="W638" s="4"/>
      <c r="X638" s="2" t="s">
        <v>4983</v>
      </c>
      <c r="Y638" s="4" t="s">
        <v>54</v>
      </c>
      <c r="Z638" s="4"/>
      <c r="AA638" s="4"/>
      <c r="AB638" s="4"/>
    </row>
    <row r="639" customFormat="false" ht="75" hidden="false" customHeight="true" outlineLevel="0" collapsed="false">
      <c r="A639" s="4" t="s">
        <v>4984</v>
      </c>
      <c r="B639" s="4" t="s">
        <v>4985</v>
      </c>
      <c r="C639" s="4" t="s">
        <v>4986</v>
      </c>
      <c r="D639" s="4" t="n">
        <v>1987</v>
      </c>
      <c r="E639" s="4" t="s">
        <v>91</v>
      </c>
      <c r="F639" s="4" t="s">
        <v>4987</v>
      </c>
      <c r="G639" s="4" t="str">
        <f aca="false">IF(LEFT(I639,3)="R1 ","L6",IF(D639&gt;=2014,"L1",IF(D639&gt;=1998,"L2",IF(D639&gt;=1987,"L3",IF(D639&gt;=1978,"L4",IF(D639&gt;=1965,"L5","L6"))))))</f>
        <v>L3</v>
      </c>
      <c r="H639" s="4" t="str">
        <f aca="false">IFERROR(INDEX(Lanes!$C$2:$C$60,MATCH(LEFT(I639,FIND(" ",I639)-1),Lanes!$A$2:$A$60,0)),"?")</f>
        <v>V</v>
      </c>
      <c r="I639" s="4" t="s">
        <v>4890</v>
      </c>
      <c r="J639" s="4"/>
      <c r="K639" s="4" t="s">
        <v>69</v>
      </c>
      <c r="L639" s="4" t="s">
        <v>887</v>
      </c>
      <c r="M639" s="4" t="s">
        <v>4988</v>
      </c>
      <c r="N639" s="4"/>
      <c r="O639" s="4" t="s">
        <v>4989</v>
      </c>
      <c r="P639" s="2" t="s">
        <v>4990</v>
      </c>
      <c r="Q639" s="2" t="s">
        <v>4991</v>
      </c>
      <c r="R639" s="4" t="s">
        <v>50</v>
      </c>
      <c r="S639" s="4" t="s">
        <v>4992</v>
      </c>
      <c r="T639" s="4" t="s">
        <v>107</v>
      </c>
      <c r="U639" s="4"/>
      <c r="V639" s="4"/>
      <c r="W639" s="4"/>
      <c r="X639" s="2" t="s">
        <v>4993</v>
      </c>
      <c r="Y639" s="4" t="s">
        <v>54</v>
      </c>
      <c r="Z639" s="4"/>
      <c r="AA639" s="4"/>
      <c r="AB639" s="4"/>
    </row>
    <row r="640" customFormat="false" ht="75" hidden="false" customHeight="true" outlineLevel="0" collapsed="false">
      <c r="A640" s="4" t="s">
        <v>4994</v>
      </c>
      <c r="B640" s="4" t="s">
        <v>4995</v>
      </c>
      <c r="C640" s="4" t="s">
        <v>4996</v>
      </c>
      <c r="D640" s="4" t="n">
        <v>1988</v>
      </c>
      <c r="E640" s="4" t="s">
        <v>91</v>
      </c>
      <c r="F640" s="4" t="s">
        <v>4987</v>
      </c>
      <c r="G640" s="4" t="str">
        <f aca="false">IF(LEFT(I640,3)="R1 ","L6",IF(D640&gt;=2014,"L1",IF(D640&gt;=1998,"L2",IF(D640&gt;=1987,"L3",IF(D640&gt;=1978,"L4",IF(D640&gt;=1965,"L5","L6"))))))</f>
        <v>L3</v>
      </c>
      <c r="H640" s="4" t="str">
        <f aca="false">IFERROR(INDEX(Lanes!$C$2:$C$60,MATCH(LEFT(I640,FIND(" ",I640)-1),Lanes!$A$2:$A$60,0)),"?")</f>
        <v>V</v>
      </c>
      <c r="I640" s="4" t="s">
        <v>4890</v>
      </c>
      <c r="J640" s="4"/>
      <c r="K640" s="4" t="s">
        <v>249</v>
      </c>
      <c r="L640" s="4" t="s">
        <v>887</v>
      </c>
      <c r="M640" s="4" t="s">
        <v>4988</v>
      </c>
      <c r="N640" s="4"/>
      <c r="O640" s="4" t="s">
        <v>4997</v>
      </c>
      <c r="P640" s="2" t="s">
        <v>4998</v>
      </c>
      <c r="Q640" s="2" t="s">
        <v>4999</v>
      </c>
      <c r="R640" s="4" t="s">
        <v>50</v>
      </c>
      <c r="S640" s="4" t="s">
        <v>5000</v>
      </c>
      <c r="T640" s="4" t="s">
        <v>52</v>
      </c>
      <c r="U640" s="4"/>
      <c r="V640" s="4"/>
      <c r="W640" s="4"/>
      <c r="X640" s="2" t="s">
        <v>5001</v>
      </c>
      <c r="Y640" s="4" t="s">
        <v>54</v>
      </c>
      <c r="Z640" s="4"/>
      <c r="AA640" s="4"/>
      <c r="AB640" s="4"/>
    </row>
    <row r="641" customFormat="false" ht="75" hidden="false" customHeight="true" outlineLevel="0" collapsed="false">
      <c r="A641" s="4" t="s">
        <v>5002</v>
      </c>
      <c r="B641" s="4" t="s">
        <v>4985</v>
      </c>
      <c r="C641" s="4" t="s">
        <v>5003</v>
      </c>
      <c r="D641" s="4" t="n">
        <v>1989</v>
      </c>
      <c r="E641" s="4" t="s">
        <v>91</v>
      </c>
      <c r="F641" s="4" t="s">
        <v>4987</v>
      </c>
      <c r="G641" s="4" t="str">
        <f aca="false">IF(LEFT(I641,3)="R1 ","L6",IF(D641&gt;=2014,"L1",IF(D641&gt;=1998,"L2",IF(D641&gt;=1987,"L3",IF(D641&gt;=1978,"L4",IF(D641&gt;=1965,"L5","L6"))))))</f>
        <v>L3</v>
      </c>
      <c r="H641" s="4" t="str">
        <f aca="false">IFERROR(INDEX(Lanes!$C$2:$C$60,MATCH(LEFT(I641,FIND(" ",I641)-1),Lanes!$A$2:$A$60,0)),"?")</f>
        <v>V</v>
      </c>
      <c r="I641" s="4" t="s">
        <v>4890</v>
      </c>
      <c r="J641" s="4"/>
      <c r="K641" s="4" t="s">
        <v>69</v>
      </c>
      <c r="L641" s="4" t="s">
        <v>887</v>
      </c>
      <c r="M641" s="4" t="s">
        <v>4988</v>
      </c>
      <c r="N641" s="4"/>
      <c r="O641" s="4" t="s">
        <v>5004</v>
      </c>
      <c r="P641" s="2" t="s">
        <v>5005</v>
      </c>
      <c r="Q641" s="2" t="s">
        <v>5006</v>
      </c>
      <c r="R641" s="4" t="s">
        <v>50</v>
      </c>
      <c r="S641" s="4" t="s">
        <v>5007</v>
      </c>
      <c r="T641" s="4" t="s">
        <v>52</v>
      </c>
      <c r="U641" s="4"/>
      <c r="V641" s="4"/>
      <c r="W641" s="4"/>
      <c r="X641" s="2" t="s">
        <v>5008</v>
      </c>
      <c r="Y641" s="4" t="s">
        <v>54</v>
      </c>
      <c r="Z641" s="4"/>
      <c r="AA641" s="4"/>
      <c r="AB641" s="4"/>
    </row>
    <row r="642" customFormat="false" ht="75" hidden="false" customHeight="true" outlineLevel="0" collapsed="false">
      <c r="A642" s="4" t="s">
        <v>5009</v>
      </c>
      <c r="B642" s="4" t="s">
        <v>5010</v>
      </c>
      <c r="C642" s="4" t="s">
        <v>5011</v>
      </c>
      <c r="D642" s="4" t="n">
        <v>1981</v>
      </c>
      <c r="E642" s="4" t="s">
        <v>91</v>
      </c>
      <c r="F642" s="4" t="s">
        <v>156</v>
      </c>
      <c r="G642" s="4" t="str">
        <f aca="false">IF(LEFT(I642,3)="R1 ","L6",IF(D642&gt;=2014,"L1",IF(D642&gt;=1998,"L2",IF(D642&gt;=1987,"L3",IF(D642&gt;=1978,"L4",IF(D642&gt;=1965,"L5","L6"))))))</f>
        <v>L4</v>
      </c>
      <c r="H642" s="4" t="str">
        <f aca="false">IFERROR(INDEX(Lanes!$C$2:$C$60,MATCH(LEFT(I642,FIND(" ",I642)-1),Lanes!$A$2:$A$60,0)),"?")</f>
        <v>V</v>
      </c>
      <c r="I642" s="4" t="s">
        <v>4890</v>
      </c>
      <c r="J642" s="4"/>
      <c r="K642" s="4" t="s">
        <v>249</v>
      </c>
      <c r="L642" s="4" t="s">
        <v>45</v>
      </c>
      <c r="M642" s="4" t="s">
        <v>131</v>
      </c>
      <c r="N642" s="4"/>
      <c r="O642" s="4" t="s">
        <v>5012</v>
      </c>
      <c r="P642" s="2" t="s">
        <v>5013</v>
      </c>
      <c r="Q642" s="2" t="s">
        <v>5014</v>
      </c>
      <c r="R642" s="4" t="s">
        <v>50</v>
      </c>
      <c r="S642" s="4" t="s">
        <v>5015</v>
      </c>
      <c r="T642" s="4" t="s">
        <v>52</v>
      </c>
      <c r="U642" s="4"/>
      <c r="V642" s="4"/>
      <c r="W642" s="4"/>
      <c r="X642" s="2" t="s">
        <v>5016</v>
      </c>
      <c r="Y642" s="4" t="s">
        <v>54</v>
      </c>
      <c r="Z642" s="4"/>
      <c r="AA642" s="4"/>
      <c r="AB642" s="4"/>
    </row>
    <row r="643" customFormat="false" ht="75" hidden="false" customHeight="true" outlineLevel="0" collapsed="false">
      <c r="A643" s="4" t="s">
        <v>5017</v>
      </c>
      <c r="B643" s="4" t="s">
        <v>5010</v>
      </c>
      <c r="C643" s="4" t="s">
        <v>5018</v>
      </c>
      <c r="D643" s="4" t="n">
        <v>1987</v>
      </c>
      <c r="E643" s="4" t="s">
        <v>91</v>
      </c>
      <c r="F643" s="4" t="s">
        <v>156</v>
      </c>
      <c r="G643" s="4" t="str">
        <f aca="false">IF(LEFT(I643,3)="R1 ","L6",IF(D643&gt;=2014,"L1",IF(D643&gt;=1998,"L2",IF(D643&gt;=1987,"L3",IF(D643&gt;=1978,"L4",IF(D643&gt;=1965,"L5","L6"))))))</f>
        <v>L3</v>
      </c>
      <c r="H643" s="4" t="str">
        <f aca="false">IFERROR(INDEX(Lanes!$C$2:$C$60,MATCH(LEFT(I643,FIND(" ",I643)-1),Lanes!$A$2:$A$60,0)),"?")</f>
        <v>V</v>
      </c>
      <c r="I643" s="4" t="s">
        <v>4890</v>
      </c>
      <c r="J643" s="4"/>
      <c r="K643" s="4" t="s">
        <v>249</v>
      </c>
      <c r="L643" s="4" t="s">
        <v>45</v>
      </c>
      <c r="M643" s="4" t="s">
        <v>131</v>
      </c>
      <c r="N643" s="4"/>
      <c r="O643" s="4" t="s">
        <v>5019</v>
      </c>
      <c r="P643" s="2" t="s">
        <v>5020</v>
      </c>
      <c r="Q643" s="2" t="s">
        <v>5021</v>
      </c>
      <c r="R643" s="4" t="s">
        <v>391</v>
      </c>
      <c r="S643" s="4" t="s">
        <v>5022</v>
      </c>
      <c r="T643" s="4" t="s">
        <v>52</v>
      </c>
      <c r="U643" s="4"/>
      <c r="V643" s="4"/>
      <c r="W643" s="4"/>
      <c r="X643" s="2" t="s">
        <v>5023</v>
      </c>
      <c r="Y643" s="4" t="s">
        <v>54</v>
      </c>
      <c r="Z643" s="4"/>
      <c r="AA643" s="4"/>
      <c r="AB643" s="4"/>
    </row>
    <row r="644" customFormat="false" ht="75" hidden="false" customHeight="true" outlineLevel="0" collapsed="false">
      <c r="A644" s="4" t="s">
        <v>5024</v>
      </c>
      <c r="B644" s="4" t="s">
        <v>5010</v>
      </c>
      <c r="C644" s="4" t="s">
        <v>5025</v>
      </c>
      <c r="D644" s="4" t="n">
        <v>1990</v>
      </c>
      <c r="E644" s="4" t="s">
        <v>91</v>
      </c>
      <c r="F644" s="4" t="s">
        <v>156</v>
      </c>
      <c r="G644" s="4" t="str">
        <f aca="false">IF(LEFT(I644,3)="R1 ","L6",IF(D644&gt;=2014,"L1",IF(D644&gt;=1998,"L2",IF(D644&gt;=1987,"L3",IF(D644&gt;=1978,"L4",IF(D644&gt;=1965,"L5","L6"))))))</f>
        <v>L3</v>
      </c>
      <c r="H644" s="4" t="str">
        <f aca="false">IFERROR(INDEX(Lanes!$C$2:$C$60,MATCH(LEFT(I644,FIND(" ",I644)-1),Lanes!$A$2:$A$60,0)),"?")</f>
        <v>V</v>
      </c>
      <c r="I644" s="4" t="s">
        <v>4890</v>
      </c>
      <c r="J644" s="4"/>
      <c r="K644" s="4" t="s">
        <v>44</v>
      </c>
      <c r="L644" s="4" t="s">
        <v>45</v>
      </c>
      <c r="M644" s="4" t="s">
        <v>131</v>
      </c>
      <c r="N644" s="4"/>
      <c r="O644" s="4" t="s">
        <v>5026</v>
      </c>
      <c r="P644" s="2" t="s">
        <v>5027</v>
      </c>
      <c r="Q644" s="2" t="s">
        <v>5028</v>
      </c>
      <c r="R644" s="4" t="s">
        <v>391</v>
      </c>
      <c r="S644" s="4" t="s">
        <v>5029</v>
      </c>
      <c r="T644" s="4" t="s">
        <v>107</v>
      </c>
      <c r="U644" s="4"/>
      <c r="V644" s="4"/>
      <c r="W644" s="4"/>
      <c r="X644" s="2" t="s">
        <v>5030</v>
      </c>
      <c r="Y644" s="4" t="s">
        <v>54</v>
      </c>
      <c r="Z644" s="4"/>
      <c r="AA644" s="4"/>
      <c r="AB644" s="4"/>
    </row>
    <row r="645" customFormat="false" ht="75" hidden="false" customHeight="true" outlineLevel="0" collapsed="false">
      <c r="A645" s="4" t="s">
        <v>5031</v>
      </c>
      <c r="B645" s="4" t="s">
        <v>5032</v>
      </c>
      <c r="C645" s="4" t="s">
        <v>5033</v>
      </c>
      <c r="D645" s="4" t="n">
        <v>1978</v>
      </c>
      <c r="E645" s="4" t="s">
        <v>91</v>
      </c>
      <c r="F645" s="4" t="s">
        <v>5034</v>
      </c>
      <c r="G645" s="4" t="str">
        <f aca="false">IF(LEFT(I645,3)="R1 ","L6",IF(D645&gt;=2014,"L1",IF(D645&gt;=1998,"L2",IF(D645&gt;=1987,"L3",IF(D645&gt;=1978,"L4",IF(D645&gt;=1965,"L5","L6"))))))</f>
        <v>L4</v>
      </c>
      <c r="H645" s="4" t="str">
        <f aca="false">IFERROR(INDEX(Lanes!$C$2:$C$60,MATCH(LEFT(I645,FIND(" ",I645)-1),Lanes!$A$2:$A$60,0)),"?")</f>
        <v>V</v>
      </c>
      <c r="I645" s="4" t="s">
        <v>4890</v>
      </c>
      <c r="J645" s="4" t="s">
        <v>2362</v>
      </c>
      <c r="K645" s="4" t="s">
        <v>429</v>
      </c>
      <c r="L645" s="4" t="s">
        <v>45</v>
      </c>
      <c r="M645" s="4" t="s">
        <v>131</v>
      </c>
      <c r="N645" s="4"/>
      <c r="O645" s="4" t="s">
        <v>5035</v>
      </c>
      <c r="P645" s="2" t="s">
        <v>5036</v>
      </c>
      <c r="Q645" s="2" t="s">
        <v>5037</v>
      </c>
      <c r="R645" s="4" t="s">
        <v>50</v>
      </c>
      <c r="S645" s="4" t="s">
        <v>5038</v>
      </c>
      <c r="T645" s="4" t="s">
        <v>107</v>
      </c>
      <c r="U645" s="4"/>
      <c r="V645" s="4"/>
      <c r="W645" s="4"/>
      <c r="X645" s="2" t="s">
        <v>5039</v>
      </c>
      <c r="Y645" s="4" t="s">
        <v>54</v>
      </c>
      <c r="Z645" s="4"/>
      <c r="AA645" s="4"/>
      <c r="AB645" s="4"/>
    </row>
    <row r="646" customFormat="false" ht="75" hidden="false" customHeight="true" outlineLevel="0" collapsed="false">
      <c r="A646" s="4" t="s">
        <v>5040</v>
      </c>
      <c r="B646" s="4" t="s">
        <v>5032</v>
      </c>
      <c r="C646" s="4" t="s">
        <v>5041</v>
      </c>
      <c r="D646" s="4" t="n">
        <v>1988</v>
      </c>
      <c r="E646" s="4" t="s">
        <v>91</v>
      </c>
      <c r="F646" s="4" t="s">
        <v>156</v>
      </c>
      <c r="G646" s="4" t="str">
        <f aca="false">IF(LEFT(I646,3)="R1 ","L6",IF(D646&gt;=2014,"L1",IF(D646&gt;=1998,"L2",IF(D646&gt;=1987,"L3",IF(D646&gt;=1978,"L4",IF(D646&gt;=1965,"L5","L6"))))))</f>
        <v>L3</v>
      </c>
      <c r="H646" s="4" t="str">
        <f aca="false">IFERROR(INDEX(Lanes!$C$2:$C$60,MATCH(LEFT(I646,FIND(" ",I646)-1),Lanes!$A$2:$A$60,0)),"?")</f>
        <v>V</v>
      </c>
      <c r="I646" s="4" t="s">
        <v>4890</v>
      </c>
      <c r="J646" s="4"/>
      <c r="K646" s="4" t="s">
        <v>69</v>
      </c>
      <c r="L646" s="4" t="s">
        <v>45</v>
      </c>
      <c r="M646" s="4" t="s">
        <v>131</v>
      </c>
      <c r="N646" s="4"/>
      <c r="O646" s="4" t="s">
        <v>5042</v>
      </c>
      <c r="P646" s="2" t="s">
        <v>5043</v>
      </c>
      <c r="Q646" s="2" t="s">
        <v>5044</v>
      </c>
      <c r="R646" s="4" t="s">
        <v>50</v>
      </c>
      <c r="S646" s="4" t="s">
        <v>5045</v>
      </c>
      <c r="T646" s="4" t="s">
        <v>52</v>
      </c>
      <c r="U646" s="4"/>
      <c r="V646" s="4"/>
      <c r="W646" s="4"/>
      <c r="X646" s="2" t="s">
        <v>5046</v>
      </c>
      <c r="Y646" s="4" t="s">
        <v>54</v>
      </c>
      <c r="Z646" s="4"/>
      <c r="AA646" s="4"/>
      <c r="AB646" s="4"/>
    </row>
    <row r="647" customFormat="false" ht="75" hidden="false" customHeight="true" outlineLevel="0" collapsed="false">
      <c r="A647" s="4" t="s">
        <v>5047</v>
      </c>
      <c r="B647" s="4" t="s">
        <v>5048</v>
      </c>
      <c r="C647" s="4" t="s">
        <v>5048</v>
      </c>
      <c r="D647" s="4" t="n">
        <v>1987</v>
      </c>
      <c r="E647" s="4" t="s">
        <v>91</v>
      </c>
      <c r="F647" s="4" t="s">
        <v>4956</v>
      </c>
      <c r="G647" s="4" t="str">
        <f aca="false">IF(LEFT(I647,3)="R1 ","L6",IF(D647&gt;=2014,"L1",IF(D647&gt;=1998,"L2",IF(D647&gt;=1987,"L3",IF(D647&gt;=1978,"L4",IF(D647&gt;=1965,"L5","L6"))))))</f>
        <v>L3</v>
      </c>
      <c r="H647" s="4" t="str">
        <f aca="false">IFERROR(INDEX(Lanes!$C$2:$C$60,MATCH(LEFT(I647,FIND(" ",I647)-1),Lanes!$A$2:$A$60,0)),"?")</f>
        <v>V</v>
      </c>
      <c r="I647" s="4" t="s">
        <v>4890</v>
      </c>
      <c r="J647" s="4" t="s">
        <v>5049</v>
      </c>
      <c r="K647" s="4" t="s">
        <v>429</v>
      </c>
      <c r="L647" s="4" t="s">
        <v>472</v>
      </c>
      <c r="M647" s="4" t="s">
        <v>1565</v>
      </c>
      <c r="N647" s="4"/>
      <c r="O647" s="4" t="s">
        <v>5050</v>
      </c>
      <c r="P647" s="2" t="s">
        <v>5051</v>
      </c>
      <c r="Q647" s="2" t="s">
        <v>5052</v>
      </c>
      <c r="R647" s="4" t="s">
        <v>50</v>
      </c>
      <c r="S647" s="4" t="s">
        <v>5053</v>
      </c>
      <c r="T647" s="4" t="s">
        <v>52</v>
      </c>
      <c r="U647" s="4"/>
      <c r="V647" s="4"/>
      <c r="W647" s="4"/>
      <c r="X647" s="2" t="s">
        <v>5054</v>
      </c>
      <c r="Y647" s="4" t="s">
        <v>54</v>
      </c>
      <c r="Z647" s="4"/>
      <c r="AA647" s="4"/>
      <c r="AB647" s="4"/>
    </row>
    <row r="648" customFormat="false" ht="75" hidden="false" customHeight="true" outlineLevel="0" collapsed="false">
      <c r="A648" s="4" t="s">
        <v>5055</v>
      </c>
      <c r="B648" s="4" t="s">
        <v>2483</v>
      </c>
      <c r="C648" s="4" t="s">
        <v>5056</v>
      </c>
      <c r="D648" s="4" t="n">
        <v>1985</v>
      </c>
      <c r="E648" s="4" t="s">
        <v>91</v>
      </c>
      <c r="F648" s="4" t="s">
        <v>5057</v>
      </c>
      <c r="G648" s="4" t="str">
        <f aca="false">IF(LEFT(I648,3)="R1 ","L6",IF(D648&gt;=2014,"L1",IF(D648&gt;=1998,"L2",IF(D648&gt;=1987,"L3",IF(D648&gt;=1978,"L4",IF(D648&gt;=1965,"L5","L6"))))))</f>
        <v>L4</v>
      </c>
      <c r="H648" s="4" t="str">
        <f aca="false">IFERROR(INDEX(Lanes!$C$2:$C$60,MATCH(LEFT(I648,FIND(" ",I648)-1),Lanes!$A$2:$A$60,0)),"?")</f>
        <v>V</v>
      </c>
      <c r="I648" s="4" t="s">
        <v>4890</v>
      </c>
      <c r="J648" s="4"/>
      <c r="K648" s="4" t="s">
        <v>44</v>
      </c>
      <c r="L648" s="4" t="s">
        <v>93</v>
      </c>
      <c r="M648" s="4" t="s">
        <v>902</v>
      </c>
      <c r="N648" s="4"/>
      <c r="O648" s="4" t="s">
        <v>5058</v>
      </c>
      <c r="P648" s="2" t="s">
        <v>5059</v>
      </c>
      <c r="Q648" s="2" t="s">
        <v>5060</v>
      </c>
      <c r="R648" s="4" t="s">
        <v>50</v>
      </c>
      <c r="S648" s="4" t="s">
        <v>5061</v>
      </c>
      <c r="T648" s="4" t="s">
        <v>107</v>
      </c>
      <c r="U648" s="4"/>
      <c r="V648" s="4"/>
      <c r="W648" s="4"/>
      <c r="X648" s="2" t="s">
        <v>5062</v>
      </c>
      <c r="Y648" s="4" t="s">
        <v>54</v>
      </c>
      <c r="Z648" s="4"/>
      <c r="AA648" s="4"/>
      <c r="AB648" s="4"/>
    </row>
    <row r="649" customFormat="false" ht="75" hidden="false" customHeight="true" outlineLevel="0" collapsed="false">
      <c r="A649" s="4" t="s">
        <v>5063</v>
      </c>
      <c r="B649" s="4" t="s">
        <v>2483</v>
      </c>
      <c r="C649" s="4" t="s">
        <v>5064</v>
      </c>
      <c r="D649" s="4" t="n">
        <v>1986</v>
      </c>
      <c r="E649" s="4" t="s">
        <v>91</v>
      </c>
      <c r="F649" s="4" t="s">
        <v>5057</v>
      </c>
      <c r="G649" s="4" t="str">
        <f aca="false">IF(LEFT(I649,3)="R1 ","L6",IF(D649&gt;=2014,"L1",IF(D649&gt;=1998,"L2",IF(D649&gt;=1987,"L3",IF(D649&gt;=1978,"L4",IF(D649&gt;=1965,"L5","L6"))))))</f>
        <v>L4</v>
      </c>
      <c r="H649" s="4" t="str">
        <f aca="false">IFERROR(INDEX(Lanes!$C$2:$C$60,MATCH(LEFT(I649,FIND(" ",I649)-1),Lanes!$A$2:$A$60,0)),"?")</f>
        <v>V</v>
      </c>
      <c r="I649" s="4" t="s">
        <v>4890</v>
      </c>
      <c r="J649" s="4"/>
      <c r="K649" s="4" t="s">
        <v>44</v>
      </c>
      <c r="L649" s="4" t="s">
        <v>93</v>
      </c>
      <c r="M649" s="4" t="s">
        <v>902</v>
      </c>
      <c r="N649" s="4"/>
      <c r="O649" s="4" t="s">
        <v>5065</v>
      </c>
      <c r="P649" s="2" t="s">
        <v>5066</v>
      </c>
      <c r="Q649" s="2" t="s">
        <v>5067</v>
      </c>
      <c r="R649" s="4" t="s">
        <v>391</v>
      </c>
      <c r="S649" s="4" t="s">
        <v>5068</v>
      </c>
      <c r="T649" s="4" t="s">
        <v>107</v>
      </c>
      <c r="U649" s="4"/>
      <c r="V649" s="4"/>
      <c r="W649" s="4"/>
      <c r="X649" s="2" t="s">
        <v>5069</v>
      </c>
      <c r="Y649" s="4" t="s">
        <v>54</v>
      </c>
      <c r="Z649" s="4"/>
      <c r="AA649" s="4"/>
      <c r="AB649" s="4"/>
    </row>
    <row r="650" customFormat="false" ht="75" hidden="false" customHeight="true" outlineLevel="0" collapsed="false">
      <c r="A650" s="4" t="s">
        <v>5070</v>
      </c>
      <c r="B650" s="4" t="s">
        <v>2525</v>
      </c>
      <c r="C650" s="4" t="s">
        <v>5071</v>
      </c>
      <c r="D650" s="4" t="n">
        <v>1985</v>
      </c>
      <c r="E650" s="4" t="s">
        <v>91</v>
      </c>
      <c r="F650" s="4" t="s">
        <v>5034</v>
      </c>
      <c r="G650" s="4" t="str">
        <f aca="false">IF(LEFT(I650,3)="R1 ","L6",IF(D650&gt;=2014,"L1",IF(D650&gt;=1998,"L2",IF(D650&gt;=1987,"L3",IF(D650&gt;=1978,"L4",IF(D650&gt;=1965,"L5","L6"))))))</f>
        <v>L4</v>
      </c>
      <c r="H650" s="4" t="str">
        <f aca="false">IFERROR(INDEX(Lanes!$C$2:$C$60,MATCH(LEFT(I650,FIND(" ",I650)-1),Lanes!$A$2:$A$60,0)),"?")</f>
        <v>V</v>
      </c>
      <c r="I650" s="4" t="s">
        <v>4890</v>
      </c>
      <c r="J650" s="4"/>
      <c r="K650" s="4" t="s">
        <v>44</v>
      </c>
      <c r="L650" s="4" t="s">
        <v>45</v>
      </c>
      <c r="M650" s="4" t="s">
        <v>131</v>
      </c>
      <c r="N650" s="4"/>
      <c r="O650" s="4" t="s">
        <v>5072</v>
      </c>
      <c r="P650" s="2" t="s">
        <v>5073</v>
      </c>
      <c r="Q650" s="2" t="s">
        <v>5074</v>
      </c>
      <c r="R650" s="4" t="s">
        <v>50</v>
      </c>
      <c r="S650" s="4" t="s">
        <v>5075</v>
      </c>
      <c r="T650" s="4" t="s">
        <v>107</v>
      </c>
      <c r="U650" s="4"/>
      <c r="V650" s="4"/>
      <c r="W650" s="4"/>
      <c r="X650" s="2" t="s">
        <v>5076</v>
      </c>
      <c r="Y650" s="4" t="s">
        <v>54</v>
      </c>
      <c r="Z650" s="4"/>
      <c r="AA650" s="4"/>
      <c r="AB650" s="4"/>
    </row>
    <row r="651" customFormat="false" ht="75" hidden="false" customHeight="true" outlineLevel="0" collapsed="false">
      <c r="A651" s="4" t="s">
        <v>5077</v>
      </c>
      <c r="B651" s="4" t="s">
        <v>5078</v>
      </c>
      <c r="C651" s="4" t="s">
        <v>5079</v>
      </c>
      <c r="D651" s="4" t="n">
        <v>1987</v>
      </c>
      <c r="E651" s="4" t="s">
        <v>2246</v>
      </c>
      <c r="F651" s="4" t="s">
        <v>5034</v>
      </c>
      <c r="G651" s="4" t="str">
        <f aca="false">IF(LEFT(I651,3)="R1 ","L6",IF(D651&gt;=2014,"L1",IF(D651&gt;=1998,"L2",IF(D651&gt;=1987,"L3",IF(D651&gt;=1978,"L4",IF(D651&gt;=1965,"L5","L6"))))))</f>
        <v>L3</v>
      </c>
      <c r="H651" s="4" t="str">
        <f aca="false">IFERROR(INDEX(Lanes!$C$2:$C$60,MATCH(LEFT(I651,FIND(" ",I651)-1),Lanes!$A$2:$A$60,0)),"?")</f>
        <v>V</v>
      </c>
      <c r="I651" s="4" t="s">
        <v>4890</v>
      </c>
      <c r="J651" s="4" t="s">
        <v>5080</v>
      </c>
      <c r="K651" s="4" t="s">
        <v>44</v>
      </c>
      <c r="L651" s="4" t="s">
        <v>45</v>
      </c>
      <c r="M651" s="4" t="s">
        <v>131</v>
      </c>
      <c r="N651" s="4"/>
      <c r="O651" s="4" t="s">
        <v>5081</v>
      </c>
      <c r="P651" s="2" t="s">
        <v>5082</v>
      </c>
      <c r="Q651" s="2" t="s">
        <v>5083</v>
      </c>
      <c r="R651" s="4" t="s">
        <v>50</v>
      </c>
      <c r="S651" s="4" t="s">
        <v>5084</v>
      </c>
      <c r="T651" s="4" t="s">
        <v>52</v>
      </c>
      <c r="U651" s="4"/>
      <c r="V651" s="4"/>
      <c r="W651" s="4"/>
      <c r="X651" s="2" t="s">
        <v>5085</v>
      </c>
      <c r="Y651" s="4" t="s">
        <v>54</v>
      </c>
      <c r="Z651" s="4"/>
      <c r="AA651" s="4"/>
      <c r="AB651" s="4"/>
    </row>
    <row r="652" customFormat="false" ht="75" hidden="false" customHeight="true" outlineLevel="0" collapsed="false">
      <c r="A652" s="4" t="s">
        <v>5086</v>
      </c>
      <c r="B652" s="4" t="s">
        <v>5087</v>
      </c>
      <c r="C652" s="4" t="s">
        <v>5087</v>
      </c>
      <c r="D652" s="4" t="n">
        <v>1987</v>
      </c>
      <c r="E652" s="4" t="s">
        <v>91</v>
      </c>
      <c r="F652" s="4" t="s">
        <v>58</v>
      </c>
      <c r="G652" s="4" t="str">
        <f aca="false">IF(LEFT(I652,3)="R1 ","L6",IF(D652&gt;=2014,"L1",IF(D652&gt;=1998,"L2",IF(D652&gt;=1987,"L3",IF(D652&gt;=1978,"L4",IF(D652&gt;=1965,"L5","L6"))))))</f>
        <v>L3</v>
      </c>
      <c r="H652" s="4" t="str">
        <f aca="false">IFERROR(INDEX(Lanes!$C$2:$C$60,MATCH(LEFT(I652,FIND(" ",I652)-1),Lanes!$A$2:$A$60,0)),"?")</f>
        <v>V</v>
      </c>
      <c r="I652" s="4" t="s">
        <v>4890</v>
      </c>
      <c r="J652" s="4"/>
      <c r="K652" s="4" t="s">
        <v>249</v>
      </c>
      <c r="L652" s="4" t="s">
        <v>45</v>
      </c>
      <c r="M652" s="4" t="s">
        <v>131</v>
      </c>
      <c r="N652" s="4"/>
      <c r="O652" s="4" t="s">
        <v>5088</v>
      </c>
      <c r="P652" s="2" t="s">
        <v>5089</v>
      </c>
      <c r="Q652" s="2" t="s">
        <v>5090</v>
      </c>
      <c r="R652" s="4" t="s">
        <v>391</v>
      </c>
      <c r="S652" s="4" t="s">
        <v>5091</v>
      </c>
      <c r="T652" s="4" t="s">
        <v>107</v>
      </c>
      <c r="U652" s="4"/>
      <c r="V652" s="4"/>
      <c r="W652" s="4"/>
      <c r="X652" s="2" t="s">
        <v>5092</v>
      </c>
      <c r="Y652" s="4" t="s">
        <v>54</v>
      </c>
      <c r="Z652" s="4"/>
      <c r="AA652" s="4"/>
      <c r="AB652" s="4"/>
    </row>
    <row r="653" customFormat="false" ht="75" hidden="false" customHeight="true" outlineLevel="0" collapsed="false">
      <c r="A653" s="4" t="s">
        <v>5093</v>
      </c>
      <c r="B653" s="4" t="s">
        <v>5094</v>
      </c>
      <c r="C653" s="4" t="s">
        <v>5094</v>
      </c>
      <c r="D653" s="4" t="n">
        <v>1986</v>
      </c>
      <c r="E653" s="4" t="s">
        <v>91</v>
      </c>
      <c r="F653" s="4" t="s">
        <v>156</v>
      </c>
      <c r="G653" s="4" t="str">
        <f aca="false">IF(LEFT(I653,3)="R1 ","L6",IF(D653&gt;=2014,"L1",IF(D653&gt;=1998,"L2",IF(D653&gt;=1987,"L3",IF(D653&gt;=1978,"L4",IF(D653&gt;=1965,"L5","L6"))))))</f>
        <v>L4</v>
      </c>
      <c r="H653" s="4" t="str">
        <f aca="false">IFERROR(INDEX(Lanes!$C$2:$C$60,MATCH(LEFT(I653,FIND(" ",I653)-1),Lanes!$A$2:$A$60,0)),"?")</f>
        <v>V</v>
      </c>
      <c r="I653" s="4" t="s">
        <v>4890</v>
      </c>
      <c r="J653" s="4"/>
      <c r="K653" s="4" t="s">
        <v>69</v>
      </c>
      <c r="L653" s="4" t="s">
        <v>45</v>
      </c>
      <c r="M653" s="4" t="s">
        <v>131</v>
      </c>
      <c r="N653" s="4"/>
      <c r="O653" s="4" t="s">
        <v>5095</v>
      </c>
      <c r="P653" s="2" t="s">
        <v>5096</v>
      </c>
      <c r="Q653" s="2" t="s">
        <v>5097</v>
      </c>
      <c r="R653" s="4" t="s">
        <v>391</v>
      </c>
      <c r="S653" s="4" t="s">
        <v>5098</v>
      </c>
      <c r="T653" s="4" t="s">
        <v>107</v>
      </c>
      <c r="U653" s="4"/>
      <c r="V653" s="4"/>
      <c r="W653" s="4"/>
      <c r="X653" s="2" t="s">
        <v>5099</v>
      </c>
      <c r="Y653" s="4" t="s">
        <v>54</v>
      </c>
      <c r="Z653" s="4"/>
      <c r="AA653" s="4"/>
      <c r="AB653" s="4"/>
    </row>
    <row r="654" customFormat="false" ht="75" hidden="false" customHeight="true" outlineLevel="0" collapsed="false">
      <c r="A654" s="4" t="s">
        <v>5100</v>
      </c>
      <c r="B654" s="4" t="s">
        <v>5101</v>
      </c>
      <c r="C654" s="4" t="s">
        <v>5101</v>
      </c>
      <c r="D654" s="4" t="n">
        <v>1986</v>
      </c>
      <c r="E654" s="4" t="s">
        <v>91</v>
      </c>
      <c r="F654" s="4" t="s">
        <v>156</v>
      </c>
      <c r="G654" s="4" t="str">
        <f aca="false">IF(LEFT(I654,3)="R1 ","L6",IF(D654&gt;=2014,"L1",IF(D654&gt;=1998,"L2",IF(D654&gt;=1987,"L3",IF(D654&gt;=1978,"L4",IF(D654&gt;=1965,"L5","L6"))))))</f>
        <v>L4</v>
      </c>
      <c r="H654" s="4" t="str">
        <f aca="false">IFERROR(INDEX(Lanes!$C$2:$C$60,MATCH(LEFT(I654,FIND(" ",I654)-1),Lanes!$A$2:$A$60,0)),"?")</f>
        <v>V</v>
      </c>
      <c r="I654" s="4" t="s">
        <v>4890</v>
      </c>
      <c r="J654" s="4"/>
      <c r="K654" s="4" t="s">
        <v>249</v>
      </c>
      <c r="L654" s="4" t="s">
        <v>472</v>
      </c>
      <c r="M654" s="4" t="s">
        <v>1565</v>
      </c>
      <c r="N654" s="4"/>
      <c r="O654" s="4" t="s">
        <v>5102</v>
      </c>
      <c r="P654" s="2" t="s">
        <v>5103</v>
      </c>
      <c r="Q654" s="2" t="s">
        <v>5104</v>
      </c>
      <c r="R654" s="4" t="s">
        <v>50</v>
      </c>
      <c r="S654" s="4" t="s">
        <v>5105</v>
      </c>
      <c r="T654" s="4" t="s">
        <v>107</v>
      </c>
      <c r="U654" s="4"/>
      <c r="V654" s="4"/>
      <c r="W654" s="4"/>
      <c r="X654" s="2" t="s">
        <v>5106</v>
      </c>
      <c r="Y654" s="4" t="s">
        <v>77</v>
      </c>
      <c r="Z654" s="4"/>
      <c r="AA654" s="4"/>
      <c r="AB654" s="4"/>
    </row>
    <row r="655" customFormat="false" ht="75" hidden="false" customHeight="true" outlineLevel="0" collapsed="false">
      <c r="A655" s="4" t="s">
        <v>5107</v>
      </c>
      <c r="B655" s="4" t="s">
        <v>5108</v>
      </c>
      <c r="C655" s="4" t="s">
        <v>5108</v>
      </c>
      <c r="D655" s="4" t="n">
        <v>1987</v>
      </c>
      <c r="E655" s="4" t="s">
        <v>91</v>
      </c>
      <c r="F655" s="4" t="s">
        <v>5034</v>
      </c>
      <c r="G655" s="4" t="str">
        <f aca="false">IF(LEFT(I655,3)="R1 ","L6",IF(D655&gt;=2014,"L1",IF(D655&gt;=1998,"L2",IF(D655&gt;=1987,"L3",IF(D655&gt;=1978,"L4",IF(D655&gt;=1965,"L5","L6"))))))</f>
        <v>L3</v>
      </c>
      <c r="H655" s="4" t="str">
        <f aca="false">IFERROR(INDEX(Lanes!$C$2:$C$60,MATCH(LEFT(I655,FIND(" ",I655)-1),Lanes!$A$2:$A$60,0)),"?")</f>
        <v>V</v>
      </c>
      <c r="I655" s="4" t="s">
        <v>4890</v>
      </c>
      <c r="J655" s="4"/>
      <c r="K655" s="4" t="s">
        <v>69</v>
      </c>
      <c r="L655" s="4" t="s">
        <v>472</v>
      </c>
      <c r="M655" s="4" t="s">
        <v>1565</v>
      </c>
      <c r="N655" s="4"/>
      <c r="O655" s="4" t="s">
        <v>4929</v>
      </c>
      <c r="P655" s="2" t="s">
        <v>5109</v>
      </c>
      <c r="Q655" s="2" t="s">
        <v>5110</v>
      </c>
      <c r="R655" s="4" t="s">
        <v>391</v>
      </c>
      <c r="S655" s="4" t="s">
        <v>5111</v>
      </c>
      <c r="T655" s="4" t="s">
        <v>107</v>
      </c>
      <c r="U655" s="4"/>
      <c r="V655" s="4"/>
      <c r="W655" s="4"/>
      <c r="X655" s="2" t="s">
        <v>5112</v>
      </c>
      <c r="Y655" s="4" t="s">
        <v>54</v>
      </c>
      <c r="Z655" s="4"/>
      <c r="AA655" s="4"/>
      <c r="AB655" s="4"/>
    </row>
    <row r="656" customFormat="false" ht="75" hidden="false" customHeight="true" outlineLevel="0" collapsed="false">
      <c r="A656" s="4" t="s">
        <v>5113</v>
      </c>
      <c r="B656" s="4" t="s">
        <v>2515</v>
      </c>
      <c r="C656" s="4" t="s">
        <v>5114</v>
      </c>
      <c r="D656" s="4" t="n">
        <v>1990</v>
      </c>
      <c r="E656" s="4" t="s">
        <v>91</v>
      </c>
      <c r="F656" s="4" t="s">
        <v>4889</v>
      </c>
      <c r="G656" s="4" t="str">
        <f aca="false">IF(LEFT(I656,3)="R1 ","L6",IF(D656&gt;=2014,"L1",IF(D656&gt;=1998,"L2",IF(D656&gt;=1987,"L3",IF(D656&gt;=1978,"L4",IF(D656&gt;=1965,"L5","L6"))))))</f>
        <v>L3</v>
      </c>
      <c r="H656" s="4" t="str">
        <f aca="false">IFERROR(INDEX(Lanes!$C$2:$C$60,MATCH(LEFT(I656,FIND(" ",I656)-1),Lanes!$A$2:$A$60,0)),"?")</f>
        <v>V</v>
      </c>
      <c r="I656" s="4" t="s">
        <v>4890</v>
      </c>
      <c r="J656" s="4"/>
      <c r="K656" s="4" t="s">
        <v>69</v>
      </c>
      <c r="L656" s="4" t="s">
        <v>93</v>
      </c>
      <c r="M656" s="4" t="s">
        <v>902</v>
      </c>
      <c r="N656" s="4"/>
      <c r="O656" s="4" t="s">
        <v>5115</v>
      </c>
      <c r="P656" s="2" t="s">
        <v>5116</v>
      </c>
      <c r="Q656" s="2" t="s">
        <v>5117</v>
      </c>
      <c r="R656" s="4" t="s">
        <v>391</v>
      </c>
      <c r="S656" s="4" t="s">
        <v>5118</v>
      </c>
      <c r="T656" s="4" t="s">
        <v>107</v>
      </c>
      <c r="U656" s="4"/>
      <c r="V656" s="4"/>
      <c r="W656" s="4"/>
      <c r="X656" s="2" t="s">
        <v>5119</v>
      </c>
      <c r="Y656" s="4" t="s">
        <v>54</v>
      </c>
      <c r="Z656" s="4"/>
      <c r="AA656" s="4"/>
      <c r="AB656" s="4"/>
    </row>
    <row r="657" customFormat="false" ht="75" hidden="false" customHeight="true" outlineLevel="0" collapsed="false">
      <c r="A657" s="4" t="s">
        <v>5120</v>
      </c>
      <c r="B657" s="4" t="s">
        <v>5121</v>
      </c>
      <c r="C657" s="4" t="s">
        <v>5122</v>
      </c>
      <c r="D657" s="4" t="n">
        <v>1989</v>
      </c>
      <c r="E657" s="4" t="s">
        <v>91</v>
      </c>
      <c r="F657" s="4" t="s">
        <v>4889</v>
      </c>
      <c r="G657" s="4" t="str">
        <f aca="false">IF(LEFT(I657,3)="R1 ","L6",IF(D657&gt;=2014,"L1",IF(D657&gt;=1998,"L2",IF(D657&gt;=1987,"L3",IF(D657&gt;=1978,"L4",IF(D657&gt;=1965,"L5","L6"))))))</f>
        <v>L3</v>
      </c>
      <c r="H657" s="4" t="str">
        <f aca="false">IFERROR(INDEX(Lanes!$C$2:$C$60,MATCH(LEFT(I657,FIND(" ",I657)-1),Lanes!$A$2:$A$60,0)),"?")</f>
        <v>V</v>
      </c>
      <c r="I657" s="4" t="s">
        <v>4890</v>
      </c>
      <c r="J657" s="4"/>
      <c r="K657" s="4" t="s">
        <v>69</v>
      </c>
      <c r="L657" s="4" t="s">
        <v>45</v>
      </c>
      <c r="M657" s="4" t="s">
        <v>131</v>
      </c>
      <c r="N657" s="4"/>
      <c r="O657" s="4" t="s">
        <v>5123</v>
      </c>
      <c r="P657" s="2" t="s">
        <v>5124</v>
      </c>
      <c r="Q657" s="2" t="s">
        <v>5125</v>
      </c>
      <c r="R657" s="4" t="s">
        <v>50</v>
      </c>
      <c r="S657" s="4" t="s">
        <v>5126</v>
      </c>
      <c r="T657" s="4" t="s">
        <v>107</v>
      </c>
      <c r="U657" s="4"/>
      <c r="V657" s="4"/>
      <c r="W657" s="4"/>
      <c r="X657" s="2" t="s">
        <v>5127</v>
      </c>
      <c r="Y657" s="4" t="s">
        <v>54</v>
      </c>
      <c r="Z657" s="4"/>
      <c r="AA657" s="4"/>
      <c r="AB657" s="4"/>
    </row>
    <row r="658" customFormat="false" ht="75" hidden="false" customHeight="true" outlineLevel="0" collapsed="false">
      <c r="A658" s="4" t="s">
        <v>5128</v>
      </c>
      <c r="B658" s="4" t="s">
        <v>5129</v>
      </c>
      <c r="C658" s="4" t="s">
        <v>5130</v>
      </c>
      <c r="D658" s="4" t="n">
        <v>1980</v>
      </c>
      <c r="E658" s="4" t="s">
        <v>91</v>
      </c>
      <c r="F658" s="4" t="s">
        <v>5131</v>
      </c>
      <c r="G658" s="4" t="str">
        <f aca="false">IF(LEFT(I658,3)="R1 ","L6",IF(D658&gt;=2014,"L1",IF(D658&gt;=1998,"L2",IF(D658&gt;=1987,"L3",IF(D658&gt;=1978,"L4",IF(D658&gt;=1965,"L5","L6"))))))</f>
        <v>L4</v>
      </c>
      <c r="H658" s="4" t="str">
        <f aca="false">IFERROR(INDEX(Lanes!$C$2:$C$60,MATCH(LEFT(I658,FIND(" ",I658)-1),Lanes!$A$2:$A$60,0)),"?")</f>
        <v>V</v>
      </c>
      <c r="I658" s="4" t="s">
        <v>4890</v>
      </c>
      <c r="J658" s="4" t="s">
        <v>2362</v>
      </c>
      <c r="K658" s="4" t="s">
        <v>2670</v>
      </c>
      <c r="L658" s="4" t="s">
        <v>472</v>
      </c>
      <c r="M658" s="4" t="s">
        <v>1565</v>
      </c>
      <c r="N658" s="4"/>
      <c r="O658" s="4" t="s">
        <v>5132</v>
      </c>
      <c r="P658" s="2" t="s">
        <v>5133</v>
      </c>
      <c r="Q658" s="2" t="s">
        <v>5134</v>
      </c>
      <c r="R658" s="4" t="s">
        <v>50</v>
      </c>
      <c r="S658" s="4" t="s">
        <v>5135</v>
      </c>
      <c r="T658" s="4" t="s">
        <v>107</v>
      </c>
      <c r="U658" s="4"/>
      <c r="V658" s="4"/>
      <c r="W658" s="4"/>
      <c r="X658" s="2" t="s">
        <v>5136</v>
      </c>
      <c r="Y658" s="4" t="s">
        <v>54</v>
      </c>
      <c r="Z658" s="4"/>
      <c r="AA658" s="4"/>
      <c r="AB658" s="4"/>
    </row>
    <row r="659" customFormat="false" ht="75" hidden="false" customHeight="true" outlineLevel="0" collapsed="false">
      <c r="A659" s="4" t="s">
        <v>5137</v>
      </c>
      <c r="B659" s="4" t="s">
        <v>5129</v>
      </c>
      <c r="C659" s="4" t="s">
        <v>5138</v>
      </c>
      <c r="D659" s="4" t="n">
        <v>1983</v>
      </c>
      <c r="E659" s="4" t="s">
        <v>91</v>
      </c>
      <c r="F659" s="4" t="s">
        <v>5034</v>
      </c>
      <c r="G659" s="4" t="str">
        <f aca="false">IF(LEFT(I659,3)="R1 ","L6",IF(D659&gt;=2014,"L1",IF(D659&gt;=1998,"L2",IF(D659&gt;=1987,"L3",IF(D659&gt;=1978,"L4",IF(D659&gt;=1965,"L5","L6"))))))</f>
        <v>L4</v>
      </c>
      <c r="H659" s="4" t="str">
        <f aca="false">IFERROR(INDEX(Lanes!$C$2:$C$60,MATCH(LEFT(I659,FIND(" ",I659)-1),Lanes!$A$2:$A$60,0)),"?")</f>
        <v>V</v>
      </c>
      <c r="I659" s="4" t="s">
        <v>4890</v>
      </c>
      <c r="J659" s="4" t="s">
        <v>2362</v>
      </c>
      <c r="K659" s="4" t="s">
        <v>2670</v>
      </c>
      <c r="L659" s="4" t="s">
        <v>472</v>
      </c>
      <c r="M659" s="4" t="s">
        <v>1565</v>
      </c>
      <c r="N659" s="4"/>
      <c r="O659" s="4" t="s">
        <v>5139</v>
      </c>
      <c r="P659" s="2" t="s">
        <v>5140</v>
      </c>
      <c r="Q659" s="2" t="s">
        <v>5141</v>
      </c>
      <c r="R659" s="4" t="s">
        <v>50</v>
      </c>
      <c r="S659" s="4" t="s">
        <v>5142</v>
      </c>
      <c r="T659" s="4" t="s">
        <v>107</v>
      </c>
      <c r="U659" s="4"/>
      <c r="V659" s="4"/>
      <c r="W659" s="4"/>
      <c r="X659" s="2" t="s">
        <v>5143</v>
      </c>
      <c r="Y659" s="4" t="s">
        <v>54</v>
      </c>
      <c r="Z659" s="4"/>
      <c r="AA659" s="4"/>
      <c r="AB659" s="4"/>
    </row>
    <row r="660" customFormat="false" ht="75" hidden="false" customHeight="true" outlineLevel="0" collapsed="false">
      <c r="A660" s="4" t="s">
        <v>5144</v>
      </c>
      <c r="B660" s="4" t="s">
        <v>5145</v>
      </c>
      <c r="C660" s="4" t="s">
        <v>5146</v>
      </c>
      <c r="D660" s="4" t="n">
        <v>1981</v>
      </c>
      <c r="E660" s="4" t="s">
        <v>91</v>
      </c>
      <c r="F660" s="4" t="s">
        <v>4889</v>
      </c>
      <c r="G660" s="4" t="str">
        <f aca="false">IF(LEFT(I660,3)="R1 ","L6",IF(D660&gt;=2014,"L1",IF(D660&gt;=1998,"L2",IF(D660&gt;=1987,"L3",IF(D660&gt;=1978,"L4",IF(D660&gt;=1965,"L5","L6"))))))</f>
        <v>L4</v>
      </c>
      <c r="H660" s="4" t="str">
        <f aca="false">IFERROR(INDEX(Lanes!$C$2:$C$60,MATCH(LEFT(I660,FIND(" ",I660)-1),Lanes!$A$2:$A$60,0)),"?")</f>
        <v>V</v>
      </c>
      <c r="I660" s="4" t="s">
        <v>4890</v>
      </c>
      <c r="J660" s="4"/>
      <c r="K660" s="4" t="s">
        <v>2670</v>
      </c>
      <c r="L660" s="4" t="s">
        <v>93</v>
      </c>
      <c r="M660" s="4" t="s">
        <v>5147</v>
      </c>
      <c r="N660" s="4" t="s">
        <v>5148</v>
      </c>
      <c r="O660" s="4" t="s">
        <v>5149</v>
      </c>
      <c r="P660" s="2" t="s">
        <v>5150</v>
      </c>
      <c r="Q660" s="2" t="s">
        <v>5151</v>
      </c>
      <c r="R660" s="4" t="s">
        <v>50</v>
      </c>
      <c r="S660" s="4" t="s">
        <v>5146</v>
      </c>
      <c r="T660" s="4" t="s">
        <v>107</v>
      </c>
      <c r="U660" s="4"/>
      <c r="V660" s="4"/>
      <c r="W660" s="4"/>
      <c r="X660" s="2" t="s">
        <v>5152</v>
      </c>
      <c r="Y660" s="4" t="s">
        <v>77</v>
      </c>
      <c r="Z660" s="4"/>
      <c r="AA660" s="4"/>
      <c r="AB660" s="4"/>
    </row>
    <row r="661" customFormat="false" ht="75" hidden="false" customHeight="true" outlineLevel="0" collapsed="false">
      <c r="A661" s="4" t="s">
        <v>5153</v>
      </c>
      <c r="B661" s="4" t="s">
        <v>5145</v>
      </c>
      <c r="C661" s="4" t="s">
        <v>5154</v>
      </c>
      <c r="D661" s="4" t="n">
        <v>1987</v>
      </c>
      <c r="E661" s="4" t="s">
        <v>91</v>
      </c>
      <c r="F661" s="4" t="s">
        <v>5155</v>
      </c>
      <c r="G661" s="4" t="str">
        <f aca="false">IF(LEFT(I661,3)="R1 ","L6",IF(D661&gt;=2014,"L1",IF(D661&gt;=1998,"L2",IF(D661&gt;=1987,"L3",IF(D661&gt;=1978,"L4",IF(D661&gt;=1965,"L5","L6"))))))</f>
        <v>L3</v>
      </c>
      <c r="H661" s="4" t="str">
        <f aca="false">IFERROR(INDEX(Lanes!$C$2:$C$60,MATCH(LEFT(I661,FIND(" ",I661)-1),Lanes!$A$2:$A$60,0)),"?")</f>
        <v>V</v>
      </c>
      <c r="I661" s="4" t="s">
        <v>4890</v>
      </c>
      <c r="J661" s="4"/>
      <c r="K661" s="4" t="s">
        <v>2670</v>
      </c>
      <c r="L661" s="4" t="s">
        <v>93</v>
      </c>
      <c r="M661" s="4" t="s">
        <v>5147</v>
      </c>
      <c r="N661" s="4" t="s">
        <v>5148</v>
      </c>
      <c r="O661" s="4" t="s">
        <v>4898</v>
      </c>
      <c r="P661" s="2" t="s">
        <v>5156</v>
      </c>
      <c r="Q661" s="2" t="s">
        <v>5157</v>
      </c>
      <c r="R661" s="4" t="s">
        <v>50</v>
      </c>
      <c r="S661" s="4" t="s">
        <v>5158</v>
      </c>
      <c r="T661" s="4" t="s">
        <v>107</v>
      </c>
      <c r="U661" s="4"/>
      <c r="V661" s="4"/>
      <c r="W661" s="4"/>
      <c r="X661" s="2" t="s">
        <v>5159</v>
      </c>
      <c r="Y661" s="4" t="s">
        <v>54</v>
      </c>
      <c r="Z661" s="4"/>
      <c r="AA661" s="4"/>
      <c r="AB661" s="4"/>
    </row>
    <row r="662" customFormat="false" ht="75" hidden="false" customHeight="true" outlineLevel="0" collapsed="false">
      <c r="A662" s="4" t="s">
        <v>5160</v>
      </c>
      <c r="B662" s="4" t="s">
        <v>5161</v>
      </c>
      <c r="C662" s="4" t="s">
        <v>5162</v>
      </c>
      <c r="D662" s="4" t="n">
        <v>1981</v>
      </c>
      <c r="E662" s="4" t="s">
        <v>91</v>
      </c>
      <c r="F662" s="4" t="s">
        <v>5034</v>
      </c>
      <c r="G662" s="4" t="str">
        <f aca="false">IF(LEFT(I662,3)="R1 ","L6",IF(D662&gt;=2014,"L1",IF(D662&gt;=1998,"L2",IF(D662&gt;=1987,"L3",IF(D662&gt;=1978,"L4",IF(D662&gt;=1965,"L5","L6"))))))</f>
        <v>L4</v>
      </c>
      <c r="H662" s="4" t="str">
        <f aca="false">IFERROR(INDEX(Lanes!$C$2:$C$60,MATCH(LEFT(I662,FIND(" ",I662)-1),Lanes!$A$2:$A$60,0)),"?")</f>
        <v>V</v>
      </c>
      <c r="I662" s="4" t="s">
        <v>4890</v>
      </c>
      <c r="J662" s="4"/>
      <c r="K662" s="4" t="s">
        <v>44</v>
      </c>
      <c r="L662" s="4" t="s">
        <v>45</v>
      </c>
      <c r="M662" s="4" t="s">
        <v>131</v>
      </c>
      <c r="N662" s="4"/>
      <c r="O662" s="4" t="s">
        <v>5163</v>
      </c>
      <c r="P662" s="2" t="s">
        <v>5164</v>
      </c>
      <c r="Q662" s="2" t="s">
        <v>5165</v>
      </c>
      <c r="R662" s="4" t="s">
        <v>50</v>
      </c>
      <c r="S662" s="4" t="s">
        <v>5166</v>
      </c>
      <c r="T662" s="4" t="s">
        <v>107</v>
      </c>
      <c r="U662" s="4"/>
      <c r="V662" s="4"/>
      <c r="W662" s="4"/>
      <c r="X662" s="2" t="s">
        <v>5167</v>
      </c>
      <c r="Y662" s="4" t="s">
        <v>54</v>
      </c>
      <c r="Z662" s="4"/>
      <c r="AA662" s="4"/>
      <c r="AB662" s="4"/>
    </row>
    <row r="663" customFormat="false" ht="75" hidden="false" customHeight="true" outlineLevel="0" collapsed="false">
      <c r="A663" s="4" t="s">
        <v>5168</v>
      </c>
      <c r="B663" s="4" t="s">
        <v>5161</v>
      </c>
      <c r="C663" s="4" t="s">
        <v>5169</v>
      </c>
      <c r="D663" s="4" t="n">
        <v>1983</v>
      </c>
      <c r="E663" s="4" t="s">
        <v>91</v>
      </c>
      <c r="F663" s="4" t="s">
        <v>5034</v>
      </c>
      <c r="G663" s="4" t="str">
        <f aca="false">IF(LEFT(I663,3)="R1 ","L6",IF(D663&gt;=2014,"L1",IF(D663&gt;=1998,"L2",IF(D663&gt;=1987,"L3",IF(D663&gt;=1978,"L4",IF(D663&gt;=1965,"L5","L6"))))))</f>
        <v>L4</v>
      </c>
      <c r="H663" s="4" t="str">
        <f aca="false">IFERROR(INDEX(Lanes!$C$2:$C$60,MATCH(LEFT(I663,FIND(" ",I663)-1),Lanes!$A$2:$A$60,0)),"?")</f>
        <v>V</v>
      </c>
      <c r="I663" s="4" t="s">
        <v>4890</v>
      </c>
      <c r="J663" s="4"/>
      <c r="K663" s="4" t="s">
        <v>44</v>
      </c>
      <c r="L663" s="4" t="s">
        <v>45</v>
      </c>
      <c r="M663" s="4" t="s">
        <v>131</v>
      </c>
      <c r="N663" s="4"/>
      <c r="O663" s="4" t="s">
        <v>5170</v>
      </c>
      <c r="P663" s="2" t="s">
        <v>5171</v>
      </c>
      <c r="Q663" s="2" t="s">
        <v>5172</v>
      </c>
      <c r="R663" s="4" t="s">
        <v>391</v>
      </c>
      <c r="S663" s="4" t="s">
        <v>5173</v>
      </c>
      <c r="T663" s="4" t="s">
        <v>107</v>
      </c>
      <c r="U663" s="4"/>
      <c r="V663" s="4"/>
      <c r="W663" s="4"/>
      <c r="X663" s="2" t="s">
        <v>5174</v>
      </c>
      <c r="Y663" s="4" t="s">
        <v>54</v>
      </c>
      <c r="Z663" s="4"/>
      <c r="AA663" s="4"/>
      <c r="AB663" s="4"/>
    </row>
    <row r="664" customFormat="false" ht="75" hidden="false" customHeight="true" outlineLevel="0" collapsed="false">
      <c r="A664" s="4" t="s">
        <v>5175</v>
      </c>
      <c r="B664" s="4" t="s">
        <v>5176</v>
      </c>
      <c r="C664" s="4" t="s">
        <v>5177</v>
      </c>
      <c r="D664" s="4" t="n">
        <v>1994</v>
      </c>
      <c r="E664" s="4" t="s">
        <v>91</v>
      </c>
      <c r="F664" s="4" t="s">
        <v>481</v>
      </c>
      <c r="G664" s="4" t="str">
        <f aca="false">IF(LEFT(I664,3)="R1 ","L6",IF(D664&gt;=2014,"L1",IF(D664&gt;=1998,"L2",IF(D664&gt;=1987,"L3",IF(D664&gt;=1978,"L4",IF(D664&gt;=1965,"L5","L6"))))))</f>
        <v>L3</v>
      </c>
      <c r="H664" s="4" t="str">
        <f aca="false">IFERROR(INDEX(Lanes!$C$2:$C$60,MATCH(LEFT(I664,FIND(" ",I664)-1),Lanes!$A$2:$A$60,0)),"?")</f>
        <v>V</v>
      </c>
      <c r="I664" s="4" t="s">
        <v>5178</v>
      </c>
      <c r="J664" s="4"/>
      <c r="K664" s="4" t="s">
        <v>351</v>
      </c>
      <c r="L664" s="4" t="s">
        <v>753</v>
      </c>
      <c r="M664" s="4" t="s">
        <v>791</v>
      </c>
      <c r="N664" s="4"/>
      <c r="O664" s="4" t="s">
        <v>5179</v>
      </c>
      <c r="P664" s="2" t="s">
        <v>5180</v>
      </c>
      <c r="Q664" s="2" t="s">
        <v>5181</v>
      </c>
      <c r="R664" s="4" t="s">
        <v>50</v>
      </c>
      <c r="S664" s="4" t="s">
        <v>5182</v>
      </c>
      <c r="T664" s="4" t="s">
        <v>52</v>
      </c>
      <c r="U664" s="4"/>
      <c r="V664" s="4"/>
      <c r="W664" s="4" t="s">
        <v>75</v>
      </c>
      <c r="X664" s="2" t="s">
        <v>5183</v>
      </c>
      <c r="Y664" s="4" t="s">
        <v>77</v>
      </c>
      <c r="Z664" s="4"/>
      <c r="AA664" s="4"/>
      <c r="AB664" s="4"/>
    </row>
    <row r="665" customFormat="false" ht="75" hidden="false" customHeight="true" outlineLevel="0" collapsed="false">
      <c r="A665" s="4" t="s">
        <v>5184</v>
      </c>
      <c r="B665" s="4" t="s">
        <v>5176</v>
      </c>
      <c r="C665" s="4" t="s">
        <v>5185</v>
      </c>
      <c r="D665" s="4" t="n">
        <v>1996</v>
      </c>
      <c r="E665" s="4" t="s">
        <v>91</v>
      </c>
      <c r="F665" s="4" t="s">
        <v>481</v>
      </c>
      <c r="G665" s="4" t="str">
        <f aca="false">IF(LEFT(I665,3)="R1 ","L6",IF(D665&gt;=2014,"L1",IF(D665&gt;=1998,"L2",IF(D665&gt;=1987,"L3",IF(D665&gt;=1978,"L4",IF(D665&gt;=1965,"L5","L6"))))))</f>
        <v>L3</v>
      </c>
      <c r="H665" s="4" t="str">
        <f aca="false">IFERROR(INDEX(Lanes!$C$2:$C$60,MATCH(LEFT(I665,FIND(" ",I665)-1),Lanes!$A$2:$A$60,0)),"?")</f>
        <v>V</v>
      </c>
      <c r="I665" s="4" t="s">
        <v>5178</v>
      </c>
      <c r="J665" s="4"/>
      <c r="K665" s="4" t="s">
        <v>471</v>
      </c>
      <c r="L665" s="4" t="s">
        <v>753</v>
      </c>
      <c r="M665" s="4" t="s">
        <v>791</v>
      </c>
      <c r="N665" s="4"/>
      <c r="O665" s="4" t="s">
        <v>5186</v>
      </c>
      <c r="P665" s="2" t="s">
        <v>5187</v>
      </c>
      <c r="Q665" s="2" t="s">
        <v>5188</v>
      </c>
      <c r="R665" s="4" t="s">
        <v>50</v>
      </c>
      <c r="S665" s="4" t="s">
        <v>5189</v>
      </c>
      <c r="T665" s="4" t="s">
        <v>52</v>
      </c>
      <c r="U665" s="4"/>
      <c r="V665" s="4"/>
      <c r="W665" s="4" t="s">
        <v>75</v>
      </c>
      <c r="X665" s="2" t="s">
        <v>5183</v>
      </c>
      <c r="Y665" s="4" t="s">
        <v>77</v>
      </c>
      <c r="Z665" s="4"/>
      <c r="AA665" s="4"/>
      <c r="AB665" s="4"/>
    </row>
    <row r="666" customFormat="false" ht="75" hidden="false" customHeight="true" outlineLevel="0" collapsed="false">
      <c r="A666" s="4" t="s">
        <v>5190</v>
      </c>
      <c r="B666" s="4" t="s">
        <v>5176</v>
      </c>
      <c r="C666" s="4" t="s">
        <v>5191</v>
      </c>
      <c r="D666" s="4" t="n">
        <v>1998</v>
      </c>
      <c r="E666" s="4" t="s">
        <v>91</v>
      </c>
      <c r="F666" s="4" t="s">
        <v>481</v>
      </c>
      <c r="G666" s="4" t="str">
        <f aca="false">IF(LEFT(I666,3)="R1 ","L6",IF(D666&gt;=2014,"L1",IF(D666&gt;=1998,"L2",IF(D666&gt;=1987,"L3",IF(D666&gt;=1978,"L4",IF(D666&gt;=1965,"L5","L6"))))))</f>
        <v>L2</v>
      </c>
      <c r="H666" s="4" t="str">
        <f aca="false">IFERROR(INDEX(Lanes!$C$2:$C$60,MATCH(LEFT(I666,FIND(" ",I666)-1),Lanes!$A$2:$A$60,0)),"?")</f>
        <v>V</v>
      </c>
      <c r="I666" s="4" t="s">
        <v>5178</v>
      </c>
      <c r="J666" s="4"/>
      <c r="K666" s="4" t="s">
        <v>370</v>
      </c>
      <c r="L666" s="4" t="s">
        <v>45</v>
      </c>
      <c r="M666" s="4" t="s">
        <v>131</v>
      </c>
      <c r="N666" s="4"/>
      <c r="O666" s="4" t="s">
        <v>5192</v>
      </c>
      <c r="P666" s="2" t="s">
        <v>5193</v>
      </c>
      <c r="Q666" s="2" t="s">
        <v>5194</v>
      </c>
      <c r="R666" s="4" t="s">
        <v>50</v>
      </c>
      <c r="S666" s="4" t="s">
        <v>5195</v>
      </c>
      <c r="T666" s="4" t="s">
        <v>52</v>
      </c>
      <c r="U666" s="4" t="s">
        <v>75</v>
      </c>
      <c r="V666" s="4"/>
      <c r="W666" s="4" t="s">
        <v>75</v>
      </c>
      <c r="X666" s="2" t="s">
        <v>5183</v>
      </c>
      <c r="Y666" s="4" t="s">
        <v>77</v>
      </c>
      <c r="Z666" s="4"/>
      <c r="AA666" s="4"/>
      <c r="AB666" s="4"/>
    </row>
    <row r="667" customFormat="false" ht="75" hidden="false" customHeight="true" outlineLevel="0" collapsed="false">
      <c r="A667" s="4" t="s">
        <v>5196</v>
      </c>
      <c r="B667" s="4" t="s">
        <v>5176</v>
      </c>
      <c r="C667" s="4" t="s">
        <v>5197</v>
      </c>
      <c r="D667" s="4" t="n">
        <v>2001</v>
      </c>
      <c r="E667" s="4" t="s">
        <v>91</v>
      </c>
      <c r="F667" s="4" t="s">
        <v>481</v>
      </c>
      <c r="G667" s="4" t="str">
        <f aca="false">IF(LEFT(I667,3)="R1 ","L6",IF(D667&gt;=2014,"L1",IF(D667&gt;=1998,"L2",IF(D667&gt;=1987,"L3",IF(D667&gt;=1978,"L4",IF(D667&gt;=1965,"L5","L6"))))))</f>
        <v>L2</v>
      </c>
      <c r="H667" s="4" t="str">
        <f aca="false">IFERROR(INDEX(Lanes!$C$2:$C$60,MATCH(LEFT(I667,FIND(" ",I667)-1),Lanes!$A$2:$A$60,0)),"?")</f>
        <v>V</v>
      </c>
      <c r="I667" s="4" t="s">
        <v>5178</v>
      </c>
      <c r="J667" s="4"/>
      <c r="K667" s="4" t="s">
        <v>44</v>
      </c>
      <c r="L667" s="4" t="s">
        <v>45</v>
      </c>
      <c r="M667" s="4" t="s">
        <v>131</v>
      </c>
      <c r="N667" s="4"/>
      <c r="O667" s="4" t="s">
        <v>5198</v>
      </c>
      <c r="P667" s="2" t="s">
        <v>5199</v>
      </c>
      <c r="Q667" s="2" t="s">
        <v>5200</v>
      </c>
      <c r="R667" s="4" t="s">
        <v>50</v>
      </c>
      <c r="S667" s="4" t="s">
        <v>5201</v>
      </c>
      <c r="T667" s="4" t="s">
        <v>107</v>
      </c>
      <c r="U667" s="4"/>
      <c r="V667" s="4"/>
      <c r="W667" s="4" t="s">
        <v>75</v>
      </c>
      <c r="X667" s="2" t="s">
        <v>5183</v>
      </c>
      <c r="Y667" s="4" t="s">
        <v>77</v>
      </c>
      <c r="Z667" s="4"/>
      <c r="AA667" s="4"/>
      <c r="AB667" s="4"/>
    </row>
    <row r="668" customFormat="false" ht="75" hidden="false" customHeight="true" outlineLevel="0" collapsed="false">
      <c r="A668" s="4" t="s">
        <v>5202</v>
      </c>
      <c r="B668" s="4" t="s">
        <v>5176</v>
      </c>
      <c r="C668" s="4" t="s">
        <v>5203</v>
      </c>
      <c r="D668" s="4" t="n">
        <v>2005</v>
      </c>
      <c r="E668" s="4" t="s">
        <v>91</v>
      </c>
      <c r="F668" s="4" t="s">
        <v>481</v>
      </c>
      <c r="G668" s="4" t="str">
        <f aca="false">IF(LEFT(I668,3)="R1 ","L6",IF(D668&gt;=2014,"L1",IF(D668&gt;=1998,"L2",IF(D668&gt;=1987,"L3",IF(D668&gt;=1978,"L4",IF(D668&gt;=1965,"L5","L6"))))))</f>
        <v>L2</v>
      </c>
      <c r="H668" s="4" t="str">
        <f aca="false">IFERROR(INDEX(Lanes!$C$2:$C$60,MATCH(LEFT(I668,FIND(" ",I668)-1),Lanes!$A$2:$A$60,0)),"?")</f>
        <v>V</v>
      </c>
      <c r="I668" s="4" t="s">
        <v>5178</v>
      </c>
      <c r="J668" s="4"/>
      <c r="K668" s="4" t="s">
        <v>370</v>
      </c>
      <c r="L668" s="4" t="s">
        <v>45</v>
      </c>
      <c r="M668" s="4" t="s">
        <v>131</v>
      </c>
      <c r="N668" s="4"/>
      <c r="O668" s="4" t="s">
        <v>5204</v>
      </c>
      <c r="P668" s="2" t="s">
        <v>5205</v>
      </c>
      <c r="Q668" s="2" t="s">
        <v>5206</v>
      </c>
      <c r="R668" s="4" t="s">
        <v>50</v>
      </c>
      <c r="S668" s="4" t="s">
        <v>5207</v>
      </c>
      <c r="T668" s="4" t="s">
        <v>52</v>
      </c>
      <c r="U668" s="4"/>
      <c r="V668" s="4"/>
      <c r="W668" s="4" t="s">
        <v>75</v>
      </c>
      <c r="X668" s="2" t="s">
        <v>5183</v>
      </c>
      <c r="Y668" s="4" t="s">
        <v>77</v>
      </c>
      <c r="Z668" s="4"/>
      <c r="AA668" s="4"/>
      <c r="AB668" s="4"/>
    </row>
    <row r="669" customFormat="false" ht="75" hidden="false" customHeight="true" outlineLevel="0" collapsed="false">
      <c r="A669" s="4" t="s">
        <v>5208</v>
      </c>
      <c r="B669" s="4" t="s">
        <v>5176</v>
      </c>
      <c r="C669" s="4" t="s">
        <v>5209</v>
      </c>
      <c r="D669" s="4" t="n">
        <v>2008</v>
      </c>
      <c r="E669" s="4" t="s">
        <v>91</v>
      </c>
      <c r="F669" s="4" t="s">
        <v>481</v>
      </c>
      <c r="G669" s="4" t="str">
        <f aca="false">IF(LEFT(I669,3)="R1 ","L6",IF(D669&gt;=2014,"L1",IF(D669&gt;=1998,"L2",IF(D669&gt;=1987,"L3",IF(D669&gt;=1978,"L4",IF(D669&gt;=1965,"L5","L6"))))))</f>
        <v>L2</v>
      </c>
      <c r="H669" s="4" t="str">
        <f aca="false">IFERROR(INDEX(Lanes!$C$2:$C$60,MATCH(LEFT(I669,FIND(" ",I669)-1),Lanes!$A$2:$A$60,0)),"?")</f>
        <v>V</v>
      </c>
      <c r="I669" s="4" t="s">
        <v>5178</v>
      </c>
      <c r="J669" s="4"/>
      <c r="K669" s="4" t="s">
        <v>44</v>
      </c>
      <c r="L669" s="4" t="s">
        <v>45</v>
      </c>
      <c r="M669" s="4" t="s">
        <v>131</v>
      </c>
      <c r="N669" s="4"/>
      <c r="O669" s="4" t="s">
        <v>5210</v>
      </c>
      <c r="P669" s="2" t="s">
        <v>5211</v>
      </c>
      <c r="Q669" s="2" t="s">
        <v>5212</v>
      </c>
      <c r="R669" s="4" t="s">
        <v>50</v>
      </c>
      <c r="S669" s="4" t="s">
        <v>5213</v>
      </c>
      <c r="T669" s="4" t="s">
        <v>107</v>
      </c>
      <c r="U669" s="4"/>
      <c r="V669" s="4"/>
      <c r="W669" s="4" t="s">
        <v>75</v>
      </c>
      <c r="X669" s="2" t="s">
        <v>5183</v>
      </c>
      <c r="Y669" s="4" t="s">
        <v>77</v>
      </c>
      <c r="Z669" s="4"/>
      <c r="AA669" s="4"/>
      <c r="AB669" s="4"/>
    </row>
    <row r="670" customFormat="false" ht="75" hidden="false" customHeight="true" outlineLevel="0" collapsed="false">
      <c r="A670" s="4" t="s">
        <v>5214</v>
      </c>
      <c r="B670" s="4" t="s">
        <v>5215</v>
      </c>
      <c r="C670" s="4" t="s">
        <v>5216</v>
      </c>
      <c r="D670" s="4" t="n">
        <v>1993</v>
      </c>
      <c r="E670" s="4" t="s">
        <v>91</v>
      </c>
      <c r="F670" s="4" t="s">
        <v>481</v>
      </c>
      <c r="G670" s="4" t="str">
        <f aca="false">IF(LEFT(I670,3)="R1 ","L6",IF(D670&gt;=2014,"L1",IF(D670&gt;=1998,"L2",IF(D670&gt;=1987,"L3",IF(D670&gt;=1978,"L4",IF(D670&gt;=1965,"L5","L6"))))))</f>
        <v>L3</v>
      </c>
      <c r="H670" s="4" t="str">
        <f aca="false">IFERROR(INDEX(Lanes!$C$2:$C$60,MATCH(LEFT(I670,FIND(" ",I670)-1),Lanes!$A$2:$A$60,0)),"?")</f>
        <v>V</v>
      </c>
      <c r="I670" s="4" t="s">
        <v>5178</v>
      </c>
      <c r="J670" s="4"/>
      <c r="K670" s="4" t="s">
        <v>351</v>
      </c>
      <c r="L670" s="4" t="s">
        <v>352</v>
      </c>
      <c r="M670" s="4" t="s">
        <v>353</v>
      </c>
      <c r="N670" s="4" t="s">
        <v>5217</v>
      </c>
      <c r="O670" s="4" t="s">
        <v>5218</v>
      </c>
      <c r="P670" s="2" t="s">
        <v>5219</v>
      </c>
      <c r="Q670" s="2" t="s">
        <v>5220</v>
      </c>
      <c r="R670" s="4" t="s">
        <v>50</v>
      </c>
      <c r="S670" s="4" t="s">
        <v>5221</v>
      </c>
      <c r="T670" s="4" t="s">
        <v>107</v>
      </c>
      <c r="U670" s="4"/>
      <c r="V670" s="4"/>
      <c r="W670" s="4" t="s">
        <v>75</v>
      </c>
      <c r="X670" s="2" t="s">
        <v>5222</v>
      </c>
      <c r="Y670" s="4" t="s">
        <v>54</v>
      </c>
      <c r="Z670" s="4"/>
      <c r="AA670" s="4"/>
      <c r="AB670" s="4"/>
    </row>
    <row r="671" customFormat="false" ht="75" hidden="false" customHeight="true" outlineLevel="0" collapsed="false">
      <c r="A671" s="4" t="s">
        <v>5223</v>
      </c>
      <c r="B671" s="4" t="s">
        <v>5215</v>
      </c>
      <c r="C671" s="4" t="s">
        <v>5224</v>
      </c>
      <c r="D671" s="4" t="n">
        <v>1995</v>
      </c>
      <c r="E671" s="4" t="s">
        <v>91</v>
      </c>
      <c r="F671" s="4" t="s">
        <v>481</v>
      </c>
      <c r="G671" s="4" t="str">
        <f aca="false">IF(LEFT(I671,3)="R1 ","L6",IF(D671&gt;=2014,"L1",IF(D671&gt;=1998,"L2",IF(D671&gt;=1987,"L3",IF(D671&gt;=1978,"L4",IF(D671&gt;=1965,"L5","L6"))))))</f>
        <v>L3</v>
      </c>
      <c r="H671" s="4" t="str">
        <f aca="false">IFERROR(INDEX(Lanes!$C$2:$C$60,MATCH(LEFT(I671,FIND(" ",I671)-1),Lanes!$A$2:$A$60,0)),"?")</f>
        <v>V</v>
      </c>
      <c r="I671" s="4" t="s">
        <v>5178</v>
      </c>
      <c r="J671" s="4"/>
      <c r="K671" s="4" t="s">
        <v>351</v>
      </c>
      <c r="L671" s="4" t="s">
        <v>352</v>
      </c>
      <c r="M671" s="4" t="s">
        <v>353</v>
      </c>
      <c r="N671" s="4" t="s">
        <v>5217</v>
      </c>
      <c r="O671" s="4" t="s">
        <v>5225</v>
      </c>
      <c r="P671" s="2" t="s">
        <v>5226</v>
      </c>
      <c r="Q671" s="2" t="s">
        <v>5227</v>
      </c>
      <c r="R671" s="4" t="s">
        <v>50</v>
      </c>
      <c r="S671" s="4" t="s">
        <v>5228</v>
      </c>
      <c r="T671" s="4" t="s">
        <v>107</v>
      </c>
      <c r="U671" s="4"/>
      <c r="V671" s="4"/>
      <c r="W671" s="4" t="s">
        <v>75</v>
      </c>
      <c r="X671" s="2" t="s">
        <v>5229</v>
      </c>
      <c r="Y671" s="4" t="s">
        <v>77</v>
      </c>
      <c r="Z671" s="4"/>
      <c r="AA671" s="4"/>
      <c r="AB671" s="4"/>
    </row>
    <row r="672" customFormat="false" ht="75" hidden="false" customHeight="true" outlineLevel="0" collapsed="false">
      <c r="A672" s="4" t="s">
        <v>5230</v>
      </c>
      <c r="B672" s="4" t="s">
        <v>5215</v>
      </c>
      <c r="C672" s="4" t="s">
        <v>5231</v>
      </c>
      <c r="D672" s="4" t="n">
        <v>1996</v>
      </c>
      <c r="E672" s="4" t="s">
        <v>91</v>
      </c>
      <c r="F672" s="4" t="s">
        <v>481</v>
      </c>
      <c r="G672" s="4" t="str">
        <f aca="false">IF(LEFT(I672,3)="R1 ","L6",IF(D672&gt;=2014,"L1",IF(D672&gt;=1998,"L2",IF(D672&gt;=1987,"L3",IF(D672&gt;=1978,"L4",IF(D672&gt;=1965,"L5","L6"))))))</f>
        <v>L3</v>
      </c>
      <c r="H672" s="4" t="str">
        <f aca="false">IFERROR(INDEX(Lanes!$C$2:$C$60,MATCH(LEFT(I672,FIND(" ",I672)-1),Lanes!$A$2:$A$60,0)),"?")</f>
        <v>V</v>
      </c>
      <c r="I672" s="4" t="s">
        <v>5178</v>
      </c>
      <c r="J672" s="4"/>
      <c r="K672" s="4" t="s">
        <v>387</v>
      </c>
      <c r="L672" s="4" t="s">
        <v>352</v>
      </c>
      <c r="M672" s="4" t="s">
        <v>353</v>
      </c>
      <c r="N672" s="4" t="s">
        <v>5217</v>
      </c>
      <c r="O672" s="4" t="s">
        <v>5232</v>
      </c>
      <c r="P672" s="2" t="s">
        <v>5233</v>
      </c>
      <c r="Q672" s="2" t="s">
        <v>5234</v>
      </c>
      <c r="R672" s="4" t="s">
        <v>50</v>
      </c>
      <c r="S672" s="4" t="s">
        <v>5235</v>
      </c>
      <c r="T672" s="4" t="s">
        <v>107</v>
      </c>
      <c r="U672" s="4"/>
      <c r="V672" s="4"/>
      <c r="W672" s="4" t="s">
        <v>75</v>
      </c>
      <c r="X672" s="2" t="s">
        <v>5229</v>
      </c>
      <c r="Y672" s="4" t="s">
        <v>77</v>
      </c>
      <c r="Z672" s="4"/>
      <c r="AA672" s="4"/>
      <c r="AB672" s="4"/>
    </row>
    <row r="673" customFormat="false" ht="75" hidden="false" customHeight="true" outlineLevel="0" collapsed="false">
      <c r="A673" s="4" t="s">
        <v>5236</v>
      </c>
      <c r="B673" s="4" t="s">
        <v>5215</v>
      </c>
      <c r="C673" s="4" t="s">
        <v>5237</v>
      </c>
      <c r="D673" s="4" t="n">
        <v>1997</v>
      </c>
      <c r="E673" s="4" t="s">
        <v>91</v>
      </c>
      <c r="F673" s="4" t="s">
        <v>481</v>
      </c>
      <c r="G673" s="4" t="str">
        <f aca="false">IF(LEFT(I673,3)="R1 ","L6",IF(D673&gt;=2014,"L1",IF(D673&gt;=1998,"L2",IF(D673&gt;=1987,"L3",IF(D673&gt;=1978,"L4",IF(D673&gt;=1965,"L5","L6"))))))</f>
        <v>L3</v>
      </c>
      <c r="H673" s="4" t="str">
        <f aca="false">IFERROR(INDEX(Lanes!$C$2:$C$60,MATCH(LEFT(I673,FIND(" ",I673)-1),Lanes!$A$2:$A$60,0)),"?")</f>
        <v>V</v>
      </c>
      <c r="I673" s="4" t="s">
        <v>5178</v>
      </c>
      <c r="J673" s="4"/>
      <c r="K673" s="4" t="s">
        <v>44</v>
      </c>
      <c r="L673" s="4" t="s">
        <v>352</v>
      </c>
      <c r="M673" s="4" t="s">
        <v>353</v>
      </c>
      <c r="N673" s="4" t="s">
        <v>5217</v>
      </c>
      <c r="O673" s="4" t="s">
        <v>5238</v>
      </c>
      <c r="P673" s="2" t="s">
        <v>5239</v>
      </c>
      <c r="Q673" s="2" t="s">
        <v>5240</v>
      </c>
      <c r="R673" s="4" t="s">
        <v>50</v>
      </c>
      <c r="S673" s="4" t="s">
        <v>5241</v>
      </c>
      <c r="T673" s="4" t="s">
        <v>52</v>
      </c>
      <c r="U673" s="4" t="s">
        <v>75</v>
      </c>
      <c r="V673" s="4"/>
      <c r="W673" s="4" t="s">
        <v>75</v>
      </c>
      <c r="X673" s="2" t="s">
        <v>5222</v>
      </c>
      <c r="Y673" s="4" t="s">
        <v>54</v>
      </c>
      <c r="Z673" s="4"/>
      <c r="AA673" s="4"/>
      <c r="AB673" s="4"/>
    </row>
    <row r="674" customFormat="false" ht="75" hidden="false" customHeight="true" outlineLevel="0" collapsed="false">
      <c r="A674" s="4" t="s">
        <v>5242</v>
      </c>
      <c r="B674" s="4" t="s">
        <v>5215</v>
      </c>
      <c r="C674" s="4" t="s">
        <v>5243</v>
      </c>
      <c r="D674" s="4" t="n">
        <v>1999</v>
      </c>
      <c r="E674" s="4" t="s">
        <v>91</v>
      </c>
      <c r="F674" s="4" t="s">
        <v>481</v>
      </c>
      <c r="G674" s="4" t="str">
        <f aca="false">IF(LEFT(I674,3)="R1 ","L6",IF(D674&gt;=2014,"L1",IF(D674&gt;=1998,"L2",IF(D674&gt;=1987,"L3",IF(D674&gt;=1978,"L4",IF(D674&gt;=1965,"L5","L6"))))))</f>
        <v>L2</v>
      </c>
      <c r="H674" s="4" t="str">
        <f aca="false">IFERROR(INDEX(Lanes!$C$2:$C$60,MATCH(LEFT(I674,FIND(" ",I674)-1),Lanes!$A$2:$A$60,0)),"?")</f>
        <v>V</v>
      </c>
      <c r="I674" s="4" t="s">
        <v>5178</v>
      </c>
      <c r="J674" s="4"/>
      <c r="K674" s="4" t="s">
        <v>249</v>
      </c>
      <c r="L674" s="4" t="s">
        <v>352</v>
      </c>
      <c r="M674" s="4" t="s">
        <v>353</v>
      </c>
      <c r="N674" s="4" t="s">
        <v>5217</v>
      </c>
      <c r="O674" s="4" t="s">
        <v>5244</v>
      </c>
      <c r="P674" s="2" t="s">
        <v>5245</v>
      </c>
      <c r="Q674" s="2" t="s">
        <v>5246</v>
      </c>
      <c r="R674" s="4" t="s">
        <v>50</v>
      </c>
      <c r="S674" s="4" t="s">
        <v>5247</v>
      </c>
      <c r="T674" s="4" t="s">
        <v>52</v>
      </c>
      <c r="U674" s="4"/>
      <c r="V674" s="4"/>
      <c r="W674" s="4" t="s">
        <v>75</v>
      </c>
      <c r="X674" s="2" t="s">
        <v>5229</v>
      </c>
      <c r="Y674" s="4" t="s">
        <v>77</v>
      </c>
      <c r="Z674" s="4"/>
      <c r="AA674" s="4"/>
      <c r="AB674" s="4"/>
    </row>
    <row r="675" customFormat="false" ht="75" hidden="false" customHeight="true" outlineLevel="0" collapsed="false">
      <c r="A675" s="4" t="s">
        <v>5248</v>
      </c>
      <c r="B675" s="4" t="s">
        <v>5215</v>
      </c>
      <c r="C675" s="4" t="s">
        <v>5249</v>
      </c>
      <c r="D675" s="4" t="n">
        <v>2000</v>
      </c>
      <c r="E675" s="4" t="s">
        <v>91</v>
      </c>
      <c r="F675" s="4" t="s">
        <v>481</v>
      </c>
      <c r="G675" s="4" t="str">
        <f aca="false">IF(LEFT(I675,3)="R1 ","L6",IF(D675&gt;=2014,"L1",IF(D675&gt;=1998,"L2",IF(D675&gt;=1987,"L3",IF(D675&gt;=1978,"L4",IF(D675&gt;=1965,"L5","L6"))))))</f>
        <v>L2</v>
      </c>
      <c r="H675" s="4" t="str">
        <f aca="false">IFERROR(INDEX(Lanes!$C$2:$C$60,MATCH(LEFT(I675,FIND(" ",I675)-1),Lanes!$A$2:$A$60,0)),"?")</f>
        <v>V</v>
      </c>
      <c r="I675" s="4" t="s">
        <v>5178</v>
      </c>
      <c r="J675" s="4"/>
      <c r="K675" s="4" t="s">
        <v>249</v>
      </c>
      <c r="L675" s="4" t="s">
        <v>352</v>
      </c>
      <c r="M675" s="4" t="s">
        <v>353</v>
      </c>
      <c r="N675" s="4" t="s">
        <v>5217</v>
      </c>
      <c r="O675" s="4" t="s">
        <v>5250</v>
      </c>
      <c r="P675" s="2" t="s">
        <v>5251</v>
      </c>
      <c r="Q675" s="2" t="s">
        <v>5252</v>
      </c>
      <c r="R675" s="4" t="s">
        <v>50</v>
      </c>
      <c r="S675" s="4" t="s">
        <v>5253</v>
      </c>
      <c r="T675" s="4" t="s">
        <v>402</v>
      </c>
      <c r="U675" s="4"/>
      <c r="V675" s="4"/>
      <c r="W675" s="4" t="s">
        <v>75</v>
      </c>
      <c r="X675" s="2" t="s">
        <v>5229</v>
      </c>
      <c r="Y675" s="4" t="s">
        <v>77</v>
      </c>
      <c r="Z675" s="4"/>
      <c r="AA675" s="4"/>
      <c r="AB675" s="4"/>
    </row>
    <row r="676" customFormat="false" ht="75" hidden="false" customHeight="true" outlineLevel="0" collapsed="false">
      <c r="A676" s="4" t="s">
        <v>5254</v>
      </c>
      <c r="B676" s="4" t="s">
        <v>5215</v>
      </c>
      <c r="C676" s="4" t="s">
        <v>5255</v>
      </c>
      <c r="D676" s="4" t="n">
        <v>2001</v>
      </c>
      <c r="E676" s="4" t="s">
        <v>91</v>
      </c>
      <c r="F676" s="4" t="s">
        <v>481</v>
      </c>
      <c r="G676" s="4" t="str">
        <f aca="false">IF(LEFT(I676,3)="R1 ","L6",IF(D676&gt;=2014,"L1",IF(D676&gt;=1998,"L2",IF(D676&gt;=1987,"L3",IF(D676&gt;=1978,"L4",IF(D676&gt;=1965,"L5","L6"))))))</f>
        <v>L2</v>
      </c>
      <c r="H676" s="4" t="str">
        <f aca="false">IFERROR(INDEX(Lanes!$C$2:$C$60,MATCH(LEFT(I676,FIND(" ",I676)-1),Lanes!$A$2:$A$60,0)),"?")</f>
        <v>V</v>
      </c>
      <c r="I676" s="4" t="s">
        <v>5178</v>
      </c>
      <c r="J676" s="4"/>
      <c r="K676" s="4" t="s">
        <v>351</v>
      </c>
      <c r="L676" s="4" t="s">
        <v>352</v>
      </c>
      <c r="M676" s="4" t="s">
        <v>353</v>
      </c>
      <c r="N676" s="4" t="s">
        <v>5217</v>
      </c>
      <c r="O676" s="4" t="s">
        <v>5256</v>
      </c>
      <c r="P676" s="2" t="s">
        <v>5257</v>
      </c>
      <c r="Q676" s="2" t="s">
        <v>5258</v>
      </c>
      <c r="R676" s="4" t="s">
        <v>50</v>
      </c>
      <c r="S676" s="4" t="s">
        <v>5259</v>
      </c>
      <c r="T676" s="4" t="s">
        <v>402</v>
      </c>
      <c r="U676" s="4"/>
      <c r="V676" s="4"/>
      <c r="W676" s="4" t="s">
        <v>75</v>
      </c>
      <c r="X676" s="2" t="s">
        <v>5229</v>
      </c>
      <c r="Y676" s="4" t="s">
        <v>77</v>
      </c>
      <c r="Z676" s="4"/>
      <c r="AA676" s="4"/>
      <c r="AB676" s="4"/>
    </row>
    <row r="677" customFormat="false" ht="75" hidden="false" customHeight="true" outlineLevel="0" collapsed="false">
      <c r="A677" s="4" t="s">
        <v>5260</v>
      </c>
      <c r="B677" s="4" t="s">
        <v>5215</v>
      </c>
      <c r="C677" s="4" t="s">
        <v>5261</v>
      </c>
      <c r="D677" s="4" t="n">
        <v>2003</v>
      </c>
      <c r="E677" s="4" t="s">
        <v>91</v>
      </c>
      <c r="F677" s="4" t="s">
        <v>481</v>
      </c>
      <c r="G677" s="4" t="str">
        <f aca="false">IF(LEFT(I677,3)="R1 ","L6",IF(D677&gt;=2014,"L1",IF(D677&gt;=1998,"L2",IF(D677&gt;=1987,"L3",IF(D677&gt;=1978,"L4",IF(D677&gt;=1965,"L5","L6"))))))</f>
        <v>L2</v>
      </c>
      <c r="H677" s="4" t="str">
        <f aca="false">IFERROR(INDEX(Lanes!$C$2:$C$60,MATCH(LEFT(I677,FIND(" ",I677)-1),Lanes!$A$2:$A$60,0)),"?")</f>
        <v>V</v>
      </c>
      <c r="I677" s="4" t="s">
        <v>5178</v>
      </c>
      <c r="J677" s="4"/>
      <c r="K677" s="4" t="s">
        <v>44</v>
      </c>
      <c r="L677" s="4" t="s">
        <v>352</v>
      </c>
      <c r="M677" s="4" t="s">
        <v>353</v>
      </c>
      <c r="N677" s="4" t="s">
        <v>5217</v>
      </c>
      <c r="O677" s="4" t="s">
        <v>5262</v>
      </c>
      <c r="P677" s="2" t="s">
        <v>5263</v>
      </c>
      <c r="Q677" s="2" t="s">
        <v>5264</v>
      </c>
      <c r="R677" s="4" t="s">
        <v>50</v>
      </c>
      <c r="S677" s="4" t="s">
        <v>5265</v>
      </c>
      <c r="T677" s="4" t="s">
        <v>107</v>
      </c>
      <c r="U677" s="4"/>
      <c r="V677" s="4"/>
      <c r="W677" s="4" t="s">
        <v>75</v>
      </c>
      <c r="X677" s="2" t="s">
        <v>5229</v>
      </c>
      <c r="Y677" s="4" t="s">
        <v>77</v>
      </c>
      <c r="Z677" s="4"/>
      <c r="AA677" s="4"/>
      <c r="AB677" s="4"/>
    </row>
    <row r="678" customFormat="false" ht="75" hidden="false" customHeight="true" outlineLevel="0" collapsed="false">
      <c r="A678" s="4" t="s">
        <v>5266</v>
      </c>
      <c r="B678" s="4" t="s">
        <v>5215</v>
      </c>
      <c r="C678" s="4" t="s">
        <v>5267</v>
      </c>
      <c r="D678" s="4" t="n">
        <v>2005</v>
      </c>
      <c r="E678" s="4" t="s">
        <v>91</v>
      </c>
      <c r="F678" s="4" t="s">
        <v>481</v>
      </c>
      <c r="G678" s="4" t="str">
        <f aca="false">IF(LEFT(I678,3)="R1 ","L6",IF(D678&gt;=2014,"L1",IF(D678&gt;=1998,"L2",IF(D678&gt;=1987,"L3",IF(D678&gt;=1978,"L4",IF(D678&gt;=1965,"L5","L6"))))))</f>
        <v>L2</v>
      </c>
      <c r="H678" s="4" t="str">
        <f aca="false">IFERROR(INDEX(Lanes!$C$2:$C$60,MATCH(LEFT(I678,FIND(" ",I678)-1),Lanes!$A$2:$A$60,0)),"?")</f>
        <v>V</v>
      </c>
      <c r="I678" s="4" t="s">
        <v>5178</v>
      </c>
      <c r="J678" s="4"/>
      <c r="K678" s="4" t="s">
        <v>44</v>
      </c>
      <c r="L678" s="4" t="s">
        <v>352</v>
      </c>
      <c r="M678" s="4" t="s">
        <v>353</v>
      </c>
      <c r="N678" s="4" t="s">
        <v>5217</v>
      </c>
      <c r="O678" s="4" t="s">
        <v>5268</v>
      </c>
      <c r="P678" s="2" t="s">
        <v>5269</v>
      </c>
      <c r="Q678" s="2" t="s">
        <v>5270</v>
      </c>
      <c r="R678" s="4" t="s">
        <v>50</v>
      </c>
      <c r="S678" s="4" t="s">
        <v>5271</v>
      </c>
      <c r="T678" s="4" t="s">
        <v>52</v>
      </c>
      <c r="U678" s="4"/>
      <c r="V678" s="4"/>
      <c r="W678" s="4" t="s">
        <v>75</v>
      </c>
      <c r="X678" s="2" t="s">
        <v>5222</v>
      </c>
      <c r="Y678" s="4" t="s">
        <v>54</v>
      </c>
      <c r="Z678" s="4"/>
      <c r="AA678" s="4"/>
      <c r="AB678" s="4"/>
    </row>
    <row r="679" customFormat="false" ht="75" hidden="false" customHeight="true" outlineLevel="0" collapsed="false">
      <c r="A679" s="4" t="s">
        <v>5272</v>
      </c>
      <c r="B679" s="4" t="s">
        <v>5273</v>
      </c>
      <c r="C679" s="4" t="s">
        <v>5274</v>
      </c>
      <c r="D679" s="4" t="n">
        <v>2007</v>
      </c>
      <c r="E679" s="4" t="s">
        <v>91</v>
      </c>
      <c r="F679" s="4" t="s">
        <v>481</v>
      </c>
      <c r="G679" s="4" t="str">
        <f aca="false">IF(LEFT(I679,3)="R1 ","L6",IF(D679&gt;=2014,"L1",IF(D679&gt;=1998,"L2",IF(D679&gt;=1987,"L3",IF(D679&gt;=1978,"L4",IF(D679&gt;=1965,"L5","L6"))))))</f>
        <v>L2</v>
      </c>
      <c r="H679" s="4" t="str">
        <f aca="false">IFERROR(INDEX(Lanes!$C$2:$C$60,MATCH(LEFT(I679,FIND(" ",I679)-1),Lanes!$A$2:$A$60,0)),"?")</f>
        <v>V</v>
      </c>
      <c r="I679" s="4" t="s">
        <v>5178</v>
      </c>
      <c r="J679" s="4"/>
      <c r="K679" s="4" t="s">
        <v>249</v>
      </c>
      <c r="L679" s="4" t="s">
        <v>352</v>
      </c>
      <c r="M679" s="4" t="s">
        <v>353</v>
      </c>
      <c r="N679" s="4"/>
      <c r="O679" s="4" t="s">
        <v>5275</v>
      </c>
      <c r="P679" s="2" t="s">
        <v>5276</v>
      </c>
      <c r="Q679" s="2" t="s">
        <v>5277</v>
      </c>
      <c r="R679" s="4" t="s">
        <v>50</v>
      </c>
      <c r="S679" s="4" t="s">
        <v>5278</v>
      </c>
      <c r="T679" s="4" t="s">
        <v>107</v>
      </c>
      <c r="U679" s="4"/>
      <c r="V679" s="4"/>
      <c r="W679" s="4" t="s">
        <v>75</v>
      </c>
      <c r="X679" s="2" t="s">
        <v>5279</v>
      </c>
      <c r="Y679" s="4" t="s">
        <v>77</v>
      </c>
      <c r="Z679" s="4"/>
      <c r="AA679" s="4"/>
      <c r="AB679" s="4"/>
    </row>
    <row r="680" customFormat="false" ht="75" hidden="false" customHeight="true" outlineLevel="0" collapsed="false">
      <c r="A680" s="4" t="s">
        <v>5280</v>
      </c>
      <c r="B680" s="4" t="s">
        <v>5273</v>
      </c>
      <c r="C680" s="4" t="s">
        <v>5281</v>
      </c>
      <c r="D680" s="4" t="n">
        <v>2009</v>
      </c>
      <c r="E680" s="4" t="s">
        <v>91</v>
      </c>
      <c r="F680" s="4" t="s">
        <v>481</v>
      </c>
      <c r="G680" s="4" t="str">
        <f aca="false">IF(LEFT(I680,3)="R1 ","L6",IF(D680&gt;=2014,"L1",IF(D680&gt;=1998,"L2",IF(D680&gt;=1987,"L3",IF(D680&gt;=1978,"L4",IF(D680&gt;=1965,"L5","L6"))))))</f>
        <v>L2</v>
      </c>
      <c r="H680" s="4" t="str">
        <f aca="false">IFERROR(INDEX(Lanes!$C$2:$C$60,MATCH(LEFT(I680,FIND(" ",I680)-1),Lanes!$A$2:$A$60,0)),"?")</f>
        <v>V</v>
      </c>
      <c r="I680" s="4" t="s">
        <v>5178</v>
      </c>
      <c r="J680" s="4"/>
      <c r="K680" s="4" t="s">
        <v>44</v>
      </c>
      <c r="L680" s="4" t="s">
        <v>352</v>
      </c>
      <c r="M680" s="4" t="s">
        <v>353</v>
      </c>
      <c r="N680" s="4"/>
      <c r="O680" s="4" t="s">
        <v>5282</v>
      </c>
      <c r="P680" s="2" t="s">
        <v>5283</v>
      </c>
      <c r="Q680" s="2" t="s">
        <v>5284</v>
      </c>
      <c r="R680" s="4" t="s">
        <v>50</v>
      </c>
      <c r="S680" s="4" t="s">
        <v>5285</v>
      </c>
      <c r="T680" s="4" t="s">
        <v>107</v>
      </c>
      <c r="U680" s="4"/>
      <c r="V680" s="4"/>
      <c r="W680" s="4" t="s">
        <v>75</v>
      </c>
      <c r="X680" s="2" t="s">
        <v>5279</v>
      </c>
      <c r="Y680" s="4" t="s">
        <v>77</v>
      </c>
      <c r="Z680" s="4"/>
      <c r="AA680" s="4"/>
      <c r="AB680" s="4"/>
    </row>
    <row r="681" customFormat="false" ht="75" hidden="false" customHeight="true" outlineLevel="0" collapsed="false">
      <c r="A681" s="4" t="s">
        <v>5286</v>
      </c>
      <c r="B681" s="4" t="s">
        <v>5273</v>
      </c>
      <c r="C681" s="4" t="s">
        <v>5287</v>
      </c>
      <c r="D681" s="4" t="n">
        <v>2011</v>
      </c>
      <c r="E681" s="4" t="s">
        <v>91</v>
      </c>
      <c r="F681" s="4" t="s">
        <v>481</v>
      </c>
      <c r="G681" s="4" t="str">
        <f aca="false">IF(LEFT(I681,3)="R1 ","L6",IF(D681&gt;=2014,"L1",IF(D681&gt;=1998,"L2",IF(D681&gt;=1987,"L3",IF(D681&gt;=1978,"L4",IF(D681&gt;=1965,"L5","L6"))))))</f>
        <v>L2</v>
      </c>
      <c r="H681" s="4" t="str">
        <f aca="false">IFERROR(INDEX(Lanes!$C$2:$C$60,MATCH(LEFT(I681,FIND(" ",I681)-1),Lanes!$A$2:$A$60,0)),"?")</f>
        <v>V</v>
      </c>
      <c r="I681" s="4" t="s">
        <v>5178</v>
      </c>
      <c r="J681" s="4"/>
      <c r="K681" s="4" t="s">
        <v>249</v>
      </c>
      <c r="L681" s="4" t="s">
        <v>93</v>
      </c>
      <c r="M681" s="4" t="s">
        <v>902</v>
      </c>
      <c r="N681" s="4"/>
      <c r="O681" s="4" t="s">
        <v>5288</v>
      </c>
      <c r="P681" s="2" t="s">
        <v>5289</v>
      </c>
      <c r="Q681" s="2" t="s">
        <v>5290</v>
      </c>
      <c r="R681" s="4" t="s">
        <v>50</v>
      </c>
      <c r="S681" s="4" t="s">
        <v>5291</v>
      </c>
      <c r="T681" s="4" t="s">
        <v>52</v>
      </c>
      <c r="U681" s="4"/>
      <c r="V681" s="4"/>
      <c r="W681" s="4" t="s">
        <v>75</v>
      </c>
      <c r="X681" s="2" t="s">
        <v>5279</v>
      </c>
      <c r="Y681" s="4" t="s">
        <v>77</v>
      </c>
      <c r="Z681" s="4"/>
      <c r="AA681" s="4"/>
      <c r="AB681" s="4"/>
    </row>
    <row r="682" customFormat="false" ht="75" hidden="false" customHeight="true" outlineLevel="0" collapsed="false">
      <c r="A682" s="4" t="s">
        <v>5292</v>
      </c>
      <c r="B682" s="4" t="s">
        <v>5273</v>
      </c>
      <c r="C682" s="4" t="s">
        <v>5293</v>
      </c>
      <c r="D682" s="4" t="n">
        <v>2013</v>
      </c>
      <c r="E682" s="4" t="s">
        <v>91</v>
      </c>
      <c r="F682" s="4" t="s">
        <v>481</v>
      </c>
      <c r="G682" s="4" t="str">
        <f aca="false">IF(LEFT(I682,3)="R1 ","L6",IF(D682&gt;=2014,"L1",IF(D682&gt;=1998,"L2",IF(D682&gt;=1987,"L3",IF(D682&gt;=1978,"L4",IF(D682&gt;=1965,"L5","L6"))))))</f>
        <v>L2</v>
      </c>
      <c r="H682" s="4" t="str">
        <f aca="false">IFERROR(INDEX(Lanes!$C$2:$C$60,MATCH(LEFT(I682,FIND(" ",I682)-1),Lanes!$A$2:$A$60,0)),"?")</f>
        <v>V</v>
      </c>
      <c r="I682" s="4" t="s">
        <v>5178</v>
      </c>
      <c r="J682" s="4"/>
      <c r="K682" s="4" t="s">
        <v>249</v>
      </c>
      <c r="L682" s="4" t="s">
        <v>93</v>
      </c>
      <c r="M682" s="4" t="s">
        <v>902</v>
      </c>
      <c r="N682" s="4"/>
      <c r="O682" s="4" t="s">
        <v>5294</v>
      </c>
      <c r="P682" s="2" t="s">
        <v>5295</v>
      </c>
      <c r="Q682" s="2" t="s">
        <v>5296</v>
      </c>
      <c r="R682" s="4" t="s">
        <v>50</v>
      </c>
      <c r="S682" s="4" t="s">
        <v>5297</v>
      </c>
      <c r="T682" s="4" t="s">
        <v>52</v>
      </c>
      <c r="U682" s="4"/>
      <c r="V682" s="4"/>
      <c r="W682" s="4" t="s">
        <v>75</v>
      </c>
      <c r="X682" s="2" t="s">
        <v>5279</v>
      </c>
      <c r="Y682" s="4" t="s">
        <v>77</v>
      </c>
      <c r="Z682" s="4"/>
      <c r="AA682" s="4"/>
      <c r="AB682" s="4"/>
    </row>
    <row r="683" customFormat="false" ht="75" hidden="false" customHeight="true" outlineLevel="0" collapsed="false">
      <c r="A683" s="4" t="s">
        <v>5298</v>
      </c>
      <c r="B683" s="4" t="s">
        <v>5273</v>
      </c>
      <c r="C683" s="4" t="s">
        <v>5299</v>
      </c>
      <c r="D683" s="4" t="n">
        <v>2019</v>
      </c>
      <c r="E683" s="4" t="s">
        <v>91</v>
      </c>
      <c r="F683" s="4" t="s">
        <v>481</v>
      </c>
      <c r="G683" s="4" t="str">
        <f aca="false">IF(LEFT(I683,3)="R1 ","L6",IF(D683&gt;=2014,"L1",IF(D683&gt;=1998,"L2",IF(D683&gt;=1987,"L3",IF(D683&gt;=1978,"L4",IF(D683&gt;=1965,"L5","L6"))))))</f>
        <v>L1</v>
      </c>
      <c r="H683" s="4" t="str">
        <f aca="false">IFERROR(INDEX(Lanes!$C$2:$C$60,MATCH(LEFT(I683,FIND(" ",I683)-1),Lanes!$A$2:$A$60,0)),"?")</f>
        <v>V</v>
      </c>
      <c r="I683" s="4" t="s">
        <v>5178</v>
      </c>
      <c r="J683" s="4"/>
      <c r="K683" s="4" t="s">
        <v>44</v>
      </c>
      <c r="L683" s="4" t="s">
        <v>93</v>
      </c>
      <c r="M683" s="4" t="s">
        <v>902</v>
      </c>
      <c r="N683" s="4"/>
      <c r="O683" s="4" t="s">
        <v>5300</v>
      </c>
      <c r="P683" s="2" t="s">
        <v>5301</v>
      </c>
      <c r="Q683" s="2" t="s">
        <v>5302</v>
      </c>
      <c r="R683" s="4" t="s">
        <v>50</v>
      </c>
      <c r="S683" s="4" t="s">
        <v>5303</v>
      </c>
      <c r="T683" s="4" t="s">
        <v>107</v>
      </c>
      <c r="U683" s="4"/>
      <c r="V683" s="4"/>
      <c r="W683" s="4" t="s">
        <v>75</v>
      </c>
      <c r="X683" s="2" t="s">
        <v>5279</v>
      </c>
      <c r="Y683" s="4" t="s">
        <v>77</v>
      </c>
      <c r="Z683" s="4"/>
      <c r="AA683" s="4"/>
      <c r="AB683" s="4"/>
    </row>
    <row r="684" customFormat="false" ht="75" hidden="false" customHeight="true" outlineLevel="0" collapsed="false">
      <c r="A684" s="4" t="s">
        <v>5304</v>
      </c>
      <c r="B684" s="4" t="s">
        <v>5273</v>
      </c>
      <c r="C684" s="4" t="s">
        <v>5305</v>
      </c>
      <c r="D684" s="4" t="n">
        <v>2020</v>
      </c>
      <c r="E684" s="4" t="s">
        <v>91</v>
      </c>
      <c r="F684" s="4" t="s">
        <v>481</v>
      </c>
      <c r="G684" s="4" t="str">
        <f aca="false">IF(LEFT(I684,3)="R1 ","L6",IF(D684&gt;=2014,"L1",IF(D684&gt;=1998,"L2",IF(D684&gt;=1987,"L3",IF(D684&gt;=1978,"L4",IF(D684&gt;=1965,"L5","L6"))))))</f>
        <v>L1</v>
      </c>
      <c r="H684" s="4" t="str">
        <f aca="false">IFERROR(INDEX(Lanes!$C$2:$C$60,MATCH(LEFT(I684,FIND(" ",I684)-1),Lanes!$A$2:$A$60,0)),"?")</f>
        <v>V</v>
      </c>
      <c r="I684" s="4" t="s">
        <v>5178</v>
      </c>
      <c r="J684" s="4"/>
      <c r="K684" s="4" t="s">
        <v>44</v>
      </c>
      <c r="L684" s="4" t="s">
        <v>93</v>
      </c>
      <c r="M684" s="4" t="s">
        <v>902</v>
      </c>
      <c r="N684" s="4"/>
      <c r="O684" s="4" t="s">
        <v>5306</v>
      </c>
      <c r="P684" s="2" t="s">
        <v>5307</v>
      </c>
      <c r="Q684" s="2" t="s">
        <v>5308</v>
      </c>
      <c r="R684" s="4" t="s">
        <v>50</v>
      </c>
      <c r="S684" s="4" t="s">
        <v>5309</v>
      </c>
      <c r="T684" s="4" t="s">
        <v>107</v>
      </c>
      <c r="U684" s="4"/>
      <c r="V684" s="4"/>
      <c r="W684" s="4" t="s">
        <v>75</v>
      </c>
      <c r="X684" s="2" t="s">
        <v>5279</v>
      </c>
      <c r="Y684" s="4" t="s">
        <v>77</v>
      </c>
      <c r="Z684" s="4"/>
      <c r="AA684" s="4"/>
      <c r="AB684" s="4"/>
    </row>
    <row r="685" customFormat="false" ht="75" hidden="false" customHeight="true" outlineLevel="0" collapsed="false">
      <c r="A685" s="4" t="s">
        <v>5310</v>
      </c>
      <c r="B685" s="4" t="s">
        <v>5273</v>
      </c>
      <c r="C685" s="4" t="s">
        <v>5311</v>
      </c>
      <c r="D685" s="4" t="n">
        <v>2022</v>
      </c>
      <c r="E685" s="4" t="s">
        <v>91</v>
      </c>
      <c r="F685" s="4" t="s">
        <v>481</v>
      </c>
      <c r="G685" s="4" t="str">
        <f aca="false">IF(LEFT(I685,3)="R1 ","L6",IF(D685&gt;=2014,"L1",IF(D685&gt;=1998,"L2",IF(D685&gt;=1987,"L3",IF(D685&gt;=1978,"L4",IF(D685&gt;=1965,"L5","L6"))))))</f>
        <v>L1</v>
      </c>
      <c r="H685" s="4" t="str">
        <f aca="false">IFERROR(INDEX(Lanes!$C$2:$C$60,MATCH(LEFT(I685,FIND(" ",I685)-1),Lanes!$A$2:$A$60,0)),"?")</f>
        <v>V</v>
      </c>
      <c r="I685" s="4" t="s">
        <v>5178</v>
      </c>
      <c r="J685" s="4"/>
      <c r="K685" s="4" t="s">
        <v>249</v>
      </c>
      <c r="L685" s="4" t="s">
        <v>93</v>
      </c>
      <c r="M685" s="4" t="s">
        <v>902</v>
      </c>
      <c r="N685" s="4"/>
      <c r="O685" s="4" t="s">
        <v>5312</v>
      </c>
      <c r="P685" s="2" t="s">
        <v>5313</v>
      </c>
      <c r="Q685" s="2" t="s">
        <v>5314</v>
      </c>
      <c r="R685" s="4" t="s">
        <v>50</v>
      </c>
      <c r="S685" s="4" t="s">
        <v>5315</v>
      </c>
      <c r="T685" s="4" t="s">
        <v>402</v>
      </c>
      <c r="U685" s="4"/>
      <c r="V685" s="4"/>
      <c r="W685" s="4" t="s">
        <v>75</v>
      </c>
      <c r="X685" s="2" t="s">
        <v>5279</v>
      </c>
      <c r="Y685" s="4" t="s">
        <v>77</v>
      </c>
      <c r="Z685" s="4"/>
      <c r="AA685" s="4"/>
      <c r="AB685" s="4"/>
    </row>
    <row r="686" customFormat="false" ht="75" hidden="false" customHeight="true" outlineLevel="0" collapsed="false">
      <c r="A686" s="4" t="s">
        <v>5316</v>
      </c>
      <c r="B686" s="4" t="s">
        <v>5317</v>
      </c>
      <c r="C686" s="4" t="s">
        <v>5318</v>
      </c>
      <c r="D686" s="4" t="n">
        <v>1993</v>
      </c>
      <c r="E686" s="4" t="s">
        <v>91</v>
      </c>
      <c r="F686" s="4" t="s">
        <v>481</v>
      </c>
      <c r="G686" s="4" t="str">
        <f aca="false">IF(LEFT(I686,3)="R1 ","L6",IF(D686&gt;=2014,"L1",IF(D686&gt;=1998,"L2",IF(D686&gt;=1987,"L3",IF(D686&gt;=1978,"L4",IF(D686&gt;=1965,"L5","L6"))))))</f>
        <v>L3</v>
      </c>
      <c r="H686" s="4" t="str">
        <f aca="false">IFERROR(INDEX(Lanes!$C$2:$C$60,MATCH(LEFT(I686,FIND(" ",I686)-1),Lanes!$A$2:$A$60,0)),"?")</f>
        <v>V</v>
      </c>
      <c r="I686" s="4" t="s">
        <v>5178</v>
      </c>
      <c r="J686" s="4"/>
      <c r="K686" s="4" t="s">
        <v>351</v>
      </c>
      <c r="L686" s="4" t="s">
        <v>45</v>
      </c>
      <c r="M686" s="4" t="s">
        <v>1982</v>
      </c>
      <c r="N686" s="4" t="s">
        <v>5319</v>
      </c>
      <c r="O686" s="4" t="s">
        <v>5320</v>
      </c>
      <c r="P686" s="2" t="s">
        <v>5321</v>
      </c>
      <c r="Q686" s="2" t="s">
        <v>5322</v>
      </c>
      <c r="R686" s="4" t="s">
        <v>50</v>
      </c>
      <c r="S686" s="4" t="s">
        <v>5323</v>
      </c>
      <c r="T686" s="4" t="s">
        <v>52</v>
      </c>
      <c r="U686" s="4"/>
      <c r="V686" s="4"/>
      <c r="W686" s="4" t="s">
        <v>75</v>
      </c>
      <c r="X686" s="2" t="s">
        <v>5324</v>
      </c>
      <c r="Y686" s="4" t="s">
        <v>77</v>
      </c>
      <c r="Z686" s="4"/>
      <c r="AA686" s="4"/>
      <c r="AB686" s="4"/>
    </row>
    <row r="687" customFormat="false" ht="75" hidden="false" customHeight="true" outlineLevel="0" collapsed="false">
      <c r="A687" s="4" t="s">
        <v>5325</v>
      </c>
      <c r="B687" s="4" t="s">
        <v>5317</v>
      </c>
      <c r="C687" s="4" t="s">
        <v>5326</v>
      </c>
      <c r="D687" s="4" t="n">
        <v>1994</v>
      </c>
      <c r="E687" s="4" t="s">
        <v>91</v>
      </c>
      <c r="F687" s="4" t="s">
        <v>481</v>
      </c>
      <c r="G687" s="4" t="str">
        <f aca="false">IF(LEFT(I687,3)="R1 ","L6",IF(D687&gt;=2014,"L1",IF(D687&gt;=1998,"L2",IF(D687&gt;=1987,"L3",IF(D687&gt;=1978,"L4",IF(D687&gt;=1965,"L5","L6"))))))</f>
        <v>L3</v>
      </c>
      <c r="H687" s="4" t="str">
        <f aca="false">IFERROR(INDEX(Lanes!$C$2:$C$60,MATCH(LEFT(I687,FIND(" ",I687)-1),Lanes!$A$2:$A$60,0)),"?")</f>
        <v>V</v>
      </c>
      <c r="I687" s="4" t="s">
        <v>5178</v>
      </c>
      <c r="J687" s="4"/>
      <c r="K687" s="4" t="s">
        <v>351</v>
      </c>
      <c r="L687" s="4" t="s">
        <v>45</v>
      </c>
      <c r="M687" s="4" t="s">
        <v>1982</v>
      </c>
      <c r="N687" s="4" t="s">
        <v>5319</v>
      </c>
      <c r="O687" s="4" t="s">
        <v>5327</v>
      </c>
      <c r="P687" s="2" t="s">
        <v>5328</v>
      </c>
      <c r="Q687" s="2" t="s">
        <v>5329</v>
      </c>
      <c r="R687" s="4" t="s">
        <v>50</v>
      </c>
      <c r="S687" s="4" t="s">
        <v>5330</v>
      </c>
      <c r="T687" s="4" t="s">
        <v>107</v>
      </c>
      <c r="U687" s="4"/>
      <c r="V687" s="4"/>
      <c r="W687" s="4" t="s">
        <v>75</v>
      </c>
      <c r="X687" s="2" t="s">
        <v>5324</v>
      </c>
      <c r="Y687" s="4" t="s">
        <v>77</v>
      </c>
      <c r="Z687" s="4"/>
      <c r="AA687" s="4"/>
      <c r="AB687" s="4"/>
    </row>
    <row r="688" customFormat="false" ht="75" hidden="false" customHeight="true" outlineLevel="0" collapsed="false">
      <c r="A688" s="4" t="s">
        <v>5331</v>
      </c>
      <c r="B688" s="4" t="s">
        <v>5332</v>
      </c>
      <c r="C688" s="4" t="s">
        <v>5333</v>
      </c>
      <c r="D688" s="4" t="n">
        <v>1995</v>
      </c>
      <c r="E688" s="4" t="s">
        <v>91</v>
      </c>
      <c r="F688" s="4" t="s">
        <v>481</v>
      </c>
      <c r="G688" s="4" t="str">
        <f aca="false">IF(LEFT(I688,3)="R1 ","L6",IF(D688&gt;=2014,"L1",IF(D688&gt;=1998,"L2",IF(D688&gt;=1987,"L3",IF(D688&gt;=1978,"L4",IF(D688&gt;=1965,"L5","L6"))))))</f>
        <v>L3</v>
      </c>
      <c r="H688" s="4" t="str">
        <f aca="false">IFERROR(INDEX(Lanes!$C$2:$C$60,MATCH(LEFT(I688,FIND(" ",I688)-1),Lanes!$A$2:$A$60,0)),"?")</f>
        <v>V</v>
      </c>
      <c r="I688" s="4" t="s">
        <v>5178</v>
      </c>
      <c r="J688" s="4"/>
      <c r="K688" s="4" t="s">
        <v>351</v>
      </c>
      <c r="L688" s="4" t="s">
        <v>45</v>
      </c>
      <c r="M688" s="4" t="s">
        <v>1982</v>
      </c>
      <c r="N688" s="4" t="s">
        <v>5319</v>
      </c>
      <c r="O688" s="4" t="s">
        <v>5334</v>
      </c>
      <c r="P688" s="2" t="s">
        <v>5335</v>
      </c>
      <c r="Q688" s="2" t="s">
        <v>5336</v>
      </c>
      <c r="R688" s="4" t="s">
        <v>50</v>
      </c>
      <c r="S688" s="4" t="s">
        <v>5337</v>
      </c>
      <c r="T688" s="4" t="s">
        <v>52</v>
      </c>
      <c r="U688" s="4"/>
      <c r="V688" s="4"/>
      <c r="W688" s="4" t="s">
        <v>75</v>
      </c>
      <c r="X688" s="2" t="s">
        <v>5324</v>
      </c>
      <c r="Y688" s="4" t="s">
        <v>77</v>
      </c>
      <c r="Z688" s="4"/>
      <c r="AA688" s="4"/>
      <c r="AB688" s="4"/>
    </row>
    <row r="689" customFormat="false" ht="75" hidden="false" customHeight="true" outlineLevel="0" collapsed="false">
      <c r="A689" s="4" t="s">
        <v>5338</v>
      </c>
      <c r="B689" s="4" t="s">
        <v>5332</v>
      </c>
      <c r="C689" s="4" t="s">
        <v>5339</v>
      </c>
      <c r="D689" s="4" t="n">
        <v>1996</v>
      </c>
      <c r="E689" s="4" t="s">
        <v>91</v>
      </c>
      <c r="F689" s="4" t="s">
        <v>481</v>
      </c>
      <c r="G689" s="4" t="str">
        <f aca="false">IF(LEFT(I689,3)="R1 ","L6",IF(D689&gt;=2014,"L1",IF(D689&gt;=1998,"L2",IF(D689&gt;=1987,"L3",IF(D689&gt;=1978,"L4",IF(D689&gt;=1965,"L5","L6"))))))</f>
        <v>L3</v>
      </c>
      <c r="H689" s="4" t="str">
        <f aca="false">IFERROR(INDEX(Lanes!$C$2:$C$60,MATCH(LEFT(I689,FIND(" ",I689)-1),Lanes!$A$2:$A$60,0)),"?")</f>
        <v>V</v>
      </c>
      <c r="I689" s="4" t="s">
        <v>5178</v>
      </c>
      <c r="J689" s="4"/>
      <c r="K689" s="4" t="s">
        <v>351</v>
      </c>
      <c r="L689" s="4" t="s">
        <v>45</v>
      </c>
      <c r="M689" s="4" t="s">
        <v>1982</v>
      </c>
      <c r="N689" s="4" t="s">
        <v>5319</v>
      </c>
      <c r="O689" s="4" t="s">
        <v>5340</v>
      </c>
      <c r="P689" s="2" t="s">
        <v>5341</v>
      </c>
      <c r="Q689" s="2" t="s">
        <v>5342</v>
      </c>
      <c r="R689" s="4" t="s">
        <v>50</v>
      </c>
      <c r="S689" s="4" t="s">
        <v>5343</v>
      </c>
      <c r="T689" s="4" t="s">
        <v>107</v>
      </c>
      <c r="U689" s="4"/>
      <c r="V689" s="4"/>
      <c r="W689" s="4" t="s">
        <v>75</v>
      </c>
      <c r="X689" s="2" t="s">
        <v>5324</v>
      </c>
      <c r="Y689" s="4" t="s">
        <v>77</v>
      </c>
      <c r="Z689" s="4"/>
      <c r="AA689" s="4"/>
      <c r="AB689" s="4"/>
    </row>
    <row r="690" customFormat="false" ht="75" hidden="false" customHeight="true" outlineLevel="0" collapsed="false">
      <c r="A690" s="4" t="s">
        <v>5344</v>
      </c>
      <c r="B690" s="4" t="s">
        <v>5345</v>
      </c>
      <c r="C690" s="4" t="s">
        <v>5346</v>
      </c>
      <c r="D690" s="4" t="n">
        <v>1997</v>
      </c>
      <c r="E690" s="4" t="s">
        <v>91</v>
      </c>
      <c r="F690" s="4" t="s">
        <v>481</v>
      </c>
      <c r="G690" s="4" t="str">
        <f aca="false">IF(LEFT(I690,3)="R1 ","L6",IF(D690&gt;=2014,"L1",IF(D690&gt;=1998,"L2",IF(D690&gt;=1987,"L3",IF(D690&gt;=1978,"L4",IF(D690&gt;=1965,"L5","L6"))))))</f>
        <v>L3</v>
      </c>
      <c r="H690" s="4" t="str">
        <f aca="false">IFERROR(INDEX(Lanes!$C$2:$C$60,MATCH(LEFT(I690,FIND(" ",I690)-1),Lanes!$A$2:$A$60,0)),"?")</f>
        <v>V</v>
      </c>
      <c r="I690" s="4" t="s">
        <v>5178</v>
      </c>
      <c r="J690" s="4"/>
      <c r="K690" s="4" t="s">
        <v>445</v>
      </c>
      <c r="L690" s="4" t="s">
        <v>45</v>
      </c>
      <c r="M690" s="4" t="s">
        <v>1982</v>
      </c>
      <c r="N690" s="4" t="s">
        <v>5319</v>
      </c>
      <c r="O690" s="4" t="s">
        <v>5347</v>
      </c>
      <c r="P690" s="2" t="s">
        <v>5348</v>
      </c>
      <c r="Q690" s="2" t="s">
        <v>5349</v>
      </c>
      <c r="R690" s="4" t="s">
        <v>50</v>
      </c>
      <c r="S690" s="4" t="s">
        <v>5350</v>
      </c>
      <c r="T690" s="4" t="s">
        <v>402</v>
      </c>
      <c r="U690" s="4"/>
      <c r="V690" s="4"/>
      <c r="W690" s="4" t="s">
        <v>75</v>
      </c>
      <c r="X690" s="2" t="s">
        <v>5324</v>
      </c>
      <c r="Y690" s="4" t="s">
        <v>77</v>
      </c>
      <c r="Z690" s="4"/>
      <c r="AA690" s="4"/>
      <c r="AB690" s="4"/>
    </row>
    <row r="691" customFormat="false" ht="75" hidden="false" customHeight="true" outlineLevel="0" collapsed="false">
      <c r="A691" s="4" t="s">
        <v>5351</v>
      </c>
      <c r="B691" s="4" t="s">
        <v>5352</v>
      </c>
      <c r="C691" s="4" t="s">
        <v>5353</v>
      </c>
      <c r="D691" s="4" t="n">
        <v>1999</v>
      </c>
      <c r="E691" s="4" t="s">
        <v>91</v>
      </c>
      <c r="F691" s="4" t="s">
        <v>5354</v>
      </c>
      <c r="G691" s="4" t="str">
        <f aca="false">IF(LEFT(I691,3)="R1 ","L6",IF(D691&gt;=2014,"L1",IF(D691&gt;=1998,"L2",IF(D691&gt;=1987,"L3",IF(D691&gt;=1978,"L4",IF(D691&gt;=1965,"L5","L6"))))))</f>
        <v>L2</v>
      </c>
      <c r="H691" s="4" t="str">
        <f aca="false">IFERROR(INDEX(Lanes!$C$2:$C$60,MATCH(LEFT(I691,FIND(" ",I691)-1),Lanes!$A$2:$A$60,0)),"?")</f>
        <v>V</v>
      </c>
      <c r="I691" s="4" t="s">
        <v>5178</v>
      </c>
      <c r="J691" s="4"/>
      <c r="K691" s="4" t="s">
        <v>44</v>
      </c>
      <c r="L691" s="4" t="s">
        <v>45</v>
      </c>
      <c r="M691" s="4" t="s">
        <v>1982</v>
      </c>
      <c r="N691" s="4" t="s">
        <v>5319</v>
      </c>
      <c r="O691" s="4" t="s">
        <v>5355</v>
      </c>
      <c r="P691" s="2" t="s">
        <v>5356</v>
      </c>
      <c r="Q691" s="2" t="s">
        <v>5357</v>
      </c>
      <c r="R691" s="4" t="s">
        <v>50</v>
      </c>
      <c r="S691" s="4" t="s">
        <v>5358</v>
      </c>
      <c r="T691" s="4" t="s">
        <v>52</v>
      </c>
      <c r="U691" s="4"/>
      <c r="V691" s="4"/>
      <c r="W691" s="4" t="s">
        <v>75</v>
      </c>
      <c r="X691" s="2" t="s">
        <v>5324</v>
      </c>
      <c r="Y691" s="4" t="s">
        <v>77</v>
      </c>
      <c r="Z691" s="4"/>
      <c r="AA691" s="4"/>
      <c r="AB691" s="4"/>
    </row>
    <row r="692" customFormat="false" ht="75" hidden="false" customHeight="true" outlineLevel="0" collapsed="false">
      <c r="A692" s="4" t="s">
        <v>5359</v>
      </c>
      <c r="B692" s="4" t="s">
        <v>5352</v>
      </c>
      <c r="C692" s="4" t="s">
        <v>5360</v>
      </c>
      <c r="D692" s="4" t="n">
        <v>2001</v>
      </c>
      <c r="E692" s="4" t="s">
        <v>91</v>
      </c>
      <c r="F692" s="4" t="s">
        <v>481</v>
      </c>
      <c r="G692" s="4" t="str">
        <f aca="false">IF(LEFT(I692,3)="R1 ","L6",IF(D692&gt;=2014,"L1",IF(D692&gt;=1998,"L2",IF(D692&gt;=1987,"L3",IF(D692&gt;=1978,"L4",IF(D692&gt;=1965,"L5","L6"))))))</f>
        <v>L2</v>
      </c>
      <c r="H692" s="4" t="str">
        <f aca="false">IFERROR(INDEX(Lanes!$C$2:$C$60,MATCH(LEFT(I692,FIND(" ",I692)-1),Lanes!$A$2:$A$60,0)),"?")</f>
        <v>V</v>
      </c>
      <c r="I692" s="4" t="s">
        <v>5178</v>
      </c>
      <c r="J692" s="4"/>
      <c r="K692" s="4" t="s">
        <v>44</v>
      </c>
      <c r="L692" s="4" t="s">
        <v>45</v>
      </c>
      <c r="M692" s="4" t="s">
        <v>1982</v>
      </c>
      <c r="N692" s="4" t="s">
        <v>5319</v>
      </c>
      <c r="O692" s="4" t="s">
        <v>5361</v>
      </c>
      <c r="P692" s="2" t="s">
        <v>5362</v>
      </c>
      <c r="Q692" s="2" t="s">
        <v>5363</v>
      </c>
      <c r="R692" s="4" t="s">
        <v>50</v>
      </c>
      <c r="S692" s="4" t="s">
        <v>5364</v>
      </c>
      <c r="T692" s="4" t="s">
        <v>107</v>
      </c>
      <c r="U692" s="4"/>
      <c r="V692" s="4"/>
      <c r="W692" s="4" t="s">
        <v>75</v>
      </c>
      <c r="X692" s="2" t="s">
        <v>5324</v>
      </c>
      <c r="Y692" s="4" t="s">
        <v>77</v>
      </c>
      <c r="Z692" s="4"/>
      <c r="AA692" s="4"/>
      <c r="AB692" s="4"/>
    </row>
    <row r="693" customFormat="false" ht="75" hidden="false" customHeight="true" outlineLevel="0" collapsed="false">
      <c r="A693" s="4" t="s">
        <v>5365</v>
      </c>
      <c r="B693" s="4" t="s">
        <v>5352</v>
      </c>
      <c r="C693" s="4" t="s">
        <v>5366</v>
      </c>
      <c r="D693" s="4" t="n">
        <v>2003</v>
      </c>
      <c r="E693" s="4" t="s">
        <v>91</v>
      </c>
      <c r="F693" s="4" t="s">
        <v>481</v>
      </c>
      <c r="G693" s="4" t="str">
        <f aca="false">IF(LEFT(I693,3)="R1 ","L6",IF(D693&gt;=2014,"L1",IF(D693&gt;=1998,"L2",IF(D693&gt;=1987,"L3",IF(D693&gt;=1978,"L4",IF(D693&gt;=1965,"L5","L6"))))))</f>
        <v>L2</v>
      </c>
      <c r="H693" s="4" t="str">
        <f aca="false">IFERROR(INDEX(Lanes!$C$2:$C$60,MATCH(LEFT(I693,FIND(" ",I693)-1),Lanes!$A$2:$A$60,0)),"?")</f>
        <v>V</v>
      </c>
      <c r="I693" s="4" t="s">
        <v>5178</v>
      </c>
      <c r="J693" s="4"/>
      <c r="K693" s="4" t="s">
        <v>44</v>
      </c>
      <c r="L693" s="4" t="s">
        <v>45</v>
      </c>
      <c r="M693" s="4" t="s">
        <v>1982</v>
      </c>
      <c r="N693" s="4" t="s">
        <v>5319</v>
      </c>
      <c r="O693" s="4" t="s">
        <v>5367</v>
      </c>
      <c r="P693" s="2" t="s">
        <v>5368</v>
      </c>
      <c r="Q693" s="2" t="s">
        <v>5369</v>
      </c>
      <c r="R693" s="4" t="s">
        <v>50</v>
      </c>
      <c r="S693" s="4" t="s">
        <v>5370</v>
      </c>
      <c r="T693" s="4" t="s">
        <v>52</v>
      </c>
      <c r="U693" s="4"/>
      <c r="V693" s="4"/>
      <c r="W693" s="4" t="s">
        <v>75</v>
      </c>
      <c r="X693" s="2" t="s">
        <v>5324</v>
      </c>
      <c r="Y693" s="4" t="s">
        <v>77</v>
      </c>
      <c r="Z693" s="4"/>
      <c r="AA693" s="4"/>
      <c r="AB693" s="4"/>
    </row>
    <row r="694" customFormat="false" ht="75" hidden="false" customHeight="true" outlineLevel="0" collapsed="false">
      <c r="A694" s="4" t="s">
        <v>5371</v>
      </c>
      <c r="B694" s="4" t="s">
        <v>5372</v>
      </c>
      <c r="C694" s="4" t="s">
        <v>5373</v>
      </c>
      <c r="D694" s="4" t="n">
        <v>2005</v>
      </c>
      <c r="E694" s="4" t="s">
        <v>2246</v>
      </c>
      <c r="F694" s="4" t="s">
        <v>481</v>
      </c>
      <c r="G694" s="4" t="str">
        <f aca="false">IF(LEFT(I694,3)="R1 ","L6",IF(D694&gt;=2014,"L1",IF(D694&gt;=1998,"L2",IF(D694&gt;=1987,"L3",IF(D694&gt;=1978,"L4",IF(D694&gt;=1965,"L5","L6"))))))</f>
        <v>L2</v>
      </c>
      <c r="H694" s="4" t="str">
        <f aca="false">IFERROR(INDEX(Lanes!$C$2:$C$60,MATCH(LEFT(I694,FIND(" ",I694)-1),Lanes!$A$2:$A$60,0)),"?")</f>
        <v>V</v>
      </c>
      <c r="I694" s="4" t="s">
        <v>5178</v>
      </c>
      <c r="J694" s="4"/>
      <c r="K694" s="4" t="s">
        <v>44</v>
      </c>
      <c r="L694" s="4" t="s">
        <v>45</v>
      </c>
      <c r="M694" s="4" t="s">
        <v>1982</v>
      </c>
      <c r="N694" s="4" t="s">
        <v>5319</v>
      </c>
      <c r="O694" s="4" t="s">
        <v>5374</v>
      </c>
      <c r="P694" s="2" t="s">
        <v>5375</v>
      </c>
      <c r="Q694" s="2" t="s">
        <v>5376</v>
      </c>
      <c r="R694" s="4" t="s">
        <v>50</v>
      </c>
      <c r="S694" s="4" t="s">
        <v>5377</v>
      </c>
      <c r="T694" s="4" t="s">
        <v>52</v>
      </c>
      <c r="U694" s="4"/>
      <c r="V694" s="4"/>
      <c r="W694" s="4"/>
      <c r="X694" s="2" t="s">
        <v>5324</v>
      </c>
      <c r="Y694" s="4" t="s">
        <v>77</v>
      </c>
      <c r="Z694" s="4"/>
      <c r="AA694" s="4"/>
      <c r="AB694" s="4"/>
    </row>
    <row r="695" customFormat="false" ht="75" hidden="false" customHeight="true" outlineLevel="0" collapsed="false">
      <c r="A695" s="4" t="s">
        <v>5378</v>
      </c>
      <c r="B695" s="4" t="s">
        <v>5352</v>
      </c>
      <c r="C695" s="4" t="s">
        <v>5379</v>
      </c>
      <c r="D695" s="4" t="n">
        <v>2004</v>
      </c>
      <c r="E695" s="4" t="s">
        <v>91</v>
      </c>
      <c r="F695" s="4" t="s">
        <v>481</v>
      </c>
      <c r="G695" s="4" t="str">
        <f aca="false">IF(LEFT(I695,3)="R1 ","L6",IF(D695&gt;=2014,"L1",IF(D695&gt;=1998,"L2",IF(D695&gt;=1987,"L3",IF(D695&gt;=1978,"L4",IF(D695&gt;=1965,"L5","L6"))))))</f>
        <v>L2</v>
      </c>
      <c r="H695" s="4" t="str">
        <f aca="false">IFERROR(INDEX(Lanes!$C$2:$C$60,MATCH(LEFT(I695,FIND(" ",I695)-1),Lanes!$A$2:$A$60,0)),"?")</f>
        <v>V</v>
      </c>
      <c r="I695" s="4" t="s">
        <v>5178</v>
      </c>
      <c r="J695" s="4"/>
      <c r="K695" s="4" t="s">
        <v>113</v>
      </c>
      <c r="L695" s="4" t="s">
        <v>45</v>
      </c>
      <c r="M695" s="4" t="s">
        <v>131</v>
      </c>
      <c r="N695" s="4"/>
      <c r="O695" s="4" t="s">
        <v>5380</v>
      </c>
      <c r="P695" s="2" t="s">
        <v>5381</v>
      </c>
      <c r="Q695" s="2" t="s">
        <v>5382</v>
      </c>
      <c r="R695" s="4" t="s">
        <v>50</v>
      </c>
      <c r="S695" s="4" t="s">
        <v>5383</v>
      </c>
      <c r="T695" s="4" t="s">
        <v>402</v>
      </c>
      <c r="U695" s="4"/>
      <c r="V695" s="4"/>
      <c r="W695" s="4" t="s">
        <v>75</v>
      </c>
      <c r="X695" s="2" t="s">
        <v>5324</v>
      </c>
      <c r="Y695" s="4" t="s">
        <v>77</v>
      </c>
      <c r="Z695" s="4"/>
      <c r="AA695" s="4"/>
      <c r="AB695" s="4"/>
    </row>
    <row r="696" customFormat="false" ht="75" hidden="false" customHeight="true" outlineLevel="0" collapsed="false">
      <c r="A696" s="4" t="s">
        <v>5384</v>
      </c>
      <c r="B696" s="4" t="s">
        <v>5352</v>
      </c>
      <c r="C696" s="4" t="s">
        <v>5385</v>
      </c>
      <c r="D696" s="4" t="n">
        <v>2006</v>
      </c>
      <c r="E696" s="4" t="s">
        <v>91</v>
      </c>
      <c r="F696" s="4" t="s">
        <v>481</v>
      </c>
      <c r="G696" s="4" t="str">
        <f aca="false">IF(LEFT(I696,3)="R1 ","L6",IF(D696&gt;=2014,"L1",IF(D696&gt;=1998,"L2",IF(D696&gt;=1987,"L3",IF(D696&gt;=1978,"L4",IF(D696&gt;=1965,"L5","L6"))))))</f>
        <v>L2</v>
      </c>
      <c r="H696" s="4" t="str">
        <f aca="false">IFERROR(INDEX(Lanes!$C$2:$C$60,MATCH(LEFT(I696,FIND(" ",I696)-1),Lanes!$A$2:$A$60,0)),"?")</f>
        <v>V</v>
      </c>
      <c r="I696" s="4" t="s">
        <v>5178</v>
      </c>
      <c r="J696" s="4"/>
      <c r="K696" s="4" t="s">
        <v>445</v>
      </c>
      <c r="L696" s="4" t="s">
        <v>887</v>
      </c>
      <c r="M696" s="4" t="s">
        <v>5386</v>
      </c>
      <c r="N696" s="4"/>
      <c r="O696" s="4" t="s">
        <v>5387</v>
      </c>
      <c r="P696" s="2" t="s">
        <v>5388</v>
      </c>
      <c r="Q696" s="2" t="s">
        <v>5389</v>
      </c>
      <c r="R696" s="4" t="s">
        <v>50</v>
      </c>
      <c r="S696" s="4" t="s">
        <v>5390</v>
      </c>
      <c r="T696" s="4" t="s">
        <v>107</v>
      </c>
      <c r="U696" s="4"/>
      <c r="V696" s="4"/>
      <c r="W696" s="4" t="s">
        <v>75</v>
      </c>
      <c r="X696" s="2" t="s">
        <v>5324</v>
      </c>
      <c r="Y696" s="4" t="s">
        <v>77</v>
      </c>
      <c r="Z696" s="4"/>
      <c r="AA696" s="4"/>
      <c r="AB696" s="4"/>
    </row>
    <row r="697" customFormat="false" ht="75" hidden="false" customHeight="true" outlineLevel="0" collapsed="false">
      <c r="A697" s="4" t="s">
        <v>5391</v>
      </c>
      <c r="B697" s="4" t="s">
        <v>5352</v>
      </c>
      <c r="C697" s="4" t="s">
        <v>5392</v>
      </c>
      <c r="D697" s="4" t="n">
        <v>2008</v>
      </c>
      <c r="E697" s="4" t="s">
        <v>91</v>
      </c>
      <c r="F697" s="4" t="s">
        <v>481</v>
      </c>
      <c r="G697" s="4" t="str">
        <f aca="false">IF(LEFT(I697,3)="R1 ","L6",IF(D697&gt;=2014,"L1",IF(D697&gt;=1998,"L2",IF(D697&gt;=1987,"L3",IF(D697&gt;=1978,"L4",IF(D697&gt;=1965,"L5","L6"))))))</f>
        <v>L2</v>
      </c>
      <c r="H697" s="4" t="str">
        <f aca="false">IFERROR(INDEX(Lanes!$C$2:$C$60,MATCH(LEFT(I697,FIND(" ",I697)-1),Lanes!$A$2:$A$60,0)),"?")</f>
        <v>V</v>
      </c>
      <c r="I697" s="4" t="s">
        <v>5178</v>
      </c>
      <c r="J697" s="4"/>
      <c r="K697" s="4" t="s">
        <v>44</v>
      </c>
      <c r="L697" s="4" t="s">
        <v>45</v>
      </c>
      <c r="M697" s="4" t="s">
        <v>1982</v>
      </c>
      <c r="N697" s="4" t="s">
        <v>5319</v>
      </c>
      <c r="O697" s="4" t="s">
        <v>5393</v>
      </c>
      <c r="P697" s="2" t="s">
        <v>5394</v>
      </c>
      <c r="Q697" s="2" t="s">
        <v>5395</v>
      </c>
      <c r="R697" s="4" t="s">
        <v>50</v>
      </c>
      <c r="S697" s="4" t="s">
        <v>5396</v>
      </c>
      <c r="T697" s="4" t="s">
        <v>107</v>
      </c>
      <c r="U697" s="4"/>
      <c r="V697" s="4"/>
      <c r="W697" s="4" t="s">
        <v>75</v>
      </c>
      <c r="X697" s="2" t="s">
        <v>5324</v>
      </c>
      <c r="Y697" s="4" t="s">
        <v>77</v>
      </c>
      <c r="Z697" s="4"/>
      <c r="AA697" s="4"/>
      <c r="AB697" s="4"/>
    </row>
    <row r="698" customFormat="false" ht="75" hidden="false" customHeight="true" outlineLevel="0" collapsed="false">
      <c r="A698" s="4" t="s">
        <v>5397</v>
      </c>
      <c r="B698" s="4" t="s">
        <v>5352</v>
      </c>
      <c r="C698" s="4" t="s">
        <v>5398</v>
      </c>
      <c r="D698" s="4" t="n">
        <v>2009</v>
      </c>
      <c r="E698" s="4" t="s">
        <v>91</v>
      </c>
      <c r="F698" s="4" t="s">
        <v>481</v>
      </c>
      <c r="G698" s="4" t="str">
        <f aca="false">IF(LEFT(I698,3)="R1 ","L6",IF(D698&gt;=2014,"L1",IF(D698&gt;=1998,"L2",IF(D698&gt;=1987,"L3",IF(D698&gt;=1978,"L4",IF(D698&gt;=1965,"L5","L6"))))))</f>
        <v>L2</v>
      </c>
      <c r="H698" s="4" t="str">
        <f aca="false">IFERROR(INDEX(Lanes!$C$2:$C$60,MATCH(LEFT(I698,FIND(" ",I698)-1),Lanes!$A$2:$A$60,0)),"?")</f>
        <v>V</v>
      </c>
      <c r="I698" s="4" t="s">
        <v>5178</v>
      </c>
      <c r="J698" s="4"/>
      <c r="K698" s="4" t="s">
        <v>429</v>
      </c>
      <c r="L698" s="4" t="s">
        <v>45</v>
      </c>
      <c r="M698" s="4" t="s">
        <v>1982</v>
      </c>
      <c r="N698" s="4" t="s">
        <v>5319</v>
      </c>
      <c r="O698" s="4" t="s">
        <v>5399</v>
      </c>
      <c r="P698" s="2" t="s">
        <v>5400</v>
      </c>
      <c r="Q698" s="2" t="s">
        <v>5401</v>
      </c>
      <c r="R698" s="4" t="s">
        <v>50</v>
      </c>
      <c r="S698" s="4" t="s">
        <v>5402</v>
      </c>
      <c r="T698" s="4" t="s">
        <v>107</v>
      </c>
      <c r="U698" s="4"/>
      <c r="V698" s="4"/>
      <c r="W698" s="4" t="s">
        <v>75</v>
      </c>
      <c r="X698" s="2" t="s">
        <v>5324</v>
      </c>
      <c r="Y698" s="4" t="s">
        <v>77</v>
      </c>
      <c r="Z698" s="4"/>
      <c r="AA698" s="4"/>
      <c r="AB698" s="4"/>
    </row>
    <row r="699" customFormat="false" ht="75" hidden="false" customHeight="true" outlineLevel="0" collapsed="false">
      <c r="A699" s="4" t="s">
        <v>5403</v>
      </c>
      <c r="B699" s="4" t="s">
        <v>5404</v>
      </c>
      <c r="C699" s="4" t="s">
        <v>5405</v>
      </c>
      <c r="D699" s="4" t="n">
        <v>2010</v>
      </c>
      <c r="E699" s="4" t="s">
        <v>2246</v>
      </c>
      <c r="F699" s="4" t="s">
        <v>481</v>
      </c>
      <c r="G699" s="4" t="str">
        <f aca="false">IF(LEFT(I699,3)="R1 ","L6",IF(D699&gt;=2014,"L1",IF(D699&gt;=1998,"L2",IF(D699&gt;=1987,"L3",IF(D699&gt;=1978,"L4",IF(D699&gt;=1965,"L5","L6"))))))</f>
        <v>L2</v>
      </c>
      <c r="H699" s="4" t="str">
        <f aca="false">IFERROR(INDEX(Lanes!$C$2:$C$60,MATCH(LEFT(I699,FIND(" ",I699)-1),Lanes!$A$2:$A$60,0)),"?")</f>
        <v>V</v>
      </c>
      <c r="I699" s="4" t="s">
        <v>5178</v>
      </c>
      <c r="J699" s="4"/>
      <c r="K699" s="4" t="s">
        <v>445</v>
      </c>
      <c r="L699" s="4" t="s">
        <v>45</v>
      </c>
      <c r="M699" s="4" t="s">
        <v>1982</v>
      </c>
      <c r="N699" s="4" t="s">
        <v>5319</v>
      </c>
      <c r="O699" s="4" t="s">
        <v>5406</v>
      </c>
      <c r="P699" s="2" t="s">
        <v>5407</v>
      </c>
      <c r="Q699" s="2" t="s">
        <v>5408</v>
      </c>
      <c r="R699" s="4" t="s">
        <v>50</v>
      </c>
      <c r="S699" s="4" t="s">
        <v>5409</v>
      </c>
      <c r="T699" s="4" t="s">
        <v>402</v>
      </c>
      <c r="U699" s="4"/>
      <c r="V699" s="4"/>
      <c r="W699" s="4"/>
      <c r="X699" s="2" t="s">
        <v>5324</v>
      </c>
      <c r="Y699" s="4" t="s">
        <v>77</v>
      </c>
      <c r="Z699" s="4"/>
      <c r="AA699" s="4"/>
      <c r="AB699" s="4"/>
    </row>
    <row r="700" customFormat="false" ht="75" hidden="false" customHeight="true" outlineLevel="0" collapsed="false">
      <c r="A700" s="4" t="s">
        <v>5410</v>
      </c>
      <c r="B700" s="4" t="s">
        <v>5352</v>
      </c>
      <c r="C700" s="4" t="s">
        <v>5411</v>
      </c>
      <c r="D700" s="4" t="n">
        <v>2011</v>
      </c>
      <c r="E700" s="4" t="s">
        <v>91</v>
      </c>
      <c r="F700" s="4" t="s">
        <v>481</v>
      </c>
      <c r="G700" s="4" t="str">
        <f aca="false">IF(LEFT(I700,3)="R1 ","L6",IF(D700&gt;=2014,"L1",IF(D700&gt;=1998,"L2",IF(D700&gt;=1987,"L3",IF(D700&gt;=1978,"L4",IF(D700&gt;=1965,"L5","L6"))))))</f>
        <v>L2</v>
      </c>
      <c r="H700" s="4" t="str">
        <f aca="false">IFERROR(INDEX(Lanes!$C$2:$C$60,MATCH(LEFT(I700,FIND(" ",I700)-1),Lanes!$A$2:$A$60,0)),"?")</f>
        <v>V</v>
      </c>
      <c r="I700" s="4" t="s">
        <v>5178</v>
      </c>
      <c r="J700" s="4"/>
      <c r="K700" s="4" t="s">
        <v>44</v>
      </c>
      <c r="L700" s="4" t="s">
        <v>45</v>
      </c>
      <c r="M700" s="4" t="s">
        <v>1982</v>
      </c>
      <c r="N700" s="4" t="s">
        <v>5319</v>
      </c>
      <c r="O700" s="4" t="s">
        <v>5412</v>
      </c>
      <c r="P700" s="2" t="s">
        <v>5413</v>
      </c>
      <c r="Q700" s="2" t="s">
        <v>5414</v>
      </c>
      <c r="R700" s="4" t="s">
        <v>50</v>
      </c>
      <c r="S700" s="4" t="s">
        <v>5415</v>
      </c>
      <c r="T700" s="4" t="s">
        <v>107</v>
      </c>
      <c r="U700" s="4"/>
      <c r="V700" s="4"/>
      <c r="W700" s="4" t="s">
        <v>75</v>
      </c>
      <c r="X700" s="2" t="s">
        <v>5324</v>
      </c>
      <c r="Y700" s="4" t="s">
        <v>77</v>
      </c>
      <c r="Z700" s="4"/>
      <c r="AA700" s="4"/>
      <c r="AB700" s="4"/>
    </row>
    <row r="701" customFormat="false" ht="75" hidden="false" customHeight="true" outlineLevel="0" collapsed="false">
      <c r="A701" s="4" t="s">
        <v>5416</v>
      </c>
      <c r="B701" s="4" t="s">
        <v>5352</v>
      </c>
      <c r="C701" s="4" t="s">
        <v>5417</v>
      </c>
      <c r="D701" s="4" t="n">
        <v>2019</v>
      </c>
      <c r="E701" s="4" t="s">
        <v>91</v>
      </c>
      <c r="F701" s="4" t="s">
        <v>481</v>
      </c>
      <c r="G701" s="4" t="str">
        <f aca="false">IF(LEFT(I701,3)="R1 ","L6",IF(D701&gt;=2014,"L1",IF(D701&gt;=1998,"L2",IF(D701&gt;=1987,"L3",IF(D701&gt;=1978,"L4",IF(D701&gt;=1965,"L5","L6"))))))</f>
        <v>L1</v>
      </c>
      <c r="H701" s="4" t="str">
        <f aca="false">IFERROR(INDEX(Lanes!$C$2:$C$60,MATCH(LEFT(I701,FIND(" ",I701)-1),Lanes!$A$2:$A$60,0)),"?")</f>
        <v>V</v>
      </c>
      <c r="I701" s="4" t="s">
        <v>5178</v>
      </c>
      <c r="J701" s="4"/>
      <c r="K701" s="4" t="s">
        <v>44</v>
      </c>
      <c r="L701" s="4" t="s">
        <v>45</v>
      </c>
      <c r="M701" s="4" t="s">
        <v>1982</v>
      </c>
      <c r="N701" s="4" t="s">
        <v>5319</v>
      </c>
      <c r="O701" s="4" t="s">
        <v>5418</v>
      </c>
      <c r="P701" s="2" t="s">
        <v>5419</v>
      </c>
      <c r="Q701" s="2" t="s">
        <v>5420</v>
      </c>
      <c r="R701" s="4" t="s">
        <v>50</v>
      </c>
      <c r="S701" s="4" t="s">
        <v>5421</v>
      </c>
      <c r="T701" s="4" t="s">
        <v>107</v>
      </c>
      <c r="U701" s="4"/>
      <c r="V701" s="4"/>
      <c r="W701" s="4" t="s">
        <v>75</v>
      </c>
      <c r="X701" s="2" t="s">
        <v>5324</v>
      </c>
      <c r="Y701" s="4" t="s">
        <v>77</v>
      </c>
      <c r="Z701" s="4"/>
      <c r="AA701" s="4"/>
      <c r="AB701" s="4"/>
    </row>
    <row r="702" customFormat="false" ht="75" hidden="false" customHeight="true" outlineLevel="0" collapsed="false">
      <c r="A702" s="4" t="s">
        <v>5422</v>
      </c>
      <c r="B702" s="4" t="s">
        <v>5372</v>
      </c>
      <c r="C702" s="4" t="s">
        <v>5423</v>
      </c>
      <c r="D702" s="4" t="n">
        <v>2021</v>
      </c>
      <c r="E702" s="4" t="s">
        <v>2246</v>
      </c>
      <c r="F702" s="4" t="s">
        <v>481</v>
      </c>
      <c r="G702" s="4" t="str">
        <f aca="false">IF(LEFT(I702,3)="R1 ","L6",IF(D702&gt;=2014,"L1",IF(D702&gt;=1998,"L2",IF(D702&gt;=1987,"L3",IF(D702&gt;=1978,"L4",IF(D702&gt;=1965,"L5","L6"))))))</f>
        <v>L1</v>
      </c>
      <c r="H702" s="4" t="str">
        <f aca="false">IFERROR(INDEX(Lanes!$C$2:$C$60,MATCH(LEFT(I702,FIND(" ",I702)-1),Lanes!$A$2:$A$60,0)),"?")</f>
        <v>V</v>
      </c>
      <c r="I702" s="4" t="s">
        <v>5178</v>
      </c>
      <c r="J702" s="4"/>
      <c r="K702" s="4" t="s">
        <v>44</v>
      </c>
      <c r="L702" s="4" t="s">
        <v>45</v>
      </c>
      <c r="M702" s="4" t="s">
        <v>1982</v>
      </c>
      <c r="N702" s="4" t="s">
        <v>5319</v>
      </c>
      <c r="O702" s="4" t="s">
        <v>5374</v>
      </c>
      <c r="P702" s="2" t="s">
        <v>5424</v>
      </c>
      <c r="Q702" s="2" t="s">
        <v>5425</v>
      </c>
      <c r="R702" s="4" t="s">
        <v>50</v>
      </c>
      <c r="S702" s="4" t="s">
        <v>5426</v>
      </c>
      <c r="T702" s="4" t="s">
        <v>107</v>
      </c>
      <c r="U702" s="4"/>
      <c r="V702" s="4"/>
      <c r="W702" s="4"/>
      <c r="X702" s="2" t="s">
        <v>5324</v>
      </c>
      <c r="Y702" s="4" t="s">
        <v>77</v>
      </c>
      <c r="Z702" s="4"/>
      <c r="AA702" s="4"/>
      <c r="AB702" s="4"/>
    </row>
    <row r="703" customFormat="false" ht="75" hidden="false" customHeight="true" outlineLevel="0" collapsed="false">
      <c r="A703" s="4" t="s">
        <v>5427</v>
      </c>
      <c r="B703" s="4" t="s">
        <v>5352</v>
      </c>
      <c r="C703" s="4" t="s">
        <v>5428</v>
      </c>
      <c r="D703" s="4" t="n">
        <v>2025</v>
      </c>
      <c r="E703" s="4" t="s">
        <v>91</v>
      </c>
      <c r="F703" s="4" t="s">
        <v>5429</v>
      </c>
      <c r="G703" s="4" t="str">
        <f aca="false">IF(LEFT(I703,3)="R1 ","L6",IF(D703&gt;=2014,"L1",IF(D703&gt;=1998,"L2",IF(D703&gt;=1987,"L3",IF(D703&gt;=1978,"L4",IF(D703&gt;=1965,"L5","L6"))))))</f>
        <v>L1</v>
      </c>
      <c r="H703" s="4" t="str">
        <f aca="false">IFERROR(INDEX(Lanes!$C$2:$C$60,MATCH(LEFT(I703,FIND(" ",I703)-1),Lanes!$A$2:$A$60,0)),"?")</f>
        <v>V</v>
      </c>
      <c r="I703" s="4" t="s">
        <v>5178</v>
      </c>
      <c r="J703" s="4"/>
      <c r="K703" s="4" t="s">
        <v>113</v>
      </c>
      <c r="L703" s="4" t="s">
        <v>45</v>
      </c>
      <c r="M703" s="4" t="s">
        <v>131</v>
      </c>
      <c r="N703" s="4"/>
      <c r="O703" s="4" t="s">
        <v>5430</v>
      </c>
      <c r="P703" s="2" t="s">
        <v>5431</v>
      </c>
      <c r="Q703" s="2" t="s">
        <v>5432</v>
      </c>
      <c r="R703" s="4" t="s">
        <v>50</v>
      </c>
      <c r="S703" s="4" t="s">
        <v>5433</v>
      </c>
      <c r="T703" s="4" t="s">
        <v>107</v>
      </c>
      <c r="U703" s="4"/>
      <c r="V703" s="4"/>
      <c r="W703" s="4" t="s">
        <v>75</v>
      </c>
      <c r="X703" s="2" t="s">
        <v>5324</v>
      </c>
      <c r="Y703" s="4" t="s">
        <v>77</v>
      </c>
      <c r="Z703" s="4"/>
      <c r="AA703" s="4"/>
      <c r="AB703" s="4"/>
    </row>
    <row r="704" customFormat="false" ht="75" hidden="false" customHeight="true" outlineLevel="0" collapsed="false">
      <c r="A704" s="4" t="s">
        <v>5434</v>
      </c>
      <c r="B704" s="4" t="s">
        <v>5435</v>
      </c>
      <c r="C704" s="4" t="s">
        <v>5436</v>
      </c>
      <c r="D704" s="4" t="n">
        <v>1990</v>
      </c>
      <c r="E704" s="4" t="s">
        <v>91</v>
      </c>
      <c r="F704" s="4" t="s">
        <v>481</v>
      </c>
      <c r="G704" s="4" t="str">
        <f aca="false">IF(LEFT(I704,3)="R1 ","L6",IF(D704&gt;=2014,"L1",IF(D704&gt;=1998,"L2",IF(D704&gt;=1987,"L3",IF(D704&gt;=1978,"L4",IF(D704&gt;=1965,"L5","L6"))))))</f>
        <v>L3</v>
      </c>
      <c r="H704" s="4" t="str">
        <f aca="false">IFERROR(INDEX(Lanes!$C$2:$C$60,MATCH(LEFT(I704,FIND(" ",I704)-1),Lanes!$A$2:$A$60,0)),"?")</f>
        <v>V</v>
      </c>
      <c r="I704" s="4" t="s">
        <v>5178</v>
      </c>
      <c r="J704" s="4"/>
      <c r="K704" s="4" t="s">
        <v>525</v>
      </c>
      <c r="L704" s="4" t="s">
        <v>753</v>
      </c>
      <c r="M704" s="4" t="s">
        <v>316</v>
      </c>
      <c r="N704" s="4" t="s">
        <v>5217</v>
      </c>
      <c r="O704" s="4" t="s">
        <v>5437</v>
      </c>
      <c r="P704" s="2" t="s">
        <v>5438</v>
      </c>
      <c r="Q704" s="2" t="s">
        <v>5439</v>
      </c>
      <c r="R704" s="4" t="s">
        <v>50</v>
      </c>
      <c r="S704" s="4" t="s">
        <v>5440</v>
      </c>
      <c r="T704" s="4" t="s">
        <v>52</v>
      </c>
      <c r="U704" s="4"/>
      <c r="V704" s="4"/>
      <c r="W704" s="4"/>
      <c r="X704" s="2" t="s">
        <v>5441</v>
      </c>
      <c r="Y704" s="4" t="s">
        <v>77</v>
      </c>
      <c r="Z704" s="4"/>
      <c r="AA704" s="4"/>
      <c r="AB704" s="4"/>
    </row>
    <row r="705" customFormat="false" ht="75" hidden="false" customHeight="true" outlineLevel="0" collapsed="false">
      <c r="A705" s="4" t="s">
        <v>5442</v>
      </c>
      <c r="B705" s="4" t="s">
        <v>5435</v>
      </c>
      <c r="C705" s="4" t="s">
        <v>5443</v>
      </c>
      <c r="D705" s="4" t="n">
        <v>1993</v>
      </c>
      <c r="E705" s="4" t="s">
        <v>91</v>
      </c>
      <c r="F705" s="4" t="s">
        <v>481</v>
      </c>
      <c r="G705" s="4" t="str">
        <f aca="false">IF(LEFT(I705,3)="R1 ","L6",IF(D705&gt;=2014,"L1",IF(D705&gt;=1998,"L2",IF(D705&gt;=1987,"L3",IF(D705&gt;=1978,"L4",IF(D705&gt;=1965,"L5","L6"))))))</f>
        <v>L3</v>
      </c>
      <c r="H705" s="4" t="str">
        <f aca="false">IFERROR(INDEX(Lanes!$C$2:$C$60,MATCH(LEFT(I705,FIND(" ",I705)-1),Lanes!$A$2:$A$60,0)),"?")</f>
        <v>V</v>
      </c>
      <c r="I705" s="4" t="s">
        <v>5178</v>
      </c>
      <c r="J705" s="4"/>
      <c r="K705" s="4" t="s">
        <v>544</v>
      </c>
      <c r="L705" s="4" t="s">
        <v>753</v>
      </c>
      <c r="M705" s="4" t="s">
        <v>316</v>
      </c>
      <c r="N705" s="4" t="s">
        <v>5217</v>
      </c>
      <c r="O705" s="4" t="s">
        <v>5444</v>
      </c>
      <c r="P705" s="2" t="s">
        <v>5445</v>
      </c>
      <c r="Q705" s="2" t="s">
        <v>5446</v>
      </c>
      <c r="R705" s="4" t="s">
        <v>50</v>
      </c>
      <c r="S705" s="4" t="s">
        <v>5447</v>
      </c>
      <c r="T705" s="4" t="s">
        <v>107</v>
      </c>
      <c r="U705" s="4"/>
      <c r="V705" s="4"/>
      <c r="W705" s="4"/>
      <c r="X705" s="2" t="s">
        <v>5441</v>
      </c>
      <c r="Y705" s="4" t="s">
        <v>77</v>
      </c>
      <c r="Z705" s="4"/>
      <c r="AA705" s="4"/>
      <c r="AB705" s="4"/>
    </row>
    <row r="706" customFormat="false" ht="75" hidden="false" customHeight="true" outlineLevel="0" collapsed="false">
      <c r="A706" s="4" t="s">
        <v>5448</v>
      </c>
      <c r="B706" s="4" t="s">
        <v>5435</v>
      </c>
      <c r="C706" s="4" t="s">
        <v>5449</v>
      </c>
      <c r="D706" s="4" t="n">
        <v>1995</v>
      </c>
      <c r="E706" s="4" t="s">
        <v>91</v>
      </c>
      <c r="F706" s="4" t="s">
        <v>5450</v>
      </c>
      <c r="G706" s="4" t="str">
        <f aca="false">IF(LEFT(I706,3)="R1 ","L6",IF(D706&gt;=2014,"L1",IF(D706&gt;=1998,"L2",IF(D706&gt;=1987,"L3",IF(D706&gt;=1978,"L4",IF(D706&gt;=1965,"L5","L6"))))))</f>
        <v>L3</v>
      </c>
      <c r="H706" s="4" t="str">
        <f aca="false">IFERROR(INDEX(Lanes!$C$2:$C$60,MATCH(LEFT(I706,FIND(" ",I706)-1),Lanes!$A$2:$A$60,0)),"?")</f>
        <v>V</v>
      </c>
      <c r="I706" s="4" t="s">
        <v>5178</v>
      </c>
      <c r="J706" s="4"/>
      <c r="K706" s="4" t="s">
        <v>249</v>
      </c>
      <c r="L706" s="4" t="s">
        <v>753</v>
      </c>
      <c r="M706" s="4" t="s">
        <v>316</v>
      </c>
      <c r="N706" s="4"/>
      <c r="O706" s="4" t="s">
        <v>5451</v>
      </c>
      <c r="P706" s="2" t="s">
        <v>5452</v>
      </c>
      <c r="Q706" s="2" t="s">
        <v>5453</v>
      </c>
      <c r="R706" s="4" t="s">
        <v>50</v>
      </c>
      <c r="S706" s="4" t="s">
        <v>5454</v>
      </c>
      <c r="T706" s="4" t="s">
        <v>107</v>
      </c>
      <c r="U706" s="4"/>
      <c r="V706" s="4"/>
      <c r="W706" s="4"/>
      <c r="X706" s="2" t="s">
        <v>5441</v>
      </c>
      <c r="Y706" s="4" t="s">
        <v>77</v>
      </c>
      <c r="Z706" s="4"/>
      <c r="AA706" s="4"/>
      <c r="AB706" s="4"/>
    </row>
    <row r="707" customFormat="false" ht="75" hidden="false" customHeight="true" outlineLevel="0" collapsed="false">
      <c r="A707" s="4" t="s">
        <v>5455</v>
      </c>
      <c r="B707" s="4" t="s">
        <v>5435</v>
      </c>
      <c r="C707" s="4" t="s">
        <v>5456</v>
      </c>
      <c r="D707" s="4" t="n">
        <v>1998</v>
      </c>
      <c r="E707" s="4" t="s">
        <v>91</v>
      </c>
      <c r="F707" s="4" t="s">
        <v>481</v>
      </c>
      <c r="G707" s="4" t="str">
        <f aca="false">IF(LEFT(I707,3)="R1 ","L6",IF(D707&gt;=2014,"L1",IF(D707&gt;=1998,"L2",IF(D707&gt;=1987,"L3",IF(D707&gt;=1978,"L4",IF(D707&gt;=1965,"L5","L6"))))))</f>
        <v>L2</v>
      </c>
      <c r="H707" s="4" t="str">
        <f aca="false">IFERROR(INDEX(Lanes!$C$2:$C$60,MATCH(LEFT(I707,FIND(" ",I707)-1),Lanes!$A$2:$A$60,0)),"?")</f>
        <v>V</v>
      </c>
      <c r="I707" s="4" t="s">
        <v>5178</v>
      </c>
      <c r="J707" s="4"/>
      <c r="K707" s="4" t="s">
        <v>525</v>
      </c>
      <c r="L707" s="4" t="s">
        <v>753</v>
      </c>
      <c r="M707" s="4" t="s">
        <v>316</v>
      </c>
      <c r="N707" s="4" t="s">
        <v>5217</v>
      </c>
      <c r="O707" s="4" t="s">
        <v>5457</v>
      </c>
      <c r="P707" s="2" t="s">
        <v>5458</v>
      </c>
      <c r="Q707" s="2" t="s">
        <v>5459</v>
      </c>
      <c r="R707" s="4" t="s">
        <v>50</v>
      </c>
      <c r="S707" s="4" t="s">
        <v>5460</v>
      </c>
      <c r="T707" s="4" t="s">
        <v>402</v>
      </c>
      <c r="U707" s="4"/>
      <c r="V707" s="4"/>
      <c r="W707" s="4"/>
      <c r="X707" s="2" t="s">
        <v>5441</v>
      </c>
      <c r="Y707" s="4" t="s">
        <v>77</v>
      </c>
      <c r="Z707" s="4"/>
      <c r="AA707" s="4"/>
      <c r="AB707" s="4"/>
    </row>
    <row r="708" customFormat="false" ht="75" hidden="false" customHeight="true" outlineLevel="0" collapsed="false">
      <c r="A708" s="4" t="s">
        <v>5461</v>
      </c>
      <c r="B708" s="4" t="s">
        <v>5435</v>
      </c>
      <c r="C708" s="4" t="s">
        <v>5462</v>
      </c>
      <c r="D708" s="4" t="n">
        <v>1999</v>
      </c>
      <c r="E708" s="4" t="s">
        <v>91</v>
      </c>
      <c r="F708" s="4" t="s">
        <v>481</v>
      </c>
      <c r="G708" s="4" t="str">
        <f aca="false">IF(LEFT(I708,3)="R1 ","L6",IF(D708&gt;=2014,"L1",IF(D708&gt;=1998,"L2",IF(D708&gt;=1987,"L3",IF(D708&gt;=1978,"L4",IF(D708&gt;=1965,"L5","L6"))))))</f>
        <v>L2</v>
      </c>
      <c r="H708" s="4" t="str">
        <f aca="false">IFERROR(INDEX(Lanes!$C$2:$C$60,MATCH(LEFT(I708,FIND(" ",I708)-1),Lanes!$A$2:$A$60,0)),"?")</f>
        <v>V</v>
      </c>
      <c r="I708" s="4" t="s">
        <v>5178</v>
      </c>
      <c r="J708" s="4"/>
      <c r="K708" s="4" t="s">
        <v>249</v>
      </c>
      <c r="L708" s="4" t="s">
        <v>753</v>
      </c>
      <c r="M708" s="4" t="s">
        <v>316</v>
      </c>
      <c r="N708" s="4" t="s">
        <v>5217</v>
      </c>
      <c r="O708" s="4" t="s">
        <v>5463</v>
      </c>
      <c r="P708" s="2" t="s">
        <v>5464</v>
      </c>
      <c r="Q708" s="2" t="s">
        <v>5465</v>
      </c>
      <c r="R708" s="4" t="s">
        <v>50</v>
      </c>
      <c r="S708" s="4" t="s">
        <v>5466</v>
      </c>
      <c r="T708" s="4" t="s">
        <v>107</v>
      </c>
      <c r="U708" s="4"/>
      <c r="V708" s="4"/>
      <c r="W708" s="4"/>
      <c r="X708" s="2" t="s">
        <v>5441</v>
      </c>
      <c r="Y708" s="4" t="s">
        <v>77</v>
      </c>
      <c r="Z708" s="4"/>
      <c r="AA708" s="4"/>
      <c r="AB708" s="4"/>
    </row>
    <row r="709" customFormat="false" ht="75" hidden="false" customHeight="true" outlineLevel="0" collapsed="false">
      <c r="A709" s="4" t="s">
        <v>5467</v>
      </c>
      <c r="B709" s="4" t="s">
        <v>5468</v>
      </c>
      <c r="C709" s="4" t="s">
        <v>5468</v>
      </c>
      <c r="D709" s="4" t="n">
        <v>2019</v>
      </c>
      <c r="E709" s="4" t="s">
        <v>91</v>
      </c>
      <c r="F709" s="4" t="s">
        <v>481</v>
      </c>
      <c r="G709" s="4" t="str">
        <f aca="false">IF(LEFT(I709,3)="R1 ","L6",IF(D709&gt;=2014,"L1",IF(D709&gt;=1998,"L2",IF(D709&gt;=1987,"L3",IF(D709&gt;=1978,"L4",IF(D709&gt;=1965,"L5","L6"))))))</f>
        <v>L1</v>
      </c>
      <c r="H709" s="4" t="str">
        <f aca="false">IFERROR(INDEX(Lanes!$C$2:$C$60,MATCH(LEFT(I709,FIND(" ",I709)-1),Lanes!$A$2:$A$60,0)),"?")</f>
        <v>Core</v>
      </c>
      <c r="I709" s="4" t="s">
        <v>5469</v>
      </c>
      <c r="J709" s="4" t="s">
        <v>378</v>
      </c>
      <c r="K709" s="4" t="s">
        <v>370</v>
      </c>
      <c r="L709" s="4" t="s">
        <v>45</v>
      </c>
      <c r="M709" s="4" t="s">
        <v>353</v>
      </c>
      <c r="N709" s="4" t="s">
        <v>5217</v>
      </c>
      <c r="O709" s="4" t="s">
        <v>5470</v>
      </c>
      <c r="P709" s="2" t="s">
        <v>5471</v>
      </c>
      <c r="Q709" s="2" t="s">
        <v>5472</v>
      </c>
      <c r="R709" s="4" t="s">
        <v>50</v>
      </c>
      <c r="S709" s="4" t="s">
        <v>5473</v>
      </c>
      <c r="T709" s="4" t="s">
        <v>52</v>
      </c>
      <c r="U709" s="4"/>
      <c r="V709" s="4"/>
      <c r="W709" s="4" t="s">
        <v>75</v>
      </c>
      <c r="X709" s="2" t="s">
        <v>5474</v>
      </c>
      <c r="Y709" s="4" t="s">
        <v>77</v>
      </c>
      <c r="Z709" s="4"/>
      <c r="AA709" s="4"/>
      <c r="AB709" s="4"/>
    </row>
    <row r="710" customFormat="false" ht="75" hidden="false" customHeight="true" outlineLevel="0" collapsed="false">
      <c r="A710" s="4" t="s">
        <v>5475</v>
      </c>
      <c r="B710" s="4" t="s">
        <v>5476</v>
      </c>
      <c r="C710" s="4" t="s">
        <v>5477</v>
      </c>
      <c r="D710" s="4" t="n">
        <v>1999</v>
      </c>
      <c r="E710" s="4" t="s">
        <v>91</v>
      </c>
      <c r="F710" s="4" t="s">
        <v>481</v>
      </c>
      <c r="G710" s="4" t="str">
        <f aca="false">IF(LEFT(I710,3)="R1 ","L6",IF(D710&gt;=2014,"L1",IF(D710&gt;=1998,"L2",IF(D710&gt;=1987,"L3",IF(D710&gt;=1978,"L4",IF(D710&gt;=1965,"L5","L6"))))))</f>
        <v>L2</v>
      </c>
      <c r="H710" s="4" t="str">
        <f aca="false">IFERROR(INDEX(Lanes!$C$2:$C$60,MATCH(LEFT(I710,FIND(" ",I710)-1),Lanes!$A$2:$A$60,0)),"?")</f>
        <v>V</v>
      </c>
      <c r="I710" s="4" t="s">
        <v>5178</v>
      </c>
      <c r="J710" s="4" t="s">
        <v>386</v>
      </c>
      <c r="K710" s="4" t="s">
        <v>445</v>
      </c>
      <c r="L710" s="4" t="s">
        <v>45</v>
      </c>
      <c r="M710" s="4" t="s">
        <v>1982</v>
      </c>
      <c r="N710" s="4" t="s">
        <v>5319</v>
      </c>
      <c r="O710" s="4" t="s">
        <v>5478</v>
      </c>
      <c r="P710" s="2" t="s">
        <v>5479</v>
      </c>
      <c r="Q710" s="2" t="s">
        <v>5480</v>
      </c>
      <c r="R710" s="4" t="s">
        <v>50</v>
      </c>
      <c r="S710" s="4" t="s">
        <v>5481</v>
      </c>
      <c r="T710" s="4" t="s">
        <v>402</v>
      </c>
      <c r="U710" s="4"/>
      <c r="V710" s="4"/>
      <c r="W710" s="4"/>
      <c r="X710" s="2" t="s">
        <v>5482</v>
      </c>
      <c r="Y710" s="4" t="s">
        <v>77</v>
      </c>
      <c r="Z710" s="4"/>
      <c r="AA710" s="4"/>
      <c r="AB710" s="4"/>
    </row>
    <row r="711" customFormat="false" ht="75" hidden="false" customHeight="true" outlineLevel="0" collapsed="false">
      <c r="A711" s="4" t="s">
        <v>5483</v>
      </c>
      <c r="B711" s="4" t="s">
        <v>5476</v>
      </c>
      <c r="C711" s="4" t="s">
        <v>5484</v>
      </c>
      <c r="D711" s="4" t="n">
        <v>2001</v>
      </c>
      <c r="E711" s="4" t="s">
        <v>91</v>
      </c>
      <c r="F711" s="4" t="s">
        <v>481</v>
      </c>
      <c r="G711" s="4" t="str">
        <f aca="false">IF(LEFT(I711,3)="R1 ","L6",IF(D711&gt;=2014,"L1",IF(D711&gt;=1998,"L2",IF(D711&gt;=1987,"L3",IF(D711&gt;=1978,"L4",IF(D711&gt;=1965,"L5","L6"))))))</f>
        <v>L2</v>
      </c>
      <c r="H711" s="4" t="str">
        <f aca="false">IFERROR(INDEX(Lanes!$C$2:$C$60,MATCH(LEFT(I711,FIND(" ",I711)-1),Lanes!$A$2:$A$60,0)),"?")</f>
        <v>V</v>
      </c>
      <c r="I711" s="4" t="s">
        <v>5178</v>
      </c>
      <c r="J711" s="4" t="s">
        <v>386</v>
      </c>
      <c r="K711" s="4" t="s">
        <v>445</v>
      </c>
      <c r="L711" s="4" t="s">
        <v>45</v>
      </c>
      <c r="M711" s="4" t="s">
        <v>1982</v>
      </c>
      <c r="N711" s="4" t="s">
        <v>5319</v>
      </c>
      <c r="O711" s="4" t="s">
        <v>5485</v>
      </c>
      <c r="P711" s="2" t="s">
        <v>5486</v>
      </c>
      <c r="Q711" s="2" t="s">
        <v>5487</v>
      </c>
      <c r="R711" s="4" t="s">
        <v>50</v>
      </c>
      <c r="S711" s="4" t="s">
        <v>5488</v>
      </c>
      <c r="T711" s="4" t="s">
        <v>402</v>
      </c>
      <c r="U711" s="4"/>
      <c r="V711" s="4"/>
      <c r="W711" s="4"/>
      <c r="X711" s="2" t="s">
        <v>5482</v>
      </c>
      <c r="Y711" s="4" t="s">
        <v>77</v>
      </c>
      <c r="Z711" s="4"/>
      <c r="AA711" s="4"/>
      <c r="AB711" s="4"/>
    </row>
    <row r="712" customFormat="false" ht="75" hidden="false" customHeight="true" outlineLevel="0" collapsed="false">
      <c r="A712" s="4" t="s">
        <v>5489</v>
      </c>
      <c r="B712" s="4" t="s">
        <v>5490</v>
      </c>
      <c r="C712" s="4" t="s">
        <v>5491</v>
      </c>
      <c r="D712" s="4" t="n">
        <v>1997</v>
      </c>
      <c r="E712" s="4" t="s">
        <v>91</v>
      </c>
      <c r="F712" s="4" t="s">
        <v>481</v>
      </c>
      <c r="G712" s="4" t="str">
        <f aca="false">IF(LEFT(I712,3)="R1 ","L6",IF(D712&gt;=2014,"L1",IF(D712&gt;=1998,"L2",IF(D712&gt;=1987,"L3",IF(D712&gt;=1978,"L4",IF(D712&gt;=1965,"L5","L6"))))))</f>
        <v>L3</v>
      </c>
      <c r="H712" s="4" t="str">
        <f aca="false">IFERROR(INDEX(Lanes!$C$2:$C$60,MATCH(LEFT(I712,FIND(" ",I712)-1),Lanes!$A$2:$A$60,0)),"?")</f>
        <v>V</v>
      </c>
      <c r="I712" s="4" t="s">
        <v>5178</v>
      </c>
      <c r="J712" s="4"/>
      <c r="K712" s="4" t="s">
        <v>44</v>
      </c>
      <c r="L712" s="4" t="s">
        <v>352</v>
      </c>
      <c r="M712" s="4" t="s">
        <v>353</v>
      </c>
      <c r="N712" s="4" t="s">
        <v>5217</v>
      </c>
      <c r="O712" s="4" t="s">
        <v>5492</v>
      </c>
      <c r="P712" s="2" t="s">
        <v>5493</v>
      </c>
      <c r="Q712" s="2" t="s">
        <v>5494</v>
      </c>
      <c r="R712" s="4" t="s">
        <v>50</v>
      </c>
      <c r="S712" s="4" t="s">
        <v>5495</v>
      </c>
      <c r="T712" s="4" t="s">
        <v>107</v>
      </c>
      <c r="U712" s="4"/>
      <c r="V712" s="4"/>
      <c r="W712" s="4"/>
      <c r="X712" s="2" t="s">
        <v>5496</v>
      </c>
      <c r="Y712" s="4" t="s">
        <v>77</v>
      </c>
      <c r="Z712" s="4"/>
      <c r="AA712" s="4"/>
      <c r="AB712" s="4"/>
    </row>
    <row r="713" customFormat="false" ht="75" hidden="false" customHeight="true" outlineLevel="0" collapsed="false">
      <c r="A713" s="4" t="s">
        <v>5497</v>
      </c>
      <c r="B713" s="4" t="s">
        <v>5490</v>
      </c>
      <c r="C713" s="4" t="s">
        <v>5498</v>
      </c>
      <c r="D713" s="4" t="n">
        <v>1998</v>
      </c>
      <c r="E713" s="4" t="s">
        <v>91</v>
      </c>
      <c r="F713" s="4" t="s">
        <v>481</v>
      </c>
      <c r="G713" s="4" t="str">
        <f aca="false">IF(LEFT(I713,3)="R1 ","L6",IF(D713&gt;=2014,"L1",IF(D713&gt;=1998,"L2",IF(D713&gt;=1987,"L3",IF(D713&gt;=1978,"L4",IF(D713&gt;=1965,"L5","L6"))))))</f>
        <v>L2</v>
      </c>
      <c r="H713" s="4" t="str">
        <f aca="false">IFERROR(INDEX(Lanes!$C$2:$C$60,MATCH(LEFT(I713,FIND(" ",I713)-1),Lanes!$A$2:$A$60,0)),"?")</f>
        <v>V</v>
      </c>
      <c r="I713" s="4" t="s">
        <v>5178</v>
      </c>
      <c r="J713" s="4"/>
      <c r="K713" s="4" t="s">
        <v>44</v>
      </c>
      <c r="L713" s="4" t="s">
        <v>352</v>
      </c>
      <c r="M713" s="4" t="s">
        <v>353</v>
      </c>
      <c r="N713" s="4" t="s">
        <v>5217</v>
      </c>
      <c r="O713" s="4" t="s">
        <v>5499</v>
      </c>
      <c r="P713" s="2" t="s">
        <v>5500</v>
      </c>
      <c r="Q713" s="2" t="s">
        <v>5501</v>
      </c>
      <c r="R713" s="4" t="s">
        <v>50</v>
      </c>
      <c r="S713" s="4" t="s">
        <v>5502</v>
      </c>
      <c r="T713" s="4" t="s">
        <v>107</v>
      </c>
      <c r="U713" s="4"/>
      <c r="V713" s="4"/>
      <c r="W713" s="4"/>
      <c r="X713" s="2" t="s">
        <v>5496</v>
      </c>
      <c r="Y713" s="4" t="s">
        <v>77</v>
      </c>
      <c r="Z713" s="4"/>
      <c r="AA713" s="4"/>
      <c r="AB713" s="4"/>
    </row>
    <row r="714" customFormat="false" ht="75" hidden="false" customHeight="true" outlineLevel="0" collapsed="false">
      <c r="A714" s="4" t="s">
        <v>5503</v>
      </c>
      <c r="B714" s="4" t="s">
        <v>5504</v>
      </c>
      <c r="C714" s="4" t="s">
        <v>5505</v>
      </c>
      <c r="D714" s="4" t="n">
        <v>1999</v>
      </c>
      <c r="E714" s="4" t="s">
        <v>91</v>
      </c>
      <c r="F714" s="4" t="s">
        <v>481</v>
      </c>
      <c r="G714" s="4" t="str">
        <f aca="false">IF(LEFT(I714,3)="R1 ","L6",IF(D714&gt;=2014,"L1",IF(D714&gt;=1998,"L2",IF(D714&gt;=1987,"L3",IF(D714&gt;=1978,"L4",IF(D714&gt;=1965,"L5","L6"))))))</f>
        <v>L2</v>
      </c>
      <c r="H714" s="4" t="str">
        <f aca="false">IFERROR(INDEX(Lanes!$C$2:$C$60,MATCH(LEFT(I714,FIND(" ",I714)-1),Lanes!$A$2:$A$60,0)),"?")</f>
        <v>V</v>
      </c>
      <c r="I714" s="4" t="s">
        <v>5178</v>
      </c>
      <c r="J714" s="4"/>
      <c r="K714" s="4" t="s">
        <v>445</v>
      </c>
      <c r="L714" s="4" t="s">
        <v>352</v>
      </c>
      <c r="M714" s="4" t="s">
        <v>353</v>
      </c>
      <c r="N714" s="4" t="s">
        <v>5217</v>
      </c>
      <c r="O714" s="4" t="s">
        <v>5506</v>
      </c>
      <c r="P714" s="2" t="s">
        <v>5507</v>
      </c>
      <c r="Q714" s="2" t="s">
        <v>5508</v>
      </c>
      <c r="R714" s="4" t="s">
        <v>50</v>
      </c>
      <c r="S714" s="4" t="s">
        <v>5509</v>
      </c>
      <c r="T714" s="4" t="s">
        <v>107</v>
      </c>
      <c r="U714" s="4"/>
      <c r="V714" s="4"/>
      <c r="W714" s="4"/>
      <c r="X714" s="2" t="s">
        <v>5510</v>
      </c>
      <c r="Y714" s="4" t="s">
        <v>54</v>
      </c>
      <c r="Z714" s="4"/>
      <c r="AA714" s="4"/>
      <c r="AB714" s="4"/>
    </row>
    <row r="715" customFormat="false" ht="75" hidden="false" customHeight="true" outlineLevel="0" collapsed="false">
      <c r="A715" s="4" t="s">
        <v>5511</v>
      </c>
      <c r="B715" s="4" t="s">
        <v>5504</v>
      </c>
      <c r="C715" s="4" t="s">
        <v>5512</v>
      </c>
      <c r="D715" s="4" t="n">
        <v>2001</v>
      </c>
      <c r="E715" s="4" t="s">
        <v>91</v>
      </c>
      <c r="F715" s="4" t="s">
        <v>481</v>
      </c>
      <c r="G715" s="4" t="str">
        <f aca="false">IF(LEFT(I715,3)="R1 ","L6",IF(D715&gt;=2014,"L1",IF(D715&gt;=1998,"L2",IF(D715&gt;=1987,"L3",IF(D715&gt;=1978,"L4",IF(D715&gt;=1965,"L5","L6"))))))</f>
        <v>L2</v>
      </c>
      <c r="H715" s="4" t="str">
        <f aca="false">IFERROR(INDEX(Lanes!$C$2:$C$60,MATCH(LEFT(I715,FIND(" ",I715)-1),Lanes!$A$2:$A$60,0)),"?")</f>
        <v>V</v>
      </c>
      <c r="I715" s="4" t="s">
        <v>5178</v>
      </c>
      <c r="J715" s="4"/>
      <c r="K715" s="4" t="s">
        <v>445</v>
      </c>
      <c r="L715" s="4" t="s">
        <v>352</v>
      </c>
      <c r="M715" s="4" t="s">
        <v>353</v>
      </c>
      <c r="N715" s="4" t="s">
        <v>5217</v>
      </c>
      <c r="O715" s="4" t="s">
        <v>5513</v>
      </c>
      <c r="P715" s="2" t="s">
        <v>5514</v>
      </c>
      <c r="Q715" s="2" t="s">
        <v>5515</v>
      </c>
      <c r="R715" s="4" t="s">
        <v>50</v>
      </c>
      <c r="S715" s="4" t="s">
        <v>5516</v>
      </c>
      <c r="T715" s="4" t="s">
        <v>107</v>
      </c>
      <c r="U715" s="4"/>
      <c r="V715" s="4"/>
      <c r="W715" s="4"/>
      <c r="X715" s="2" t="s">
        <v>5517</v>
      </c>
      <c r="Y715" s="4" t="s">
        <v>77</v>
      </c>
      <c r="Z715" s="4"/>
      <c r="AA715" s="4"/>
      <c r="AB715" s="4"/>
    </row>
    <row r="716" customFormat="false" ht="75" hidden="false" customHeight="true" outlineLevel="0" collapsed="false">
      <c r="A716" s="4" t="s">
        <v>5518</v>
      </c>
      <c r="B716" s="4" t="s">
        <v>5519</v>
      </c>
      <c r="C716" s="4" t="s">
        <v>5520</v>
      </c>
      <c r="D716" s="4" t="n">
        <v>1997</v>
      </c>
      <c r="E716" s="4" t="s">
        <v>91</v>
      </c>
      <c r="F716" s="4" t="s">
        <v>481</v>
      </c>
      <c r="G716" s="4" t="str">
        <f aca="false">IF(LEFT(I716,3)="R1 ","L6",IF(D716&gt;=2014,"L1",IF(D716&gt;=1998,"L2",IF(D716&gt;=1987,"L3",IF(D716&gt;=1978,"L4",IF(D716&gt;=1965,"L5","L6"))))))</f>
        <v>L3</v>
      </c>
      <c r="H716" s="4" t="str">
        <f aca="false">IFERROR(INDEX(Lanes!$C$2:$C$60,MATCH(LEFT(I716,FIND(" ",I716)-1),Lanes!$A$2:$A$60,0)),"?")</f>
        <v>V</v>
      </c>
      <c r="I716" s="4" t="s">
        <v>5178</v>
      </c>
      <c r="J716" s="4" t="s">
        <v>5521</v>
      </c>
      <c r="K716" s="4" t="s">
        <v>2678</v>
      </c>
      <c r="L716" s="4" t="s">
        <v>887</v>
      </c>
      <c r="M716" s="4" t="s">
        <v>4222</v>
      </c>
      <c r="N716" s="4"/>
      <c r="O716" s="4" t="s">
        <v>5522</v>
      </c>
      <c r="P716" s="2" t="s">
        <v>5523</v>
      </c>
      <c r="Q716" s="2" t="s">
        <v>5524</v>
      </c>
      <c r="R716" s="4" t="s">
        <v>50</v>
      </c>
      <c r="S716" s="4" t="s">
        <v>5520</v>
      </c>
      <c r="T716" s="4" t="s">
        <v>402</v>
      </c>
      <c r="U716" s="4"/>
      <c r="V716" s="4"/>
      <c r="W716" s="4"/>
      <c r="X716" s="2" t="s">
        <v>5525</v>
      </c>
      <c r="Y716" s="4" t="s">
        <v>77</v>
      </c>
      <c r="Z716" s="4"/>
      <c r="AA716" s="4"/>
      <c r="AB716" s="4"/>
    </row>
    <row r="717" customFormat="false" ht="75" hidden="false" customHeight="true" outlineLevel="0" collapsed="false">
      <c r="A717" s="4" t="s">
        <v>5526</v>
      </c>
      <c r="B717" s="4" t="s">
        <v>5527</v>
      </c>
      <c r="C717" s="4" t="s">
        <v>5528</v>
      </c>
      <c r="D717" s="4" t="n">
        <v>2003</v>
      </c>
      <c r="E717" s="4" t="s">
        <v>91</v>
      </c>
      <c r="F717" s="4" t="s">
        <v>481</v>
      </c>
      <c r="G717" s="4" t="str">
        <f aca="false">IF(LEFT(I717,3)="R1 ","L6",IF(D717&gt;=2014,"L1",IF(D717&gt;=1998,"L2",IF(D717&gt;=1987,"L3",IF(D717&gt;=1978,"L4",IF(D717&gt;=1965,"L5","L6"))))))</f>
        <v>L2</v>
      </c>
      <c r="H717" s="4" t="str">
        <f aca="false">IFERROR(INDEX(Lanes!$C$2:$C$60,MATCH(LEFT(I717,FIND(" ",I717)-1),Lanes!$A$2:$A$60,0)),"?")</f>
        <v>V</v>
      </c>
      <c r="I717" s="4" t="s">
        <v>5178</v>
      </c>
      <c r="J717" s="4" t="s">
        <v>5521</v>
      </c>
      <c r="K717" s="4" t="s">
        <v>2678</v>
      </c>
      <c r="L717" s="4" t="s">
        <v>887</v>
      </c>
      <c r="M717" s="4" t="s">
        <v>4222</v>
      </c>
      <c r="N717" s="4"/>
      <c r="O717" s="4" t="s">
        <v>5529</v>
      </c>
      <c r="P717" s="2" t="s">
        <v>5530</v>
      </c>
      <c r="Q717" s="2" t="s">
        <v>5531</v>
      </c>
      <c r="R717" s="4" t="s">
        <v>50</v>
      </c>
      <c r="S717" s="4" t="s">
        <v>5528</v>
      </c>
      <c r="T717" s="4" t="s">
        <v>107</v>
      </c>
      <c r="U717" s="4"/>
      <c r="V717" s="4"/>
      <c r="W717" s="4"/>
      <c r="X717" s="2" t="s">
        <v>5532</v>
      </c>
      <c r="Y717" s="4" t="s">
        <v>77</v>
      </c>
      <c r="Z717" s="4"/>
      <c r="AA717" s="4"/>
      <c r="AB717" s="4"/>
    </row>
    <row r="718" customFormat="false" ht="75" hidden="false" customHeight="true" outlineLevel="0" collapsed="false">
      <c r="A718" s="4" t="s">
        <v>5533</v>
      </c>
      <c r="B718" s="4" t="s">
        <v>5534</v>
      </c>
      <c r="C718" s="4" t="s">
        <v>5535</v>
      </c>
      <c r="D718" s="4" t="n">
        <v>1994</v>
      </c>
      <c r="E718" s="4" t="s">
        <v>91</v>
      </c>
      <c r="F718" s="4" t="s">
        <v>5536</v>
      </c>
      <c r="G718" s="4" t="str">
        <f aca="false">IF(LEFT(I718,3)="R1 ","L6",IF(D718&gt;=2014,"L1",IF(D718&gt;=1998,"L2",IF(D718&gt;=1987,"L3",IF(D718&gt;=1978,"L4",IF(D718&gt;=1965,"L5","L6"))))))</f>
        <v>L3</v>
      </c>
      <c r="H718" s="4" t="str">
        <f aca="false">IFERROR(INDEX(Lanes!$C$2:$C$60,MATCH(LEFT(I718,FIND(" ",I718)-1),Lanes!$A$2:$A$60,0)),"?")</f>
        <v>V</v>
      </c>
      <c r="I718" s="4" t="s">
        <v>5178</v>
      </c>
      <c r="J718" s="4"/>
      <c r="K718" s="4" t="s">
        <v>351</v>
      </c>
      <c r="L718" s="4" t="s">
        <v>352</v>
      </c>
      <c r="M718" s="4" t="s">
        <v>1538</v>
      </c>
      <c r="N718" s="4"/>
      <c r="O718" s="4" t="s">
        <v>5537</v>
      </c>
      <c r="P718" s="2" t="s">
        <v>5538</v>
      </c>
      <c r="Q718" s="2" t="s">
        <v>5539</v>
      </c>
      <c r="R718" s="4" t="s">
        <v>391</v>
      </c>
      <c r="S718" s="4" t="s">
        <v>5535</v>
      </c>
      <c r="T718" s="4" t="s">
        <v>107</v>
      </c>
      <c r="U718" s="4"/>
      <c r="V718" s="4"/>
      <c r="W718" s="4"/>
      <c r="X718" s="2" t="s">
        <v>5540</v>
      </c>
      <c r="Y718" s="4" t="s">
        <v>77</v>
      </c>
      <c r="Z718" s="4"/>
      <c r="AA718" s="4"/>
      <c r="AB718" s="4"/>
    </row>
    <row r="719" customFormat="false" ht="75" hidden="false" customHeight="true" outlineLevel="0" collapsed="false">
      <c r="A719" s="4" t="s">
        <v>5541</v>
      </c>
      <c r="B719" s="4" t="s">
        <v>5534</v>
      </c>
      <c r="C719" s="4" t="s">
        <v>5542</v>
      </c>
      <c r="D719" s="4" t="n">
        <v>1998</v>
      </c>
      <c r="E719" s="4" t="s">
        <v>91</v>
      </c>
      <c r="F719" s="4" t="s">
        <v>5536</v>
      </c>
      <c r="G719" s="4" t="str">
        <f aca="false">IF(LEFT(I719,3)="R1 ","L6",IF(D719&gt;=2014,"L1",IF(D719&gt;=1998,"L2",IF(D719&gt;=1987,"L3",IF(D719&gt;=1978,"L4",IF(D719&gt;=1965,"L5","L6"))))))</f>
        <v>L2</v>
      </c>
      <c r="H719" s="4" t="str">
        <f aca="false">IFERROR(INDEX(Lanes!$C$2:$C$60,MATCH(LEFT(I719,FIND(" ",I719)-1),Lanes!$A$2:$A$60,0)),"?")</f>
        <v>V</v>
      </c>
      <c r="I719" s="4" t="s">
        <v>5178</v>
      </c>
      <c r="J719" s="4"/>
      <c r="K719" s="4" t="s">
        <v>351</v>
      </c>
      <c r="L719" s="4" t="s">
        <v>352</v>
      </c>
      <c r="M719" s="4" t="s">
        <v>1538</v>
      </c>
      <c r="N719" s="4"/>
      <c r="O719" s="4" t="s">
        <v>5543</v>
      </c>
      <c r="P719" s="2" t="s">
        <v>5544</v>
      </c>
      <c r="Q719" s="2" t="s">
        <v>5545</v>
      </c>
      <c r="R719" s="4" t="s">
        <v>50</v>
      </c>
      <c r="S719" s="4" t="s">
        <v>5542</v>
      </c>
      <c r="T719" s="4" t="s">
        <v>107</v>
      </c>
      <c r="U719" s="4"/>
      <c r="V719" s="4"/>
      <c r="W719" s="4"/>
      <c r="X719" s="2" t="s">
        <v>5540</v>
      </c>
      <c r="Y719" s="4" t="s">
        <v>77</v>
      </c>
      <c r="Z719" s="4"/>
      <c r="AA719" s="4"/>
      <c r="AB719" s="4"/>
    </row>
    <row r="720" customFormat="false" ht="75" hidden="false" customHeight="true" outlineLevel="0" collapsed="false">
      <c r="A720" s="4" t="s">
        <v>5546</v>
      </c>
      <c r="B720" s="4" t="s">
        <v>5547</v>
      </c>
      <c r="C720" s="4" t="s">
        <v>5548</v>
      </c>
      <c r="D720" s="4" t="n">
        <v>1971</v>
      </c>
      <c r="E720" s="4" t="s">
        <v>91</v>
      </c>
      <c r="F720" s="4" t="s">
        <v>5549</v>
      </c>
      <c r="G720" s="4" t="str">
        <f aca="false">IF(LEFT(I720,3)="R1 ","L6",IF(D720&gt;=2014,"L1",IF(D720&gt;=1998,"L2",IF(D720&gt;=1987,"L3",IF(D720&gt;=1978,"L4",IF(D720&gt;=1965,"L5","L6"))))))</f>
        <v>L5</v>
      </c>
      <c r="H720" s="4" t="str">
        <f aca="false">IFERROR(INDEX(Lanes!$C$2:$C$60,MATCH(LEFT(I720,FIND(" ",I720)-1),Lanes!$A$2:$A$60,0)),"?")</f>
        <v>V</v>
      </c>
      <c r="I720" s="4" t="s">
        <v>5178</v>
      </c>
      <c r="J720" s="4"/>
      <c r="K720" s="4" t="s">
        <v>44</v>
      </c>
      <c r="L720" s="4" t="s">
        <v>5550</v>
      </c>
      <c r="M720" s="4" t="s">
        <v>5551</v>
      </c>
      <c r="N720" s="4"/>
      <c r="O720" s="4" t="s">
        <v>5552</v>
      </c>
      <c r="P720" s="2" t="s">
        <v>5553</v>
      </c>
      <c r="Q720" s="2" t="s">
        <v>5554</v>
      </c>
      <c r="R720" s="4" t="s">
        <v>50</v>
      </c>
      <c r="S720" s="4" t="s">
        <v>5555</v>
      </c>
      <c r="T720" s="4" t="s">
        <v>52</v>
      </c>
      <c r="U720" s="4"/>
      <c r="V720" s="4"/>
      <c r="W720" s="4"/>
      <c r="X720" s="2" t="s">
        <v>5556</v>
      </c>
      <c r="Y720" s="4" t="s">
        <v>77</v>
      </c>
      <c r="Z720" s="4"/>
      <c r="AA720" s="4"/>
      <c r="AB720" s="4"/>
    </row>
    <row r="721" customFormat="false" ht="75" hidden="false" customHeight="true" outlineLevel="0" collapsed="false">
      <c r="A721" s="4" t="s">
        <v>5557</v>
      </c>
      <c r="B721" s="4" t="s">
        <v>5547</v>
      </c>
      <c r="C721" s="4" t="s">
        <v>5558</v>
      </c>
      <c r="D721" s="4" t="n">
        <v>1972</v>
      </c>
      <c r="E721" s="4" t="s">
        <v>91</v>
      </c>
      <c r="F721" s="4" t="s">
        <v>5549</v>
      </c>
      <c r="G721" s="4" t="str">
        <f aca="false">IF(LEFT(I721,3)="R1 ","L6",IF(D721&gt;=2014,"L1",IF(D721&gt;=1998,"L2",IF(D721&gt;=1987,"L3",IF(D721&gt;=1978,"L4",IF(D721&gt;=1965,"L5","L6"))))))</f>
        <v>L5</v>
      </c>
      <c r="H721" s="4" t="str">
        <f aca="false">IFERROR(INDEX(Lanes!$C$2:$C$60,MATCH(LEFT(I721,FIND(" ",I721)-1),Lanes!$A$2:$A$60,0)),"?")</f>
        <v>V</v>
      </c>
      <c r="I721" s="4" t="s">
        <v>5178</v>
      </c>
      <c r="J721" s="4"/>
      <c r="K721" s="4" t="s">
        <v>44</v>
      </c>
      <c r="L721" s="4" t="s">
        <v>5550</v>
      </c>
      <c r="M721" s="4" t="s">
        <v>5551</v>
      </c>
      <c r="N721" s="4"/>
      <c r="O721" s="4" t="s">
        <v>5559</v>
      </c>
      <c r="P721" s="2" t="s">
        <v>5560</v>
      </c>
      <c r="Q721" s="2" t="s">
        <v>5561</v>
      </c>
      <c r="R721" s="4" t="s">
        <v>50</v>
      </c>
      <c r="S721" s="4" t="s">
        <v>5562</v>
      </c>
      <c r="T721" s="4" t="s">
        <v>107</v>
      </c>
      <c r="U721" s="4"/>
      <c r="V721" s="4"/>
      <c r="W721" s="4"/>
      <c r="X721" s="2" t="s">
        <v>5556</v>
      </c>
      <c r="Y721" s="4" t="s">
        <v>77</v>
      </c>
      <c r="Z721" s="4"/>
      <c r="AA721" s="4"/>
      <c r="AB721" s="4"/>
    </row>
    <row r="722" customFormat="false" ht="75" hidden="false" customHeight="true" outlineLevel="0" collapsed="false">
      <c r="A722" s="4" t="s">
        <v>5563</v>
      </c>
      <c r="B722" s="4" t="s">
        <v>5564</v>
      </c>
      <c r="C722" s="4" t="s">
        <v>5565</v>
      </c>
      <c r="D722" s="4" t="n">
        <v>1976</v>
      </c>
      <c r="E722" s="4" t="s">
        <v>2246</v>
      </c>
      <c r="F722" s="4" t="s">
        <v>2916</v>
      </c>
      <c r="G722" s="4" t="str">
        <f aca="false">IF(LEFT(I722,3)="R1 ","L6",IF(D722&gt;=2014,"L1",IF(D722&gt;=1998,"L2",IF(D722&gt;=1987,"L3",IF(D722&gt;=1978,"L4",IF(D722&gt;=1965,"L5","L6"))))))</f>
        <v>L5</v>
      </c>
      <c r="H722" s="4" t="str">
        <f aca="false">IFERROR(INDEX(Lanes!$C$2:$C$60,MATCH(LEFT(I722,FIND(" ",I722)-1),Lanes!$A$2:$A$60,0)),"?")</f>
        <v>V</v>
      </c>
      <c r="I722" s="4" t="s">
        <v>5178</v>
      </c>
      <c r="J722" s="4"/>
      <c r="K722" s="4" t="s">
        <v>44</v>
      </c>
      <c r="L722" s="4" t="s">
        <v>5550</v>
      </c>
      <c r="M722" s="4" t="s">
        <v>5551</v>
      </c>
      <c r="N722" s="4"/>
      <c r="O722" s="4" t="s">
        <v>5566</v>
      </c>
      <c r="P722" s="2" t="s">
        <v>5567</v>
      </c>
      <c r="Q722" s="2" t="s">
        <v>5568</v>
      </c>
      <c r="R722" s="4" t="s">
        <v>50</v>
      </c>
      <c r="S722" s="4" t="s">
        <v>5569</v>
      </c>
      <c r="T722" s="4" t="s">
        <v>52</v>
      </c>
      <c r="U722" s="4"/>
      <c r="V722" s="4"/>
      <c r="W722" s="4"/>
      <c r="X722" s="2" t="s">
        <v>5570</v>
      </c>
      <c r="Y722" s="4" t="s">
        <v>54</v>
      </c>
      <c r="Z722" s="4"/>
      <c r="AA722" s="4"/>
      <c r="AB722" s="4"/>
    </row>
    <row r="723" customFormat="false" ht="75" hidden="false" customHeight="true" outlineLevel="0" collapsed="false">
      <c r="A723" s="4" t="s">
        <v>5571</v>
      </c>
      <c r="B723" s="4" t="s">
        <v>5572</v>
      </c>
      <c r="C723" s="4" t="s">
        <v>5573</v>
      </c>
      <c r="D723" s="4" t="n">
        <v>1994</v>
      </c>
      <c r="E723" s="4" t="s">
        <v>91</v>
      </c>
      <c r="F723" s="4" t="s">
        <v>886</v>
      </c>
      <c r="G723" s="4" t="str">
        <f aca="false">IF(LEFT(I723,3)="R1 ","L6",IF(D723&gt;=2014,"L1",IF(D723&gt;=1998,"L2",IF(D723&gt;=1987,"L3",IF(D723&gt;=1978,"L4",IF(D723&gt;=1965,"L5","L6"))))))</f>
        <v>L3</v>
      </c>
      <c r="H723" s="4" t="str">
        <f aca="false">IFERROR(INDEX(Lanes!$C$2:$C$60,MATCH(LEFT(I723,FIND(" ",I723)-1),Lanes!$A$2:$A$60,0)),"?")</f>
        <v>V</v>
      </c>
      <c r="I723" s="4" t="s">
        <v>5178</v>
      </c>
      <c r="J723" s="4" t="s">
        <v>1407</v>
      </c>
      <c r="K723" s="4" t="s">
        <v>351</v>
      </c>
      <c r="L723" s="4" t="s">
        <v>352</v>
      </c>
      <c r="M723" s="4" t="s">
        <v>353</v>
      </c>
      <c r="N723" s="4"/>
      <c r="O723" s="4" t="s">
        <v>5574</v>
      </c>
      <c r="P723" s="2" t="s">
        <v>5575</v>
      </c>
      <c r="Q723" s="2" t="s">
        <v>5576</v>
      </c>
      <c r="R723" s="4" t="s">
        <v>50</v>
      </c>
      <c r="S723" s="4" t="s">
        <v>5577</v>
      </c>
      <c r="T723" s="4" t="s">
        <v>107</v>
      </c>
      <c r="U723" s="4"/>
      <c r="V723" s="4"/>
      <c r="W723" s="4"/>
      <c r="X723" s="2" t="s">
        <v>5578</v>
      </c>
      <c r="Y723" s="4" t="s">
        <v>77</v>
      </c>
      <c r="Z723" s="4"/>
      <c r="AA723" s="4"/>
      <c r="AB723" s="4"/>
    </row>
    <row r="724" customFormat="false" ht="75" hidden="false" customHeight="true" outlineLevel="0" collapsed="false">
      <c r="A724" s="4" t="s">
        <v>5579</v>
      </c>
      <c r="B724" s="4" t="s">
        <v>5572</v>
      </c>
      <c r="C724" s="4" t="s">
        <v>5580</v>
      </c>
      <c r="D724" s="4" t="n">
        <v>1995</v>
      </c>
      <c r="E724" s="4" t="s">
        <v>91</v>
      </c>
      <c r="F724" s="4" t="s">
        <v>886</v>
      </c>
      <c r="G724" s="4" t="str">
        <f aca="false">IF(LEFT(I724,3)="R1 ","L6",IF(D724&gt;=2014,"L1",IF(D724&gt;=1998,"L2",IF(D724&gt;=1987,"L3",IF(D724&gt;=1978,"L4",IF(D724&gt;=1965,"L5","L6"))))))</f>
        <v>L3</v>
      </c>
      <c r="H724" s="4" t="str">
        <f aca="false">IFERROR(INDEX(Lanes!$C$2:$C$60,MATCH(LEFT(I724,FIND(" ",I724)-1),Lanes!$A$2:$A$60,0)),"?")</f>
        <v>V</v>
      </c>
      <c r="I724" s="4" t="s">
        <v>5178</v>
      </c>
      <c r="J724" s="4" t="s">
        <v>1407</v>
      </c>
      <c r="K724" s="4" t="s">
        <v>525</v>
      </c>
      <c r="L724" s="4" t="s">
        <v>352</v>
      </c>
      <c r="M724" s="4" t="s">
        <v>353</v>
      </c>
      <c r="N724" s="4"/>
      <c r="O724" s="4" t="s">
        <v>5581</v>
      </c>
      <c r="P724" s="2" t="s">
        <v>5582</v>
      </c>
      <c r="Q724" s="2" t="s">
        <v>5583</v>
      </c>
      <c r="R724" s="4" t="s">
        <v>50</v>
      </c>
      <c r="S724" s="4" t="s">
        <v>5584</v>
      </c>
      <c r="T724" s="4" t="s">
        <v>52</v>
      </c>
      <c r="U724" s="4"/>
      <c r="V724" s="4"/>
      <c r="W724" s="4"/>
      <c r="X724" s="2" t="s">
        <v>5578</v>
      </c>
      <c r="Y724" s="4" t="s">
        <v>77</v>
      </c>
      <c r="Z724" s="4"/>
      <c r="AA724" s="4"/>
      <c r="AB724" s="4"/>
    </row>
    <row r="725" customFormat="false" ht="75" hidden="false" customHeight="true" outlineLevel="0" collapsed="false">
      <c r="A725" s="4" t="s">
        <v>5585</v>
      </c>
      <c r="B725" s="4" t="s">
        <v>5586</v>
      </c>
      <c r="C725" s="4" t="s">
        <v>5587</v>
      </c>
      <c r="D725" s="4" t="n">
        <v>2001</v>
      </c>
      <c r="E725" s="4" t="s">
        <v>91</v>
      </c>
      <c r="F725" s="4" t="s">
        <v>5588</v>
      </c>
      <c r="G725" s="4" t="str">
        <f aca="false">IF(LEFT(I725,3)="R1 ","L6",IF(D725&gt;=2014,"L1",IF(D725&gt;=1998,"L2",IF(D725&gt;=1987,"L3",IF(D725&gt;=1978,"L4",IF(D725&gt;=1965,"L5","L6"))))))</f>
        <v>L2</v>
      </c>
      <c r="H725" s="4" t="str">
        <f aca="false">IFERROR(INDEX(Lanes!$C$2:$C$60,MATCH(LEFT(I725,FIND(" ",I725)-1),Lanes!$A$2:$A$60,0)),"?")</f>
        <v>V</v>
      </c>
      <c r="I725" s="4" t="s">
        <v>5178</v>
      </c>
      <c r="J725" s="4" t="s">
        <v>1407</v>
      </c>
      <c r="K725" s="4" t="s">
        <v>351</v>
      </c>
      <c r="L725" s="4" t="s">
        <v>352</v>
      </c>
      <c r="M725" s="4" t="s">
        <v>353</v>
      </c>
      <c r="N725" s="4"/>
      <c r="O725" s="4" t="s">
        <v>5589</v>
      </c>
      <c r="P725" s="2" t="s">
        <v>5590</v>
      </c>
      <c r="Q725" s="2" t="s">
        <v>5591</v>
      </c>
      <c r="R725" s="4" t="s">
        <v>50</v>
      </c>
      <c r="S725" s="4" t="s">
        <v>5592</v>
      </c>
      <c r="T725" s="4" t="s">
        <v>107</v>
      </c>
      <c r="U725" s="4"/>
      <c r="V725" s="4"/>
      <c r="W725" s="4"/>
      <c r="X725" s="2" t="s">
        <v>5593</v>
      </c>
      <c r="Y725" s="4" t="s">
        <v>54</v>
      </c>
      <c r="Z725" s="4"/>
      <c r="AA725" s="4"/>
      <c r="AB725" s="4"/>
    </row>
    <row r="726" customFormat="false" ht="75" hidden="false" customHeight="true" outlineLevel="0" collapsed="false">
      <c r="A726" s="4" t="s">
        <v>5594</v>
      </c>
      <c r="B726" s="4" t="s">
        <v>5586</v>
      </c>
      <c r="C726" s="4" t="s">
        <v>5595</v>
      </c>
      <c r="D726" s="4" t="n">
        <v>2003</v>
      </c>
      <c r="E726" s="4" t="s">
        <v>91</v>
      </c>
      <c r="F726" s="4" t="s">
        <v>5596</v>
      </c>
      <c r="G726" s="4" t="str">
        <f aca="false">IF(LEFT(I726,3)="R1 ","L6",IF(D726&gt;=2014,"L1",IF(D726&gt;=1998,"L2",IF(D726&gt;=1987,"L3",IF(D726&gt;=1978,"L4",IF(D726&gt;=1965,"L5","L6"))))))</f>
        <v>L2</v>
      </c>
      <c r="H726" s="4" t="str">
        <f aca="false">IFERROR(INDEX(Lanes!$C$2:$C$60,MATCH(LEFT(I726,FIND(" ",I726)-1),Lanes!$A$2:$A$60,0)),"?")</f>
        <v>V</v>
      </c>
      <c r="I726" s="4" t="s">
        <v>5178</v>
      </c>
      <c r="J726" s="4" t="s">
        <v>1407</v>
      </c>
      <c r="K726" s="4" t="s">
        <v>351</v>
      </c>
      <c r="L726" s="4" t="s">
        <v>352</v>
      </c>
      <c r="M726" s="4" t="s">
        <v>353</v>
      </c>
      <c r="N726" s="4"/>
      <c r="O726" s="4" t="s">
        <v>5597</v>
      </c>
      <c r="P726" s="2" t="s">
        <v>5598</v>
      </c>
      <c r="Q726" s="2" t="s">
        <v>5599</v>
      </c>
      <c r="R726" s="4" t="s">
        <v>50</v>
      </c>
      <c r="S726" s="4" t="s">
        <v>5600</v>
      </c>
      <c r="T726" s="4" t="s">
        <v>107</v>
      </c>
      <c r="U726" s="4"/>
      <c r="V726" s="4"/>
      <c r="W726" s="4"/>
      <c r="X726" s="2" t="s">
        <v>5601</v>
      </c>
      <c r="Y726" s="4" t="s">
        <v>77</v>
      </c>
      <c r="Z726" s="4"/>
      <c r="AA726" s="4"/>
      <c r="AB726" s="4"/>
    </row>
    <row r="727" customFormat="false" ht="75" hidden="false" customHeight="true" outlineLevel="0" collapsed="false">
      <c r="A727" s="4" t="s">
        <v>5602</v>
      </c>
      <c r="B727" s="4" t="s">
        <v>5586</v>
      </c>
      <c r="C727" s="4" t="s">
        <v>5603</v>
      </c>
      <c r="D727" s="4" t="n">
        <v>2006</v>
      </c>
      <c r="E727" s="4" t="s">
        <v>91</v>
      </c>
      <c r="F727" s="4" t="s">
        <v>5596</v>
      </c>
      <c r="G727" s="4" t="str">
        <f aca="false">IF(LEFT(I727,3)="R1 ","L6",IF(D727&gt;=2014,"L1",IF(D727&gt;=1998,"L2",IF(D727&gt;=1987,"L3",IF(D727&gt;=1978,"L4",IF(D727&gt;=1965,"L5","L6"))))))</f>
        <v>L2</v>
      </c>
      <c r="H727" s="4" t="str">
        <f aca="false">IFERROR(INDEX(Lanes!$C$2:$C$60,MATCH(LEFT(I727,FIND(" ",I727)-1),Lanes!$A$2:$A$60,0)),"?")</f>
        <v>V</v>
      </c>
      <c r="I727" s="4" t="s">
        <v>5178</v>
      </c>
      <c r="J727" s="4" t="s">
        <v>1407</v>
      </c>
      <c r="K727" s="4" t="s">
        <v>351</v>
      </c>
      <c r="L727" s="4" t="s">
        <v>352</v>
      </c>
      <c r="M727" s="4" t="s">
        <v>353</v>
      </c>
      <c r="N727" s="4"/>
      <c r="O727" s="4" t="s">
        <v>5604</v>
      </c>
      <c r="P727" s="2" t="s">
        <v>5605</v>
      </c>
      <c r="Q727" s="2" t="s">
        <v>5606</v>
      </c>
      <c r="R727" s="4" t="s">
        <v>50</v>
      </c>
      <c r="S727" s="4" t="s">
        <v>5607</v>
      </c>
      <c r="T727" s="4" t="s">
        <v>107</v>
      </c>
      <c r="U727" s="4"/>
      <c r="V727" s="4"/>
      <c r="W727" s="4"/>
      <c r="X727" s="2" t="s">
        <v>5601</v>
      </c>
      <c r="Y727" s="4" t="s">
        <v>77</v>
      </c>
      <c r="Z727" s="4"/>
      <c r="AA727" s="4"/>
      <c r="AB727" s="4"/>
    </row>
    <row r="728" customFormat="false" ht="75" hidden="false" customHeight="true" outlineLevel="0" collapsed="false">
      <c r="A728" s="4" t="s">
        <v>5608</v>
      </c>
      <c r="B728" s="4" t="s">
        <v>5586</v>
      </c>
      <c r="C728" s="4" t="s">
        <v>5609</v>
      </c>
      <c r="D728" s="4" t="n">
        <v>2004</v>
      </c>
      <c r="E728" s="4" t="s">
        <v>91</v>
      </c>
      <c r="F728" s="4" t="s">
        <v>5596</v>
      </c>
      <c r="G728" s="4" t="str">
        <f aca="false">IF(LEFT(I728,3)="R1 ","L6",IF(D728&gt;=2014,"L1",IF(D728&gt;=1998,"L2",IF(D728&gt;=1987,"L3",IF(D728&gt;=1978,"L4",IF(D728&gt;=1965,"L5","L6"))))))</f>
        <v>L2</v>
      </c>
      <c r="H728" s="4" t="str">
        <f aca="false">IFERROR(INDEX(Lanes!$C$2:$C$60,MATCH(LEFT(I728,FIND(" ",I728)-1),Lanes!$A$2:$A$60,0)),"?")</f>
        <v>V</v>
      </c>
      <c r="I728" s="4" t="s">
        <v>5178</v>
      </c>
      <c r="J728" s="4" t="s">
        <v>1407</v>
      </c>
      <c r="K728" s="4" t="s">
        <v>525</v>
      </c>
      <c r="L728" s="4" t="s">
        <v>352</v>
      </c>
      <c r="M728" s="4" t="s">
        <v>353</v>
      </c>
      <c r="N728" s="4"/>
      <c r="O728" s="4" t="s">
        <v>5610</v>
      </c>
      <c r="P728" s="2" t="s">
        <v>5611</v>
      </c>
      <c r="Q728" s="2" t="s">
        <v>5612</v>
      </c>
      <c r="R728" s="4" t="s">
        <v>391</v>
      </c>
      <c r="S728" s="4" t="s">
        <v>5613</v>
      </c>
      <c r="T728" s="4" t="s">
        <v>402</v>
      </c>
      <c r="U728" s="4"/>
      <c r="V728" s="4"/>
      <c r="W728" s="4"/>
      <c r="X728" s="2" t="s">
        <v>5601</v>
      </c>
      <c r="Y728" s="4" t="s">
        <v>77</v>
      </c>
      <c r="Z728" s="4"/>
      <c r="AA728" s="4"/>
      <c r="AB728" s="4"/>
    </row>
    <row r="729" customFormat="false" ht="75" hidden="false" customHeight="true" outlineLevel="0" collapsed="false">
      <c r="A729" s="4" t="s">
        <v>5614</v>
      </c>
      <c r="B729" s="4" t="s">
        <v>5615</v>
      </c>
      <c r="C729" s="4" t="s">
        <v>5616</v>
      </c>
      <c r="D729" s="4" t="n">
        <v>2010</v>
      </c>
      <c r="E729" s="4" t="s">
        <v>91</v>
      </c>
      <c r="F729" s="4" t="s">
        <v>481</v>
      </c>
      <c r="G729" s="4" t="str">
        <f aca="false">IF(LEFT(I729,3)="R1 ","L6",IF(D729&gt;=2014,"L1",IF(D729&gt;=1998,"L2",IF(D729&gt;=1987,"L3",IF(D729&gt;=1978,"L4",IF(D729&gt;=1965,"L5","L6"))))))</f>
        <v>L2</v>
      </c>
      <c r="H729" s="4" t="str">
        <f aca="false">IFERROR(INDEX(Lanes!$C$2:$C$60,MATCH(LEFT(I729,FIND(" ",I729)-1),Lanes!$A$2:$A$60,0)),"?")</f>
        <v>V</v>
      </c>
      <c r="I729" s="4" t="s">
        <v>5178</v>
      </c>
      <c r="J729" s="4"/>
      <c r="K729" s="4" t="s">
        <v>351</v>
      </c>
      <c r="L729" s="4" t="s">
        <v>887</v>
      </c>
      <c r="M729" s="4" t="s">
        <v>5617</v>
      </c>
      <c r="N729" s="4" t="s">
        <v>5217</v>
      </c>
      <c r="O729" s="4" t="s">
        <v>5618</v>
      </c>
      <c r="P729" s="2" t="s">
        <v>5619</v>
      </c>
      <c r="Q729" s="2" t="s">
        <v>5620</v>
      </c>
      <c r="R729" s="4" t="s">
        <v>50</v>
      </c>
      <c r="S729" s="4" t="s">
        <v>5621</v>
      </c>
      <c r="T729" s="4" t="s">
        <v>402</v>
      </c>
      <c r="U729" s="4"/>
      <c r="V729" s="4"/>
      <c r="W729" s="4"/>
      <c r="X729" s="2" t="s">
        <v>5622</v>
      </c>
      <c r="Y729" s="4" t="s">
        <v>77</v>
      </c>
      <c r="Z729" s="4"/>
      <c r="AA729" s="4"/>
      <c r="AB729" s="4"/>
    </row>
    <row r="730" customFormat="false" ht="75" hidden="false" customHeight="true" outlineLevel="0" collapsed="false">
      <c r="A730" s="4" t="s">
        <v>5623</v>
      </c>
      <c r="B730" s="4" t="s">
        <v>5615</v>
      </c>
      <c r="C730" s="4" t="s">
        <v>5624</v>
      </c>
      <c r="D730" s="4" t="n">
        <v>2013</v>
      </c>
      <c r="E730" s="4" t="s">
        <v>91</v>
      </c>
      <c r="F730" s="4" t="s">
        <v>481</v>
      </c>
      <c r="G730" s="4" t="str">
        <f aca="false">IF(LEFT(I730,3)="R1 ","L6",IF(D730&gt;=2014,"L1",IF(D730&gt;=1998,"L2",IF(D730&gt;=1987,"L3",IF(D730&gt;=1978,"L4",IF(D730&gt;=1965,"L5","L6"))))))</f>
        <v>L2</v>
      </c>
      <c r="H730" s="4" t="str">
        <f aca="false">IFERROR(INDEX(Lanes!$C$2:$C$60,MATCH(LEFT(I730,FIND(" ",I730)-1),Lanes!$A$2:$A$60,0)),"?")</f>
        <v>V</v>
      </c>
      <c r="I730" s="4" t="s">
        <v>5178</v>
      </c>
      <c r="J730" s="4"/>
      <c r="K730" s="4" t="s">
        <v>351</v>
      </c>
      <c r="L730" s="4" t="s">
        <v>887</v>
      </c>
      <c r="M730" s="4" t="s">
        <v>5617</v>
      </c>
      <c r="N730" s="4" t="s">
        <v>5217</v>
      </c>
      <c r="O730" s="4" t="s">
        <v>5625</v>
      </c>
      <c r="P730" s="2" t="s">
        <v>5626</v>
      </c>
      <c r="Q730" s="2" t="s">
        <v>5627</v>
      </c>
      <c r="R730" s="4" t="s">
        <v>50</v>
      </c>
      <c r="S730" s="4" t="s">
        <v>5628</v>
      </c>
      <c r="T730" s="4" t="s">
        <v>402</v>
      </c>
      <c r="U730" s="4"/>
      <c r="V730" s="4"/>
      <c r="W730" s="4"/>
      <c r="X730" s="2" t="s">
        <v>5622</v>
      </c>
      <c r="Y730" s="4" t="s">
        <v>77</v>
      </c>
      <c r="Z730" s="4"/>
      <c r="AA730" s="4"/>
      <c r="AB730" s="4"/>
    </row>
    <row r="731" customFormat="false" ht="75" hidden="false" customHeight="true" outlineLevel="0" collapsed="false">
      <c r="A731" s="4" t="s">
        <v>5629</v>
      </c>
      <c r="B731" s="4" t="s">
        <v>5630</v>
      </c>
      <c r="C731" s="4" t="s">
        <v>5631</v>
      </c>
      <c r="D731" s="4" t="n">
        <v>1998</v>
      </c>
      <c r="E731" s="4" t="s">
        <v>91</v>
      </c>
      <c r="F731" s="4" t="s">
        <v>481</v>
      </c>
      <c r="G731" s="4" t="str">
        <f aca="false">IF(LEFT(I731,3)="R1 ","L6",IF(D731&gt;=2014,"L1",IF(D731&gt;=1998,"L2",IF(D731&gt;=1987,"L3",IF(D731&gt;=1978,"L4",IF(D731&gt;=1965,"L5","L6"))))))</f>
        <v>L2</v>
      </c>
      <c r="H731" s="4" t="str">
        <f aca="false">IFERROR(INDEX(Lanes!$C$2:$C$60,MATCH(LEFT(I731,FIND(" ",I731)-1),Lanes!$A$2:$A$60,0)),"?")</f>
        <v>V</v>
      </c>
      <c r="I731" s="4" t="s">
        <v>5178</v>
      </c>
      <c r="J731" s="4"/>
      <c r="K731" s="4" t="s">
        <v>445</v>
      </c>
      <c r="L731" s="4" t="s">
        <v>352</v>
      </c>
      <c r="M731" s="4" t="s">
        <v>353</v>
      </c>
      <c r="N731" s="4" t="s">
        <v>5217</v>
      </c>
      <c r="O731" s="4" t="s">
        <v>5632</v>
      </c>
      <c r="P731" s="2" t="s">
        <v>5633</v>
      </c>
      <c r="Q731" s="2" t="s">
        <v>5634</v>
      </c>
      <c r="R731" s="4" t="s">
        <v>50</v>
      </c>
      <c r="S731" s="4" t="s">
        <v>5635</v>
      </c>
      <c r="T731" s="4" t="s">
        <v>402</v>
      </c>
      <c r="U731" s="4"/>
      <c r="V731" s="4"/>
      <c r="W731" s="4"/>
      <c r="X731" s="2" t="s">
        <v>5279</v>
      </c>
      <c r="Y731" s="4" t="s">
        <v>77</v>
      </c>
      <c r="Z731" s="4"/>
      <c r="AA731" s="4"/>
      <c r="AB731" s="4"/>
    </row>
    <row r="732" customFormat="false" ht="75" hidden="false" customHeight="true" outlineLevel="0" collapsed="false">
      <c r="A732" s="4" t="s">
        <v>5636</v>
      </c>
      <c r="B732" s="4" t="s">
        <v>5637</v>
      </c>
      <c r="C732" s="4" t="s">
        <v>5638</v>
      </c>
      <c r="D732" s="4" t="n">
        <v>1999</v>
      </c>
      <c r="E732" s="4" t="s">
        <v>91</v>
      </c>
      <c r="F732" s="4" t="s">
        <v>5639</v>
      </c>
      <c r="G732" s="4" t="str">
        <f aca="false">IF(LEFT(I732,3)="R1 ","L6",IF(D732&gt;=2014,"L1",IF(D732&gt;=1998,"L2",IF(D732&gt;=1987,"L3",IF(D732&gt;=1978,"L4",IF(D732&gt;=1965,"L5","L6"))))))</f>
        <v>L2</v>
      </c>
      <c r="H732" s="4" t="str">
        <f aca="false">IFERROR(INDEX(Lanes!$C$2:$C$60,MATCH(LEFT(I732,FIND(" ",I732)-1),Lanes!$A$2:$A$60,0)),"?")</f>
        <v>V</v>
      </c>
      <c r="I732" s="4" t="s">
        <v>5178</v>
      </c>
      <c r="J732" s="4"/>
      <c r="K732" s="4" t="s">
        <v>44</v>
      </c>
      <c r="L732" s="4" t="s">
        <v>45</v>
      </c>
      <c r="M732" s="4" t="s">
        <v>1982</v>
      </c>
      <c r="N732" s="4" t="s">
        <v>5319</v>
      </c>
      <c r="O732" s="4" t="s">
        <v>5640</v>
      </c>
      <c r="P732" s="2" t="s">
        <v>5641</v>
      </c>
      <c r="Q732" s="2" t="s">
        <v>5642</v>
      </c>
      <c r="R732" s="4" t="s">
        <v>50</v>
      </c>
      <c r="S732" s="4" t="s">
        <v>5643</v>
      </c>
      <c r="T732" s="4" t="s">
        <v>402</v>
      </c>
      <c r="U732" s="4"/>
      <c r="V732" s="4"/>
      <c r="W732" s="4"/>
      <c r="X732" s="2" t="s">
        <v>5644</v>
      </c>
      <c r="Y732" s="4" t="s">
        <v>77</v>
      </c>
      <c r="Z732" s="4"/>
      <c r="AA732" s="4"/>
      <c r="AB732" s="4"/>
    </row>
    <row r="733" customFormat="false" ht="75" hidden="false" customHeight="true" outlineLevel="0" collapsed="false">
      <c r="A733" s="4" t="s">
        <v>5645</v>
      </c>
      <c r="B733" s="4" t="s">
        <v>5646</v>
      </c>
      <c r="C733" s="4" t="s">
        <v>5646</v>
      </c>
      <c r="D733" s="4" t="n">
        <v>1966</v>
      </c>
      <c r="E733" s="4" t="s">
        <v>91</v>
      </c>
      <c r="F733" s="4" t="s">
        <v>5647</v>
      </c>
      <c r="G733" s="4" t="str">
        <f aca="false">IF(LEFT(I733,3)="R1 ","L6",IF(D733&gt;=2014,"L1",IF(D733&gt;=1998,"L2",IF(D733&gt;=1987,"L3",IF(D733&gt;=1978,"L4",IF(D733&gt;=1965,"L5","L6"))))))</f>
        <v>L5</v>
      </c>
      <c r="H733" s="4" t="str">
        <f aca="false">IFERROR(INDEX(Lanes!$C$2:$C$60,MATCH(LEFT(I733,FIND(" ",I733)-1),Lanes!$A$2:$A$60,0)),"?")</f>
        <v>V</v>
      </c>
      <c r="I733" s="4" t="s">
        <v>5648</v>
      </c>
      <c r="J733" s="4"/>
      <c r="K733" s="4" t="s">
        <v>2678</v>
      </c>
      <c r="L733" s="4" t="s">
        <v>887</v>
      </c>
      <c r="M733" s="4" t="s">
        <v>5649</v>
      </c>
      <c r="N733" s="4" t="s">
        <v>5650</v>
      </c>
      <c r="O733" s="4" t="s">
        <v>4025</v>
      </c>
      <c r="P733" s="2" t="s">
        <v>5651</v>
      </c>
      <c r="Q733" s="2" t="s">
        <v>5652</v>
      </c>
      <c r="R733" s="4" t="s">
        <v>50</v>
      </c>
      <c r="S733" s="4" t="s">
        <v>5653</v>
      </c>
      <c r="T733" s="4" t="s">
        <v>107</v>
      </c>
      <c r="U733" s="4"/>
      <c r="V733" s="4"/>
      <c r="W733" s="4"/>
      <c r="X733" s="2" t="s">
        <v>5654</v>
      </c>
      <c r="Y733" s="4" t="s">
        <v>54</v>
      </c>
      <c r="Z733" s="4"/>
      <c r="AA733" s="4"/>
      <c r="AB733" s="4"/>
    </row>
    <row r="734" customFormat="false" ht="75" hidden="false" customHeight="true" outlineLevel="0" collapsed="false">
      <c r="A734" s="4" t="s">
        <v>5655</v>
      </c>
      <c r="B734" s="4" t="s">
        <v>5646</v>
      </c>
      <c r="C734" s="4" t="s">
        <v>5656</v>
      </c>
      <c r="D734" s="4" t="n">
        <v>1967</v>
      </c>
      <c r="E734" s="4" t="s">
        <v>91</v>
      </c>
      <c r="F734" s="4" t="s">
        <v>5647</v>
      </c>
      <c r="G734" s="4" t="str">
        <f aca="false">IF(LEFT(I734,3)="R1 ","L6",IF(D734&gt;=2014,"L1",IF(D734&gt;=1998,"L2",IF(D734&gt;=1987,"L3",IF(D734&gt;=1978,"L4",IF(D734&gt;=1965,"L5","L6"))))))</f>
        <v>L5</v>
      </c>
      <c r="H734" s="4" t="str">
        <f aca="false">IFERROR(INDEX(Lanes!$C$2:$C$60,MATCH(LEFT(I734,FIND(" ",I734)-1),Lanes!$A$2:$A$60,0)),"?")</f>
        <v>V</v>
      </c>
      <c r="I734" s="4" t="s">
        <v>5648</v>
      </c>
      <c r="J734" s="4"/>
      <c r="K734" s="4" t="s">
        <v>2678</v>
      </c>
      <c r="L734" s="4" t="s">
        <v>887</v>
      </c>
      <c r="M734" s="4" t="s">
        <v>5649</v>
      </c>
      <c r="N734" s="4" t="s">
        <v>5650</v>
      </c>
      <c r="O734" s="4" t="s">
        <v>5657</v>
      </c>
      <c r="P734" s="2" t="s">
        <v>5658</v>
      </c>
      <c r="Q734" s="2" t="s">
        <v>5659</v>
      </c>
      <c r="R734" s="4" t="s">
        <v>50</v>
      </c>
      <c r="S734" s="4" t="s">
        <v>5660</v>
      </c>
      <c r="T734" s="4" t="s">
        <v>107</v>
      </c>
      <c r="U734" s="4"/>
      <c r="V734" s="4"/>
      <c r="W734" s="4"/>
      <c r="X734" s="2" t="s">
        <v>5654</v>
      </c>
      <c r="Y734" s="4" t="s">
        <v>54</v>
      </c>
      <c r="Z734" s="4"/>
      <c r="AA734" s="4"/>
      <c r="AB734" s="4"/>
    </row>
    <row r="735" customFormat="false" ht="75" hidden="false" customHeight="true" outlineLevel="0" collapsed="false">
      <c r="A735" s="4" t="s">
        <v>5661</v>
      </c>
      <c r="B735" s="4" t="s">
        <v>5646</v>
      </c>
      <c r="C735" s="4" t="s">
        <v>5662</v>
      </c>
      <c r="D735" s="4" t="n">
        <v>1968</v>
      </c>
      <c r="E735" s="4" t="s">
        <v>91</v>
      </c>
      <c r="F735" s="4" t="s">
        <v>5647</v>
      </c>
      <c r="G735" s="4" t="str">
        <f aca="false">IF(LEFT(I735,3)="R1 ","L6",IF(D735&gt;=2014,"L1",IF(D735&gt;=1998,"L2",IF(D735&gt;=1987,"L3",IF(D735&gt;=1978,"L4",IF(D735&gt;=1965,"L5","L6"))))))</f>
        <v>L5</v>
      </c>
      <c r="H735" s="4" t="str">
        <f aca="false">IFERROR(INDEX(Lanes!$C$2:$C$60,MATCH(LEFT(I735,FIND(" ",I735)-1),Lanes!$A$2:$A$60,0)),"?")</f>
        <v>V</v>
      </c>
      <c r="I735" s="4" t="s">
        <v>5648</v>
      </c>
      <c r="J735" s="4"/>
      <c r="K735" s="4" t="s">
        <v>2678</v>
      </c>
      <c r="L735" s="4" t="s">
        <v>887</v>
      </c>
      <c r="M735" s="4" t="s">
        <v>5649</v>
      </c>
      <c r="N735" s="4" t="s">
        <v>5650</v>
      </c>
      <c r="O735" s="4" t="s">
        <v>5663</v>
      </c>
      <c r="P735" s="2" t="s">
        <v>5664</v>
      </c>
      <c r="Q735" s="2" t="s">
        <v>5665</v>
      </c>
      <c r="R735" s="4" t="s">
        <v>50</v>
      </c>
      <c r="S735" s="4" t="s">
        <v>5666</v>
      </c>
      <c r="T735" s="4" t="s">
        <v>402</v>
      </c>
      <c r="U735" s="4"/>
      <c r="V735" s="4"/>
      <c r="W735" s="4"/>
      <c r="X735" s="2" t="s">
        <v>5654</v>
      </c>
      <c r="Y735" s="4" t="s">
        <v>54</v>
      </c>
      <c r="Z735" s="4"/>
      <c r="AA735" s="4"/>
      <c r="AB735" s="4"/>
    </row>
    <row r="736" customFormat="false" ht="75" hidden="false" customHeight="true" outlineLevel="0" collapsed="false">
      <c r="A736" s="4" t="s">
        <v>5667</v>
      </c>
      <c r="B736" s="4" t="s">
        <v>5668</v>
      </c>
      <c r="C736" s="4" t="s">
        <v>5668</v>
      </c>
      <c r="D736" s="4" t="n">
        <v>1968</v>
      </c>
      <c r="E736" s="4" t="s">
        <v>91</v>
      </c>
      <c r="F736" s="4" t="s">
        <v>4921</v>
      </c>
      <c r="G736" s="4" t="str">
        <f aca="false">IF(LEFT(I736,3)="R1 ","L6",IF(D736&gt;=2014,"L1",IF(D736&gt;=1998,"L2",IF(D736&gt;=1987,"L3",IF(D736&gt;=1978,"L4",IF(D736&gt;=1965,"L5","L6"))))))</f>
        <v>L5</v>
      </c>
      <c r="H736" s="4" t="str">
        <f aca="false">IFERROR(INDEX(Lanes!$C$2:$C$60,MATCH(LEFT(I736,FIND(" ",I736)-1),Lanes!$A$2:$A$60,0)),"?")</f>
        <v>V</v>
      </c>
      <c r="I736" s="4" t="s">
        <v>5648</v>
      </c>
      <c r="J736" s="4"/>
      <c r="K736" s="4" t="s">
        <v>2678</v>
      </c>
      <c r="L736" s="4" t="s">
        <v>887</v>
      </c>
      <c r="M736" s="4" t="s">
        <v>5649</v>
      </c>
      <c r="N736" s="4"/>
      <c r="O736" s="4" t="s">
        <v>5669</v>
      </c>
      <c r="P736" s="2" t="s">
        <v>5670</v>
      </c>
      <c r="Q736" s="2" t="s">
        <v>5671</v>
      </c>
      <c r="R736" s="4" t="s">
        <v>50</v>
      </c>
      <c r="S736" s="4" t="s">
        <v>5672</v>
      </c>
      <c r="T736" s="4" t="s">
        <v>402</v>
      </c>
      <c r="U736" s="4"/>
      <c r="V736" s="4"/>
      <c r="W736" s="4" t="s">
        <v>75</v>
      </c>
      <c r="X736" s="2" t="s">
        <v>5673</v>
      </c>
      <c r="Y736" s="4" t="s">
        <v>77</v>
      </c>
      <c r="Z736" s="4"/>
      <c r="AA736" s="4"/>
      <c r="AB736" s="4"/>
    </row>
    <row r="737" customFormat="false" ht="75" hidden="false" customHeight="true" outlineLevel="0" collapsed="false">
      <c r="A737" s="4" t="s">
        <v>5674</v>
      </c>
      <c r="B737" s="4" t="s">
        <v>5668</v>
      </c>
      <c r="C737" s="4" t="s">
        <v>5675</v>
      </c>
      <c r="D737" s="4" t="n">
        <v>1969</v>
      </c>
      <c r="E737" s="4" t="s">
        <v>91</v>
      </c>
      <c r="F737" s="4" t="s">
        <v>4921</v>
      </c>
      <c r="G737" s="4" t="str">
        <f aca="false">IF(LEFT(I737,3)="R1 ","L6",IF(D737&gt;=2014,"L1",IF(D737&gt;=1998,"L2",IF(D737&gt;=1987,"L3",IF(D737&gt;=1978,"L4",IF(D737&gt;=1965,"L5","L6"))))))</f>
        <v>L5</v>
      </c>
      <c r="H737" s="4" t="str">
        <f aca="false">IFERROR(INDEX(Lanes!$C$2:$C$60,MATCH(LEFT(I737,FIND(" ",I737)-1),Lanes!$A$2:$A$60,0)),"?")</f>
        <v>V</v>
      </c>
      <c r="I737" s="4" t="s">
        <v>5648</v>
      </c>
      <c r="J737" s="4"/>
      <c r="K737" s="4" t="s">
        <v>249</v>
      </c>
      <c r="L737" s="4" t="s">
        <v>887</v>
      </c>
      <c r="M737" s="4" t="s">
        <v>5649</v>
      </c>
      <c r="N737" s="4"/>
      <c r="O737" s="4" t="s">
        <v>5676</v>
      </c>
      <c r="P737" s="2" t="s">
        <v>5677</v>
      </c>
      <c r="Q737" s="2" t="s">
        <v>5678</v>
      </c>
      <c r="R737" s="4" t="s">
        <v>50</v>
      </c>
      <c r="S737" s="4" t="s">
        <v>5679</v>
      </c>
      <c r="T737" s="4" t="s">
        <v>52</v>
      </c>
      <c r="U737" s="4" t="s">
        <v>75</v>
      </c>
      <c r="V737" s="4"/>
      <c r="W737" s="4" t="s">
        <v>75</v>
      </c>
      <c r="X737" s="2" t="s">
        <v>5680</v>
      </c>
      <c r="Y737" s="4" t="s">
        <v>54</v>
      </c>
      <c r="Z737" s="4"/>
      <c r="AA737" s="4"/>
      <c r="AB737" s="4"/>
    </row>
    <row r="738" customFormat="false" ht="75" hidden="false" customHeight="true" outlineLevel="0" collapsed="false">
      <c r="A738" s="4" t="s">
        <v>5681</v>
      </c>
      <c r="B738" s="4" t="s">
        <v>5668</v>
      </c>
      <c r="C738" s="4" t="s">
        <v>5682</v>
      </c>
      <c r="D738" s="4" t="n">
        <v>1970</v>
      </c>
      <c r="E738" s="4" t="s">
        <v>91</v>
      </c>
      <c r="F738" s="4" t="s">
        <v>4921</v>
      </c>
      <c r="G738" s="4" t="str">
        <f aca="false">IF(LEFT(I738,3)="R1 ","L6",IF(D738&gt;=2014,"L1",IF(D738&gt;=1998,"L2",IF(D738&gt;=1987,"L3",IF(D738&gt;=1978,"L4",IF(D738&gt;=1965,"L5","L6"))))))</f>
        <v>L5</v>
      </c>
      <c r="H738" s="4" t="str">
        <f aca="false">IFERROR(INDEX(Lanes!$C$2:$C$60,MATCH(LEFT(I738,FIND(" ",I738)-1),Lanes!$A$2:$A$60,0)),"?")</f>
        <v>V</v>
      </c>
      <c r="I738" s="4" t="s">
        <v>5648</v>
      </c>
      <c r="J738" s="4"/>
      <c r="K738" s="4" t="s">
        <v>44</v>
      </c>
      <c r="L738" s="4" t="s">
        <v>887</v>
      </c>
      <c r="M738" s="4" t="s">
        <v>5649</v>
      </c>
      <c r="N738" s="4"/>
      <c r="O738" s="4" t="s">
        <v>5683</v>
      </c>
      <c r="P738" s="2" t="s">
        <v>5684</v>
      </c>
      <c r="Q738" s="2" t="s">
        <v>5685</v>
      </c>
      <c r="R738" s="4" t="s">
        <v>50</v>
      </c>
      <c r="S738" s="4" t="s">
        <v>5686</v>
      </c>
      <c r="T738" s="4" t="s">
        <v>52</v>
      </c>
      <c r="U738" s="4"/>
      <c r="V738" s="4"/>
      <c r="W738" s="4" t="s">
        <v>75</v>
      </c>
      <c r="X738" s="2" t="s">
        <v>5673</v>
      </c>
      <c r="Y738" s="4" t="s">
        <v>77</v>
      </c>
      <c r="Z738" s="4"/>
      <c r="AA738" s="4"/>
      <c r="AB738" s="4"/>
    </row>
    <row r="739" customFormat="false" ht="75" hidden="false" customHeight="true" outlineLevel="0" collapsed="false">
      <c r="A739" s="4" t="s">
        <v>5687</v>
      </c>
      <c r="B739" s="4" t="s">
        <v>5668</v>
      </c>
      <c r="C739" s="4" t="s">
        <v>5688</v>
      </c>
      <c r="D739" s="4" t="n">
        <v>1972</v>
      </c>
      <c r="E739" s="4" t="s">
        <v>91</v>
      </c>
      <c r="F739" s="4" t="s">
        <v>4921</v>
      </c>
      <c r="G739" s="4" t="str">
        <f aca="false">IF(LEFT(I739,3)="R1 ","L6",IF(D739&gt;=2014,"L1",IF(D739&gt;=1998,"L2",IF(D739&gt;=1987,"L3",IF(D739&gt;=1978,"L4",IF(D739&gt;=1965,"L5","L6"))))))</f>
        <v>L5</v>
      </c>
      <c r="H739" s="4" t="str">
        <f aca="false">IFERROR(INDEX(Lanes!$C$2:$C$60,MATCH(LEFT(I739,FIND(" ",I739)-1),Lanes!$A$2:$A$60,0)),"?")</f>
        <v>V</v>
      </c>
      <c r="I739" s="4" t="s">
        <v>5648</v>
      </c>
      <c r="J739" s="4"/>
      <c r="K739" s="4" t="s">
        <v>44</v>
      </c>
      <c r="L739" s="4" t="s">
        <v>887</v>
      </c>
      <c r="M739" s="4" t="s">
        <v>5649</v>
      </c>
      <c r="N739" s="4"/>
      <c r="O739" s="4" t="s">
        <v>5689</v>
      </c>
      <c r="P739" s="2" t="s">
        <v>5690</v>
      </c>
      <c r="Q739" s="2" t="s">
        <v>5691</v>
      </c>
      <c r="R739" s="4" t="s">
        <v>50</v>
      </c>
      <c r="S739" s="4" t="s">
        <v>5692</v>
      </c>
      <c r="T739" s="4" t="s">
        <v>52</v>
      </c>
      <c r="U739" s="4"/>
      <c r="V739" s="4"/>
      <c r="W739" s="4" t="s">
        <v>75</v>
      </c>
      <c r="X739" s="2" t="s">
        <v>5693</v>
      </c>
      <c r="Y739" s="4" t="s">
        <v>54</v>
      </c>
      <c r="Z739" s="4"/>
      <c r="AA739" s="4"/>
      <c r="AB739" s="4"/>
    </row>
    <row r="740" customFormat="false" ht="75" hidden="false" customHeight="true" outlineLevel="0" collapsed="false">
      <c r="A740" s="4" t="s">
        <v>5694</v>
      </c>
      <c r="B740" s="4" t="s">
        <v>5668</v>
      </c>
      <c r="C740" s="4" t="s">
        <v>5695</v>
      </c>
      <c r="D740" s="4" t="n">
        <v>1973</v>
      </c>
      <c r="E740" s="4" t="s">
        <v>396</v>
      </c>
      <c r="F740" s="4" t="s">
        <v>4921</v>
      </c>
      <c r="G740" s="4" t="str">
        <f aca="false">IF(LEFT(I740,3)="R1 ","L6",IF(D740&gt;=2014,"L1",IF(D740&gt;=1998,"L2",IF(D740&gt;=1987,"L3",IF(D740&gt;=1978,"L4",IF(D740&gt;=1965,"L5","L6"))))))</f>
        <v>L5</v>
      </c>
      <c r="H740" s="4" t="str">
        <f aca="false">IFERROR(INDEX(Lanes!$C$2:$C$60,MATCH(LEFT(I740,FIND(" ",I740)-1),Lanes!$A$2:$A$60,0)),"?")</f>
        <v>V</v>
      </c>
      <c r="I740" s="4" t="s">
        <v>5648</v>
      </c>
      <c r="J740" s="4"/>
      <c r="K740" s="4" t="s">
        <v>429</v>
      </c>
      <c r="L740" s="4" t="s">
        <v>887</v>
      </c>
      <c r="M740" s="4" t="s">
        <v>5649</v>
      </c>
      <c r="N740" s="4"/>
      <c r="O740" s="4" t="s">
        <v>5696</v>
      </c>
      <c r="P740" s="2" t="s">
        <v>5697</v>
      </c>
      <c r="Q740" s="2" t="s">
        <v>5698</v>
      </c>
      <c r="R740" s="4" t="s">
        <v>50</v>
      </c>
      <c r="S740" s="4" t="s">
        <v>5699</v>
      </c>
      <c r="T740" s="4" t="s">
        <v>107</v>
      </c>
      <c r="U740" s="4"/>
      <c r="V740" s="4" t="s">
        <v>5700</v>
      </c>
      <c r="W740" s="4" t="s">
        <v>75</v>
      </c>
      <c r="X740" s="2" t="s">
        <v>5673</v>
      </c>
      <c r="Y740" s="4" t="s">
        <v>77</v>
      </c>
      <c r="Z740" s="4"/>
      <c r="AA740" s="4"/>
      <c r="AB740" s="4"/>
    </row>
    <row r="741" customFormat="false" ht="75" hidden="false" customHeight="true" outlineLevel="0" collapsed="false">
      <c r="A741" s="4" t="s">
        <v>5701</v>
      </c>
      <c r="B741" s="4" t="s">
        <v>5668</v>
      </c>
      <c r="C741" s="4" t="s">
        <v>5702</v>
      </c>
      <c r="D741" s="4" t="n">
        <v>1974</v>
      </c>
      <c r="E741" s="4" t="s">
        <v>91</v>
      </c>
      <c r="F741" s="4" t="s">
        <v>4921</v>
      </c>
      <c r="G741" s="4" t="str">
        <f aca="false">IF(LEFT(I741,3)="R1 ","L6",IF(D741&gt;=2014,"L1",IF(D741&gt;=1998,"L2",IF(D741&gt;=1987,"L3",IF(D741&gt;=1978,"L4",IF(D741&gt;=1965,"L5","L6"))))))</f>
        <v>L5</v>
      </c>
      <c r="H741" s="4" t="str">
        <f aca="false">IFERROR(INDEX(Lanes!$C$2:$C$60,MATCH(LEFT(I741,FIND(" ",I741)-1),Lanes!$A$2:$A$60,0)),"?")</f>
        <v>V</v>
      </c>
      <c r="I741" s="4" t="s">
        <v>5648</v>
      </c>
      <c r="J741" s="4"/>
      <c r="K741" s="4" t="s">
        <v>249</v>
      </c>
      <c r="L741" s="4" t="s">
        <v>887</v>
      </c>
      <c r="M741" s="4" t="s">
        <v>5649</v>
      </c>
      <c r="N741" s="4"/>
      <c r="O741" s="4" t="s">
        <v>5703</v>
      </c>
      <c r="P741" s="2" t="s">
        <v>5704</v>
      </c>
      <c r="Q741" s="2" t="s">
        <v>5705</v>
      </c>
      <c r="R741" s="4" t="s">
        <v>50</v>
      </c>
      <c r="S741" s="4" t="s">
        <v>5706</v>
      </c>
      <c r="T741" s="4" t="s">
        <v>52</v>
      </c>
      <c r="U741" s="4"/>
      <c r="V741" s="4"/>
      <c r="W741" s="4" t="s">
        <v>75</v>
      </c>
      <c r="X741" s="2" t="s">
        <v>5707</v>
      </c>
      <c r="Y741" s="4" t="s">
        <v>54</v>
      </c>
      <c r="Z741" s="4"/>
      <c r="AA741" s="4"/>
      <c r="AB741" s="4"/>
    </row>
    <row r="742" customFormat="false" ht="75" hidden="false" customHeight="true" outlineLevel="0" collapsed="false">
      <c r="A742" s="4" t="s">
        <v>5708</v>
      </c>
      <c r="B742" s="4" t="s">
        <v>5709</v>
      </c>
      <c r="C742" s="4" t="s">
        <v>5710</v>
      </c>
      <c r="D742" s="4" t="n">
        <v>1975</v>
      </c>
      <c r="E742" s="4" t="s">
        <v>91</v>
      </c>
      <c r="F742" s="4" t="s">
        <v>4921</v>
      </c>
      <c r="G742" s="4" t="str">
        <f aca="false">IF(LEFT(I742,3)="R1 ","L6",IF(D742&gt;=2014,"L1",IF(D742&gt;=1998,"L2",IF(D742&gt;=1987,"L3",IF(D742&gt;=1978,"L4",IF(D742&gt;=1965,"L5","L6"))))))</f>
        <v>L5</v>
      </c>
      <c r="H742" s="4" t="str">
        <f aca="false">IFERROR(INDEX(Lanes!$C$2:$C$60,MATCH(LEFT(I742,FIND(" ",I742)-1),Lanes!$A$2:$A$60,0)),"?")</f>
        <v>V</v>
      </c>
      <c r="I742" s="4" t="s">
        <v>5648</v>
      </c>
      <c r="J742" s="4"/>
      <c r="K742" s="4" t="s">
        <v>249</v>
      </c>
      <c r="L742" s="4" t="s">
        <v>887</v>
      </c>
      <c r="M742" s="4" t="s">
        <v>5649</v>
      </c>
      <c r="N742" s="4"/>
      <c r="O742" s="4" t="s">
        <v>5711</v>
      </c>
      <c r="P742" s="2" t="s">
        <v>5712</v>
      </c>
      <c r="Q742" s="2" t="s">
        <v>5713</v>
      </c>
      <c r="R742" s="4" t="s">
        <v>50</v>
      </c>
      <c r="S742" s="4" t="s">
        <v>5714</v>
      </c>
      <c r="T742" s="4" t="s">
        <v>52</v>
      </c>
      <c r="U742" s="4"/>
      <c r="V742" s="4"/>
      <c r="W742" s="4" t="s">
        <v>75</v>
      </c>
      <c r="X742" s="2" t="s">
        <v>5715</v>
      </c>
      <c r="Y742" s="4" t="s">
        <v>54</v>
      </c>
      <c r="Z742" s="4"/>
      <c r="AA742" s="4"/>
      <c r="AB742" s="4"/>
    </row>
    <row r="743" customFormat="false" ht="75" hidden="false" customHeight="true" outlineLevel="0" collapsed="false">
      <c r="A743" s="4" t="s">
        <v>5716</v>
      </c>
      <c r="B743" s="4" t="s">
        <v>5709</v>
      </c>
      <c r="C743" s="4" t="s">
        <v>5717</v>
      </c>
      <c r="D743" s="4" t="n">
        <v>1975</v>
      </c>
      <c r="E743" s="4" t="s">
        <v>91</v>
      </c>
      <c r="F743" s="4" t="s">
        <v>4921</v>
      </c>
      <c r="G743" s="4" t="str">
        <f aca="false">IF(LEFT(I743,3)="R1 ","L6",IF(D743&gt;=2014,"L1",IF(D743&gt;=1998,"L2",IF(D743&gt;=1987,"L3",IF(D743&gt;=1978,"L4",IF(D743&gt;=1965,"L5","L6"))))))</f>
        <v>L5</v>
      </c>
      <c r="H743" s="4" t="str">
        <f aca="false">IFERROR(INDEX(Lanes!$C$2:$C$60,MATCH(LEFT(I743,FIND(" ",I743)-1),Lanes!$A$2:$A$60,0)),"?")</f>
        <v>V</v>
      </c>
      <c r="I743" s="4" t="s">
        <v>5648</v>
      </c>
      <c r="J743" s="4"/>
      <c r="K743" s="4" t="s">
        <v>249</v>
      </c>
      <c r="L743" s="4" t="s">
        <v>887</v>
      </c>
      <c r="M743" s="4" t="s">
        <v>5649</v>
      </c>
      <c r="N743" s="4"/>
      <c r="O743" s="4" t="s">
        <v>5718</v>
      </c>
      <c r="P743" s="2" t="s">
        <v>5719</v>
      </c>
      <c r="Q743" s="2" t="s">
        <v>5720</v>
      </c>
      <c r="R743" s="4" t="s">
        <v>50</v>
      </c>
      <c r="S743" s="4" t="s">
        <v>5721</v>
      </c>
      <c r="T743" s="4" t="s">
        <v>52</v>
      </c>
      <c r="U743" s="4" t="s">
        <v>75</v>
      </c>
      <c r="V743" s="4"/>
      <c r="W743" s="4" t="s">
        <v>75</v>
      </c>
      <c r="X743" s="2" t="s">
        <v>5722</v>
      </c>
      <c r="Y743" s="4" t="s">
        <v>54</v>
      </c>
      <c r="Z743" s="4"/>
      <c r="AA743" s="4"/>
      <c r="AB743" s="4"/>
    </row>
    <row r="744" customFormat="false" ht="75" hidden="false" customHeight="true" outlineLevel="0" collapsed="false">
      <c r="A744" s="4" t="s">
        <v>5723</v>
      </c>
      <c r="B744" s="4" t="s">
        <v>5668</v>
      </c>
      <c r="C744" s="4" t="s">
        <v>5724</v>
      </c>
      <c r="D744" s="4" t="n">
        <v>1977</v>
      </c>
      <c r="E744" s="4" t="s">
        <v>91</v>
      </c>
      <c r="F744" s="4" t="s">
        <v>4921</v>
      </c>
      <c r="G744" s="4" t="str">
        <f aca="false">IF(LEFT(I744,3)="R1 ","L6",IF(D744&gt;=2014,"L1",IF(D744&gt;=1998,"L2",IF(D744&gt;=1987,"L3",IF(D744&gt;=1978,"L4",IF(D744&gt;=1965,"L5","L6"))))))</f>
        <v>L5</v>
      </c>
      <c r="H744" s="4" t="str">
        <f aca="false">IFERROR(INDEX(Lanes!$C$2:$C$60,MATCH(LEFT(I744,FIND(" ",I744)-1),Lanes!$A$2:$A$60,0)),"?")</f>
        <v>V</v>
      </c>
      <c r="I744" s="4" t="s">
        <v>5648</v>
      </c>
      <c r="J744" s="4"/>
      <c r="K744" s="4" t="s">
        <v>429</v>
      </c>
      <c r="L744" s="4" t="s">
        <v>887</v>
      </c>
      <c r="M744" s="4" t="s">
        <v>5649</v>
      </c>
      <c r="N744" s="4"/>
      <c r="O744" s="4" t="s">
        <v>5725</v>
      </c>
      <c r="P744" s="2" t="s">
        <v>5726</v>
      </c>
      <c r="Q744" s="2" t="s">
        <v>5727</v>
      </c>
      <c r="R744" s="4" t="s">
        <v>50</v>
      </c>
      <c r="S744" s="4" t="s">
        <v>5728</v>
      </c>
      <c r="T744" s="4" t="s">
        <v>107</v>
      </c>
      <c r="U744" s="4"/>
      <c r="V744" s="4"/>
      <c r="W744" s="4" t="s">
        <v>75</v>
      </c>
      <c r="X744" s="2" t="s">
        <v>5673</v>
      </c>
      <c r="Y744" s="4" t="s">
        <v>77</v>
      </c>
      <c r="Z744" s="4"/>
      <c r="AA744" s="4"/>
      <c r="AB744" s="4"/>
    </row>
    <row r="745" customFormat="false" ht="75" hidden="false" customHeight="true" outlineLevel="0" collapsed="false">
      <c r="A745" s="4" t="s">
        <v>5729</v>
      </c>
      <c r="B745" s="4" t="s">
        <v>5668</v>
      </c>
      <c r="C745" s="4" t="s">
        <v>5730</v>
      </c>
      <c r="D745" s="4" t="n">
        <v>1978</v>
      </c>
      <c r="E745" s="4" t="s">
        <v>91</v>
      </c>
      <c r="F745" s="4" t="s">
        <v>4921</v>
      </c>
      <c r="G745" s="4" t="str">
        <f aca="false">IF(LEFT(I745,3)="R1 ","L6",IF(D745&gt;=2014,"L1",IF(D745&gt;=1998,"L2",IF(D745&gt;=1987,"L3",IF(D745&gt;=1978,"L4",IF(D745&gt;=1965,"L5","L6"))))))</f>
        <v>L4</v>
      </c>
      <c r="H745" s="4" t="str">
        <f aca="false">IFERROR(INDEX(Lanes!$C$2:$C$60,MATCH(LEFT(I745,FIND(" ",I745)-1),Lanes!$A$2:$A$60,0)),"?")</f>
        <v>V</v>
      </c>
      <c r="I745" s="4" t="s">
        <v>5648</v>
      </c>
      <c r="J745" s="4"/>
      <c r="K745" s="4" t="s">
        <v>44</v>
      </c>
      <c r="L745" s="4" t="s">
        <v>887</v>
      </c>
      <c r="M745" s="4" t="s">
        <v>5649</v>
      </c>
      <c r="N745" s="4"/>
      <c r="O745" s="4" t="s">
        <v>5731</v>
      </c>
      <c r="P745" s="2" t="s">
        <v>5732</v>
      </c>
      <c r="Q745" s="2" t="s">
        <v>5733</v>
      </c>
      <c r="R745" s="4" t="s">
        <v>50</v>
      </c>
      <c r="S745" s="4" t="s">
        <v>5734</v>
      </c>
      <c r="T745" s="4" t="s">
        <v>107</v>
      </c>
      <c r="U745" s="4"/>
      <c r="V745" s="4"/>
      <c r="W745" s="4" t="s">
        <v>75</v>
      </c>
      <c r="X745" s="2" t="s">
        <v>5673</v>
      </c>
      <c r="Y745" s="4" t="s">
        <v>77</v>
      </c>
      <c r="Z745" s="4"/>
      <c r="AA745" s="4"/>
      <c r="AB745" s="4"/>
    </row>
    <row r="746" customFormat="false" ht="75" hidden="false" customHeight="true" outlineLevel="0" collapsed="false">
      <c r="A746" s="4" t="s">
        <v>5735</v>
      </c>
      <c r="B746" s="4" t="s">
        <v>5709</v>
      </c>
      <c r="C746" s="4" t="s">
        <v>5736</v>
      </c>
      <c r="D746" s="4" t="n">
        <v>1979</v>
      </c>
      <c r="E746" s="4" t="s">
        <v>91</v>
      </c>
      <c r="F746" s="4" t="s">
        <v>4921</v>
      </c>
      <c r="G746" s="4" t="str">
        <f aca="false">IF(LEFT(I746,3)="R1 ","L6",IF(D746&gt;=2014,"L1",IF(D746&gt;=1998,"L2",IF(D746&gt;=1987,"L3",IF(D746&gt;=1978,"L4",IF(D746&gt;=1965,"L5","L6"))))))</f>
        <v>L4</v>
      </c>
      <c r="H746" s="4" t="str">
        <f aca="false">IFERROR(INDEX(Lanes!$C$2:$C$60,MATCH(LEFT(I746,FIND(" ",I746)-1),Lanes!$A$2:$A$60,0)),"?")</f>
        <v>V</v>
      </c>
      <c r="I746" s="4" t="s">
        <v>5648</v>
      </c>
      <c r="J746" s="4"/>
      <c r="K746" s="4" t="s">
        <v>249</v>
      </c>
      <c r="L746" s="4" t="s">
        <v>887</v>
      </c>
      <c r="M746" s="4" t="s">
        <v>5649</v>
      </c>
      <c r="N746" s="4"/>
      <c r="O746" s="4" t="s">
        <v>5737</v>
      </c>
      <c r="P746" s="2" t="s">
        <v>5738</v>
      </c>
      <c r="Q746" s="2" t="s">
        <v>5739</v>
      </c>
      <c r="R746" s="4" t="s">
        <v>50</v>
      </c>
      <c r="S746" s="4" t="s">
        <v>5740</v>
      </c>
      <c r="T746" s="4" t="s">
        <v>52</v>
      </c>
      <c r="U746" s="4"/>
      <c r="V746" s="4"/>
      <c r="W746" s="4" t="s">
        <v>75</v>
      </c>
      <c r="X746" s="2" t="s">
        <v>5741</v>
      </c>
      <c r="Y746" s="4" t="s">
        <v>54</v>
      </c>
      <c r="Z746" s="4"/>
      <c r="AA746" s="4"/>
      <c r="AB746" s="4"/>
    </row>
    <row r="747" customFormat="false" ht="75" hidden="false" customHeight="true" outlineLevel="0" collapsed="false">
      <c r="A747" s="4" t="s">
        <v>5742</v>
      </c>
      <c r="B747" s="4" t="s">
        <v>5709</v>
      </c>
      <c r="C747" s="4" t="s">
        <v>5743</v>
      </c>
      <c r="D747" s="4" t="n">
        <v>1979</v>
      </c>
      <c r="E747" s="4" t="s">
        <v>396</v>
      </c>
      <c r="F747" s="4" t="s">
        <v>4921</v>
      </c>
      <c r="G747" s="4" t="str">
        <f aca="false">IF(LEFT(I747,3)="R1 ","L6",IF(D747&gt;=2014,"L1",IF(D747&gt;=1998,"L2",IF(D747&gt;=1987,"L3",IF(D747&gt;=1978,"L4",IF(D747&gt;=1965,"L5","L6"))))))</f>
        <v>L4</v>
      </c>
      <c r="H747" s="4" t="str">
        <f aca="false">IFERROR(INDEX(Lanes!$C$2:$C$60,MATCH(LEFT(I747,FIND(" ",I747)-1),Lanes!$A$2:$A$60,0)),"?")</f>
        <v>V</v>
      </c>
      <c r="I747" s="4" t="s">
        <v>5648</v>
      </c>
      <c r="J747" s="4"/>
      <c r="K747" s="4" t="s">
        <v>249</v>
      </c>
      <c r="L747" s="4" t="s">
        <v>887</v>
      </c>
      <c r="M747" s="4" t="s">
        <v>5649</v>
      </c>
      <c r="N747" s="4"/>
      <c r="O747" s="4" t="s">
        <v>5744</v>
      </c>
      <c r="P747" s="2" t="s">
        <v>5745</v>
      </c>
      <c r="Q747" s="2" t="s">
        <v>5746</v>
      </c>
      <c r="R747" s="4" t="s">
        <v>50</v>
      </c>
      <c r="S747" s="4" t="s">
        <v>5747</v>
      </c>
      <c r="T747" s="4" t="s">
        <v>107</v>
      </c>
      <c r="U747" s="4"/>
      <c r="V747" s="4"/>
      <c r="W747" s="4" t="s">
        <v>75</v>
      </c>
      <c r="X747" s="2" t="s">
        <v>5673</v>
      </c>
      <c r="Y747" s="4" t="s">
        <v>77</v>
      </c>
      <c r="Z747" s="4"/>
      <c r="AA747" s="4"/>
      <c r="AB747" s="4"/>
    </row>
    <row r="748" customFormat="false" ht="75" hidden="false" customHeight="true" outlineLevel="0" collapsed="false">
      <c r="A748" s="4" t="s">
        <v>5748</v>
      </c>
      <c r="B748" s="4" t="s">
        <v>5668</v>
      </c>
      <c r="C748" s="4" t="s">
        <v>5749</v>
      </c>
      <c r="D748" s="4" t="n">
        <v>1980</v>
      </c>
      <c r="E748" s="4" t="s">
        <v>91</v>
      </c>
      <c r="F748" s="4" t="s">
        <v>4921</v>
      </c>
      <c r="G748" s="4" t="str">
        <f aca="false">IF(LEFT(I748,3)="R1 ","L6",IF(D748&gt;=2014,"L1",IF(D748&gt;=1998,"L2",IF(D748&gt;=1987,"L3",IF(D748&gt;=1978,"L4",IF(D748&gt;=1965,"L5","L6"))))))</f>
        <v>L4</v>
      </c>
      <c r="H748" s="4" t="str">
        <f aca="false">IFERROR(INDEX(Lanes!$C$2:$C$60,MATCH(LEFT(I748,FIND(" ",I748)-1),Lanes!$A$2:$A$60,0)),"?")</f>
        <v>V</v>
      </c>
      <c r="I748" s="4" t="s">
        <v>5648</v>
      </c>
      <c r="J748" s="4"/>
      <c r="K748" s="4" t="s">
        <v>44</v>
      </c>
      <c r="L748" s="4" t="s">
        <v>887</v>
      </c>
      <c r="M748" s="4" t="s">
        <v>5649</v>
      </c>
      <c r="N748" s="4"/>
      <c r="O748" s="4" t="s">
        <v>5750</v>
      </c>
      <c r="P748" s="2" t="s">
        <v>5751</v>
      </c>
      <c r="Q748" s="2" t="s">
        <v>5752</v>
      </c>
      <c r="R748" s="4" t="s">
        <v>50</v>
      </c>
      <c r="S748" s="4" t="s">
        <v>5753</v>
      </c>
      <c r="T748" s="4" t="s">
        <v>402</v>
      </c>
      <c r="U748" s="4"/>
      <c r="V748" s="4"/>
      <c r="W748" s="4" t="s">
        <v>75</v>
      </c>
      <c r="X748" s="2" t="s">
        <v>5673</v>
      </c>
      <c r="Y748" s="4" t="s">
        <v>77</v>
      </c>
      <c r="Z748" s="4"/>
      <c r="AA748" s="4"/>
      <c r="AB748" s="4"/>
    </row>
    <row r="749" customFormat="false" ht="75" hidden="false" customHeight="true" outlineLevel="0" collapsed="false">
      <c r="A749" s="4" t="s">
        <v>5754</v>
      </c>
      <c r="B749" s="4" t="s">
        <v>5709</v>
      </c>
      <c r="C749" s="4" t="s">
        <v>5755</v>
      </c>
      <c r="D749" s="4" t="n">
        <v>1981</v>
      </c>
      <c r="E749" s="4" t="s">
        <v>91</v>
      </c>
      <c r="F749" s="4" t="s">
        <v>4921</v>
      </c>
      <c r="G749" s="4" t="str">
        <f aca="false">IF(LEFT(I749,3)="R1 ","L6",IF(D749&gt;=2014,"L1",IF(D749&gt;=1998,"L2",IF(D749&gt;=1987,"L3",IF(D749&gt;=1978,"L4",IF(D749&gt;=1965,"L5","L6"))))))</f>
        <v>L4</v>
      </c>
      <c r="H749" s="4" t="str">
        <f aca="false">IFERROR(INDEX(Lanes!$C$2:$C$60,MATCH(LEFT(I749,FIND(" ",I749)-1),Lanes!$A$2:$A$60,0)),"?")</f>
        <v>V</v>
      </c>
      <c r="I749" s="4" t="s">
        <v>5648</v>
      </c>
      <c r="J749" s="4"/>
      <c r="K749" s="4" t="s">
        <v>249</v>
      </c>
      <c r="L749" s="4" t="s">
        <v>887</v>
      </c>
      <c r="M749" s="4" t="s">
        <v>5649</v>
      </c>
      <c r="N749" s="4"/>
      <c r="O749" s="4" t="s">
        <v>5756</v>
      </c>
      <c r="P749" s="2" t="s">
        <v>5757</v>
      </c>
      <c r="Q749" s="2" t="s">
        <v>5758</v>
      </c>
      <c r="R749" s="4" t="s">
        <v>50</v>
      </c>
      <c r="S749" s="4" t="s">
        <v>5759</v>
      </c>
      <c r="T749" s="4" t="s">
        <v>402</v>
      </c>
      <c r="U749" s="4"/>
      <c r="V749" s="4"/>
      <c r="W749" s="4" t="s">
        <v>75</v>
      </c>
      <c r="X749" s="2" t="s">
        <v>5673</v>
      </c>
      <c r="Y749" s="4" t="s">
        <v>77</v>
      </c>
      <c r="Z749" s="4"/>
      <c r="AA749" s="4"/>
      <c r="AB749" s="4"/>
    </row>
    <row r="750" customFormat="false" ht="75" hidden="false" customHeight="true" outlineLevel="0" collapsed="false">
      <c r="A750" s="4" t="s">
        <v>5760</v>
      </c>
      <c r="B750" s="4" t="s">
        <v>5668</v>
      </c>
      <c r="C750" s="4" t="s">
        <v>5761</v>
      </c>
      <c r="D750" s="4" t="n">
        <v>1982</v>
      </c>
      <c r="E750" s="4" t="s">
        <v>91</v>
      </c>
      <c r="F750" s="4" t="s">
        <v>5762</v>
      </c>
      <c r="G750" s="4" t="str">
        <f aca="false">IF(LEFT(I750,3)="R1 ","L6",IF(D750&gt;=2014,"L1",IF(D750&gt;=1998,"L2",IF(D750&gt;=1987,"L3",IF(D750&gt;=1978,"L4",IF(D750&gt;=1965,"L5","L6"))))))</f>
        <v>L4</v>
      </c>
      <c r="H750" s="4" t="str">
        <f aca="false">IFERROR(INDEX(Lanes!$C$2:$C$60,MATCH(LEFT(I750,FIND(" ",I750)-1),Lanes!$A$2:$A$60,0)),"?")</f>
        <v>V</v>
      </c>
      <c r="I750" s="4" t="s">
        <v>5648</v>
      </c>
      <c r="J750" s="4"/>
      <c r="K750" s="4" t="s">
        <v>249</v>
      </c>
      <c r="L750" s="4" t="s">
        <v>887</v>
      </c>
      <c r="M750" s="4" t="s">
        <v>5649</v>
      </c>
      <c r="N750" s="4"/>
      <c r="O750" s="4" t="s">
        <v>5763</v>
      </c>
      <c r="P750" s="2" t="s">
        <v>5764</v>
      </c>
      <c r="Q750" s="2" t="s">
        <v>5765</v>
      </c>
      <c r="R750" s="4" t="s">
        <v>50</v>
      </c>
      <c r="S750" s="4" t="s">
        <v>5766</v>
      </c>
      <c r="T750" s="4" t="s">
        <v>402</v>
      </c>
      <c r="U750" s="4"/>
      <c r="V750" s="4"/>
      <c r="W750" s="4" t="s">
        <v>75</v>
      </c>
      <c r="X750" s="2" t="s">
        <v>5673</v>
      </c>
      <c r="Y750" s="4" t="s">
        <v>77</v>
      </c>
      <c r="Z750" s="4"/>
      <c r="AA750" s="4"/>
      <c r="AB750" s="4"/>
    </row>
    <row r="751" customFormat="false" ht="75" hidden="false" customHeight="true" outlineLevel="0" collapsed="false">
      <c r="A751" s="4" t="s">
        <v>5767</v>
      </c>
      <c r="B751" s="4" t="s">
        <v>5768</v>
      </c>
      <c r="C751" s="4" t="s">
        <v>5769</v>
      </c>
      <c r="D751" s="4" t="n">
        <v>1983</v>
      </c>
      <c r="E751" s="4" t="s">
        <v>91</v>
      </c>
      <c r="F751" s="4" t="s">
        <v>5762</v>
      </c>
      <c r="G751" s="4" t="str">
        <f aca="false">IF(LEFT(I751,3)="R1 ","L6",IF(D751&gt;=2014,"L1",IF(D751&gt;=1998,"L2",IF(D751&gt;=1987,"L3",IF(D751&gt;=1978,"L4",IF(D751&gt;=1965,"L5","L6"))))))</f>
        <v>L4</v>
      </c>
      <c r="H751" s="4" t="str">
        <f aca="false">IFERROR(INDEX(Lanes!$C$2:$C$60,MATCH(LEFT(I751,FIND(" ",I751)-1),Lanes!$A$2:$A$60,0)),"?")</f>
        <v>V</v>
      </c>
      <c r="I751" s="4" t="s">
        <v>5648</v>
      </c>
      <c r="J751" s="4"/>
      <c r="K751" s="4" t="s">
        <v>249</v>
      </c>
      <c r="L751" s="4" t="s">
        <v>887</v>
      </c>
      <c r="M751" s="4" t="s">
        <v>5649</v>
      </c>
      <c r="N751" s="4"/>
      <c r="O751" s="4" t="s">
        <v>5770</v>
      </c>
      <c r="P751" s="2" t="s">
        <v>5771</v>
      </c>
      <c r="Q751" s="2" t="s">
        <v>5772</v>
      </c>
      <c r="R751" s="4" t="s">
        <v>50</v>
      </c>
      <c r="S751" s="4" t="s">
        <v>5773</v>
      </c>
      <c r="T751" s="4" t="s">
        <v>402</v>
      </c>
      <c r="U751" s="4"/>
      <c r="V751" s="4"/>
      <c r="W751" s="4"/>
      <c r="X751" s="2" t="s">
        <v>5673</v>
      </c>
      <c r="Y751" s="4" t="s">
        <v>77</v>
      </c>
      <c r="Z751" s="4"/>
      <c r="AA751" s="4"/>
      <c r="AB751" s="4"/>
    </row>
    <row r="752" customFormat="false" ht="75" hidden="false" customHeight="true" outlineLevel="0" collapsed="false">
      <c r="A752" s="4" t="s">
        <v>5774</v>
      </c>
      <c r="B752" s="4" t="s">
        <v>5668</v>
      </c>
      <c r="C752" s="4" t="s">
        <v>5775</v>
      </c>
      <c r="D752" s="4" t="n">
        <v>1985</v>
      </c>
      <c r="E752" s="4" t="s">
        <v>91</v>
      </c>
      <c r="F752" s="4" t="s">
        <v>5762</v>
      </c>
      <c r="G752" s="4" t="str">
        <f aca="false">IF(LEFT(I752,3)="R1 ","L6",IF(D752&gt;=2014,"L1",IF(D752&gt;=1998,"L2",IF(D752&gt;=1987,"L3",IF(D752&gt;=1978,"L4",IF(D752&gt;=1965,"L5","L6"))))))</f>
        <v>L4</v>
      </c>
      <c r="H752" s="4" t="str">
        <f aca="false">IFERROR(INDEX(Lanes!$C$2:$C$60,MATCH(LEFT(I752,FIND(" ",I752)-1),Lanes!$A$2:$A$60,0)),"?")</f>
        <v>V</v>
      </c>
      <c r="I752" s="4" t="s">
        <v>5648</v>
      </c>
      <c r="J752" s="4"/>
      <c r="K752" s="4" t="s">
        <v>113</v>
      </c>
      <c r="L752" s="4" t="s">
        <v>887</v>
      </c>
      <c r="M752" s="4" t="s">
        <v>5649</v>
      </c>
      <c r="N752" s="4"/>
      <c r="O752" s="4" t="s">
        <v>5776</v>
      </c>
      <c r="P752" s="2" t="s">
        <v>5777</v>
      </c>
      <c r="Q752" s="2" t="s">
        <v>5778</v>
      </c>
      <c r="R752" s="4" t="s">
        <v>50</v>
      </c>
      <c r="S752" s="4" t="s">
        <v>5779</v>
      </c>
      <c r="T752" s="4" t="s">
        <v>402</v>
      </c>
      <c r="U752" s="4"/>
      <c r="V752" s="4"/>
      <c r="W752" s="4" t="s">
        <v>75</v>
      </c>
      <c r="X752" s="2" t="s">
        <v>5673</v>
      </c>
      <c r="Y752" s="4" t="s">
        <v>77</v>
      </c>
      <c r="Z752" s="4"/>
      <c r="AA752" s="4"/>
      <c r="AB752" s="4"/>
    </row>
    <row r="753" customFormat="false" ht="75" hidden="false" customHeight="true" outlineLevel="0" collapsed="false">
      <c r="A753" s="4" t="s">
        <v>5780</v>
      </c>
      <c r="B753" s="4" t="s">
        <v>5668</v>
      </c>
      <c r="C753" s="4" t="s">
        <v>5781</v>
      </c>
      <c r="D753" s="4" t="n">
        <v>1986</v>
      </c>
      <c r="E753" s="4" t="s">
        <v>91</v>
      </c>
      <c r="F753" s="4" t="s">
        <v>5762</v>
      </c>
      <c r="G753" s="4" t="str">
        <f aca="false">IF(LEFT(I753,3)="R1 ","L6",IF(D753&gt;=2014,"L1",IF(D753&gt;=1998,"L2",IF(D753&gt;=1987,"L3",IF(D753&gt;=1978,"L4",IF(D753&gt;=1965,"L5","L6"))))))</f>
        <v>L4</v>
      </c>
      <c r="H753" s="4" t="str">
        <f aca="false">IFERROR(INDEX(Lanes!$C$2:$C$60,MATCH(LEFT(I753,FIND(" ",I753)-1),Lanes!$A$2:$A$60,0)),"?")</f>
        <v>V</v>
      </c>
      <c r="I753" s="4" t="s">
        <v>5648</v>
      </c>
      <c r="J753" s="4"/>
      <c r="K753" s="4" t="s">
        <v>249</v>
      </c>
      <c r="L753" s="4" t="s">
        <v>887</v>
      </c>
      <c r="M753" s="4" t="s">
        <v>5649</v>
      </c>
      <c r="N753" s="4"/>
      <c r="O753" s="4" t="s">
        <v>5782</v>
      </c>
      <c r="P753" s="2" t="s">
        <v>5783</v>
      </c>
      <c r="Q753" s="2" t="s">
        <v>5784</v>
      </c>
      <c r="R753" s="4" t="s">
        <v>50</v>
      </c>
      <c r="S753" s="4" t="s">
        <v>5785</v>
      </c>
      <c r="T753" s="4" t="s">
        <v>402</v>
      </c>
      <c r="U753" s="4"/>
      <c r="V753" s="4"/>
      <c r="W753" s="4" t="s">
        <v>75</v>
      </c>
      <c r="X753" s="2" t="s">
        <v>5673</v>
      </c>
      <c r="Y753" s="4" t="s">
        <v>77</v>
      </c>
      <c r="Z753" s="4"/>
      <c r="AA753" s="4"/>
      <c r="AB753" s="4"/>
    </row>
    <row r="754" customFormat="false" ht="75" hidden="false" customHeight="true" outlineLevel="0" collapsed="false">
      <c r="A754" s="4" t="s">
        <v>5786</v>
      </c>
      <c r="B754" s="4" t="s">
        <v>5709</v>
      </c>
      <c r="C754" s="4" t="s">
        <v>5787</v>
      </c>
      <c r="D754" s="4" t="n">
        <v>1987</v>
      </c>
      <c r="E754" s="4" t="s">
        <v>91</v>
      </c>
      <c r="F754" s="4" t="s">
        <v>5762</v>
      </c>
      <c r="G754" s="4" t="str">
        <f aca="false">IF(LEFT(I754,3)="R1 ","L6",IF(D754&gt;=2014,"L1",IF(D754&gt;=1998,"L2",IF(D754&gt;=1987,"L3",IF(D754&gt;=1978,"L4",IF(D754&gt;=1965,"L5","L6"))))))</f>
        <v>L3</v>
      </c>
      <c r="H754" s="4" t="str">
        <f aca="false">IFERROR(INDEX(Lanes!$C$2:$C$60,MATCH(LEFT(I754,FIND(" ",I754)-1),Lanes!$A$2:$A$60,0)),"?")</f>
        <v>V</v>
      </c>
      <c r="I754" s="4" t="s">
        <v>5648</v>
      </c>
      <c r="J754" s="4"/>
      <c r="K754" s="4" t="s">
        <v>249</v>
      </c>
      <c r="L754" s="4" t="s">
        <v>887</v>
      </c>
      <c r="M754" s="4" t="s">
        <v>5649</v>
      </c>
      <c r="N754" s="4"/>
      <c r="O754" s="4" t="s">
        <v>5788</v>
      </c>
      <c r="P754" s="2" t="s">
        <v>5789</v>
      </c>
      <c r="Q754" s="2" t="s">
        <v>5790</v>
      </c>
      <c r="R754" s="4" t="s">
        <v>50</v>
      </c>
      <c r="S754" s="4" t="s">
        <v>5791</v>
      </c>
      <c r="T754" s="4" t="s">
        <v>402</v>
      </c>
      <c r="U754" s="4"/>
      <c r="V754" s="4"/>
      <c r="W754" s="4" t="s">
        <v>75</v>
      </c>
      <c r="X754" s="2" t="s">
        <v>5673</v>
      </c>
      <c r="Y754" s="4" t="s">
        <v>77</v>
      </c>
      <c r="Z754" s="4"/>
      <c r="AA754" s="4"/>
      <c r="AB754" s="4"/>
    </row>
    <row r="755" customFormat="false" ht="75" hidden="false" customHeight="true" outlineLevel="0" collapsed="false">
      <c r="A755" s="4" t="s">
        <v>5792</v>
      </c>
      <c r="B755" s="4" t="s">
        <v>5668</v>
      </c>
      <c r="C755" s="4" t="s">
        <v>5793</v>
      </c>
      <c r="D755" s="4" t="n">
        <v>1988</v>
      </c>
      <c r="E755" s="4" t="s">
        <v>91</v>
      </c>
      <c r="F755" s="4" t="s">
        <v>4921</v>
      </c>
      <c r="G755" s="4" t="str">
        <f aca="false">IF(LEFT(I755,3)="R1 ","L6",IF(D755&gt;=2014,"L1",IF(D755&gt;=1998,"L2",IF(D755&gt;=1987,"L3",IF(D755&gt;=1978,"L4",IF(D755&gt;=1965,"L5","L6"))))))</f>
        <v>L3</v>
      </c>
      <c r="H755" s="4" t="str">
        <f aca="false">IFERROR(INDEX(Lanes!$C$2:$C$60,MATCH(LEFT(I755,FIND(" ",I755)-1),Lanes!$A$2:$A$60,0)),"?")</f>
        <v>V</v>
      </c>
      <c r="I755" s="4" t="s">
        <v>5648</v>
      </c>
      <c r="J755" s="4"/>
      <c r="K755" s="4" t="s">
        <v>249</v>
      </c>
      <c r="L755" s="4" t="s">
        <v>887</v>
      </c>
      <c r="M755" s="4" t="s">
        <v>5649</v>
      </c>
      <c r="N755" s="4"/>
      <c r="O755" s="4" t="s">
        <v>5794</v>
      </c>
      <c r="P755" s="2" t="s">
        <v>5795</v>
      </c>
      <c r="Q755" s="2" t="s">
        <v>5796</v>
      </c>
      <c r="R755" s="4" t="s">
        <v>50</v>
      </c>
      <c r="S755" s="4" t="s">
        <v>5797</v>
      </c>
      <c r="T755" s="4" t="s">
        <v>402</v>
      </c>
      <c r="U755" s="4"/>
      <c r="V755" s="4"/>
      <c r="W755" s="4" t="s">
        <v>75</v>
      </c>
      <c r="X755" s="2" t="s">
        <v>5673</v>
      </c>
      <c r="Y755" s="4" t="s">
        <v>77</v>
      </c>
      <c r="Z755" s="4"/>
      <c r="AA755" s="4"/>
      <c r="AB755" s="4"/>
    </row>
    <row r="756" customFormat="false" ht="75" hidden="false" customHeight="true" outlineLevel="0" collapsed="false">
      <c r="A756" s="4" t="s">
        <v>5798</v>
      </c>
      <c r="B756" s="4" t="s">
        <v>5668</v>
      </c>
      <c r="C756" s="4" t="s">
        <v>5799</v>
      </c>
      <c r="D756" s="4" t="n">
        <v>1989</v>
      </c>
      <c r="E756" s="4" t="s">
        <v>91</v>
      </c>
      <c r="F756" s="4" t="s">
        <v>4921</v>
      </c>
      <c r="G756" s="4" t="str">
        <f aca="false">IF(LEFT(I756,3)="R1 ","L6",IF(D756&gt;=2014,"L1",IF(D756&gt;=1998,"L2",IF(D756&gt;=1987,"L3",IF(D756&gt;=1978,"L4",IF(D756&gt;=1965,"L5","L6"))))))</f>
        <v>L3</v>
      </c>
      <c r="H756" s="4" t="str">
        <f aca="false">IFERROR(INDEX(Lanes!$C$2:$C$60,MATCH(LEFT(I756,FIND(" ",I756)-1),Lanes!$A$2:$A$60,0)),"?")</f>
        <v>V</v>
      </c>
      <c r="I756" s="4" t="s">
        <v>5648</v>
      </c>
      <c r="J756" s="4"/>
      <c r="K756" s="4" t="s">
        <v>249</v>
      </c>
      <c r="L756" s="4" t="s">
        <v>887</v>
      </c>
      <c r="M756" s="4" t="s">
        <v>5649</v>
      </c>
      <c r="N756" s="4"/>
      <c r="O756" s="4" t="s">
        <v>5800</v>
      </c>
      <c r="P756" s="2" t="s">
        <v>5801</v>
      </c>
      <c r="Q756" s="2" t="s">
        <v>5802</v>
      </c>
      <c r="R756" s="4" t="s">
        <v>50</v>
      </c>
      <c r="S756" s="4" t="s">
        <v>5803</v>
      </c>
      <c r="T756" s="4" t="s">
        <v>107</v>
      </c>
      <c r="U756" s="4"/>
      <c r="V756" s="4"/>
      <c r="W756" s="4" t="s">
        <v>75</v>
      </c>
      <c r="X756" s="2" t="s">
        <v>5673</v>
      </c>
      <c r="Y756" s="4" t="s">
        <v>77</v>
      </c>
      <c r="Z756" s="4"/>
      <c r="AA756" s="4"/>
      <c r="AB756" s="4"/>
    </row>
    <row r="757" customFormat="false" ht="75" hidden="false" customHeight="true" outlineLevel="0" collapsed="false">
      <c r="A757" s="4" t="s">
        <v>5804</v>
      </c>
      <c r="B757" s="4" t="s">
        <v>5709</v>
      </c>
      <c r="C757" s="4" t="s">
        <v>5805</v>
      </c>
      <c r="D757" s="4" t="n">
        <v>1990</v>
      </c>
      <c r="E757" s="4" t="s">
        <v>91</v>
      </c>
      <c r="F757" s="4" t="s">
        <v>4921</v>
      </c>
      <c r="G757" s="4" t="str">
        <f aca="false">IF(LEFT(I757,3)="R1 ","L6",IF(D757&gt;=2014,"L1",IF(D757&gt;=1998,"L2",IF(D757&gt;=1987,"L3",IF(D757&gt;=1978,"L4",IF(D757&gt;=1965,"L5","L6"))))))</f>
        <v>L3</v>
      </c>
      <c r="H757" s="4" t="str">
        <f aca="false">IFERROR(INDEX(Lanes!$C$2:$C$60,MATCH(LEFT(I757,FIND(" ",I757)-1),Lanes!$A$2:$A$60,0)),"?")</f>
        <v>V</v>
      </c>
      <c r="I757" s="4" t="s">
        <v>5648</v>
      </c>
      <c r="J757" s="4"/>
      <c r="K757" s="4" t="s">
        <v>249</v>
      </c>
      <c r="L757" s="4" t="s">
        <v>887</v>
      </c>
      <c r="M757" s="4" t="s">
        <v>5649</v>
      </c>
      <c r="N757" s="4"/>
      <c r="O757" s="4" t="s">
        <v>5806</v>
      </c>
      <c r="P757" s="2" t="s">
        <v>5807</v>
      </c>
      <c r="Q757" s="2" t="s">
        <v>5808</v>
      </c>
      <c r="R757" s="4" t="s">
        <v>50</v>
      </c>
      <c r="S757" s="4" t="s">
        <v>5809</v>
      </c>
      <c r="T757" s="4" t="s">
        <v>52</v>
      </c>
      <c r="U757" s="4"/>
      <c r="V757" s="4"/>
      <c r="W757" s="4" t="s">
        <v>75</v>
      </c>
      <c r="X757" s="2" t="s">
        <v>5810</v>
      </c>
      <c r="Y757" s="4" t="s">
        <v>54</v>
      </c>
      <c r="Z757" s="4"/>
      <c r="AA757" s="4"/>
      <c r="AB757" s="4"/>
    </row>
    <row r="758" customFormat="false" ht="75" hidden="false" customHeight="true" outlineLevel="0" collapsed="false">
      <c r="A758" s="4" t="s">
        <v>5811</v>
      </c>
      <c r="B758" s="4" t="s">
        <v>5709</v>
      </c>
      <c r="C758" s="4" t="s">
        <v>5812</v>
      </c>
      <c r="D758" s="4" t="n">
        <v>1991</v>
      </c>
      <c r="E758" s="4" t="s">
        <v>396</v>
      </c>
      <c r="F758" s="4" t="s">
        <v>4921</v>
      </c>
      <c r="G758" s="4" t="str">
        <f aca="false">IF(LEFT(I758,3)="R1 ","L6",IF(D758&gt;=2014,"L1",IF(D758&gt;=1998,"L2",IF(D758&gt;=1987,"L3",IF(D758&gt;=1978,"L4",IF(D758&gt;=1965,"L5","L6"))))))</f>
        <v>L3</v>
      </c>
      <c r="H758" s="4" t="str">
        <f aca="false">IFERROR(INDEX(Lanes!$C$2:$C$60,MATCH(LEFT(I758,FIND(" ",I758)-1),Lanes!$A$2:$A$60,0)),"?")</f>
        <v>V</v>
      </c>
      <c r="I758" s="4" t="s">
        <v>5648</v>
      </c>
      <c r="J758" s="4"/>
      <c r="K758" s="4" t="s">
        <v>249</v>
      </c>
      <c r="L758" s="4" t="s">
        <v>887</v>
      </c>
      <c r="M758" s="4" t="s">
        <v>5649</v>
      </c>
      <c r="N758" s="4"/>
      <c r="O758" s="4" t="s">
        <v>5813</v>
      </c>
      <c r="P758" s="2" t="s">
        <v>5814</v>
      </c>
      <c r="Q758" s="2" t="s">
        <v>5815</v>
      </c>
      <c r="R758" s="4" t="s">
        <v>50</v>
      </c>
      <c r="S758" s="4" t="s">
        <v>5816</v>
      </c>
      <c r="T758" s="4" t="s">
        <v>107</v>
      </c>
      <c r="U758" s="4"/>
      <c r="V758" s="4"/>
      <c r="W758" s="4" t="s">
        <v>75</v>
      </c>
      <c r="X758" s="2" t="s">
        <v>5673</v>
      </c>
      <c r="Y758" s="4" t="s">
        <v>77</v>
      </c>
      <c r="Z758" s="4"/>
      <c r="AA758" s="4"/>
      <c r="AB758" s="4"/>
    </row>
    <row r="759" customFormat="false" ht="75" hidden="false" customHeight="true" outlineLevel="0" collapsed="false">
      <c r="A759" s="4" t="s">
        <v>5817</v>
      </c>
      <c r="B759" s="4" t="s">
        <v>5709</v>
      </c>
      <c r="C759" s="4" t="s">
        <v>5818</v>
      </c>
      <c r="D759" s="4" t="n">
        <v>1991</v>
      </c>
      <c r="E759" s="4" t="s">
        <v>396</v>
      </c>
      <c r="F759" s="4" t="s">
        <v>4921</v>
      </c>
      <c r="G759" s="4" t="str">
        <f aca="false">IF(LEFT(I759,3)="R1 ","L6",IF(D759&gt;=2014,"L1",IF(D759&gt;=1998,"L2",IF(D759&gt;=1987,"L3",IF(D759&gt;=1978,"L4",IF(D759&gt;=1965,"L5","L6"))))))</f>
        <v>L3</v>
      </c>
      <c r="H759" s="4" t="str">
        <f aca="false">IFERROR(INDEX(Lanes!$C$2:$C$60,MATCH(LEFT(I759,FIND(" ",I759)-1),Lanes!$A$2:$A$60,0)),"?")</f>
        <v>V</v>
      </c>
      <c r="I759" s="4" t="s">
        <v>5648</v>
      </c>
      <c r="J759" s="4"/>
      <c r="K759" s="4" t="s">
        <v>525</v>
      </c>
      <c r="L759" s="4" t="s">
        <v>887</v>
      </c>
      <c r="M759" s="4" t="s">
        <v>5649</v>
      </c>
      <c r="N759" s="4"/>
      <c r="O759" s="4" t="s">
        <v>5819</v>
      </c>
      <c r="P759" s="2" t="s">
        <v>5820</v>
      </c>
      <c r="Q759" s="2" t="s">
        <v>5821</v>
      </c>
      <c r="R759" s="4" t="s">
        <v>50</v>
      </c>
      <c r="S759" s="4" t="s">
        <v>5818</v>
      </c>
      <c r="T759" s="4" t="s">
        <v>402</v>
      </c>
      <c r="U759" s="4"/>
      <c r="V759" s="4"/>
      <c r="W759" s="4" t="s">
        <v>75</v>
      </c>
      <c r="X759" s="2" t="s">
        <v>5673</v>
      </c>
      <c r="Y759" s="4" t="s">
        <v>77</v>
      </c>
      <c r="Z759" s="4"/>
      <c r="AA759" s="4"/>
      <c r="AB759" s="4"/>
    </row>
    <row r="760" customFormat="false" ht="75" hidden="false" customHeight="true" outlineLevel="0" collapsed="false">
      <c r="A760" s="4" t="s">
        <v>5822</v>
      </c>
      <c r="B760" s="4" t="s">
        <v>5668</v>
      </c>
      <c r="C760" s="4" t="s">
        <v>5823</v>
      </c>
      <c r="D760" s="4" t="n">
        <v>1992</v>
      </c>
      <c r="E760" s="4" t="s">
        <v>91</v>
      </c>
      <c r="F760" s="4" t="s">
        <v>4921</v>
      </c>
      <c r="G760" s="4" t="str">
        <f aca="false">IF(LEFT(I760,3)="R1 ","L6",IF(D760&gt;=2014,"L1",IF(D760&gt;=1998,"L2",IF(D760&gt;=1987,"L3",IF(D760&gt;=1978,"L4",IF(D760&gt;=1965,"L5","L6"))))))</f>
        <v>L3</v>
      </c>
      <c r="H760" s="4" t="str">
        <f aca="false">IFERROR(INDEX(Lanes!$C$2:$C$60,MATCH(LEFT(I760,FIND(" ",I760)-1),Lanes!$A$2:$A$60,0)),"?")</f>
        <v>V</v>
      </c>
      <c r="I760" s="4" t="s">
        <v>5648</v>
      </c>
      <c r="J760" s="4"/>
      <c r="K760" s="4" t="s">
        <v>44</v>
      </c>
      <c r="L760" s="4" t="s">
        <v>887</v>
      </c>
      <c r="M760" s="4" t="s">
        <v>5649</v>
      </c>
      <c r="N760" s="4"/>
      <c r="O760" s="4" t="s">
        <v>5824</v>
      </c>
      <c r="P760" s="2" t="s">
        <v>5825</v>
      </c>
      <c r="Q760" s="2" t="s">
        <v>5826</v>
      </c>
      <c r="R760" s="4" t="s">
        <v>50</v>
      </c>
      <c r="S760" s="4" t="s">
        <v>5827</v>
      </c>
      <c r="T760" s="4" t="s">
        <v>107</v>
      </c>
      <c r="U760" s="4"/>
      <c r="V760" s="4"/>
      <c r="W760" s="4" t="s">
        <v>75</v>
      </c>
      <c r="X760" s="2" t="s">
        <v>5673</v>
      </c>
      <c r="Y760" s="4" t="s">
        <v>77</v>
      </c>
      <c r="Z760" s="4"/>
      <c r="AA760" s="4"/>
      <c r="AB760" s="4"/>
    </row>
    <row r="761" customFormat="false" ht="75" hidden="false" customHeight="true" outlineLevel="0" collapsed="false">
      <c r="A761" s="4" t="s">
        <v>5828</v>
      </c>
      <c r="B761" s="4" t="s">
        <v>5668</v>
      </c>
      <c r="C761" s="4" t="s">
        <v>5829</v>
      </c>
      <c r="D761" s="4" t="n">
        <v>1993</v>
      </c>
      <c r="E761" s="4" t="s">
        <v>396</v>
      </c>
      <c r="F761" s="4" t="s">
        <v>4921</v>
      </c>
      <c r="G761" s="4" t="str">
        <f aca="false">IF(LEFT(I761,3)="R1 ","L6",IF(D761&gt;=2014,"L1",IF(D761&gt;=1998,"L2",IF(D761&gt;=1987,"L3",IF(D761&gt;=1978,"L4",IF(D761&gt;=1965,"L5","L6"))))))</f>
        <v>L3</v>
      </c>
      <c r="H761" s="4" t="str">
        <f aca="false">IFERROR(INDEX(Lanes!$C$2:$C$60,MATCH(LEFT(I761,FIND(" ",I761)-1),Lanes!$A$2:$A$60,0)),"?")</f>
        <v>V</v>
      </c>
      <c r="I761" s="4" t="s">
        <v>5648</v>
      </c>
      <c r="J761" s="4"/>
      <c r="K761" s="4" t="s">
        <v>44</v>
      </c>
      <c r="L761" s="4" t="s">
        <v>887</v>
      </c>
      <c r="M761" s="4" t="s">
        <v>5649</v>
      </c>
      <c r="N761" s="4"/>
      <c r="O761" s="4" t="s">
        <v>5830</v>
      </c>
      <c r="P761" s="2" t="s">
        <v>5831</v>
      </c>
      <c r="Q761" s="2" t="s">
        <v>5832</v>
      </c>
      <c r="R761" s="4" t="s">
        <v>50</v>
      </c>
      <c r="S761" s="4" t="s">
        <v>5833</v>
      </c>
      <c r="T761" s="4" t="s">
        <v>107</v>
      </c>
      <c r="U761" s="4"/>
      <c r="V761" s="4"/>
      <c r="W761" s="4" t="s">
        <v>75</v>
      </c>
      <c r="X761" s="2" t="s">
        <v>5673</v>
      </c>
      <c r="Y761" s="4" t="s">
        <v>77</v>
      </c>
      <c r="Z761" s="4"/>
      <c r="AA761" s="4"/>
      <c r="AB761" s="4"/>
    </row>
    <row r="762" customFormat="false" ht="75" hidden="false" customHeight="true" outlineLevel="0" collapsed="false">
      <c r="A762" s="4" t="s">
        <v>5834</v>
      </c>
      <c r="B762" s="4" t="s">
        <v>5709</v>
      </c>
      <c r="C762" s="4" t="s">
        <v>5835</v>
      </c>
      <c r="D762" s="4" t="n">
        <v>1994</v>
      </c>
      <c r="E762" s="4" t="s">
        <v>91</v>
      </c>
      <c r="F762" s="4" t="s">
        <v>4921</v>
      </c>
      <c r="G762" s="4" t="str">
        <f aca="false">IF(LEFT(I762,3)="R1 ","L6",IF(D762&gt;=2014,"L1",IF(D762&gt;=1998,"L2",IF(D762&gt;=1987,"L3",IF(D762&gt;=1978,"L4",IF(D762&gt;=1965,"L5","L6"))))))</f>
        <v>L3</v>
      </c>
      <c r="H762" s="4" t="str">
        <f aca="false">IFERROR(INDEX(Lanes!$C$2:$C$60,MATCH(LEFT(I762,FIND(" ",I762)-1),Lanes!$A$2:$A$60,0)),"?")</f>
        <v>V</v>
      </c>
      <c r="I762" s="4" t="s">
        <v>5648</v>
      </c>
      <c r="J762" s="4"/>
      <c r="K762" s="4" t="s">
        <v>249</v>
      </c>
      <c r="L762" s="4" t="s">
        <v>887</v>
      </c>
      <c r="M762" s="4" t="s">
        <v>5649</v>
      </c>
      <c r="N762" s="4"/>
      <c r="O762" s="4" t="s">
        <v>5836</v>
      </c>
      <c r="P762" s="2" t="s">
        <v>5837</v>
      </c>
      <c r="Q762" s="2" t="s">
        <v>5838</v>
      </c>
      <c r="R762" s="4" t="s">
        <v>50</v>
      </c>
      <c r="S762" s="4" t="s">
        <v>5839</v>
      </c>
      <c r="T762" s="4" t="s">
        <v>107</v>
      </c>
      <c r="U762" s="4"/>
      <c r="V762" s="4"/>
      <c r="W762" s="4" t="s">
        <v>75</v>
      </c>
      <c r="X762" s="2" t="s">
        <v>5673</v>
      </c>
      <c r="Y762" s="4" t="s">
        <v>77</v>
      </c>
      <c r="Z762" s="4"/>
      <c r="AA762" s="4"/>
      <c r="AB762" s="4"/>
    </row>
    <row r="763" customFormat="false" ht="75" hidden="false" customHeight="true" outlineLevel="0" collapsed="false">
      <c r="A763" s="4" t="s">
        <v>5840</v>
      </c>
      <c r="B763" s="4" t="s">
        <v>5668</v>
      </c>
      <c r="C763" s="4" t="s">
        <v>5841</v>
      </c>
      <c r="D763" s="4" t="n">
        <v>1995</v>
      </c>
      <c r="E763" s="4" t="s">
        <v>91</v>
      </c>
      <c r="F763" s="4" t="s">
        <v>4921</v>
      </c>
      <c r="G763" s="4" t="str">
        <f aca="false">IF(LEFT(I763,3)="R1 ","L6",IF(D763&gt;=2014,"L1",IF(D763&gt;=1998,"L2",IF(D763&gt;=1987,"L3",IF(D763&gt;=1978,"L4",IF(D763&gt;=1965,"L5","L6"))))))</f>
        <v>L3</v>
      </c>
      <c r="H763" s="4" t="str">
        <f aca="false">IFERROR(INDEX(Lanes!$C$2:$C$60,MATCH(LEFT(I763,FIND(" ",I763)-1),Lanes!$A$2:$A$60,0)),"?")</f>
        <v>V</v>
      </c>
      <c r="I763" s="4" t="s">
        <v>5648</v>
      </c>
      <c r="J763" s="4"/>
      <c r="K763" s="4" t="s">
        <v>249</v>
      </c>
      <c r="L763" s="4" t="s">
        <v>887</v>
      </c>
      <c r="M763" s="4" t="s">
        <v>5649</v>
      </c>
      <c r="N763" s="4"/>
      <c r="O763" s="4" t="s">
        <v>5842</v>
      </c>
      <c r="P763" s="2" t="s">
        <v>5843</v>
      </c>
      <c r="Q763" s="2" t="s">
        <v>5844</v>
      </c>
      <c r="R763" s="4" t="s">
        <v>50</v>
      </c>
      <c r="S763" s="4" t="s">
        <v>5845</v>
      </c>
      <c r="T763" s="4" t="s">
        <v>107</v>
      </c>
      <c r="U763" s="4"/>
      <c r="V763" s="4"/>
      <c r="W763" s="4" t="s">
        <v>75</v>
      </c>
      <c r="X763" s="2" t="s">
        <v>5846</v>
      </c>
      <c r="Y763" s="4" t="s">
        <v>54</v>
      </c>
      <c r="Z763" s="4"/>
      <c r="AA763" s="4"/>
      <c r="AB763" s="4"/>
    </row>
    <row r="764" customFormat="false" ht="75" hidden="false" customHeight="true" outlineLevel="0" collapsed="false">
      <c r="A764" s="4" t="s">
        <v>5847</v>
      </c>
      <c r="B764" s="4" t="s">
        <v>5709</v>
      </c>
      <c r="C764" s="4" t="s">
        <v>5848</v>
      </c>
      <c r="D764" s="4" t="n">
        <v>1996</v>
      </c>
      <c r="E764" s="4" t="s">
        <v>91</v>
      </c>
      <c r="F764" s="4" t="s">
        <v>4921</v>
      </c>
      <c r="G764" s="4" t="str">
        <f aca="false">IF(LEFT(I764,3)="R1 ","L6",IF(D764&gt;=2014,"L1",IF(D764&gt;=1998,"L2",IF(D764&gt;=1987,"L3",IF(D764&gt;=1978,"L4",IF(D764&gt;=1965,"L5","L6"))))))</f>
        <v>L3</v>
      </c>
      <c r="H764" s="4" t="str">
        <f aca="false">IFERROR(INDEX(Lanes!$C$2:$C$60,MATCH(LEFT(I764,FIND(" ",I764)-1),Lanes!$A$2:$A$60,0)),"?")</f>
        <v>V</v>
      </c>
      <c r="I764" s="4" t="s">
        <v>5648</v>
      </c>
      <c r="J764" s="4"/>
      <c r="K764" s="4" t="s">
        <v>249</v>
      </c>
      <c r="L764" s="4" t="s">
        <v>887</v>
      </c>
      <c r="M764" s="4" t="s">
        <v>5649</v>
      </c>
      <c r="N764" s="4"/>
      <c r="O764" s="4" t="s">
        <v>5849</v>
      </c>
      <c r="P764" s="2" t="s">
        <v>5850</v>
      </c>
      <c r="Q764" s="2" t="s">
        <v>5851</v>
      </c>
      <c r="R764" s="4" t="s">
        <v>50</v>
      </c>
      <c r="S764" s="4" t="s">
        <v>5852</v>
      </c>
      <c r="T764" s="4" t="s">
        <v>107</v>
      </c>
      <c r="U764" s="4"/>
      <c r="V764" s="4"/>
      <c r="W764" s="4" t="s">
        <v>75</v>
      </c>
      <c r="X764" s="2" t="s">
        <v>5673</v>
      </c>
      <c r="Y764" s="4" t="s">
        <v>77</v>
      </c>
      <c r="Z764" s="4"/>
      <c r="AA764" s="4"/>
      <c r="AB764" s="4"/>
    </row>
    <row r="765" customFormat="false" ht="75" hidden="false" customHeight="true" outlineLevel="0" collapsed="false">
      <c r="A765" s="4" t="s">
        <v>5853</v>
      </c>
      <c r="B765" s="4" t="s">
        <v>5709</v>
      </c>
      <c r="C765" s="4" t="s">
        <v>5854</v>
      </c>
      <c r="D765" s="4" t="n">
        <v>1997</v>
      </c>
      <c r="E765" s="4" t="s">
        <v>396</v>
      </c>
      <c r="F765" s="4" t="s">
        <v>4921</v>
      </c>
      <c r="G765" s="4" t="str">
        <f aca="false">IF(LEFT(I765,3)="R1 ","L6",IF(D765&gt;=2014,"L1",IF(D765&gt;=1998,"L2",IF(D765&gt;=1987,"L3",IF(D765&gt;=1978,"L4",IF(D765&gt;=1965,"L5","L6"))))))</f>
        <v>L3</v>
      </c>
      <c r="H765" s="4" t="str">
        <f aca="false">IFERROR(INDEX(Lanes!$C$2:$C$60,MATCH(LEFT(I765,FIND(" ",I765)-1),Lanes!$A$2:$A$60,0)),"?")</f>
        <v>V</v>
      </c>
      <c r="I765" s="4" t="s">
        <v>5648</v>
      </c>
      <c r="J765" s="4"/>
      <c r="K765" s="4" t="s">
        <v>249</v>
      </c>
      <c r="L765" s="4" t="s">
        <v>887</v>
      </c>
      <c r="M765" s="4" t="s">
        <v>5649</v>
      </c>
      <c r="N765" s="4"/>
      <c r="O765" s="4" t="s">
        <v>5806</v>
      </c>
      <c r="P765" s="2" t="s">
        <v>5855</v>
      </c>
      <c r="Q765" s="2" t="s">
        <v>5856</v>
      </c>
      <c r="R765" s="4" t="s">
        <v>50</v>
      </c>
      <c r="S765" s="4" t="s">
        <v>5857</v>
      </c>
      <c r="T765" s="4" t="s">
        <v>402</v>
      </c>
      <c r="U765" s="4"/>
      <c r="V765" s="4"/>
      <c r="W765" s="4" t="s">
        <v>75</v>
      </c>
      <c r="X765" s="2" t="s">
        <v>5673</v>
      </c>
      <c r="Y765" s="4" t="s">
        <v>77</v>
      </c>
      <c r="Z765" s="4"/>
      <c r="AA765" s="4"/>
      <c r="AB765" s="4"/>
    </row>
    <row r="766" customFormat="false" ht="75" hidden="false" customHeight="true" outlineLevel="0" collapsed="false">
      <c r="A766" s="4" t="s">
        <v>5858</v>
      </c>
      <c r="B766" s="4" t="s">
        <v>5859</v>
      </c>
      <c r="C766" s="4" t="s">
        <v>5859</v>
      </c>
      <c r="D766" s="4" t="n">
        <v>1971</v>
      </c>
      <c r="E766" s="4" t="s">
        <v>91</v>
      </c>
      <c r="F766" s="4" t="s">
        <v>4921</v>
      </c>
      <c r="G766" s="4" t="str">
        <f aca="false">IF(LEFT(I766,3)="R1 ","L6",IF(D766&gt;=2014,"L1",IF(D766&gt;=1998,"L2",IF(D766&gt;=1987,"L3",IF(D766&gt;=1978,"L4",IF(D766&gt;=1965,"L5","L6"))))))</f>
        <v>L5</v>
      </c>
      <c r="H766" s="4" t="str">
        <f aca="false">IFERROR(INDEX(Lanes!$C$2:$C$60,MATCH(LEFT(I766,FIND(" ",I766)-1),Lanes!$A$2:$A$60,0)),"?")</f>
        <v>V</v>
      </c>
      <c r="I766" s="4" t="s">
        <v>5648</v>
      </c>
      <c r="J766" s="4"/>
      <c r="K766" s="4" t="s">
        <v>249</v>
      </c>
      <c r="L766" s="4" t="s">
        <v>887</v>
      </c>
      <c r="M766" s="4" t="s">
        <v>5649</v>
      </c>
      <c r="N766" s="4"/>
      <c r="O766" s="4" t="s">
        <v>5860</v>
      </c>
      <c r="P766" s="2" t="s">
        <v>5861</v>
      </c>
      <c r="Q766" s="2" t="s">
        <v>5862</v>
      </c>
      <c r="R766" s="4" t="s">
        <v>50</v>
      </c>
      <c r="S766" s="4" t="s">
        <v>5863</v>
      </c>
      <c r="T766" s="4" t="s">
        <v>107</v>
      </c>
      <c r="U766" s="4"/>
      <c r="V766" s="4"/>
      <c r="W766" s="4" t="s">
        <v>75</v>
      </c>
      <c r="X766" s="2" t="s">
        <v>5864</v>
      </c>
      <c r="Y766" s="4" t="s">
        <v>54</v>
      </c>
      <c r="Z766" s="4"/>
      <c r="AA766" s="4"/>
      <c r="AB766" s="4"/>
    </row>
    <row r="767" customFormat="false" ht="75" hidden="false" customHeight="true" outlineLevel="0" collapsed="false">
      <c r="A767" s="4" t="s">
        <v>5865</v>
      </c>
      <c r="B767" s="4" t="s">
        <v>5859</v>
      </c>
      <c r="C767" s="4" t="s">
        <v>2343</v>
      </c>
      <c r="D767" s="4" t="n">
        <v>1972</v>
      </c>
      <c r="E767" s="4" t="s">
        <v>91</v>
      </c>
      <c r="F767" s="4" t="s">
        <v>4921</v>
      </c>
      <c r="G767" s="4" t="str">
        <f aca="false">IF(LEFT(I767,3)="R1 ","L6",IF(D767&gt;=2014,"L1",IF(D767&gt;=1998,"L2",IF(D767&gt;=1987,"L3",IF(D767&gt;=1978,"L4",IF(D767&gt;=1965,"L5","L6"))))))</f>
        <v>L5</v>
      </c>
      <c r="H767" s="4" t="str">
        <f aca="false">IFERROR(INDEX(Lanes!$C$2:$C$60,MATCH(LEFT(I767,FIND(" ",I767)-1),Lanes!$A$2:$A$60,0)),"?")</f>
        <v>V</v>
      </c>
      <c r="I767" s="4" t="s">
        <v>5648</v>
      </c>
      <c r="J767" s="4"/>
      <c r="K767" s="4" t="s">
        <v>249</v>
      </c>
      <c r="L767" s="4" t="s">
        <v>887</v>
      </c>
      <c r="M767" s="4" t="s">
        <v>5649</v>
      </c>
      <c r="N767" s="4"/>
      <c r="O767" s="4" t="s">
        <v>5866</v>
      </c>
      <c r="P767" s="2" t="s">
        <v>5867</v>
      </c>
      <c r="Q767" s="2" t="s">
        <v>5868</v>
      </c>
      <c r="R767" s="4" t="s">
        <v>50</v>
      </c>
      <c r="S767" s="4" t="s">
        <v>5869</v>
      </c>
      <c r="T767" s="4" t="s">
        <v>402</v>
      </c>
      <c r="U767" s="4"/>
      <c r="V767" s="4"/>
      <c r="W767" s="4" t="s">
        <v>75</v>
      </c>
      <c r="X767" s="2" t="s">
        <v>5864</v>
      </c>
      <c r="Y767" s="4" t="s">
        <v>54</v>
      </c>
      <c r="Z767" s="4"/>
      <c r="AA767" s="4"/>
      <c r="AB767" s="4"/>
    </row>
    <row r="768" customFormat="false" ht="75" hidden="false" customHeight="true" outlineLevel="0" collapsed="false">
      <c r="A768" s="4" t="s">
        <v>5870</v>
      </c>
      <c r="B768" s="4" t="s">
        <v>5859</v>
      </c>
      <c r="C768" s="4" t="s">
        <v>5871</v>
      </c>
      <c r="D768" s="4" t="n">
        <v>1972</v>
      </c>
      <c r="E768" s="4" t="s">
        <v>91</v>
      </c>
      <c r="F768" s="4" t="s">
        <v>5872</v>
      </c>
      <c r="G768" s="4" t="str">
        <f aca="false">IF(LEFT(I768,3)="R1 ","L6",IF(D768&gt;=2014,"L1",IF(D768&gt;=1998,"L2",IF(D768&gt;=1987,"L3",IF(D768&gt;=1978,"L4",IF(D768&gt;=1965,"L5","L6"))))))</f>
        <v>L5</v>
      </c>
      <c r="H768" s="4" t="str">
        <f aca="false">IFERROR(INDEX(Lanes!$C$2:$C$60,MATCH(LEFT(I768,FIND(" ",I768)-1),Lanes!$A$2:$A$60,0)),"?")</f>
        <v>V</v>
      </c>
      <c r="I768" s="4" t="s">
        <v>5648</v>
      </c>
      <c r="J768" s="4"/>
      <c r="K768" s="4" t="s">
        <v>249</v>
      </c>
      <c r="L768" s="4" t="s">
        <v>887</v>
      </c>
      <c r="M768" s="4" t="s">
        <v>5649</v>
      </c>
      <c r="N768" s="4"/>
      <c r="O768" s="4" t="s">
        <v>5873</v>
      </c>
      <c r="P768" s="2" t="s">
        <v>5874</v>
      </c>
      <c r="Q768" s="2" t="s">
        <v>5875</v>
      </c>
      <c r="R768" s="4" t="s">
        <v>50</v>
      </c>
      <c r="S768" s="4" t="s">
        <v>5871</v>
      </c>
      <c r="T768" s="4" t="s">
        <v>402</v>
      </c>
      <c r="U768" s="4"/>
      <c r="V768" s="4"/>
      <c r="W768" s="4" t="s">
        <v>75</v>
      </c>
      <c r="X768" s="2" t="s">
        <v>5876</v>
      </c>
      <c r="Y768" s="4" t="s">
        <v>77</v>
      </c>
      <c r="Z768" s="4"/>
      <c r="AA768" s="4"/>
      <c r="AB768" s="4"/>
    </row>
    <row r="769" customFormat="false" ht="75" hidden="false" customHeight="true" outlineLevel="0" collapsed="false">
      <c r="A769" s="4" t="s">
        <v>5877</v>
      </c>
      <c r="B769" s="4" t="s">
        <v>5859</v>
      </c>
      <c r="C769" s="4" t="s">
        <v>5878</v>
      </c>
      <c r="D769" s="4" t="n">
        <v>1978</v>
      </c>
      <c r="E769" s="4" t="s">
        <v>91</v>
      </c>
      <c r="F769" s="4" t="s">
        <v>58</v>
      </c>
      <c r="G769" s="4" t="str">
        <f aca="false">IF(LEFT(I769,3)="R1 ","L6",IF(D769&gt;=2014,"L1",IF(D769&gt;=1998,"L2",IF(D769&gt;=1987,"L3",IF(D769&gt;=1978,"L4",IF(D769&gt;=1965,"L5","L6"))))))</f>
        <v>L4</v>
      </c>
      <c r="H769" s="4" t="str">
        <f aca="false">IFERROR(INDEX(Lanes!$C$2:$C$60,MATCH(LEFT(I769,FIND(" ",I769)-1),Lanes!$A$2:$A$60,0)),"?")</f>
        <v>V</v>
      </c>
      <c r="I769" s="4" t="s">
        <v>5648</v>
      </c>
      <c r="J769" s="4"/>
      <c r="K769" s="4" t="s">
        <v>249</v>
      </c>
      <c r="L769" s="4" t="s">
        <v>887</v>
      </c>
      <c r="M769" s="4" t="s">
        <v>5649</v>
      </c>
      <c r="N769" s="4"/>
      <c r="O769" s="4" t="s">
        <v>5879</v>
      </c>
      <c r="P769" s="2" t="s">
        <v>5880</v>
      </c>
      <c r="Q769" s="2" t="s">
        <v>5881</v>
      </c>
      <c r="R769" s="4" t="s">
        <v>50</v>
      </c>
      <c r="S769" s="4" t="s">
        <v>5882</v>
      </c>
      <c r="T769" s="4" t="s">
        <v>402</v>
      </c>
      <c r="U769" s="4"/>
      <c r="V769" s="4"/>
      <c r="W769" s="4" t="s">
        <v>75</v>
      </c>
      <c r="X769" s="2" t="s">
        <v>5876</v>
      </c>
      <c r="Y769" s="4" t="s">
        <v>77</v>
      </c>
      <c r="Z769" s="4"/>
      <c r="AA769" s="4"/>
      <c r="AB769" s="4"/>
    </row>
    <row r="770" customFormat="false" ht="75" hidden="false" customHeight="true" outlineLevel="0" collapsed="false">
      <c r="A770" s="4" t="s">
        <v>5883</v>
      </c>
      <c r="B770" s="4" t="s">
        <v>5859</v>
      </c>
      <c r="C770" s="4" t="s">
        <v>5884</v>
      </c>
      <c r="D770" s="4" t="n">
        <v>1989</v>
      </c>
      <c r="E770" s="4" t="s">
        <v>91</v>
      </c>
      <c r="F770" s="4" t="s">
        <v>3359</v>
      </c>
      <c r="G770" s="4" t="str">
        <f aca="false">IF(LEFT(I770,3)="R1 ","L6",IF(D770&gt;=2014,"L1",IF(D770&gt;=1998,"L2",IF(D770&gt;=1987,"L3",IF(D770&gt;=1978,"L4",IF(D770&gt;=1965,"L5","L6"))))))</f>
        <v>L3</v>
      </c>
      <c r="H770" s="4" t="str">
        <f aca="false">IFERROR(INDEX(Lanes!$C$2:$C$60,MATCH(LEFT(I770,FIND(" ",I770)-1),Lanes!$A$2:$A$60,0)),"?")</f>
        <v>V</v>
      </c>
      <c r="I770" s="4" t="s">
        <v>5648</v>
      </c>
      <c r="J770" s="4"/>
      <c r="K770" s="4" t="s">
        <v>249</v>
      </c>
      <c r="L770" s="4" t="s">
        <v>887</v>
      </c>
      <c r="M770" s="4" t="s">
        <v>5649</v>
      </c>
      <c r="N770" s="4"/>
      <c r="O770" s="4" t="s">
        <v>5885</v>
      </c>
      <c r="P770" s="2" t="s">
        <v>5886</v>
      </c>
      <c r="Q770" s="2" t="s">
        <v>5887</v>
      </c>
      <c r="R770" s="4" t="s">
        <v>50</v>
      </c>
      <c r="S770" s="4" t="s">
        <v>5888</v>
      </c>
      <c r="T770" s="4" t="s">
        <v>402</v>
      </c>
      <c r="U770" s="4"/>
      <c r="V770" s="4"/>
      <c r="W770" s="4" t="s">
        <v>75</v>
      </c>
      <c r="X770" s="2" t="s">
        <v>5876</v>
      </c>
      <c r="Y770" s="4" t="s">
        <v>77</v>
      </c>
      <c r="Z770" s="4"/>
      <c r="AA770" s="4"/>
      <c r="AB770" s="4"/>
    </row>
    <row r="771" customFormat="false" ht="75" hidden="false" customHeight="true" outlineLevel="0" collapsed="false">
      <c r="A771" s="4" t="s">
        <v>5889</v>
      </c>
      <c r="B771" s="4" t="s">
        <v>5890</v>
      </c>
      <c r="C771" s="4" t="s">
        <v>5891</v>
      </c>
      <c r="D771" s="4" t="n">
        <v>1970</v>
      </c>
      <c r="E771" s="4" t="s">
        <v>91</v>
      </c>
      <c r="F771" s="4" t="s">
        <v>1266</v>
      </c>
      <c r="G771" s="4" t="str">
        <f aca="false">IF(LEFT(I771,3)="R1 ","L6",IF(D771&gt;=2014,"L1",IF(D771&gt;=1998,"L2",IF(D771&gt;=1987,"L3",IF(D771&gt;=1978,"L4",IF(D771&gt;=1965,"L5","L6"))))))</f>
        <v>L5</v>
      </c>
      <c r="H771" s="4" t="str">
        <f aca="false">IFERROR(INDEX(Lanes!$C$2:$C$60,MATCH(LEFT(I771,FIND(" ",I771)-1),Lanes!$A$2:$A$60,0)),"?")</f>
        <v>V</v>
      </c>
      <c r="I771" s="4" t="s">
        <v>5648</v>
      </c>
      <c r="J771" s="4"/>
      <c r="K771" s="4" t="s">
        <v>2678</v>
      </c>
      <c r="L771" s="4" t="s">
        <v>887</v>
      </c>
      <c r="M771" s="4" t="s">
        <v>5649</v>
      </c>
      <c r="N771" s="4" t="s">
        <v>5650</v>
      </c>
      <c r="O771" s="4" t="s">
        <v>5892</v>
      </c>
      <c r="P771" s="2" t="s">
        <v>5893</v>
      </c>
      <c r="Q771" s="2" t="s">
        <v>5894</v>
      </c>
      <c r="R771" s="4" t="s">
        <v>50</v>
      </c>
      <c r="S771" s="4" t="s">
        <v>5895</v>
      </c>
      <c r="T771" s="4" t="s">
        <v>52</v>
      </c>
      <c r="U771" s="4"/>
      <c r="V771" s="4"/>
      <c r="W771" s="4"/>
      <c r="X771" s="2" t="s">
        <v>5896</v>
      </c>
      <c r="Y771" s="4" t="s">
        <v>54</v>
      </c>
      <c r="Z771" s="4"/>
      <c r="AA771" s="4"/>
      <c r="AB771" s="4"/>
    </row>
    <row r="772" customFormat="false" ht="75" hidden="false" customHeight="true" outlineLevel="0" collapsed="false">
      <c r="A772" s="4" t="s">
        <v>5897</v>
      </c>
      <c r="B772" s="4" t="s">
        <v>5890</v>
      </c>
      <c r="C772" s="4" t="s">
        <v>5898</v>
      </c>
      <c r="D772" s="4" t="n">
        <v>1971</v>
      </c>
      <c r="E772" s="4" t="s">
        <v>396</v>
      </c>
      <c r="F772" s="4" t="s">
        <v>1266</v>
      </c>
      <c r="G772" s="4" t="str">
        <f aca="false">IF(LEFT(I772,3)="R1 ","L6",IF(D772&gt;=2014,"L1",IF(D772&gt;=1998,"L2",IF(D772&gt;=1987,"L3",IF(D772&gt;=1978,"L4",IF(D772&gt;=1965,"L5","L6"))))))</f>
        <v>L5</v>
      </c>
      <c r="H772" s="4" t="str">
        <f aca="false">IFERROR(INDEX(Lanes!$C$2:$C$60,MATCH(LEFT(I772,FIND(" ",I772)-1),Lanes!$A$2:$A$60,0)),"?")</f>
        <v>V</v>
      </c>
      <c r="I772" s="4" t="s">
        <v>5648</v>
      </c>
      <c r="J772" s="4"/>
      <c r="K772" s="4" t="s">
        <v>2678</v>
      </c>
      <c r="L772" s="4" t="s">
        <v>887</v>
      </c>
      <c r="M772" s="4" t="s">
        <v>5649</v>
      </c>
      <c r="N772" s="4" t="s">
        <v>5650</v>
      </c>
      <c r="O772" s="4" t="s">
        <v>5899</v>
      </c>
      <c r="P772" s="2" t="s">
        <v>5900</v>
      </c>
      <c r="Q772" s="2" t="s">
        <v>5901</v>
      </c>
      <c r="R772" s="4" t="s">
        <v>50</v>
      </c>
      <c r="S772" s="4" t="s">
        <v>5902</v>
      </c>
      <c r="T772" s="4" t="s">
        <v>107</v>
      </c>
      <c r="U772" s="4"/>
      <c r="V772" s="4"/>
      <c r="W772" s="4"/>
      <c r="X772" s="2" t="s">
        <v>5896</v>
      </c>
      <c r="Y772" s="4" t="s">
        <v>54</v>
      </c>
      <c r="Z772" s="4"/>
      <c r="AA772" s="4"/>
      <c r="AB772" s="4"/>
    </row>
    <row r="773" customFormat="false" ht="75" hidden="false" customHeight="true" outlineLevel="0" collapsed="false">
      <c r="A773" s="4" t="s">
        <v>5903</v>
      </c>
      <c r="B773" s="4" t="s">
        <v>5904</v>
      </c>
      <c r="C773" s="4" t="s">
        <v>5905</v>
      </c>
      <c r="D773" s="4" t="n">
        <v>1976</v>
      </c>
      <c r="E773" s="4" t="s">
        <v>91</v>
      </c>
      <c r="F773" s="4" t="s">
        <v>4921</v>
      </c>
      <c r="G773" s="4" t="str">
        <f aca="false">IF(LEFT(I773,3)="R1 ","L6",IF(D773&gt;=2014,"L1",IF(D773&gt;=1998,"L2",IF(D773&gt;=1987,"L3",IF(D773&gt;=1978,"L4",IF(D773&gt;=1965,"L5","L6"))))))</f>
        <v>L5</v>
      </c>
      <c r="H773" s="4" t="str">
        <f aca="false">IFERROR(INDEX(Lanes!$C$2:$C$60,MATCH(LEFT(I773,FIND(" ",I773)-1),Lanes!$A$2:$A$60,0)),"?")</f>
        <v>V</v>
      </c>
      <c r="I773" s="4" t="s">
        <v>5648</v>
      </c>
      <c r="J773" s="4"/>
      <c r="K773" s="4" t="s">
        <v>429</v>
      </c>
      <c r="L773" s="4" t="s">
        <v>887</v>
      </c>
      <c r="M773" s="4" t="s">
        <v>5649</v>
      </c>
      <c r="N773" s="4" t="s">
        <v>5650</v>
      </c>
      <c r="O773" s="4" t="s">
        <v>5906</v>
      </c>
      <c r="P773" s="2" t="s">
        <v>5907</v>
      </c>
      <c r="Q773" s="2" t="s">
        <v>5908</v>
      </c>
      <c r="R773" s="4" t="s">
        <v>50</v>
      </c>
      <c r="S773" s="4" t="s">
        <v>5909</v>
      </c>
      <c r="T773" s="4" t="s">
        <v>107</v>
      </c>
      <c r="U773" s="4"/>
      <c r="V773" s="4"/>
      <c r="W773" s="4"/>
      <c r="X773" s="2" t="s">
        <v>5673</v>
      </c>
      <c r="Y773" s="4" t="s">
        <v>77</v>
      </c>
      <c r="Z773" s="4"/>
      <c r="AA773" s="4"/>
      <c r="AB773" s="4"/>
    </row>
    <row r="774" customFormat="false" ht="75" hidden="false" customHeight="true" outlineLevel="0" collapsed="false">
      <c r="A774" s="4" t="s">
        <v>5910</v>
      </c>
      <c r="B774" s="4" t="s">
        <v>5890</v>
      </c>
      <c r="C774" s="4" t="s">
        <v>5911</v>
      </c>
      <c r="D774" s="4" t="n">
        <v>1988</v>
      </c>
      <c r="E774" s="4" t="s">
        <v>91</v>
      </c>
      <c r="F774" s="4" t="s">
        <v>1266</v>
      </c>
      <c r="G774" s="4" t="str">
        <f aca="false">IF(LEFT(I774,3)="R1 ","L6",IF(D774&gt;=2014,"L1",IF(D774&gt;=1998,"L2",IF(D774&gt;=1987,"L3",IF(D774&gt;=1978,"L4",IF(D774&gt;=1965,"L5","L6"))))))</f>
        <v>L3</v>
      </c>
      <c r="H774" s="4" t="str">
        <f aca="false">IFERROR(INDEX(Lanes!$C$2:$C$60,MATCH(LEFT(I774,FIND(" ",I774)-1),Lanes!$A$2:$A$60,0)),"?")</f>
        <v>V</v>
      </c>
      <c r="I774" s="4" t="s">
        <v>5648</v>
      </c>
      <c r="J774" s="4"/>
      <c r="K774" s="4" t="s">
        <v>2678</v>
      </c>
      <c r="L774" s="4" t="s">
        <v>887</v>
      </c>
      <c r="M774" s="4" t="s">
        <v>5649</v>
      </c>
      <c r="N774" s="4"/>
      <c r="O774" s="4" t="s">
        <v>5912</v>
      </c>
      <c r="P774" s="2" t="s">
        <v>5913</v>
      </c>
      <c r="Q774" s="2" t="s">
        <v>5914</v>
      </c>
      <c r="R774" s="4" t="s">
        <v>50</v>
      </c>
      <c r="S774" s="4" t="s">
        <v>5915</v>
      </c>
      <c r="T774" s="4" t="s">
        <v>402</v>
      </c>
      <c r="U774" s="4"/>
      <c r="V774" s="4"/>
      <c r="W774" s="4"/>
      <c r="X774" s="2" t="s">
        <v>5896</v>
      </c>
      <c r="Y774" s="4" t="s">
        <v>54</v>
      </c>
      <c r="Z774" s="4"/>
      <c r="AA774" s="4"/>
      <c r="AB774" s="4"/>
    </row>
    <row r="775" customFormat="false" ht="75" hidden="false" customHeight="true" outlineLevel="0" collapsed="false">
      <c r="A775" s="4" t="s">
        <v>5916</v>
      </c>
      <c r="B775" s="4" t="s">
        <v>5890</v>
      </c>
      <c r="C775" s="4" t="s">
        <v>5917</v>
      </c>
      <c r="D775" s="4" t="n">
        <v>1999</v>
      </c>
      <c r="E775" s="4" t="s">
        <v>91</v>
      </c>
      <c r="F775" s="4" t="s">
        <v>4921</v>
      </c>
      <c r="G775" s="4" t="str">
        <f aca="false">IF(LEFT(I775,3)="R1 ","L6",IF(D775&gt;=2014,"L1",IF(D775&gt;=1998,"L2",IF(D775&gt;=1987,"L3",IF(D775&gt;=1978,"L4",IF(D775&gt;=1965,"L5","L6"))))))</f>
        <v>L2</v>
      </c>
      <c r="H775" s="4" t="str">
        <f aca="false">IFERROR(INDEX(Lanes!$C$2:$C$60,MATCH(LEFT(I775,FIND(" ",I775)-1),Lanes!$A$2:$A$60,0)),"?")</f>
        <v>V</v>
      </c>
      <c r="I775" s="4" t="s">
        <v>5648</v>
      </c>
      <c r="J775" s="4"/>
      <c r="K775" s="4" t="s">
        <v>2678</v>
      </c>
      <c r="L775" s="4" t="s">
        <v>887</v>
      </c>
      <c r="M775" s="4" t="s">
        <v>5649</v>
      </c>
      <c r="N775" s="4"/>
      <c r="O775" s="4" t="s">
        <v>5918</v>
      </c>
      <c r="P775" s="2" t="s">
        <v>5919</v>
      </c>
      <c r="Q775" s="2" t="s">
        <v>5920</v>
      </c>
      <c r="R775" s="4" t="s">
        <v>50</v>
      </c>
      <c r="S775" s="4" t="s">
        <v>5921</v>
      </c>
      <c r="T775" s="4" t="s">
        <v>402</v>
      </c>
      <c r="U775" s="4"/>
      <c r="V775" s="4"/>
      <c r="W775" s="4"/>
      <c r="X775" s="2" t="s">
        <v>5673</v>
      </c>
      <c r="Y775" s="4" t="s">
        <v>77</v>
      </c>
      <c r="Z775" s="4"/>
      <c r="AA775" s="4"/>
      <c r="AB775" s="4"/>
    </row>
    <row r="776" customFormat="false" ht="75" hidden="false" customHeight="true" outlineLevel="0" collapsed="false">
      <c r="A776" s="4" t="s">
        <v>5922</v>
      </c>
      <c r="B776" s="4" t="s">
        <v>5668</v>
      </c>
      <c r="C776" s="4" t="s">
        <v>5923</v>
      </c>
      <c r="D776" s="4" t="n">
        <v>2000</v>
      </c>
      <c r="E776" s="4" t="s">
        <v>91</v>
      </c>
      <c r="F776" s="4" t="s">
        <v>4921</v>
      </c>
      <c r="G776" s="4" t="str">
        <f aca="false">IF(LEFT(I776,3)="R1 ","L6",IF(D776&gt;=2014,"L1",IF(D776&gt;=1998,"L2",IF(D776&gt;=1987,"L3",IF(D776&gt;=1978,"L4",IF(D776&gt;=1965,"L5","L6"))))))</f>
        <v>L2</v>
      </c>
      <c r="H776" s="4" t="str">
        <f aca="false">IFERROR(INDEX(Lanes!$C$2:$C$60,MATCH(LEFT(I776,FIND(" ",I776)-1),Lanes!$A$2:$A$60,0)),"?")</f>
        <v>V</v>
      </c>
      <c r="I776" s="4" t="s">
        <v>5648</v>
      </c>
      <c r="J776" s="4"/>
      <c r="K776" s="4" t="s">
        <v>44</v>
      </c>
      <c r="L776" s="4" t="s">
        <v>887</v>
      </c>
      <c r="M776" s="4" t="s">
        <v>5649</v>
      </c>
      <c r="N776" s="4"/>
      <c r="O776" s="4" t="s">
        <v>5924</v>
      </c>
      <c r="P776" s="2" t="s">
        <v>5925</v>
      </c>
      <c r="Q776" s="2" t="s">
        <v>5926</v>
      </c>
      <c r="R776" s="4" t="s">
        <v>50</v>
      </c>
      <c r="S776" s="4" t="s">
        <v>5927</v>
      </c>
      <c r="T776" s="4" t="s">
        <v>107</v>
      </c>
      <c r="U776" s="4"/>
      <c r="V776" s="4"/>
      <c r="W776" s="4" t="s">
        <v>75</v>
      </c>
      <c r="X776" s="2" t="s">
        <v>5673</v>
      </c>
      <c r="Y776" s="4" t="s">
        <v>77</v>
      </c>
      <c r="Z776" s="4"/>
      <c r="AA776" s="4"/>
      <c r="AB776" s="4"/>
    </row>
    <row r="777" customFormat="false" ht="75" hidden="false" customHeight="true" outlineLevel="0" collapsed="false">
      <c r="A777" s="4" t="s">
        <v>5928</v>
      </c>
      <c r="B777" s="4" t="s">
        <v>5709</v>
      </c>
      <c r="C777" s="4" t="s">
        <v>5929</v>
      </c>
      <c r="D777" s="4" t="n">
        <v>2003</v>
      </c>
      <c r="E777" s="4" t="s">
        <v>91</v>
      </c>
      <c r="F777" s="4" t="s">
        <v>4921</v>
      </c>
      <c r="G777" s="4" t="str">
        <f aca="false">IF(LEFT(I777,3)="R1 ","L6",IF(D777&gt;=2014,"L1",IF(D777&gt;=1998,"L2",IF(D777&gt;=1987,"L3",IF(D777&gt;=1978,"L4",IF(D777&gt;=1965,"L5","L6"))))))</f>
        <v>L2</v>
      </c>
      <c r="H777" s="4" t="str">
        <f aca="false">IFERROR(INDEX(Lanes!$C$2:$C$60,MATCH(LEFT(I777,FIND(" ",I777)-1),Lanes!$A$2:$A$60,0)),"?")</f>
        <v>V</v>
      </c>
      <c r="I777" s="4" t="s">
        <v>5648</v>
      </c>
      <c r="J777" s="4"/>
      <c r="K777" s="4" t="s">
        <v>249</v>
      </c>
      <c r="L777" s="4" t="s">
        <v>887</v>
      </c>
      <c r="M777" s="4" t="s">
        <v>5649</v>
      </c>
      <c r="N777" s="4"/>
      <c r="O777" s="4" t="s">
        <v>5930</v>
      </c>
      <c r="P777" s="2" t="s">
        <v>5931</v>
      </c>
      <c r="Q777" s="2" t="s">
        <v>5932</v>
      </c>
      <c r="R777" s="4" t="s">
        <v>50</v>
      </c>
      <c r="S777" s="4" t="s">
        <v>5933</v>
      </c>
      <c r="T777" s="4" t="s">
        <v>107</v>
      </c>
      <c r="U777" s="4"/>
      <c r="V777" s="4"/>
      <c r="W777" s="4" t="s">
        <v>75</v>
      </c>
      <c r="X777" s="2" t="s">
        <v>5673</v>
      </c>
      <c r="Y777" s="4" t="s">
        <v>77</v>
      </c>
      <c r="Z777" s="4"/>
      <c r="AA777" s="4"/>
      <c r="AB777" s="4"/>
    </row>
    <row r="778" customFormat="false" ht="75" hidden="false" customHeight="true" outlineLevel="0" collapsed="false">
      <c r="A778" s="4" t="s">
        <v>5934</v>
      </c>
      <c r="B778" s="4" t="s">
        <v>5668</v>
      </c>
      <c r="C778" s="4" t="s">
        <v>5935</v>
      </c>
      <c r="D778" s="4" t="n">
        <v>2005</v>
      </c>
      <c r="E778" s="4" t="s">
        <v>91</v>
      </c>
      <c r="F778" s="4" t="s">
        <v>4921</v>
      </c>
      <c r="G778" s="4" t="str">
        <f aca="false">IF(LEFT(I778,3)="R1 ","L6",IF(D778&gt;=2014,"L1",IF(D778&gt;=1998,"L2",IF(D778&gt;=1987,"L3",IF(D778&gt;=1978,"L4",IF(D778&gt;=1965,"L5","L6"))))))</f>
        <v>L2</v>
      </c>
      <c r="H778" s="4" t="str">
        <f aca="false">IFERROR(INDEX(Lanes!$C$2:$C$60,MATCH(LEFT(I778,FIND(" ",I778)-1),Lanes!$A$2:$A$60,0)),"?")</f>
        <v>V</v>
      </c>
      <c r="I778" s="4" t="s">
        <v>5648</v>
      </c>
      <c r="J778" s="4"/>
      <c r="K778" s="4" t="s">
        <v>44</v>
      </c>
      <c r="L778" s="4" t="s">
        <v>887</v>
      </c>
      <c r="M778" s="4" t="s">
        <v>5649</v>
      </c>
      <c r="N778" s="4"/>
      <c r="O778" s="4" t="s">
        <v>5936</v>
      </c>
      <c r="P778" s="2" t="s">
        <v>5937</v>
      </c>
      <c r="Q778" s="2" t="s">
        <v>5938</v>
      </c>
      <c r="R778" s="4" t="s">
        <v>50</v>
      </c>
      <c r="S778" s="4" t="s">
        <v>5939</v>
      </c>
      <c r="T778" s="4" t="s">
        <v>107</v>
      </c>
      <c r="U778" s="4"/>
      <c r="V778" s="4"/>
      <c r="W778" s="4" t="s">
        <v>75</v>
      </c>
      <c r="X778" s="2" t="s">
        <v>5673</v>
      </c>
      <c r="Y778" s="4" t="s">
        <v>77</v>
      </c>
      <c r="Z778" s="4"/>
      <c r="AA778" s="4"/>
      <c r="AB778" s="4"/>
    </row>
    <row r="779" customFormat="false" ht="75" hidden="false" customHeight="true" outlineLevel="0" collapsed="false">
      <c r="A779" s="4" t="s">
        <v>5940</v>
      </c>
      <c r="B779" s="4" t="s">
        <v>5668</v>
      </c>
      <c r="C779" s="4" t="s">
        <v>5941</v>
      </c>
      <c r="D779" s="4" t="n">
        <v>2006</v>
      </c>
      <c r="E779" s="4" t="s">
        <v>91</v>
      </c>
      <c r="F779" s="4" t="s">
        <v>4921</v>
      </c>
      <c r="G779" s="4" t="str">
        <f aca="false">IF(LEFT(I779,3)="R1 ","L6",IF(D779&gt;=2014,"L1",IF(D779&gt;=1998,"L2",IF(D779&gt;=1987,"L3",IF(D779&gt;=1978,"L4",IF(D779&gt;=1965,"L5","L6"))))))</f>
        <v>L2</v>
      </c>
      <c r="H779" s="4" t="str">
        <f aca="false">IFERROR(INDEX(Lanes!$C$2:$C$60,MATCH(LEFT(I779,FIND(" ",I779)-1),Lanes!$A$2:$A$60,0)),"?")</f>
        <v>V</v>
      </c>
      <c r="I779" s="4" t="s">
        <v>5648</v>
      </c>
      <c r="J779" s="4"/>
      <c r="K779" s="4" t="s">
        <v>249</v>
      </c>
      <c r="L779" s="4" t="s">
        <v>887</v>
      </c>
      <c r="M779" s="4" t="s">
        <v>5649</v>
      </c>
      <c r="N779" s="4"/>
      <c r="O779" s="4" t="s">
        <v>5942</v>
      </c>
      <c r="P779" s="2" t="s">
        <v>5943</v>
      </c>
      <c r="Q779" s="2" t="s">
        <v>5944</v>
      </c>
      <c r="R779" s="4" t="s">
        <v>50</v>
      </c>
      <c r="S779" s="4" t="s">
        <v>5945</v>
      </c>
      <c r="T779" s="4" t="s">
        <v>402</v>
      </c>
      <c r="U779" s="4"/>
      <c r="V779" s="4"/>
      <c r="W779" s="4" t="s">
        <v>75</v>
      </c>
      <c r="X779" s="2" t="s">
        <v>5673</v>
      </c>
      <c r="Y779" s="4" t="s">
        <v>77</v>
      </c>
      <c r="Z779" s="4"/>
      <c r="AA779" s="4"/>
      <c r="AB779" s="4"/>
    </row>
    <row r="780" customFormat="false" ht="75" hidden="false" customHeight="true" outlineLevel="0" collapsed="false">
      <c r="A780" s="4" t="s">
        <v>5946</v>
      </c>
      <c r="B780" s="4" t="s">
        <v>5668</v>
      </c>
      <c r="C780" s="4" t="s">
        <v>5947</v>
      </c>
      <c r="D780" s="4" t="n">
        <v>2007</v>
      </c>
      <c r="E780" s="4" t="s">
        <v>91</v>
      </c>
      <c r="F780" s="4" t="s">
        <v>4921</v>
      </c>
      <c r="G780" s="4" t="str">
        <f aca="false">IF(LEFT(I780,3)="R1 ","L6",IF(D780&gt;=2014,"L1",IF(D780&gt;=1998,"L2",IF(D780&gt;=1987,"L3",IF(D780&gt;=1978,"L4",IF(D780&gt;=1965,"L5","L6"))))))</f>
        <v>L2</v>
      </c>
      <c r="H780" s="4" t="str">
        <f aca="false">IFERROR(INDEX(Lanes!$C$2:$C$60,MATCH(LEFT(I780,FIND(" ",I780)-1),Lanes!$A$2:$A$60,0)),"?")</f>
        <v>V</v>
      </c>
      <c r="I780" s="4" t="s">
        <v>5648</v>
      </c>
      <c r="J780" s="4"/>
      <c r="K780" s="4" t="s">
        <v>249</v>
      </c>
      <c r="L780" s="4" t="s">
        <v>887</v>
      </c>
      <c r="M780" s="4" t="s">
        <v>5649</v>
      </c>
      <c r="N780" s="4"/>
      <c r="O780" s="4" t="s">
        <v>5948</v>
      </c>
      <c r="P780" s="2" t="s">
        <v>5949</v>
      </c>
      <c r="Q780" s="2" t="s">
        <v>5950</v>
      </c>
      <c r="R780" s="4" t="s">
        <v>50</v>
      </c>
      <c r="S780" s="4" t="s">
        <v>5951</v>
      </c>
      <c r="T780" s="4" t="s">
        <v>107</v>
      </c>
      <c r="U780" s="4"/>
      <c r="V780" s="4"/>
      <c r="W780" s="4" t="s">
        <v>75</v>
      </c>
      <c r="X780" s="2" t="s">
        <v>5673</v>
      </c>
      <c r="Y780" s="4" t="s">
        <v>77</v>
      </c>
      <c r="Z780" s="4"/>
      <c r="AA780" s="4"/>
      <c r="AB780" s="4"/>
    </row>
    <row r="781" customFormat="false" ht="75" hidden="false" customHeight="true" outlineLevel="0" collapsed="false">
      <c r="A781" s="4" t="s">
        <v>5952</v>
      </c>
      <c r="B781" s="4" t="s">
        <v>5668</v>
      </c>
      <c r="C781" s="4" t="s">
        <v>5953</v>
      </c>
      <c r="D781" s="4" t="n">
        <v>2010</v>
      </c>
      <c r="E781" s="4" t="s">
        <v>91</v>
      </c>
      <c r="F781" s="4" t="s">
        <v>4921</v>
      </c>
      <c r="G781" s="4" t="str">
        <f aca="false">IF(LEFT(I781,3)="R1 ","L6",IF(D781&gt;=2014,"L1",IF(D781&gt;=1998,"L2",IF(D781&gt;=1987,"L3",IF(D781&gt;=1978,"L4",IF(D781&gt;=1965,"L5","L6"))))))</f>
        <v>L2</v>
      </c>
      <c r="H781" s="4" t="str">
        <f aca="false">IFERROR(INDEX(Lanes!$C$2:$C$60,MATCH(LEFT(I781,FIND(" ",I781)-1),Lanes!$A$2:$A$60,0)),"?")</f>
        <v>V</v>
      </c>
      <c r="I781" s="4" t="s">
        <v>5648</v>
      </c>
      <c r="J781" s="4"/>
      <c r="K781" s="4" t="s">
        <v>249</v>
      </c>
      <c r="L781" s="4" t="s">
        <v>887</v>
      </c>
      <c r="M781" s="4" t="s">
        <v>5649</v>
      </c>
      <c r="N781" s="4"/>
      <c r="O781" s="4" t="s">
        <v>5954</v>
      </c>
      <c r="P781" s="2" t="s">
        <v>5955</v>
      </c>
      <c r="Q781" s="2" t="s">
        <v>5956</v>
      </c>
      <c r="R781" s="4" t="s">
        <v>50</v>
      </c>
      <c r="S781" s="4" t="s">
        <v>5957</v>
      </c>
      <c r="T781" s="4" t="s">
        <v>107</v>
      </c>
      <c r="U781" s="4"/>
      <c r="V781" s="4"/>
      <c r="W781" s="4" t="s">
        <v>75</v>
      </c>
      <c r="X781" s="2" t="s">
        <v>5958</v>
      </c>
      <c r="Y781" s="4" t="s">
        <v>54</v>
      </c>
      <c r="Z781" s="4"/>
      <c r="AA781" s="4"/>
      <c r="AB781" s="4"/>
    </row>
    <row r="782" customFormat="false" ht="75" hidden="false" customHeight="true" outlineLevel="0" collapsed="false">
      <c r="A782" s="4" t="s">
        <v>5959</v>
      </c>
      <c r="B782" s="4" t="s">
        <v>5709</v>
      </c>
      <c r="C782" s="4" t="s">
        <v>5960</v>
      </c>
      <c r="D782" s="4" t="n">
        <v>2012</v>
      </c>
      <c r="E782" s="4" t="s">
        <v>91</v>
      </c>
      <c r="F782" s="4" t="s">
        <v>4921</v>
      </c>
      <c r="G782" s="4" t="str">
        <f aca="false">IF(LEFT(I782,3)="R1 ","L6",IF(D782&gt;=2014,"L1",IF(D782&gt;=1998,"L2",IF(D782&gt;=1987,"L3",IF(D782&gt;=1978,"L4",IF(D782&gt;=1965,"L5","L6"))))))</f>
        <v>L2</v>
      </c>
      <c r="H782" s="4" t="str">
        <f aca="false">IFERROR(INDEX(Lanes!$C$2:$C$60,MATCH(LEFT(I782,FIND(" ",I782)-1),Lanes!$A$2:$A$60,0)),"?")</f>
        <v>V</v>
      </c>
      <c r="I782" s="4" t="s">
        <v>5648</v>
      </c>
      <c r="J782" s="4"/>
      <c r="K782" s="4" t="s">
        <v>249</v>
      </c>
      <c r="L782" s="4" t="s">
        <v>887</v>
      </c>
      <c r="M782" s="4" t="s">
        <v>5649</v>
      </c>
      <c r="N782" s="4"/>
      <c r="O782" s="4" t="s">
        <v>5961</v>
      </c>
      <c r="P782" s="2" t="s">
        <v>5962</v>
      </c>
      <c r="Q782" s="2" t="s">
        <v>5963</v>
      </c>
      <c r="R782" s="4" t="s">
        <v>50</v>
      </c>
      <c r="S782" s="4" t="s">
        <v>5964</v>
      </c>
      <c r="T782" s="4" t="s">
        <v>402</v>
      </c>
      <c r="U782" s="4"/>
      <c r="V782" s="4"/>
      <c r="W782" s="4" t="s">
        <v>75</v>
      </c>
      <c r="X782" s="2" t="s">
        <v>5673</v>
      </c>
      <c r="Y782" s="4" t="s">
        <v>77</v>
      </c>
      <c r="Z782" s="4"/>
      <c r="AA782" s="4"/>
      <c r="AB782" s="4"/>
    </row>
    <row r="783" customFormat="false" ht="75" hidden="false" customHeight="true" outlineLevel="0" collapsed="false">
      <c r="A783" s="4" t="s">
        <v>5965</v>
      </c>
      <c r="B783" s="4" t="s">
        <v>5709</v>
      </c>
      <c r="C783" s="4" t="s">
        <v>5966</v>
      </c>
      <c r="D783" s="4" t="n">
        <v>2012</v>
      </c>
      <c r="E783" s="4" t="s">
        <v>91</v>
      </c>
      <c r="F783" s="4" t="s">
        <v>4921</v>
      </c>
      <c r="G783" s="4" t="str">
        <f aca="false">IF(LEFT(I783,3)="R1 ","L6",IF(D783&gt;=2014,"L1",IF(D783&gt;=1998,"L2",IF(D783&gt;=1987,"L3",IF(D783&gt;=1978,"L4",IF(D783&gt;=1965,"L5","L6"))))))</f>
        <v>L2</v>
      </c>
      <c r="H783" s="4" t="str">
        <f aca="false">IFERROR(INDEX(Lanes!$C$2:$C$60,MATCH(LEFT(I783,FIND(" ",I783)-1),Lanes!$A$2:$A$60,0)),"?")</f>
        <v>V</v>
      </c>
      <c r="I783" s="4" t="s">
        <v>5648</v>
      </c>
      <c r="J783" s="4"/>
      <c r="K783" s="4" t="s">
        <v>249</v>
      </c>
      <c r="L783" s="4" t="s">
        <v>887</v>
      </c>
      <c r="M783" s="4" t="s">
        <v>5649</v>
      </c>
      <c r="N783" s="4"/>
      <c r="O783" s="4" t="s">
        <v>5967</v>
      </c>
      <c r="P783" s="2" t="s">
        <v>5968</v>
      </c>
      <c r="Q783" s="2" t="s">
        <v>5969</v>
      </c>
      <c r="R783" s="4" t="s">
        <v>50</v>
      </c>
      <c r="S783" s="4" t="s">
        <v>5970</v>
      </c>
      <c r="T783" s="4" t="s">
        <v>107</v>
      </c>
      <c r="U783" s="4"/>
      <c r="V783" s="4"/>
      <c r="W783" s="4" t="s">
        <v>75</v>
      </c>
      <c r="X783" s="2" t="s">
        <v>5673</v>
      </c>
      <c r="Y783" s="4" t="s">
        <v>77</v>
      </c>
      <c r="Z783" s="4"/>
      <c r="AA783" s="4"/>
      <c r="AB783" s="4"/>
    </row>
    <row r="784" customFormat="false" ht="75" hidden="false" customHeight="true" outlineLevel="0" collapsed="false">
      <c r="A784" s="4" t="s">
        <v>5971</v>
      </c>
      <c r="B784" s="4" t="s">
        <v>5709</v>
      </c>
      <c r="C784" s="4" t="s">
        <v>5972</v>
      </c>
      <c r="D784" s="4" t="n">
        <v>2019</v>
      </c>
      <c r="E784" s="4" t="s">
        <v>91</v>
      </c>
      <c r="F784" s="4" t="s">
        <v>4921</v>
      </c>
      <c r="G784" s="4" t="str">
        <f aca="false">IF(LEFT(I784,3)="R1 ","L6",IF(D784&gt;=2014,"L1",IF(D784&gt;=1998,"L2",IF(D784&gt;=1987,"L3",IF(D784&gt;=1978,"L4",IF(D784&gt;=1965,"L5","L6"))))))</f>
        <v>L1</v>
      </c>
      <c r="H784" s="4" t="str">
        <f aca="false">IFERROR(INDEX(Lanes!$C$2:$C$60,MATCH(LEFT(I784,FIND(" ",I784)-1),Lanes!$A$2:$A$60,0)),"?")</f>
        <v>V</v>
      </c>
      <c r="I784" s="4" t="s">
        <v>5648</v>
      </c>
      <c r="J784" s="4"/>
      <c r="K784" s="4" t="s">
        <v>249</v>
      </c>
      <c r="L784" s="4" t="s">
        <v>887</v>
      </c>
      <c r="M784" s="4" t="s">
        <v>5649</v>
      </c>
      <c r="N784" s="4"/>
      <c r="O784" s="4" t="s">
        <v>5973</v>
      </c>
      <c r="P784" s="2" t="s">
        <v>5974</v>
      </c>
      <c r="Q784" s="2" t="s">
        <v>5975</v>
      </c>
      <c r="R784" s="4" t="s">
        <v>50</v>
      </c>
      <c r="S784" s="4" t="s">
        <v>5976</v>
      </c>
      <c r="T784" s="4" t="s">
        <v>107</v>
      </c>
      <c r="U784" s="4"/>
      <c r="V784" s="4"/>
      <c r="W784" s="4" t="s">
        <v>75</v>
      </c>
      <c r="X784" s="2" t="s">
        <v>5673</v>
      </c>
      <c r="Y784" s="4" t="s">
        <v>77</v>
      </c>
      <c r="Z784" s="4"/>
      <c r="AA784" s="4"/>
      <c r="AB784" s="4"/>
    </row>
    <row r="785" customFormat="false" ht="75" hidden="false" customHeight="true" outlineLevel="0" collapsed="false">
      <c r="A785" s="4" t="s">
        <v>5977</v>
      </c>
      <c r="B785" s="4" t="s">
        <v>5709</v>
      </c>
      <c r="C785" s="4" t="s">
        <v>5978</v>
      </c>
      <c r="D785" s="4" t="n">
        <v>2021</v>
      </c>
      <c r="E785" s="4" t="s">
        <v>91</v>
      </c>
      <c r="F785" s="4" t="s">
        <v>4921</v>
      </c>
      <c r="G785" s="4" t="str">
        <f aca="false">IF(LEFT(I785,3)="R1 ","L6",IF(D785&gt;=2014,"L1",IF(D785&gt;=1998,"L2",IF(D785&gt;=1987,"L3",IF(D785&gt;=1978,"L4",IF(D785&gt;=1965,"L5","L6"))))))</f>
        <v>L1</v>
      </c>
      <c r="H785" s="4" t="str">
        <f aca="false">IFERROR(INDEX(Lanes!$C$2:$C$60,MATCH(LEFT(I785,FIND(" ",I785)-1),Lanes!$A$2:$A$60,0)),"?")</f>
        <v>V</v>
      </c>
      <c r="I785" s="4" t="s">
        <v>5648</v>
      </c>
      <c r="J785" s="4"/>
      <c r="K785" s="4" t="s">
        <v>249</v>
      </c>
      <c r="L785" s="4" t="s">
        <v>887</v>
      </c>
      <c r="M785" s="4" t="s">
        <v>5649</v>
      </c>
      <c r="N785" s="4"/>
      <c r="O785" s="4" t="s">
        <v>5979</v>
      </c>
      <c r="P785" s="2" t="s">
        <v>5980</v>
      </c>
      <c r="Q785" s="2" t="s">
        <v>5981</v>
      </c>
      <c r="R785" s="4" t="s">
        <v>50</v>
      </c>
      <c r="S785" s="4" t="s">
        <v>5982</v>
      </c>
      <c r="T785" s="4" t="s">
        <v>107</v>
      </c>
      <c r="U785" s="4"/>
      <c r="V785" s="4"/>
      <c r="W785" s="4" t="s">
        <v>75</v>
      </c>
      <c r="X785" s="2" t="s">
        <v>5983</v>
      </c>
      <c r="Y785" s="4" t="s">
        <v>54</v>
      </c>
      <c r="Z785" s="4"/>
      <c r="AA785" s="4"/>
      <c r="AB785" s="4"/>
    </row>
    <row r="786" customFormat="false" ht="75" hidden="false" customHeight="true" outlineLevel="0" collapsed="false">
      <c r="A786" s="4" t="s">
        <v>5984</v>
      </c>
      <c r="B786" s="4" t="s">
        <v>5709</v>
      </c>
      <c r="C786" s="4" t="s">
        <v>5985</v>
      </c>
      <c r="D786" s="4" t="n">
        <v>2022</v>
      </c>
      <c r="E786" s="4" t="s">
        <v>91</v>
      </c>
      <c r="F786" s="4" t="s">
        <v>4921</v>
      </c>
      <c r="G786" s="4" t="str">
        <f aca="false">IF(LEFT(I786,3)="R1 ","L6",IF(D786&gt;=2014,"L1",IF(D786&gt;=1998,"L2",IF(D786&gt;=1987,"L3",IF(D786&gt;=1978,"L4",IF(D786&gt;=1965,"L5","L6"))))))</f>
        <v>L1</v>
      </c>
      <c r="H786" s="4" t="str">
        <f aca="false">IFERROR(INDEX(Lanes!$C$2:$C$60,MATCH(LEFT(I786,FIND(" ",I786)-1),Lanes!$A$2:$A$60,0)),"?")</f>
        <v>V</v>
      </c>
      <c r="I786" s="4" t="s">
        <v>5648</v>
      </c>
      <c r="J786" s="4"/>
      <c r="K786" s="4" t="s">
        <v>249</v>
      </c>
      <c r="L786" s="4" t="s">
        <v>887</v>
      </c>
      <c r="M786" s="4" t="s">
        <v>5649</v>
      </c>
      <c r="N786" s="4"/>
      <c r="O786" s="4" t="s">
        <v>5986</v>
      </c>
      <c r="P786" s="2" t="s">
        <v>5987</v>
      </c>
      <c r="Q786" s="2" t="s">
        <v>5988</v>
      </c>
      <c r="R786" s="4" t="s">
        <v>50</v>
      </c>
      <c r="S786" s="4" t="s">
        <v>5989</v>
      </c>
      <c r="T786" s="4" t="s">
        <v>107</v>
      </c>
      <c r="U786" s="4"/>
      <c r="V786" s="4"/>
      <c r="W786" s="4" t="s">
        <v>75</v>
      </c>
      <c r="X786" s="2" t="s">
        <v>5990</v>
      </c>
      <c r="Y786" s="4" t="s">
        <v>54</v>
      </c>
      <c r="Z786" s="4"/>
      <c r="AA786" s="4"/>
      <c r="AB786" s="4"/>
    </row>
    <row r="787" customFormat="false" ht="75" hidden="false" customHeight="true" outlineLevel="0" collapsed="false">
      <c r="A787" s="4" t="s">
        <v>5991</v>
      </c>
      <c r="B787" s="4" t="s">
        <v>5992</v>
      </c>
      <c r="C787" s="4" t="s">
        <v>5993</v>
      </c>
      <c r="D787" s="4" t="n">
        <v>2024</v>
      </c>
      <c r="E787" s="4" t="s">
        <v>396</v>
      </c>
      <c r="F787" s="4" t="s">
        <v>4921</v>
      </c>
      <c r="G787" s="4" t="str">
        <f aca="false">IF(LEFT(I787,3)="R1 ","L6",IF(D787&gt;=2014,"L1",IF(D787&gt;=1998,"L2",IF(D787&gt;=1987,"L3",IF(D787&gt;=1978,"L4",IF(D787&gt;=1965,"L5","L6"))))))</f>
        <v>L1</v>
      </c>
      <c r="H787" s="4" t="str">
        <f aca="false">IFERROR(INDEX(Lanes!$C$2:$C$60,MATCH(LEFT(I787,FIND(" ",I787)-1),Lanes!$A$2:$A$60,0)),"?")</f>
        <v>V</v>
      </c>
      <c r="I787" s="4" t="s">
        <v>5648</v>
      </c>
      <c r="J787" s="4"/>
      <c r="K787" s="4" t="s">
        <v>249</v>
      </c>
      <c r="L787" s="4" t="s">
        <v>887</v>
      </c>
      <c r="M787" s="4" t="s">
        <v>5649</v>
      </c>
      <c r="N787" s="4"/>
      <c r="O787" s="4" t="s">
        <v>5994</v>
      </c>
      <c r="P787" s="2" t="s">
        <v>5995</v>
      </c>
      <c r="Q787" s="2" t="s">
        <v>5996</v>
      </c>
      <c r="R787" s="4" t="s">
        <v>50</v>
      </c>
      <c r="S787" s="4" t="s">
        <v>5809</v>
      </c>
      <c r="T787" s="4" t="s">
        <v>402</v>
      </c>
      <c r="U787" s="4"/>
      <c r="V787" s="4"/>
      <c r="W787" s="4"/>
      <c r="X787" s="2" t="s">
        <v>5997</v>
      </c>
      <c r="Y787" s="4" t="s">
        <v>54</v>
      </c>
      <c r="Z787" s="4"/>
      <c r="AA787" s="4"/>
      <c r="AB787" s="4"/>
    </row>
    <row r="788" customFormat="false" ht="75" hidden="false" customHeight="true" outlineLevel="0" collapsed="false">
      <c r="A788" s="4" t="s">
        <v>5998</v>
      </c>
      <c r="B788" s="4" t="s">
        <v>5999</v>
      </c>
      <c r="C788" s="4" t="s">
        <v>6000</v>
      </c>
      <c r="D788" s="4" t="n">
        <v>2025</v>
      </c>
      <c r="E788" s="4" t="s">
        <v>91</v>
      </c>
      <c r="F788" s="4" t="s">
        <v>4921</v>
      </c>
      <c r="G788" s="4" t="str">
        <f aca="false">IF(LEFT(I788,3)="R1 ","L6",IF(D788&gt;=2014,"L1",IF(D788&gt;=1998,"L2",IF(D788&gt;=1987,"L3",IF(D788&gt;=1978,"L4",IF(D788&gt;=1965,"L5","L6"))))))</f>
        <v>L1</v>
      </c>
      <c r="H788" s="4" t="str">
        <f aca="false">IFERROR(INDEX(Lanes!$C$2:$C$60,MATCH(LEFT(I788,FIND(" ",I788)-1),Lanes!$A$2:$A$60,0)),"?")</f>
        <v>V</v>
      </c>
      <c r="I788" s="4" t="s">
        <v>5648</v>
      </c>
      <c r="J788" s="4"/>
      <c r="K788" s="4" t="s">
        <v>249</v>
      </c>
      <c r="L788" s="4" t="s">
        <v>887</v>
      </c>
      <c r="M788" s="4" t="s">
        <v>5649</v>
      </c>
      <c r="N788" s="4"/>
      <c r="O788" s="4" t="s">
        <v>6001</v>
      </c>
      <c r="P788" s="2" t="s">
        <v>6002</v>
      </c>
      <c r="Q788" s="2" t="s">
        <v>6003</v>
      </c>
      <c r="R788" s="4" t="s">
        <v>50</v>
      </c>
      <c r="S788" s="4" t="s">
        <v>6004</v>
      </c>
      <c r="T788" s="4" t="s">
        <v>107</v>
      </c>
      <c r="U788" s="4"/>
      <c r="V788" s="4"/>
      <c r="W788" s="4"/>
      <c r="X788" s="2" t="s">
        <v>6005</v>
      </c>
      <c r="Y788" s="4" t="s">
        <v>54</v>
      </c>
      <c r="Z788" s="4"/>
      <c r="AA788" s="4"/>
      <c r="AB788" s="4"/>
    </row>
    <row r="789" customFormat="false" ht="75" hidden="false" customHeight="true" outlineLevel="0" collapsed="false">
      <c r="A789" s="4" t="s">
        <v>6006</v>
      </c>
      <c r="B789" s="4" t="s">
        <v>5668</v>
      </c>
      <c r="C789" s="4" t="s">
        <v>6007</v>
      </c>
      <c r="D789" s="4" t="n">
        <v>2007</v>
      </c>
      <c r="E789" s="4" t="s">
        <v>396</v>
      </c>
      <c r="F789" s="4" t="s">
        <v>4921</v>
      </c>
      <c r="G789" s="4" t="str">
        <f aca="false">IF(LEFT(I789,3)="R1 ","L6",IF(D789&gt;=2014,"L1",IF(D789&gt;=1998,"L2",IF(D789&gt;=1987,"L3",IF(D789&gt;=1978,"L4",IF(D789&gt;=1965,"L5","L6"))))))</f>
        <v>L2</v>
      </c>
      <c r="H789" s="4" t="str">
        <f aca="false">IFERROR(INDEX(Lanes!$C$2:$C$60,MATCH(LEFT(I789,FIND(" ",I789)-1),Lanes!$A$2:$A$60,0)),"?")</f>
        <v>V</v>
      </c>
      <c r="I789" s="4" t="s">
        <v>5648</v>
      </c>
      <c r="J789" s="4"/>
      <c r="K789" s="4" t="s">
        <v>44</v>
      </c>
      <c r="L789" s="4" t="s">
        <v>887</v>
      </c>
      <c r="M789" s="4" t="s">
        <v>5649</v>
      </c>
      <c r="N789" s="4"/>
      <c r="O789" s="4" t="s">
        <v>6008</v>
      </c>
      <c r="P789" s="2" t="s">
        <v>6009</v>
      </c>
      <c r="Q789" s="2" t="s">
        <v>6010</v>
      </c>
      <c r="R789" s="4" t="s">
        <v>50</v>
      </c>
      <c r="S789" s="4" t="s">
        <v>6011</v>
      </c>
      <c r="T789" s="4" t="s">
        <v>107</v>
      </c>
      <c r="U789" s="4"/>
      <c r="V789" s="4"/>
      <c r="W789" s="4" t="s">
        <v>75</v>
      </c>
      <c r="X789" s="2" t="s">
        <v>5673</v>
      </c>
      <c r="Y789" s="4" t="s">
        <v>77</v>
      </c>
      <c r="Z789" s="4"/>
      <c r="AA789" s="4"/>
      <c r="AB789" s="4"/>
    </row>
    <row r="790" customFormat="false" ht="75" hidden="false" customHeight="true" outlineLevel="0" collapsed="false">
      <c r="A790" s="4" t="s">
        <v>6012</v>
      </c>
      <c r="B790" s="4" t="s">
        <v>5668</v>
      </c>
      <c r="C790" s="4" t="s">
        <v>6013</v>
      </c>
      <c r="D790" s="4" t="n">
        <v>2013</v>
      </c>
      <c r="E790" s="4" t="s">
        <v>396</v>
      </c>
      <c r="F790" s="4" t="s">
        <v>4921</v>
      </c>
      <c r="G790" s="4" t="str">
        <f aca="false">IF(LEFT(I790,3)="R1 ","L6",IF(D790&gt;=2014,"L1",IF(D790&gt;=1998,"L2",IF(D790&gt;=1987,"L3",IF(D790&gt;=1978,"L4",IF(D790&gt;=1965,"L5","L6"))))))</f>
        <v>L2</v>
      </c>
      <c r="H790" s="4" t="str">
        <f aca="false">IFERROR(INDEX(Lanes!$C$2:$C$60,MATCH(LEFT(I790,FIND(" ",I790)-1),Lanes!$A$2:$A$60,0)),"?")</f>
        <v>V</v>
      </c>
      <c r="I790" s="4" t="s">
        <v>5648</v>
      </c>
      <c r="J790" s="4"/>
      <c r="K790" s="4" t="s">
        <v>44</v>
      </c>
      <c r="L790" s="4" t="s">
        <v>887</v>
      </c>
      <c r="M790" s="4" t="s">
        <v>5649</v>
      </c>
      <c r="N790" s="4"/>
      <c r="O790" s="4" t="s">
        <v>6014</v>
      </c>
      <c r="P790" s="2" t="s">
        <v>6015</v>
      </c>
      <c r="Q790" s="2" t="s">
        <v>6016</v>
      </c>
      <c r="R790" s="4" t="s">
        <v>50</v>
      </c>
      <c r="S790" s="4" t="s">
        <v>6017</v>
      </c>
      <c r="T790" s="4" t="s">
        <v>402</v>
      </c>
      <c r="U790" s="4"/>
      <c r="V790" s="4"/>
      <c r="W790" s="4" t="s">
        <v>75</v>
      </c>
      <c r="X790" s="2" t="s">
        <v>6018</v>
      </c>
      <c r="Y790" s="4" t="s">
        <v>54</v>
      </c>
      <c r="Z790" s="4"/>
      <c r="AA790" s="4"/>
      <c r="AB790" s="4"/>
    </row>
    <row r="791" customFormat="false" ht="75" hidden="false" customHeight="true" outlineLevel="0" collapsed="false">
      <c r="A791" s="4" t="s">
        <v>6019</v>
      </c>
      <c r="B791" s="4" t="s">
        <v>6020</v>
      </c>
      <c r="C791" s="4" t="s">
        <v>6021</v>
      </c>
      <c r="D791" s="4" t="n">
        <v>2019</v>
      </c>
      <c r="E791" s="4" t="s">
        <v>396</v>
      </c>
      <c r="F791" s="4" t="s">
        <v>4921</v>
      </c>
      <c r="G791" s="4" t="str">
        <f aca="false">IF(LEFT(I791,3)="R1 ","L6",IF(D791&gt;=2014,"L1",IF(D791&gt;=1998,"L2",IF(D791&gt;=1987,"L3",IF(D791&gt;=1978,"L4",IF(D791&gt;=1965,"L5","L6"))))))</f>
        <v>L1</v>
      </c>
      <c r="H791" s="4" t="str">
        <f aca="false">IFERROR(INDEX(Lanes!$C$2:$C$60,MATCH(LEFT(I791,FIND(" ",I791)-1),Lanes!$A$2:$A$60,0)),"?")</f>
        <v>V</v>
      </c>
      <c r="I791" s="4" t="s">
        <v>5648</v>
      </c>
      <c r="J791" s="4"/>
      <c r="K791" s="4" t="s">
        <v>429</v>
      </c>
      <c r="L791" s="4" t="s">
        <v>887</v>
      </c>
      <c r="M791" s="4" t="s">
        <v>5649</v>
      </c>
      <c r="N791" s="4"/>
      <c r="O791" s="4" t="s">
        <v>6022</v>
      </c>
      <c r="P791" s="2" t="s">
        <v>6023</v>
      </c>
      <c r="Q791" s="2" t="s">
        <v>6024</v>
      </c>
      <c r="R791" s="4" t="s">
        <v>50</v>
      </c>
      <c r="S791" s="4" t="s">
        <v>6025</v>
      </c>
      <c r="T791" s="4" t="s">
        <v>402</v>
      </c>
      <c r="U791" s="4"/>
      <c r="V791" s="4"/>
      <c r="W791" s="4"/>
      <c r="X791" s="2" t="s">
        <v>6026</v>
      </c>
      <c r="Y791" s="4" t="s">
        <v>54</v>
      </c>
      <c r="Z791" s="4"/>
      <c r="AA791" s="4"/>
      <c r="AB791" s="4"/>
    </row>
    <row r="792" customFormat="false" ht="75" hidden="false" customHeight="true" outlineLevel="0" collapsed="false">
      <c r="A792" s="4" t="s">
        <v>6027</v>
      </c>
      <c r="B792" s="4" t="s">
        <v>5668</v>
      </c>
      <c r="C792" s="4" t="s">
        <v>6028</v>
      </c>
      <c r="D792" s="4" t="n">
        <v>2020</v>
      </c>
      <c r="E792" s="4" t="s">
        <v>91</v>
      </c>
      <c r="F792" s="4" t="s">
        <v>4921</v>
      </c>
      <c r="G792" s="4" t="str">
        <f aca="false">IF(LEFT(I792,3)="R1 ","L6",IF(D792&gt;=2014,"L1",IF(D792&gt;=1998,"L2",IF(D792&gt;=1987,"L3",IF(D792&gt;=1978,"L4",IF(D792&gt;=1965,"L5","L6"))))))</f>
        <v>L1</v>
      </c>
      <c r="H792" s="4" t="str">
        <f aca="false">IFERROR(INDEX(Lanes!$C$2:$C$60,MATCH(LEFT(I792,FIND(" ",I792)-1),Lanes!$A$2:$A$60,0)),"?")</f>
        <v>V</v>
      </c>
      <c r="I792" s="4" t="s">
        <v>5648</v>
      </c>
      <c r="J792" s="4"/>
      <c r="K792" s="4" t="s">
        <v>44</v>
      </c>
      <c r="L792" s="4" t="s">
        <v>887</v>
      </c>
      <c r="M792" s="4" t="s">
        <v>5649</v>
      </c>
      <c r="N792" s="4"/>
      <c r="O792" s="4" t="s">
        <v>6029</v>
      </c>
      <c r="P792" s="2" t="s">
        <v>6030</v>
      </c>
      <c r="Q792" s="2" t="s">
        <v>6031</v>
      </c>
      <c r="R792" s="4" t="s">
        <v>50</v>
      </c>
      <c r="S792" s="4" t="s">
        <v>6032</v>
      </c>
      <c r="T792" s="4" t="s">
        <v>107</v>
      </c>
      <c r="U792" s="4"/>
      <c r="V792" s="4"/>
      <c r="W792" s="4" t="s">
        <v>75</v>
      </c>
      <c r="X792" s="2" t="s">
        <v>6033</v>
      </c>
      <c r="Y792" s="4" t="s">
        <v>54</v>
      </c>
      <c r="Z792" s="4"/>
      <c r="AA792" s="4"/>
      <c r="AB792" s="4"/>
    </row>
    <row r="793" customFormat="false" ht="75" hidden="false" customHeight="true" outlineLevel="0" collapsed="false">
      <c r="A793" s="4" t="s">
        <v>6034</v>
      </c>
      <c r="B793" s="4" t="s">
        <v>5668</v>
      </c>
      <c r="C793" s="4" t="s">
        <v>6035</v>
      </c>
      <c r="D793" s="4" t="n">
        <v>2017</v>
      </c>
      <c r="E793" s="4" t="s">
        <v>91</v>
      </c>
      <c r="F793" s="4" t="s">
        <v>4921</v>
      </c>
      <c r="G793" s="4" t="str">
        <f aca="false">IF(LEFT(I793,3)="R1 ","L6",IF(D793&gt;=2014,"L1",IF(D793&gt;=1998,"L2",IF(D793&gt;=1987,"L3",IF(D793&gt;=1978,"L4",IF(D793&gt;=1965,"L5","L6"))))))</f>
        <v>L1</v>
      </c>
      <c r="H793" s="4" t="str">
        <f aca="false">IFERROR(INDEX(Lanes!$C$2:$C$60,MATCH(LEFT(I793,FIND(" ",I793)-1),Lanes!$A$2:$A$60,0)),"?")</f>
        <v>V</v>
      </c>
      <c r="I793" s="4" t="s">
        <v>5648</v>
      </c>
      <c r="J793" s="4"/>
      <c r="K793" s="4" t="s">
        <v>44</v>
      </c>
      <c r="L793" s="4" t="s">
        <v>887</v>
      </c>
      <c r="M793" s="4" t="s">
        <v>5649</v>
      </c>
      <c r="N793" s="4"/>
      <c r="O793" s="4" t="s">
        <v>6036</v>
      </c>
      <c r="P793" s="2" t="s">
        <v>6037</v>
      </c>
      <c r="Q793" s="2" t="s">
        <v>6038</v>
      </c>
      <c r="R793" s="4" t="s">
        <v>50</v>
      </c>
      <c r="S793" s="4" t="s">
        <v>6039</v>
      </c>
      <c r="T793" s="4" t="s">
        <v>107</v>
      </c>
      <c r="U793" s="4"/>
      <c r="V793" s="4"/>
      <c r="W793" s="4" t="s">
        <v>75</v>
      </c>
      <c r="X793" s="2" t="s">
        <v>6040</v>
      </c>
      <c r="Y793" s="4" t="s">
        <v>54</v>
      </c>
      <c r="Z793" s="4"/>
      <c r="AA793" s="4"/>
      <c r="AB793" s="4"/>
    </row>
    <row r="794" customFormat="false" ht="75" hidden="false" customHeight="true" outlineLevel="0" collapsed="false">
      <c r="A794" s="4" t="s">
        <v>6041</v>
      </c>
      <c r="B794" s="4" t="s">
        <v>5668</v>
      </c>
      <c r="C794" s="4" t="s">
        <v>6042</v>
      </c>
      <c r="D794" s="4" t="n">
        <v>2023</v>
      </c>
      <c r="E794" s="4" t="s">
        <v>91</v>
      </c>
      <c r="F794" s="4" t="s">
        <v>4921</v>
      </c>
      <c r="G794" s="4" t="str">
        <f aca="false">IF(LEFT(I794,3)="R1 ","L6",IF(D794&gt;=2014,"L1",IF(D794&gt;=1998,"L2",IF(D794&gt;=1987,"L3",IF(D794&gt;=1978,"L4",IF(D794&gt;=1965,"L5","L6"))))))</f>
        <v>L1</v>
      </c>
      <c r="H794" s="4" t="str">
        <f aca="false">IFERROR(INDEX(Lanes!$C$2:$C$60,MATCH(LEFT(I794,FIND(" ",I794)-1),Lanes!$A$2:$A$60,0)),"?")</f>
        <v>V</v>
      </c>
      <c r="I794" s="4" t="s">
        <v>5648</v>
      </c>
      <c r="J794" s="4"/>
      <c r="K794" s="4" t="s">
        <v>44</v>
      </c>
      <c r="L794" s="4" t="s">
        <v>887</v>
      </c>
      <c r="M794" s="4" t="s">
        <v>5649</v>
      </c>
      <c r="N794" s="4"/>
      <c r="O794" s="4" t="s">
        <v>6043</v>
      </c>
      <c r="P794" s="2" t="s">
        <v>6044</v>
      </c>
      <c r="Q794" s="2" t="s">
        <v>6045</v>
      </c>
      <c r="R794" s="4" t="s">
        <v>50</v>
      </c>
      <c r="S794" s="4" t="s">
        <v>6046</v>
      </c>
      <c r="T794" s="4" t="s">
        <v>107</v>
      </c>
      <c r="U794" s="4"/>
      <c r="V794" s="4"/>
      <c r="W794" s="4" t="s">
        <v>75</v>
      </c>
      <c r="X794" s="2" t="s">
        <v>6047</v>
      </c>
      <c r="Y794" s="4" t="s">
        <v>54</v>
      </c>
      <c r="Z794" s="4"/>
      <c r="AA794" s="4"/>
      <c r="AB794" s="4"/>
    </row>
    <row r="795" customFormat="false" ht="75" hidden="false" customHeight="true" outlineLevel="0" collapsed="false">
      <c r="A795" s="4" t="s">
        <v>6048</v>
      </c>
      <c r="B795" s="4" t="s">
        <v>5709</v>
      </c>
      <c r="C795" s="4" t="s">
        <v>6049</v>
      </c>
      <c r="D795" s="4" t="n">
        <v>2022</v>
      </c>
      <c r="E795" s="4" t="s">
        <v>91</v>
      </c>
      <c r="F795" s="4" t="s">
        <v>4921</v>
      </c>
      <c r="G795" s="4" t="str">
        <f aca="false">IF(LEFT(I795,3)="R1 ","L6",IF(D795&gt;=2014,"L1",IF(D795&gt;=1998,"L2",IF(D795&gt;=1987,"L3",IF(D795&gt;=1978,"L4",IF(D795&gt;=1965,"L5","L6"))))))</f>
        <v>L1</v>
      </c>
      <c r="H795" s="4" t="str">
        <f aca="false">IFERROR(INDEX(Lanes!$C$2:$C$60,MATCH(LEFT(I795,FIND(" ",I795)-1),Lanes!$A$2:$A$60,0)),"?")</f>
        <v>V</v>
      </c>
      <c r="I795" s="4" t="s">
        <v>5648</v>
      </c>
      <c r="J795" s="4"/>
      <c r="K795" s="4" t="s">
        <v>249</v>
      </c>
      <c r="L795" s="4" t="s">
        <v>887</v>
      </c>
      <c r="M795" s="4" t="s">
        <v>5649</v>
      </c>
      <c r="N795" s="4"/>
      <c r="O795" s="4" t="s">
        <v>6050</v>
      </c>
      <c r="P795" s="2" t="s">
        <v>6051</v>
      </c>
      <c r="Q795" s="2" t="s">
        <v>6052</v>
      </c>
      <c r="R795" s="4" t="s">
        <v>50</v>
      </c>
      <c r="S795" s="4" t="s">
        <v>6053</v>
      </c>
      <c r="T795" s="4" t="s">
        <v>402</v>
      </c>
      <c r="U795" s="4"/>
      <c r="V795" s="4"/>
      <c r="W795" s="4" t="s">
        <v>75</v>
      </c>
      <c r="X795" s="2" t="s">
        <v>6054</v>
      </c>
      <c r="Y795" s="4" t="s">
        <v>54</v>
      </c>
      <c r="Z795" s="4"/>
      <c r="AA795" s="4"/>
      <c r="AB795" s="4"/>
    </row>
    <row r="796" customFormat="false" ht="75" hidden="false" customHeight="true" outlineLevel="0" collapsed="false">
      <c r="A796" s="4" t="s">
        <v>6055</v>
      </c>
      <c r="B796" s="4" t="s">
        <v>5709</v>
      </c>
      <c r="C796" s="4" t="s">
        <v>6056</v>
      </c>
      <c r="D796" s="4" t="n">
        <v>2024</v>
      </c>
      <c r="E796" s="4" t="s">
        <v>91</v>
      </c>
      <c r="F796" s="4" t="s">
        <v>4921</v>
      </c>
      <c r="G796" s="4" t="str">
        <f aca="false">IF(LEFT(I796,3)="R1 ","L6",IF(D796&gt;=2014,"L1",IF(D796&gt;=1998,"L2",IF(D796&gt;=1987,"L3",IF(D796&gt;=1978,"L4",IF(D796&gt;=1965,"L5","L6"))))))</f>
        <v>L1</v>
      </c>
      <c r="H796" s="4" t="str">
        <f aca="false">IFERROR(INDEX(Lanes!$C$2:$C$60,MATCH(LEFT(I796,FIND(" ",I796)-1),Lanes!$A$2:$A$60,0)),"?")</f>
        <v>V</v>
      </c>
      <c r="I796" s="4" t="s">
        <v>5648</v>
      </c>
      <c r="J796" s="4"/>
      <c r="K796" s="4" t="s">
        <v>249</v>
      </c>
      <c r="L796" s="4" t="s">
        <v>887</v>
      </c>
      <c r="M796" s="4" t="s">
        <v>5649</v>
      </c>
      <c r="N796" s="4"/>
      <c r="O796" s="4" t="s">
        <v>5744</v>
      </c>
      <c r="P796" s="2" t="s">
        <v>6057</v>
      </c>
      <c r="Q796" s="2" t="s">
        <v>6058</v>
      </c>
      <c r="R796" s="4" t="s">
        <v>50</v>
      </c>
      <c r="S796" s="4" t="s">
        <v>6059</v>
      </c>
      <c r="T796" s="4" t="s">
        <v>402</v>
      </c>
      <c r="U796" s="4"/>
      <c r="V796" s="4"/>
      <c r="W796" s="4" t="s">
        <v>75</v>
      </c>
      <c r="X796" s="2" t="s">
        <v>5673</v>
      </c>
      <c r="Y796" s="4" t="s">
        <v>77</v>
      </c>
      <c r="Z796" s="4"/>
      <c r="AA796" s="4"/>
      <c r="AB796" s="4"/>
    </row>
    <row r="797" customFormat="false" ht="75" hidden="false" customHeight="true" outlineLevel="0" collapsed="false">
      <c r="A797" s="4" t="s">
        <v>6060</v>
      </c>
      <c r="B797" s="4" t="s">
        <v>5668</v>
      </c>
      <c r="C797" s="4" t="s">
        <v>6061</v>
      </c>
      <c r="D797" s="4" t="n">
        <v>2025</v>
      </c>
      <c r="E797" s="4" t="s">
        <v>91</v>
      </c>
      <c r="F797" s="4" t="s">
        <v>4921</v>
      </c>
      <c r="G797" s="4" t="str">
        <f aca="false">IF(LEFT(I797,3)="R1 ","L6",IF(D797&gt;=2014,"L1",IF(D797&gt;=1998,"L2",IF(D797&gt;=1987,"L3",IF(D797&gt;=1978,"L4",IF(D797&gt;=1965,"L5","L6"))))))</f>
        <v>L1</v>
      </c>
      <c r="H797" s="4" t="str">
        <f aca="false">IFERROR(INDEX(Lanes!$C$2:$C$60,MATCH(LEFT(I797,FIND(" ",I797)-1),Lanes!$A$2:$A$60,0)),"?")</f>
        <v>V</v>
      </c>
      <c r="I797" s="4" t="s">
        <v>5648</v>
      </c>
      <c r="J797" s="4"/>
      <c r="K797" s="4" t="s">
        <v>44</v>
      </c>
      <c r="L797" s="4" t="s">
        <v>887</v>
      </c>
      <c r="M797" s="4" t="s">
        <v>5649</v>
      </c>
      <c r="N797" s="4"/>
      <c r="O797" s="4" t="s">
        <v>6062</v>
      </c>
      <c r="P797" s="2" t="s">
        <v>6063</v>
      </c>
      <c r="Q797" s="2" t="s">
        <v>6064</v>
      </c>
      <c r="R797" s="4" t="s">
        <v>50</v>
      </c>
      <c r="S797" s="4" t="s">
        <v>6065</v>
      </c>
      <c r="T797" s="4" t="s">
        <v>402</v>
      </c>
      <c r="U797" s="4"/>
      <c r="V797" s="4"/>
      <c r="W797" s="4" t="s">
        <v>75</v>
      </c>
      <c r="X797" s="2" t="s">
        <v>6066</v>
      </c>
      <c r="Y797" s="4" t="s">
        <v>54</v>
      </c>
      <c r="Z797" s="4"/>
      <c r="AA797" s="4"/>
      <c r="AB797" s="4"/>
    </row>
    <row r="798" customFormat="false" ht="75" hidden="false" customHeight="true" outlineLevel="0" collapsed="false">
      <c r="A798" s="4" t="s">
        <v>6067</v>
      </c>
      <c r="B798" s="4" t="s">
        <v>6068</v>
      </c>
      <c r="C798" s="4" t="s">
        <v>6069</v>
      </c>
      <c r="D798" s="4" t="n">
        <v>1965</v>
      </c>
      <c r="E798" s="4" t="s">
        <v>91</v>
      </c>
      <c r="F798" s="4" t="s">
        <v>156</v>
      </c>
      <c r="G798" s="4" t="str">
        <f aca="false">IF(LEFT(I798,3)="R1 ","L6",IF(D798&gt;=2014,"L1",IF(D798&gt;=1998,"L2",IF(D798&gt;=1987,"L3",IF(D798&gt;=1978,"L4",IF(D798&gt;=1965,"L5","L6"))))))</f>
        <v>L5</v>
      </c>
      <c r="H798" s="4" t="str">
        <f aca="false">IFERROR(INDEX(Lanes!$C$2:$C$60,MATCH(LEFT(I798,FIND(" ",I798)-1),Lanes!$A$2:$A$60,0)),"?")</f>
        <v>V</v>
      </c>
      <c r="I798" s="4" t="s">
        <v>6070</v>
      </c>
      <c r="J798" s="4"/>
      <c r="K798" s="4" t="s">
        <v>2678</v>
      </c>
      <c r="L798" s="4" t="s">
        <v>472</v>
      </c>
      <c r="M798" s="4" t="s">
        <v>1565</v>
      </c>
      <c r="N798" s="4"/>
      <c r="O798" s="4" t="s">
        <v>6071</v>
      </c>
      <c r="P798" s="2" t="s">
        <v>6072</v>
      </c>
      <c r="Q798" s="2" t="s">
        <v>6073</v>
      </c>
      <c r="R798" s="4" t="s">
        <v>50</v>
      </c>
      <c r="S798" s="4" t="s">
        <v>6074</v>
      </c>
      <c r="T798" s="4" t="s">
        <v>52</v>
      </c>
      <c r="U798" s="4"/>
      <c r="V798" s="4"/>
      <c r="W798" s="4"/>
      <c r="X798" s="2" t="s">
        <v>6075</v>
      </c>
      <c r="Y798" s="4" t="s">
        <v>77</v>
      </c>
      <c r="Z798" s="4"/>
      <c r="AA798" s="4"/>
      <c r="AB798" s="4"/>
    </row>
    <row r="799" customFormat="false" ht="75" hidden="false" customHeight="true" outlineLevel="0" collapsed="false">
      <c r="A799" s="4" t="s">
        <v>6076</v>
      </c>
      <c r="B799" s="4" t="s">
        <v>6068</v>
      </c>
      <c r="C799" s="4" t="s">
        <v>6077</v>
      </c>
      <c r="D799" s="4" t="n">
        <v>1967</v>
      </c>
      <c r="E799" s="4" t="s">
        <v>91</v>
      </c>
      <c r="F799" s="4" t="s">
        <v>156</v>
      </c>
      <c r="G799" s="4" t="str">
        <f aca="false">IF(LEFT(I799,3)="R1 ","L6",IF(D799&gt;=2014,"L1",IF(D799&gt;=1998,"L2",IF(D799&gt;=1987,"L3",IF(D799&gt;=1978,"L4",IF(D799&gt;=1965,"L5","L6"))))))</f>
        <v>L5</v>
      </c>
      <c r="H799" s="4" t="str">
        <f aca="false">IFERROR(INDEX(Lanes!$C$2:$C$60,MATCH(LEFT(I799,FIND(" ",I799)-1),Lanes!$A$2:$A$60,0)),"?")</f>
        <v>V</v>
      </c>
      <c r="I799" s="4" t="s">
        <v>6070</v>
      </c>
      <c r="J799" s="4"/>
      <c r="K799" s="4" t="s">
        <v>2678</v>
      </c>
      <c r="L799" s="4" t="s">
        <v>472</v>
      </c>
      <c r="M799" s="4" t="s">
        <v>1565</v>
      </c>
      <c r="N799" s="4"/>
      <c r="O799" s="4" t="s">
        <v>6078</v>
      </c>
      <c r="P799" s="2" t="s">
        <v>6079</v>
      </c>
      <c r="Q799" s="2" t="s">
        <v>6080</v>
      </c>
      <c r="R799" s="4" t="s">
        <v>50</v>
      </c>
      <c r="S799" s="4" t="s">
        <v>6081</v>
      </c>
      <c r="T799" s="4" t="s">
        <v>107</v>
      </c>
      <c r="U799" s="4"/>
      <c r="V799" s="4"/>
      <c r="W799" s="4"/>
      <c r="X799" s="2" t="s">
        <v>6075</v>
      </c>
      <c r="Y799" s="4" t="s">
        <v>77</v>
      </c>
      <c r="Z799" s="4"/>
      <c r="AA799" s="4"/>
      <c r="AB799" s="4"/>
    </row>
    <row r="800" customFormat="false" ht="75" hidden="false" customHeight="true" outlineLevel="0" collapsed="false">
      <c r="A800" s="4" t="s">
        <v>6082</v>
      </c>
      <c r="B800" s="4" t="s">
        <v>6068</v>
      </c>
      <c r="C800" s="4" t="s">
        <v>6083</v>
      </c>
      <c r="D800" s="4" t="n">
        <v>1968</v>
      </c>
      <c r="E800" s="4" t="s">
        <v>91</v>
      </c>
      <c r="F800" s="4" t="s">
        <v>156</v>
      </c>
      <c r="G800" s="4" t="str">
        <f aca="false">IF(LEFT(I800,3)="R1 ","L6",IF(D800&gt;=2014,"L1",IF(D800&gt;=1998,"L2",IF(D800&gt;=1987,"L3",IF(D800&gt;=1978,"L4",IF(D800&gt;=1965,"L5","L6"))))))</f>
        <v>L5</v>
      </c>
      <c r="H800" s="4" t="str">
        <f aca="false">IFERROR(INDEX(Lanes!$C$2:$C$60,MATCH(LEFT(I800,FIND(" ",I800)-1),Lanes!$A$2:$A$60,0)),"?")</f>
        <v>V</v>
      </c>
      <c r="I800" s="4" t="s">
        <v>6070</v>
      </c>
      <c r="J800" s="4"/>
      <c r="K800" s="4" t="s">
        <v>429</v>
      </c>
      <c r="L800" s="4" t="s">
        <v>472</v>
      </c>
      <c r="M800" s="4" t="s">
        <v>1565</v>
      </c>
      <c r="N800" s="4"/>
      <c r="O800" s="4" t="s">
        <v>6084</v>
      </c>
      <c r="P800" s="2" t="s">
        <v>6085</v>
      </c>
      <c r="Q800" s="2" t="s">
        <v>6086</v>
      </c>
      <c r="R800" s="4" t="s">
        <v>50</v>
      </c>
      <c r="S800" s="4" t="s">
        <v>6087</v>
      </c>
      <c r="T800" s="4" t="s">
        <v>107</v>
      </c>
      <c r="U800" s="4"/>
      <c r="V800" s="4"/>
      <c r="W800" s="4"/>
      <c r="X800" s="2" t="s">
        <v>6075</v>
      </c>
      <c r="Y800" s="4" t="s">
        <v>77</v>
      </c>
      <c r="Z800" s="4"/>
      <c r="AA800" s="4"/>
      <c r="AB800" s="4"/>
    </row>
    <row r="801" customFormat="false" ht="75" hidden="false" customHeight="true" outlineLevel="0" collapsed="false">
      <c r="A801" s="4" t="s">
        <v>6088</v>
      </c>
      <c r="B801" s="4" t="s">
        <v>6068</v>
      </c>
      <c r="C801" s="4" t="s">
        <v>6089</v>
      </c>
      <c r="D801" s="4" t="n">
        <v>1968</v>
      </c>
      <c r="E801" s="4" t="s">
        <v>91</v>
      </c>
      <c r="F801" s="4" t="s">
        <v>156</v>
      </c>
      <c r="G801" s="4" t="str">
        <f aca="false">IF(LEFT(I801,3)="R1 ","L6",IF(D801&gt;=2014,"L1",IF(D801&gt;=1998,"L2",IF(D801&gt;=1987,"L3",IF(D801&gt;=1978,"L4",IF(D801&gt;=1965,"L5","L6"))))))</f>
        <v>L5</v>
      </c>
      <c r="H801" s="4" t="str">
        <f aca="false">IFERROR(INDEX(Lanes!$C$2:$C$60,MATCH(LEFT(I801,FIND(" ",I801)-1),Lanes!$A$2:$A$60,0)),"?")</f>
        <v>V</v>
      </c>
      <c r="I801" s="4" t="s">
        <v>6070</v>
      </c>
      <c r="J801" s="4" t="s">
        <v>2025</v>
      </c>
      <c r="K801" s="4" t="s">
        <v>429</v>
      </c>
      <c r="L801" s="4" t="s">
        <v>472</v>
      </c>
      <c r="M801" s="4" t="s">
        <v>1565</v>
      </c>
      <c r="N801" s="4"/>
      <c r="O801" s="4" t="s">
        <v>6090</v>
      </c>
      <c r="P801" s="2" t="s">
        <v>6091</v>
      </c>
      <c r="Q801" s="2" t="s">
        <v>6092</v>
      </c>
      <c r="R801" s="4" t="s">
        <v>50</v>
      </c>
      <c r="S801" s="4" t="s">
        <v>6093</v>
      </c>
      <c r="T801" s="4" t="s">
        <v>52</v>
      </c>
      <c r="U801" s="4" t="s">
        <v>75</v>
      </c>
      <c r="V801" s="4"/>
      <c r="W801" s="4"/>
      <c r="X801" s="2" t="s">
        <v>6094</v>
      </c>
      <c r="Y801" s="4" t="s">
        <v>54</v>
      </c>
      <c r="Z801" s="4"/>
      <c r="AA801" s="4"/>
      <c r="AB801" s="4"/>
    </row>
    <row r="802" customFormat="false" ht="75" hidden="false" customHeight="true" outlineLevel="0" collapsed="false">
      <c r="A802" s="4" t="s">
        <v>6095</v>
      </c>
      <c r="B802" s="4" t="s">
        <v>6068</v>
      </c>
      <c r="C802" s="4" t="s">
        <v>6096</v>
      </c>
      <c r="D802" s="4" t="n">
        <v>1969</v>
      </c>
      <c r="E802" s="4" t="s">
        <v>91</v>
      </c>
      <c r="F802" s="4" t="s">
        <v>156</v>
      </c>
      <c r="G802" s="4" t="str">
        <f aca="false">IF(LEFT(I802,3)="R1 ","L6",IF(D802&gt;=2014,"L1",IF(D802&gt;=1998,"L2",IF(D802&gt;=1987,"L3",IF(D802&gt;=1978,"L4",IF(D802&gt;=1965,"L5","L6"))))))</f>
        <v>L5</v>
      </c>
      <c r="H802" s="4" t="str">
        <f aca="false">IFERROR(INDEX(Lanes!$C$2:$C$60,MATCH(LEFT(I802,FIND(" ",I802)-1),Lanes!$A$2:$A$60,0)),"?")</f>
        <v>V</v>
      </c>
      <c r="I802" s="4" t="s">
        <v>6070</v>
      </c>
      <c r="J802" s="4"/>
      <c r="K802" s="4" t="s">
        <v>429</v>
      </c>
      <c r="L802" s="4" t="s">
        <v>472</v>
      </c>
      <c r="M802" s="4" t="s">
        <v>1565</v>
      </c>
      <c r="N802" s="4"/>
      <c r="O802" s="4" t="s">
        <v>6097</v>
      </c>
      <c r="P802" s="2" t="s">
        <v>6098</v>
      </c>
      <c r="Q802" s="2" t="s">
        <v>6099</v>
      </c>
      <c r="R802" s="4" t="s">
        <v>50</v>
      </c>
      <c r="S802" s="4" t="s">
        <v>6100</v>
      </c>
      <c r="T802" s="4" t="s">
        <v>402</v>
      </c>
      <c r="U802" s="4"/>
      <c r="V802" s="4"/>
      <c r="W802" s="4"/>
      <c r="X802" s="2" t="s">
        <v>6075</v>
      </c>
      <c r="Y802" s="4" t="s">
        <v>77</v>
      </c>
      <c r="Z802" s="4"/>
      <c r="AA802" s="4"/>
      <c r="AB802" s="4"/>
    </row>
    <row r="803" customFormat="false" ht="75" hidden="false" customHeight="true" outlineLevel="0" collapsed="false">
      <c r="A803" s="4" t="s">
        <v>6101</v>
      </c>
      <c r="B803" s="4" t="s">
        <v>6068</v>
      </c>
      <c r="C803" s="4" t="s">
        <v>6102</v>
      </c>
      <c r="D803" s="4" t="n">
        <v>1969</v>
      </c>
      <c r="E803" s="4" t="s">
        <v>91</v>
      </c>
      <c r="F803" s="4" t="s">
        <v>156</v>
      </c>
      <c r="G803" s="4" t="str">
        <f aca="false">IF(LEFT(I803,3)="R1 ","L6",IF(D803&gt;=2014,"L1",IF(D803&gt;=1998,"L2",IF(D803&gt;=1987,"L3",IF(D803&gt;=1978,"L4",IF(D803&gt;=1965,"L5","L6"))))))</f>
        <v>L5</v>
      </c>
      <c r="H803" s="4" t="str">
        <f aca="false">IFERROR(INDEX(Lanes!$C$2:$C$60,MATCH(LEFT(I803,FIND(" ",I803)-1),Lanes!$A$2:$A$60,0)),"?")</f>
        <v>V</v>
      </c>
      <c r="I803" s="4" t="s">
        <v>6070</v>
      </c>
      <c r="J803" s="4"/>
      <c r="K803" s="4" t="s">
        <v>429</v>
      </c>
      <c r="L803" s="4" t="s">
        <v>472</v>
      </c>
      <c r="M803" s="4" t="s">
        <v>1565</v>
      </c>
      <c r="N803" s="4"/>
      <c r="O803" s="4" t="s">
        <v>6103</v>
      </c>
      <c r="P803" s="2" t="s">
        <v>6104</v>
      </c>
      <c r="Q803" s="2" t="s">
        <v>6105</v>
      </c>
      <c r="R803" s="4" t="s">
        <v>50</v>
      </c>
      <c r="S803" s="4" t="s">
        <v>6106</v>
      </c>
      <c r="T803" s="4" t="s">
        <v>107</v>
      </c>
      <c r="U803" s="4"/>
      <c r="V803" s="4"/>
      <c r="W803" s="4"/>
      <c r="X803" s="2" t="s">
        <v>6075</v>
      </c>
      <c r="Y803" s="4" t="s">
        <v>77</v>
      </c>
      <c r="Z803" s="4"/>
      <c r="AA803" s="4"/>
      <c r="AB803" s="4"/>
    </row>
    <row r="804" customFormat="false" ht="75" hidden="false" customHeight="true" outlineLevel="0" collapsed="false">
      <c r="A804" s="4" t="s">
        <v>6107</v>
      </c>
      <c r="B804" s="4" t="s">
        <v>6068</v>
      </c>
      <c r="C804" s="4" t="s">
        <v>6108</v>
      </c>
      <c r="D804" s="4" t="n">
        <v>1970</v>
      </c>
      <c r="E804" s="4" t="s">
        <v>91</v>
      </c>
      <c r="F804" s="4" t="s">
        <v>156</v>
      </c>
      <c r="G804" s="4" t="str">
        <f aca="false">IF(LEFT(I804,3)="R1 ","L6",IF(D804&gt;=2014,"L1",IF(D804&gt;=1998,"L2",IF(D804&gt;=1987,"L3",IF(D804&gt;=1978,"L4",IF(D804&gt;=1965,"L5","L6"))))))</f>
        <v>L5</v>
      </c>
      <c r="H804" s="4" t="str">
        <f aca="false">IFERROR(INDEX(Lanes!$C$2:$C$60,MATCH(LEFT(I804,FIND(" ",I804)-1),Lanes!$A$2:$A$60,0)),"?")</f>
        <v>V</v>
      </c>
      <c r="I804" s="4" t="s">
        <v>6070</v>
      </c>
      <c r="J804" s="4"/>
      <c r="K804" s="4" t="s">
        <v>429</v>
      </c>
      <c r="L804" s="4" t="s">
        <v>472</v>
      </c>
      <c r="M804" s="4" t="s">
        <v>1565</v>
      </c>
      <c r="N804" s="4"/>
      <c r="O804" s="4" t="s">
        <v>6109</v>
      </c>
      <c r="P804" s="2" t="s">
        <v>6110</v>
      </c>
      <c r="Q804" s="2" t="s">
        <v>6111</v>
      </c>
      <c r="R804" s="4" t="s">
        <v>50</v>
      </c>
      <c r="S804" s="4" t="s">
        <v>6112</v>
      </c>
      <c r="T804" s="4" t="s">
        <v>107</v>
      </c>
      <c r="U804" s="4"/>
      <c r="V804" s="4"/>
      <c r="W804" s="4"/>
      <c r="X804" s="2" t="s">
        <v>6075</v>
      </c>
      <c r="Y804" s="4" t="s">
        <v>77</v>
      </c>
      <c r="Z804" s="4"/>
      <c r="AA804" s="4"/>
      <c r="AB804" s="4"/>
    </row>
    <row r="805" customFormat="false" ht="75" hidden="false" customHeight="true" outlineLevel="0" collapsed="false">
      <c r="A805" s="4" t="s">
        <v>6113</v>
      </c>
      <c r="B805" s="4" t="s">
        <v>6114</v>
      </c>
      <c r="C805" s="4" t="s">
        <v>6115</v>
      </c>
      <c r="D805" s="4" t="n">
        <v>1968</v>
      </c>
      <c r="E805" s="4" t="s">
        <v>91</v>
      </c>
      <c r="F805" s="4" t="s">
        <v>6116</v>
      </c>
      <c r="G805" s="4" t="str">
        <f aca="false">IF(LEFT(I805,3)="R1 ","L6",IF(D805&gt;=2014,"L1",IF(D805&gt;=1998,"L2",IF(D805&gt;=1987,"L3",IF(D805&gt;=1978,"L4",IF(D805&gt;=1965,"L5","L6"))))))</f>
        <v>L5</v>
      </c>
      <c r="H805" s="4" t="str">
        <f aca="false">IFERROR(INDEX(Lanes!$C$2:$C$60,MATCH(LEFT(I805,FIND(" ",I805)-1),Lanes!$A$2:$A$60,0)),"?")</f>
        <v>V</v>
      </c>
      <c r="I805" s="4" t="s">
        <v>6070</v>
      </c>
      <c r="J805" s="4"/>
      <c r="K805" s="4" t="s">
        <v>429</v>
      </c>
      <c r="L805" s="4" t="s">
        <v>472</v>
      </c>
      <c r="M805" s="4" t="s">
        <v>1565</v>
      </c>
      <c r="N805" s="4"/>
      <c r="O805" s="4" t="s">
        <v>6117</v>
      </c>
      <c r="P805" s="2" t="s">
        <v>6118</v>
      </c>
      <c r="Q805" s="2" t="s">
        <v>6119</v>
      </c>
      <c r="R805" s="4" t="s">
        <v>50</v>
      </c>
      <c r="S805" s="4" t="s">
        <v>6120</v>
      </c>
      <c r="T805" s="4" t="s">
        <v>52</v>
      </c>
      <c r="U805" s="4"/>
      <c r="V805" s="4"/>
      <c r="W805" s="4"/>
      <c r="X805" s="2" t="s">
        <v>6121</v>
      </c>
      <c r="Y805" s="4" t="s">
        <v>77</v>
      </c>
      <c r="Z805" s="4"/>
      <c r="AA805" s="4"/>
      <c r="AB805" s="4"/>
    </row>
    <row r="806" customFormat="false" ht="75" hidden="false" customHeight="true" outlineLevel="0" collapsed="false">
      <c r="A806" s="4" t="s">
        <v>6122</v>
      </c>
      <c r="B806" s="4" t="s">
        <v>6123</v>
      </c>
      <c r="C806" s="4" t="s">
        <v>6124</v>
      </c>
      <c r="D806" s="4" t="n">
        <v>1969</v>
      </c>
      <c r="E806" s="4" t="s">
        <v>91</v>
      </c>
      <c r="F806" s="4" t="s">
        <v>2469</v>
      </c>
      <c r="G806" s="4" t="str">
        <f aca="false">IF(LEFT(I806,3)="R1 ","L6",IF(D806&gt;=2014,"L1",IF(D806&gt;=1998,"L2",IF(D806&gt;=1987,"L3",IF(D806&gt;=1978,"L4",IF(D806&gt;=1965,"L5","L6"))))))</f>
        <v>L5</v>
      </c>
      <c r="H806" s="4" t="str">
        <f aca="false">IFERROR(INDEX(Lanes!$C$2:$C$60,MATCH(LEFT(I806,FIND(" ",I806)-1),Lanes!$A$2:$A$60,0)),"?")</f>
        <v>V</v>
      </c>
      <c r="I806" s="4" t="s">
        <v>6070</v>
      </c>
      <c r="J806" s="4"/>
      <c r="K806" s="4" t="s">
        <v>2528</v>
      </c>
      <c r="L806" s="4" t="s">
        <v>472</v>
      </c>
      <c r="M806" s="4" t="s">
        <v>1565</v>
      </c>
      <c r="N806" s="4"/>
      <c r="O806" s="4" t="s">
        <v>6125</v>
      </c>
      <c r="P806" s="2" t="s">
        <v>6126</v>
      </c>
      <c r="Q806" s="2" t="s">
        <v>6127</v>
      </c>
      <c r="R806" s="4" t="s">
        <v>50</v>
      </c>
      <c r="S806" s="4" t="s">
        <v>6128</v>
      </c>
      <c r="T806" s="4" t="s">
        <v>52</v>
      </c>
      <c r="U806" s="4"/>
      <c r="V806" s="4"/>
      <c r="W806" s="4" t="s">
        <v>75</v>
      </c>
      <c r="X806" s="2" t="s">
        <v>6129</v>
      </c>
      <c r="Y806" s="4" t="s">
        <v>77</v>
      </c>
      <c r="Z806" s="4"/>
      <c r="AA806" s="4"/>
      <c r="AB806" s="4"/>
    </row>
    <row r="807" customFormat="false" ht="75" hidden="false" customHeight="true" outlineLevel="0" collapsed="false">
      <c r="A807" s="4" t="s">
        <v>6130</v>
      </c>
      <c r="B807" s="4" t="s">
        <v>6123</v>
      </c>
      <c r="C807" s="4" t="s">
        <v>6131</v>
      </c>
      <c r="D807" s="4" t="n">
        <v>1970</v>
      </c>
      <c r="E807" s="4" t="s">
        <v>91</v>
      </c>
      <c r="F807" s="4" t="s">
        <v>2469</v>
      </c>
      <c r="G807" s="4" t="str">
        <f aca="false">IF(LEFT(I807,3)="R1 ","L6",IF(D807&gt;=2014,"L1",IF(D807&gt;=1998,"L2",IF(D807&gt;=1987,"L3",IF(D807&gt;=1978,"L4",IF(D807&gt;=1965,"L5","L6"))))))</f>
        <v>L5</v>
      </c>
      <c r="H807" s="4" t="str">
        <f aca="false">IFERROR(INDEX(Lanes!$C$2:$C$60,MATCH(LEFT(I807,FIND(" ",I807)-1),Lanes!$A$2:$A$60,0)),"?")</f>
        <v>V</v>
      </c>
      <c r="I807" s="4" t="s">
        <v>6070</v>
      </c>
      <c r="J807" s="4"/>
      <c r="K807" s="4" t="s">
        <v>429</v>
      </c>
      <c r="L807" s="4" t="s">
        <v>472</v>
      </c>
      <c r="M807" s="4" t="s">
        <v>1565</v>
      </c>
      <c r="N807" s="4"/>
      <c r="O807" s="4" t="s">
        <v>6132</v>
      </c>
      <c r="P807" s="2" t="s">
        <v>6133</v>
      </c>
      <c r="Q807" s="2" t="s">
        <v>6134</v>
      </c>
      <c r="R807" s="4" t="s">
        <v>50</v>
      </c>
      <c r="S807" s="4" t="s">
        <v>6135</v>
      </c>
      <c r="T807" s="4" t="s">
        <v>107</v>
      </c>
      <c r="U807" s="4"/>
      <c r="V807" s="4"/>
      <c r="W807" s="4" t="s">
        <v>75</v>
      </c>
      <c r="X807" s="2" t="s">
        <v>6136</v>
      </c>
      <c r="Y807" s="4" t="s">
        <v>77</v>
      </c>
      <c r="Z807" s="4"/>
      <c r="AA807" s="4"/>
      <c r="AB807" s="4"/>
    </row>
    <row r="808" customFormat="false" ht="75" hidden="false" customHeight="true" outlineLevel="0" collapsed="false">
      <c r="A808" s="4" t="s">
        <v>6137</v>
      </c>
      <c r="B808" s="4" t="s">
        <v>6123</v>
      </c>
      <c r="C808" s="4" t="s">
        <v>6138</v>
      </c>
      <c r="D808" s="4" t="n">
        <v>1971</v>
      </c>
      <c r="E808" s="4" t="s">
        <v>91</v>
      </c>
      <c r="F808" s="4" t="s">
        <v>2469</v>
      </c>
      <c r="G808" s="4" t="str">
        <f aca="false">IF(LEFT(I808,3)="R1 ","L6",IF(D808&gt;=2014,"L1",IF(D808&gt;=1998,"L2",IF(D808&gt;=1987,"L3",IF(D808&gt;=1978,"L4",IF(D808&gt;=1965,"L5","L6"))))))</f>
        <v>L5</v>
      </c>
      <c r="H808" s="4" t="str">
        <f aca="false">IFERROR(INDEX(Lanes!$C$2:$C$60,MATCH(LEFT(I808,FIND(" ",I808)-1),Lanes!$A$2:$A$60,0)),"?")</f>
        <v>V</v>
      </c>
      <c r="I808" s="4" t="s">
        <v>6070</v>
      </c>
      <c r="J808" s="4"/>
      <c r="K808" s="4" t="s">
        <v>429</v>
      </c>
      <c r="L808" s="4" t="s">
        <v>472</v>
      </c>
      <c r="M808" s="4" t="s">
        <v>1565</v>
      </c>
      <c r="N808" s="4"/>
      <c r="O808" s="4" t="s">
        <v>6139</v>
      </c>
      <c r="P808" s="2" t="s">
        <v>6140</v>
      </c>
      <c r="Q808" s="2" t="s">
        <v>6141</v>
      </c>
      <c r="R808" s="4" t="s">
        <v>50</v>
      </c>
      <c r="S808" s="4" t="s">
        <v>6142</v>
      </c>
      <c r="T808" s="4" t="s">
        <v>402</v>
      </c>
      <c r="U808" s="4"/>
      <c r="V808" s="4"/>
      <c r="W808" s="4" t="s">
        <v>75</v>
      </c>
      <c r="X808" s="2" t="s">
        <v>6136</v>
      </c>
      <c r="Y808" s="4" t="s">
        <v>77</v>
      </c>
      <c r="Z808" s="4"/>
      <c r="AA808" s="4"/>
      <c r="AB808" s="4"/>
    </row>
    <row r="809" customFormat="false" ht="75" hidden="false" customHeight="true" outlineLevel="0" collapsed="false">
      <c r="A809" s="4" t="s">
        <v>6143</v>
      </c>
      <c r="B809" s="4" t="s">
        <v>6123</v>
      </c>
      <c r="C809" s="4" t="s">
        <v>6144</v>
      </c>
      <c r="D809" s="4" t="n">
        <v>1972</v>
      </c>
      <c r="E809" s="4" t="s">
        <v>396</v>
      </c>
      <c r="F809" s="4" t="s">
        <v>2469</v>
      </c>
      <c r="G809" s="4" t="str">
        <f aca="false">IF(LEFT(I809,3)="R1 ","L6",IF(D809&gt;=2014,"L1",IF(D809&gt;=1998,"L2",IF(D809&gt;=1987,"L3",IF(D809&gt;=1978,"L4",IF(D809&gt;=1965,"L5","L6"))))))</f>
        <v>L5</v>
      </c>
      <c r="H809" s="4" t="str">
        <f aca="false">IFERROR(INDEX(Lanes!$C$2:$C$60,MATCH(LEFT(I809,FIND(" ",I809)-1),Lanes!$A$2:$A$60,0)),"?")</f>
        <v>V</v>
      </c>
      <c r="I809" s="4" t="s">
        <v>6070</v>
      </c>
      <c r="J809" s="4"/>
      <c r="K809" s="4" t="s">
        <v>429</v>
      </c>
      <c r="L809" s="4" t="s">
        <v>472</v>
      </c>
      <c r="M809" s="4" t="s">
        <v>1565</v>
      </c>
      <c r="N809" s="4"/>
      <c r="O809" s="4" t="s">
        <v>6145</v>
      </c>
      <c r="P809" s="2" t="s">
        <v>6146</v>
      </c>
      <c r="Q809" s="2" t="s">
        <v>6147</v>
      </c>
      <c r="R809" s="4" t="s">
        <v>50</v>
      </c>
      <c r="S809" s="4" t="s">
        <v>6148</v>
      </c>
      <c r="T809" s="4" t="s">
        <v>402</v>
      </c>
      <c r="U809" s="4"/>
      <c r="V809" s="4"/>
      <c r="W809" s="4" t="s">
        <v>75</v>
      </c>
      <c r="X809" s="2" t="s">
        <v>6136</v>
      </c>
      <c r="Y809" s="4" t="s">
        <v>77</v>
      </c>
      <c r="Z809" s="4"/>
      <c r="AA809" s="4"/>
      <c r="AB809" s="4"/>
    </row>
    <row r="810" customFormat="false" ht="75" hidden="false" customHeight="true" outlineLevel="0" collapsed="false">
      <c r="A810" s="4" t="s">
        <v>6149</v>
      </c>
      <c r="B810" s="4" t="s">
        <v>6150</v>
      </c>
      <c r="C810" s="4" t="s">
        <v>6151</v>
      </c>
      <c r="D810" s="4" t="n">
        <v>1973</v>
      </c>
      <c r="E810" s="4" t="s">
        <v>91</v>
      </c>
      <c r="F810" s="4" t="s">
        <v>1797</v>
      </c>
      <c r="G810" s="4" t="str">
        <f aca="false">IF(LEFT(I810,3)="R1 ","L6",IF(D810&gt;=2014,"L1",IF(D810&gt;=1998,"L2",IF(D810&gt;=1987,"L3",IF(D810&gt;=1978,"L4",IF(D810&gt;=1965,"L5","L6"))))))</f>
        <v>L5</v>
      </c>
      <c r="H810" s="4" t="str">
        <f aca="false">IFERROR(INDEX(Lanes!$C$2:$C$60,MATCH(LEFT(I810,FIND(" ",I810)-1),Lanes!$A$2:$A$60,0)),"?")</f>
        <v>V</v>
      </c>
      <c r="I810" s="4" t="s">
        <v>6070</v>
      </c>
      <c r="J810" s="4"/>
      <c r="K810" s="4" t="s">
        <v>2528</v>
      </c>
      <c r="L810" s="4" t="s">
        <v>472</v>
      </c>
      <c r="M810" s="4" t="s">
        <v>1565</v>
      </c>
      <c r="N810" s="4"/>
      <c r="O810" s="4" t="s">
        <v>6152</v>
      </c>
      <c r="P810" s="2" t="s">
        <v>6153</v>
      </c>
      <c r="Q810" s="2" t="s">
        <v>6154</v>
      </c>
      <c r="R810" s="4" t="s">
        <v>50</v>
      </c>
      <c r="S810" s="4" t="s">
        <v>6155</v>
      </c>
      <c r="T810" s="4" t="s">
        <v>52</v>
      </c>
      <c r="U810" s="4"/>
      <c r="V810" s="4"/>
      <c r="W810" s="4" t="s">
        <v>75</v>
      </c>
      <c r="X810" s="2" t="s">
        <v>6121</v>
      </c>
      <c r="Y810" s="4" t="s">
        <v>77</v>
      </c>
      <c r="Z810" s="4"/>
      <c r="AA810" s="4"/>
      <c r="AB810" s="4"/>
    </row>
    <row r="811" customFormat="false" ht="75" hidden="false" customHeight="true" outlineLevel="0" collapsed="false">
      <c r="A811" s="4" t="s">
        <v>6156</v>
      </c>
      <c r="B811" s="4" t="s">
        <v>6150</v>
      </c>
      <c r="C811" s="4" t="s">
        <v>6157</v>
      </c>
      <c r="D811" s="4" t="n">
        <v>1974</v>
      </c>
      <c r="E811" s="4" t="s">
        <v>91</v>
      </c>
      <c r="F811" s="4" t="s">
        <v>1797</v>
      </c>
      <c r="G811" s="4" t="str">
        <f aca="false">IF(LEFT(I811,3)="R1 ","L6",IF(D811&gt;=2014,"L1",IF(D811&gt;=1998,"L2",IF(D811&gt;=1987,"L3",IF(D811&gt;=1978,"L4",IF(D811&gt;=1965,"L5","L6"))))))</f>
        <v>L5</v>
      </c>
      <c r="H811" s="4" t="str">
        <f aca="false">IFERROR(INDEX(Lanes!$C$2:$C$60,MATCH(LEFT(I811,FIND(" ",I811)-1),Lanes!$A$2:$A$60,0)),"?")</f>
        <v>V</v>
      </c>
      <c r="I811" s="4" t="s">
        <v>6070</v>
      </c>
      <c r="J811" s="4"/>
      <c r="K811" s="4" t="s">
        <v>2528</v>
      </c>
      <c r="L811" s="4" t="s">
        <v>472</v>
      </c>
      <c r="M811" s="4" t="s">
        <v>1565</v>
      </c>
      <c r="N811" s="4"/>
      <c r="O811" s="4" t="s">
        <v>6152</v>
      </c>
      <c r="P811" s="2" t="s">
        <v>6158</v>
      </c>
      <c r="Q811" s="2" t="s">
        <v>6159</v>
      </c>
      <c r="R811" s="4" t="s">
        <v>50</v>
      </c>
      <c r="S811" s="4" t="s">
        <v>6160</v>
      </c>
      <c r="T811" s="4" t="s">
        <v>52</v>
      </c>
      <c r="U811" s="4" t="s">
        <v>75</v>
      </c>
      <c r="V811" s="4"/>
      <c r="W811" s="4" t="s">
        <v>75</v>
      </c>
      <c r="X811" s="2" t="s">
        <v>6161</v>
      </c>
      <c r="Y811" s="4" t="s">
        <v>54</v>
      </c>
      <c r="Z811" s="4"/>
      <c r="AA811" s="4"/>
      <c r="AB811" s="4"/>
    </row>
    <row r="812" customFormat="false" ht="75" hidden="false" customHeight="true" outlineLevel="0" collapsed="false">
      <c r="A812" s="4" t="s">
        <v>6162</v>
      </c>
      <c r="B812" s="4" t="s">
        <v>2525</v>
      </c>
      <c r="C812" s="4" t="s">
        <v>6163</v>
      </c>
      <c r="D812" s="4" t="n">
        <v>1975</v>
      </c>
      <c r="E812" s="4" t="s">
        <v>91</v>
      </c>
      <c r="F812" s="4" t="s">
        <v>1797</v>
      </c>
      <c r="G812" s="4" t="str">
        <f aca="false">IF(LEFT(I812,3)="R1 ","L6",IF(D812&gt;=2014,"L1",IF(D812&gt;=1998,"L2",IF(D812&gt;=1987,"L3",IF(D812&gt;=1978,"L4",IF(D812&gt;=1965,"L5","L6"))))))</f>
        <v>L5</v>
      </c>
      <c r="H812" s="4" t="str">
        <f aca="false">IFERROR(INDEX(Lanes!$C$2:$C$60,MATCH(LEFT(I812,FIND(" ",I812)-1),Lanes!$A$2:$A$60,0)),"?")</f>
        <v>V</v>
      </c>
      <c r="I812" s="4" t="s">
        <v>6070</v>
      </c>
      <c r="J812" s="4"/>
      <c r="K812" s="4" t="s">
        <v>429</v>
      </c>
      <c r="L812" s="4" t="s">
        <v>472</v>
      </c>
      <c r="M812" s="4" t="s">
        <v>1565</v>
      </c>
      <c r="N812" s="4"/>
      <c r="O812" s="4" t="s">
        <v>6164</v>
      </c>
      <c r="P812" s="2" t="s">
        <v>6165</v>
      </c>
      <c r="Q812" s="2" t="s">
        <v>6166</v>
      </c>
      <c r="R812" s="4" t="s">
        <v>50</v>
      </c>
      <c r="S812" s="4" t="s">
        <v>6167</v>
      </c>
      <c r="T812" s="4" t="s">
        <v>52</v>
      </c>
      <c r="U812" s="4"/>
      <c r="V812" s="4"/>
      <c r="W812" s="4"/>
      <c r="X812" s="2" t="s">
        <v>6168</v>
      </c>
      <c r="Y812" s="4" t="s">
        <v>77</v>
      </c>
      <c r="Z812" s="4"/>
      <c r="AA812" s="4"/>
      <c r="AB812" s="4"/>
    </row>
    <row r="813" customFormat="false" ht="75" hidden="false" customHeight="true" outlineLevel="0" collapsed="false">
      <c r="A813" s="4" t="s">
        <v>6169</v>
      </c>
      <c r="B813" s="4" t="s">
        <v>2525</v>
      </c>
      <c r="C813" s="4" t="s">
        <v>6170</v>
      </c>
      <c r="D813" s="4" t="n">
        <v>1975</v>
      </c>
      <c r="E813" s="4" t="s">
        <v>91</v>
      </c>
      <c r="F813" s="4" t="s">
        <v>1797</v>
      </c>
      <c r="G813" s="4" t="str">
        <f aca="false">IF(LEFT(I813,3)="R1 ","L6",IF(D813&gt;=2014,"L1",IF(D813&gt;=1998,"L2",IF(D813&gt;=1987,"L3",IF(D813&gt;=1978,"L4",IF(D813&gt;=1965,"L5","L6"))))))</f>
        <v>L5</v>
      </c>
      <c r="H813" s="4" t="str">
        <f aca="false">IFERROR(INDEX(Lanes!$C$2:$C$60,MATCH(LEFT(I813,FIND(" ",I813)-1),Lanes!$A$2:$A$60,0)),"?")</f>
        <v>V</v>
      </c>
      <c r="I813" s="4" t="s">
        <v>6070</v>
      </c>
      <c r="J813" s="4"/>
      <c r="K813" s="4" t="s">
        <v>429</v>
      </c>
      <c r="L813" s="4" t="s">
        <v>472</v>
      </c>
      <c r="M813" s="4" t="s">
        <v>1565</v>
      </c>
      <c r="N813" s="4"/>
      <c r="O813" s="4" t="s">
        <v>6164</v>
      </c>
      <c r="P813" s="2" t="s">
        <v>6171</v>
      </c>
      <c r="Q813" s="2" t="s">
        <v>6172</v>
      </c>
      <c r="R813" s="4" t="s">
        <v>50</v>
      </c>
      <c r="S813" s="4" t="s">
        <v>6173</v>
      </c>
      <c r="T813" s="4" t="s">
        <v>52</v>
      </c>
      <c r="U813" s="4"/>
      <c r="V813" s="4"/>
      <c r="W813" s="4"/>
      <c r="X813" s="2" t="s">
        <v>6168</v>
      </c>
      <c r="Y813" s="4" t="s">
        <v>77</v>
      </c>
      <c r="Z813" s="4"/>
      <c r="AA813" s="4"/>
      <c r="AB813" s="4"/>
    </row>
    <row r="814" customFormat="false" ht="75" hidden="false" customHeight="true" outlineLevel="0" collapsed="false">
      <c r="A814" s="4" t="s">
        <v>6174</v>
      </c>
      <c r="B814" s="4" t="s">
        <v>2525</v>
      </c>
      <c r="C814" s="4" t="s">
        <v>6175</v>
      </c>
      <c r="D814" s="4" t="n">
        <v>1976</v>
      </c>
      <c r="E814" s="4" t="s">
        <v>91</v>
      </c>
      <c r="F814" s="4" t="s">
        <v>1797</v>
      </c>
      <c r="G814" s="4" t="str">
        <f aca="false">IF(LEFT(I814,3)="R1 ","L6",IF(D814&gt;=2014,"L1",IF(D814&gt;=1998,"L2",IF(D814&gt;=1987,"L3",IF(D814&gt;=1978,"L4",IF(D814&gt;=1965,"L5","L6"))))))</f>
        <v>L5</v>
      </c>
      <c r="H814" s="4" t="str">
        <f aca="false">IFERROR(INDEX(Lanes!$C$2:$C$60,MATCH(LEFT(I814,FIND(" ",I814)-1),Lanes!$A$2:$A$60,0)),"?")</f>
        <v>V</v>
      </c>
      <c r="I814" s="4" t="s">
        <v>6070</v>
      </c>
      <c r="J814" s="4"/>
      <c r="K814" s="4" t="s">
        <v>429</v>
      </c>
      <c r="L814" s="4" t="s">
        <v>472</v>
      </c>
      <c r="M814" s="4" t="s">
        <v>1565</v>
      </c>
      <c r="N814" s="4"/>
      <c r="O814" s="4" t="s">
        <v>6176</v>
      </c>
      <c r="P814" s="2" t="s">
        <v>6177</v>
      </c>
      <c r="Q814" s="2" t="s">
        <v>6178</v>
      </c>
      <c r="R814" s="4" t="s">
        <v>50</v>
      </c>
      <c r="S814" s="4" t="s">
        <v>6179</v>
      </c>
      <c r="T814" s="4" t="s">
        <v>52</v>
      </c>
      <c r="U814" s="4"/>
      <c r="V814" s="4"/>
      <c r="W814" s="4"/>
      <c r="X814" s="2" t="s">
        <v>6168</v>
      </c>
      <c r="Y814" s="4" t="s">
        <v>77</v>
      </c>
      <c r="Z814" s="4"/>
      <c r="AA814" s="4"/>
      <c r="AB814" s="4"/>
    </row>
    <row r="815" customFormat="false" ht="75" hidden="false" customHeight="true" outlineLevel="0" collapsed="false">
      <c r="A815" s="4" t="s">
        <v>6180</v>
      </c>
      <c r="B815" s="4" t="s">
        <v>2525</v>
      </c>
      <c r="C815" s="4" t="s">
        <v>6181</v>
      </c>
      <c r="D815" s="4" t="n">
        <v>1978</v>
      </c>
      <c r="E815" s="4" t="s">
        <v>91</v>
      </c>
      <c r="F815" s="4" t="s">
        <v>1797</v>
      </c>
      <c r="G815" s="4" t="str">
        <f aca="false">IF(LEFT(I815,3)="R1 ","L6",IF(D815&gt;=2014,"L1",IF(D815&gt;=1998,"L2",IF(D815&gt;=1987,"L3",IF(D815&gt;=1978,"L4",IF(D815&gt;=1965,"L5","L6"))))))</f>
        <v>L4</v>
      </c>
      <c r="H815" s="4" t="str">
        <f aca="false">IFERROR(INDEX(Lanes!$C$2:$C$60,MATCH(LEFT(I815,FIND(" ",I815)-1),Lanes!$A$2:$A$60,0)),"?")</f>
        <v>V</v>
      </c>
      <c r="I815" s="4" t="s">
        <v>6070</v>
      </c>
      <c r="J815" s="4"/>
      <c r="K815" s="4" t="s">
        <v>429</v>
      </c>
      <c r="L815" s="4" t="s">
        <v>472</v>
      </c>
      <c r="M815" s="4" t="s">
        <v>1565</v>
      </c>
      <c r="N815" s="4"/>
      <c r="O815" s="4" t="s">
        <v>6164</v>
      </c>
      <c r="P815" s="2" t="s">
        <v>6182</v>
      </c>
      <c r="Q815" s="2" t="s">
        <v>6183</v>
      </c>
      <c r="R815" s="4" t="s">
        <v>50</v>
      </c>
      <c r="S815" s="4" t="s">
        <v>6184</v>
      </c>
      <c r="T815" s="4" t="s">
        <v>107</v>
      </c>
      <c r="U815" s="4"/>
      <c r="V815" s="4"/>
      <c r="W815" s="4"/>
      <c r="X815" s="2" t="s">
        <v>6168</v>
      </c>
      <c r="Y815" s="4" t="s">
        <v>77</v>
      </c>
      <c r="Z815" s="4"/>
      <c r="AA815" s="4"/>
      <c r="AB815" s="4"/>
    </row>
    <row r="816" customFormat="false" ht="75" hidden="false" customHeight="true" outlineLevel="0" collapsed="false">
      <c r="A816" s="4" t="s">
        <v>6185</v>
      </c>
      <c r="B816" s="4" t="s">
        <v>6186</v>
      </c>
      <c r="C816" s="4" t="s">
        <v>6187</v>
      </c>
      <c r="D816" s="4" t="n">
        <v>1967</v>
      </c>
      <c r="E816" s="4" t="s">
        <v>91</v>
      </c>
      <c r="F816" s="4" t="s">
        <v>2361</v>
      </c>
      <c r="G816" s="4" t="str">
        <f aca="false">IF(LEFT(I816,3)="R1 ","L6",IF(D816&gt;=2014,"L1",IF(D816&gt;=1998,"L2",IF(D816&gt;=1987,"L3",IF(D816&gt;=1978,"L4",IF(D816&gt;=1965,"L5","L6"))))))</f>
        <v>L5</v>
      </c>
      <c r="H816" s="4" t="str">
        <f aca="false">IFERROR(INDEX(Lanes!$C$2:$C$60,MATCH(LEFT(I816,FIND(" ",I816)-1),Lanes!$A$2:$A$60,0)),"?")</f>
        <v>V</v>
      </c>
      <c r="I816" s="4" t="s">
        <v>6070</v>
      </c>
      <c r="J816" s="4"/>
      <c r="K816" s="4" t="s">
        <v>2678</v>
      </c>
      <c r="L816" s="4" t="s">
        <v>472</v>
      </c>
      <c r="M816" s="4" t="s">
        <v>1565</v>
      </c>
      <c r="N816" s="4"/>
      <c r="O816" s="4" t="s">
        <v>6188</v>
      </c>
      <c r="P816" s="2" t="s">
        <v>6189</v>
      </c>
      <c r="Q816" s="2" t="s">
        <v>6190</v>
      </c>
      <c r="R816" s="4" t="s">
        <v>50</v>
      </c>
      <c r="S816" s="4" t="s">
        <v>6191</v>
      </c>
      <c r="T816" s="4" t="s">
        <v>107</v>
      </c>
      <c r="U816" s="4"/>
      <c r="V816" s="4"/>
      <c r="W816" s="4"/>
      <c r="X816" s="2" t="s">
        <v>6192</v>
      </c>
      <c r="Y816" s="4" t="s">
        <v>77</v>
      </c>
      <c r="Z816" s="4"/>
      <c r="AA816" s="4"/>
      <c r="AB816" s="4"/>
    </row>
    <row r="817" customFormat="false" ht="75" hidden="false" customHeight="true" outlineLevel="0" collapsed="false">
      <c r="A817" s="4" t="s">
        <v>6193</v>
      </c>
      <c r="B817" s="4" t="s">
        <v>6194</v>
      </c>
      <c r="C817" s="4" t="s">
        <v>6195</v>
      </c>
      <c r="D817" s="4" t="n">
        <v>1968</v>
      </c>
      <c r="E817" s="4" t="s">
        <v>91</v>
      </c>
      <c r="F817" s="4" t="s">
        <v>2469</v>
      </c>
      <c r="G817" s="4" t="str">
        <f aca="false">IF(LEFT(I817,3)="R1 ","L6",IF(D817&gt;=2014,"L1",IF(D817&gt;=1998,"L2",IF(D817&gt;=1987,"L3",IF(D817&gt;=1978,"L4",IF(D817&gt;=1965,"L5","L6"))))))</f>
        <v>L5</v>
      </c>
      <c r="H817" s="4" t="str">
        <f aca="false">IFERROR(INDEX(Lanes!$C$2:$C$60,MATCH(LEFT(I817,FIND(" ",I817)-1),Lanes!$A$2:$A$60,0)),"?")</f>
        <v>V</v>
      </c>
      <c r="I817" s="4" t="s">
        <v>6070</v>
      </c>
      <c r="J817" s="4"/>
      <c r="K817" s="4" t="s">
        <v>44</v>
      </c>
      <c r="L817" s="4" t="s">
        <v>472</v>
      </c>
      <c r="M817" s="4" t="s">
        <v>1565</v>
      </c>
      <c r="N817" s="4"/>
      <c r="O817" s="4" t="s">
        <v>6196</v>
      </c>
      <c r="P817" s="2" t="s">
        <v>6197</v>
      </c>
      <c r="Q817" s="2" t="s">
        <v>6198</v>
      </c>
      <c r="R817" s="4" t="s">
        <v>50</v>
      </c>
      <c r="S817" s="4" t="s">
        <v>6199</v>
      </c>
      <c r="T817" s="4" t="s">
        <v>52</v>
      </c>
      <c r="U817" s="4"/>
      <c r="V817" s="4"/>
      <c r="W817" s="4"/>
      <c r="X817" s="2" t="s">
        <v>6200</v>
      </c>
      <c r="Y817" s="4" t="s">
        <v>77</v>
      </c>
      <c r="Z817" s="4"/>
      <c r="AA817" s="4"/>
      <c r="AB817" s="4"/>
    </row>
    <row r="818" customFormat="false" ht="75" hidden="false" customHeight="true" outlineLevel="0" collapsed="false">
      <c r="A818" s="4" t="s">
        <v>6201</v>
      </c>
      <c r="B818" s="4" t="s">
        <v>6194</v>
      </c>
      <c r="C818" s="4" t="s">
        <v>6202</v>
      </c>
      <c r="D818" s="4" t="n">
        <v>1969</v>
      </c>
      <c r="E818" s="4" t="s">
        <v>91</v>
      </c>
      <c r="F818" s="4" t="s">
        <v>2469</v>
      </c>
      <c r="G818" s="4" t="str">
        <f aca="false">IF(LEFT(I818,3)="R1 ","L6",IF(D818&gt;=2014,"L1",IF(D818&gt;=1998,"L2",IF(D818&gt;=1987,"L3",IF(D818&gt;=1978,"L4",IF(D818&gt;=1965,"L5","L6"))))))</f>
        <v>L5</v>
      </c>
      <c r="H818" s="4" t="str">
        <f aca="false">IFERROR(INDEX(Lanes!$C$2:$C$60,MATCH(LEFT(I818,FIND(" ",I818)-1),Lanes!$A$2:$A$60,0)),"?")</f>
        <v>V</v>
      </c>
      <c r="I818" s="4" t="s">
        <v>6070</v>
      </c>
      <c r="J818" s="4"/>
      <c r="K818" s="4" t="s">
        <v>44</v>
      </c>
      <c r="L818" s="4" t="s">
        <v>472</v>
      </c>
      <c r="M818" s="4" t="s">
        <v>1565</v>
      </c>
      <c r="N818" s="4"/>
      <c r="O818" s="4" t="s">
        <v>6203</v>
      </c>
      <c r="P818" s="2" t="s">
        <v>6204</v>
      </c>
      <c r="Q818" s="2" t="s">
        <v>6205</v>
      </c>
      <c r="R818" s="4" t="s">
        <v>50</v>
      </c>
      <c r="S818" s="4" t="s">
        <v>6206</v>
      </c>
      <c r="T818" s="4" t="s">
        <v>107</v>
      </c>
      <c r="U818" s="4"/>
      <c r="V818" s="4"/>
      <c r="W818" s="4"/>
      <c r="X818" s="2" t="s">
        <v>6200</v>
      </c>
      <c r="Y818" s="4" t="s">
        <v>77</v>
      </c>
      <c r="Z818" s="4"/>
      <c r="AA818" s="4"/>
      <c r="AB818" s="4"/>
    </row>
    <row r="819" customFormat="false" ht="75" hidden="false" customHeight="true" outlineLevel="0" collapsed="false">
      <c r="A819" s="4" t="s">
        <v>6207</v>
      </c>
      <c r="B819" s="4" t="s">
        <v>6186</v>
      </c>
      <c r="C819" s="4" t="s">
        <v>6208</v>
      </c>
      <c r="D819" s="4" t="n">
        <v>1971</v>
      </c>
      <c r="E819" s="4" t="s">
        <v>91</v>
      </c>
      <c r="F819" s="4" t="s">
        <v>2469</v>
      </c>
      <c r="G819" s="4" t="str">
        <f aca="false">IF(LEFT(I819,3)="R1 ","L6",IF(D819&gt;=2014,"L1",IF(D819&gt;=1998,"L2",IF(D819&gt;=1987,"L3",IF(D819&gt;=1978,"L4",IF(D819&gt;=1965,"L5","L6"))))))</f>
        <v>L5</v>
      </c>
      <c r="H819" s="4" t="str">
        <f aca="false">IFERROR(INDEX(Lanes!$C$2:$C$60,MATCH(LEFT(I819,FIND(" ",I819)-1),Lanes!$A$2:$A$60,0)),"?")</f>
        <v>V</v>
      </c>
      <c r="I819" s="4" t="s">
        <v>6070</v>
      </c>
      <c r="J819" s="4"/>
      <c r="K819" s="4" t="s">
        <v>44</v>
      </c>
      <c r="L819" s="4" t="s">
        <v>472</v>
      </c>
      <c r="M819" s="4" t="s">
        <v>1565</v>
      </c>
      <c r="N819" s="4"/>
      <c r="O819" s="4" t="s">
        <v>6209</v>
      </c>
      <c r="P819" s="2" t="s">
        <v>6210</v>
      </c>
      <c r="Q819" s="2" t="s">
        <v>6211</v>
      </c>
      <c r="R819" s="4" t="s">
        <v>50</v>
      </c>
      <c r="S819" s="4" t="s">
        <v>6212</v>
      </c>
      <c r="T819" s="4" t="s">
        <v>107</v>
      </c>
      <c r="U819" s="4"/>
      <c r="V819" s="4"/>
      <c r="W819" s="4"/>
      <c r="X819" s="2" t="s">
        <v>6200</v>
      </c>
      <c r="Y819" s="4" t="s">
        <v>77</v>
      </c>
      <c r="Z819" s="4"/>
      <c r="AA819" s="4"/>
      <c r="AB819" s="4"/>
    </row>
    <row r="820" customFormat="false" ht="75" hidden="false" customHeight="true" outlineLevel="0" collapsed="false">
      <c r="A820" s="4" t="s">
        <v>6213</v>
      </c>
      <c r="B820" s="4" t="s">
        <v>6186</v>
      </c>
      <c r="C820" s="4" t="s">
        <v>6214</v>
      </c>
      <c r="D820" s="4" t="n">
        <v>1973</v>
      </c>
      <c r="E820" s="4" t="s">
        <v>91</v>
      </c>
      <c r="F820" s="4" t="s">
        <v>2469</v>
      </c>
      <c r="G820" s="4" t="str">
        <f aca="false">IF(LEFT(I820,3)="R1 ","L6",IF(D820&gt;=2014,"L1",IF(D820&gt;=1998,"L2",IF(D820&gt;=1987,"L3",IF(D820&gt;=1978,"L4",IF(D820&gt;=1965,"L5","L6"))))))</f>
        <v>L5</v>
      </c>
      <c r="H820" s="4" t="str">
        <f aca="false">IFERROR(INDEX(Lanes!$C$2:$C$60,MATCH(LEFT(I820,FIND(" ",I820)-1),Lanes!$A$2:$A$60,0)),"?")</f>
        <v>V</v>
      </c>
      <c r="I820" s="4" t="s">
        <v>6070</v>
      </c>
      <c r="J820" s="4"/>
      <c r="K820" s="4" t="s">
        <v>429</v>
      </c>
      <c r="L820" s="4" t="s">
        <v>472</v>
      </c>
      <c r="M820" s="4" t="s">
        <v>1565</v>
      </c>
      <c r="N820" s="4"/>
      <c r="O820" s="4" t="s">
        <v>6215</v>
      </c>
      <c r="P820" s="2" t="s">
        <v>6216</v>
      </c>
      <c r="Q820" s="2" t="s">
        <v>6217</v>
      </c>
      <c r="R820" s="4" t="s">
        <v>50</v>
      </c>
      <c r="S820" s="4" t="s">
        <v>6218</v>
      </c>
      <c r="T820" s="4" t="s">
        <v>402</v>
      </c>
      <c r="U820" s="4"/>
      <c r="V820" s="4"/>
      <c r="W820" s="4"/>
      <c r="X820" s="2" t="s">
        <v>6219</v>
      </c>
      <c r="Y820" s="4" t="s">
        <v>77</v>
      </c>
      <c r="Z820" s="4"/>
      <c r="AA820" s="4"/>
      <c r="AB820" s="4"/>
    </row>
    <row r="821" customFormat="false" ht="75" hidden="false" customHeight="true" outlineLevel="0" collapsed="false">
      <c r="A821" s="4" t="s">
        <v>6220</v>
      </c>
      <c r="B821" s="4" t="s">
        <v>6186</v>
      </c>
      <c r="C821" s="4" t="s">
        <v>6221</v>
      </c>
      <c r="D821" s="4" t="n">
        <v>1974</v>
      </c>
      <c r="E821" s="4" t="s">
        <v>91</v>
      </c>
      <c r="F821" s="4" t="s">
        <v>6222</v>
      </c>
      <c r="G821" s="4" t="str">
        <f aca="false">IF(LEFT(I821,3)="R1 ","L6",IF(D821&gt;=2014,"L1",IF(D821&gt;=1998,"L2",IF(D821&gt;=1987,"L3",IF(D821&gt;=1978,"L4",IF(D821&gt;=1965,"L5","L6"))))))</f>
        <v>L5</v>
      </c>
      <c r="H821" s="4" t="str">
        <f aca="false">IFERROR(INDEX(Lanes!$C$2:$C$60,MATCH(LEFT(I821,FIND(" ",I821)-1),Lanes!$A$2:$A$60,0)),"?")</f>
        <v>V</v>
      </c>
      <c r="I821" s="4" t="s">
        <v>6070</v>
      </c>
      <c r="J821" s="4"/>
      <c r="K821" s="4" t="s">
        <v>2528</v>
      </c>
      <c r="L821" s="4" t="s">
        <v>472</v>
      </c>
      <c r="M821" s="4" t="s">
        <v>1565</v>
      </c>
      <c r="N821" s="4"/>
      <c r="O821" s="4" t="s">
        <v>6223</v>
      </c>
      <c r="P821" s="2" t="s">
        <v>6224</v>
      </c>
      <c r="Q821" s="2" t="s">
        <v>6225</v>
      </c>
      <c r="R821" s="4" t="s">
        <v>50</v>
      </c>
      <c r="S821" s="4" t="s">
        <v>6226</v>
      </c>
      <c r="T821" s="4" t="s">
        <v>52</v>
      </c>
      <c r="U821" s="4"/>
      <c r="V821" s="4"/>
      <c r="W821" s="4"/>
      <c r="X821" s="2" t="s">
        <v>6227</v>
      </c>
      <c r="Y821" s="4" t="s">
        <v>77</v>
      </c>
      <c r="Z821" s="4"/>
      <c r="AA821" s="4"/>
      <c r="AB821" s="4"/>
    </row>
    <row r="822" customFormat="false" ht="75" hidden="false" customHeight="true" outlineLevel="0" collapsed="false">
      <c r="A822" s="4" t="s">
        <v>6228</v>
      </c>
      <c r="B822" s="4" t="s">
        <v>6186</v>
      </c>
      <c r="C822" s="4" t="s">
        <v>6229</v>
      </c>
      <c r="D822" s="4" t="n">
        <v>1977</v>
      </c>
      <c r="E822" s="4" t="s">
        <v>91</v>
      </c>
      <c r="F822" s="4" t="s">
        <v>6230</v>
      </c>
      <c r="G822" s="4" t="str">
        <f aca="false">IF(LEFT(I822,3)="R1 ","L6",IF(D822&gt;=2014,"L1",IF(D822&gt;=1998,"L2",IF(D822&gt;=1987,"L3",IF(D822&gt;=1978,"L4",IF(D822&gt;=1965,"L5","L6"))))))</f>
        <v>L5</v>
      </c>
      <c r="H822" s="4" t="str">
        <f aca="false">IFERROR(INDEX(Lanes!$C$2:$C$60,MATCH(LEFT(I822,FIND(" ",I822)-1),Lanes!$A$2:$A$60,0)),"?")</f>
        <v>V</v>
      </c>
      <c r="I822" s="4" t="s">
        <v>6070</v>
      </c>
      <c r="J822" s="4"/>
      <c r="K822" s="4" t="s">
        <v>429</v>
      </c>
      <c r="L822" s="4" t="s">
        <v>472</v>
      </c>
      <c r="M822" s="4" t="s">
        <v>1565</v>
      </c>
      <c r="N822" s="4"/>
      <c r="O822" s="4" t="s">
        <v>6231</v>
      </c>
      <c r="P822" s="2" t="s">
        <v>6232</v>
      </c>
      <c r="Q822" s="2" t="s">
        <v>6233</v>
      </c>
      <c r="R822" s="4" t="s">
        <v>50</v>
      </c>
      <c r="S822" s="4" t="s">
        <v>6234</v>
      </c>
      <c r="T822" s="4" t="s">
        <v>402</v>
      </c>
      <c r="U822" s="4"/>
      <c r="V822" s="4"/>
      <c r="W822" s="4"/>
      <c r="X822" s="2" t="s">
        <v>6200</v>
      </c>
      <c r="Y822" s="4" t="s">
        <v>77</v>
      </c>
      <c r="Z822" s="4"/>
      <c r="AA822" s="4"/>
      <c r="AB822" s="4"/>
    </row>
    <row r="823" customFormat="false" ht="75" hidden="false" customHeight="true" outlineLevel="0" collapsed="false">
      <c r="A823" s="4" t="s">
        <v>6235</v>
      </c>
      <c r="B823" s="4" t="s">
        <v>6236</v>
      </c>
      <c r="C823" s="4" t="s">
        <v>6237</v>
      </c>
      <c r="D823" s="4" t="n">
        <v>1970</v>
      </c>
      <c r="E823" s="4" t="s">
        <v>91</v>
      </c>
      <c r="F823" s="4" t="s">
        <v>6238</v>
      </c>
      <c r="G823" s="4" t="str">
        <f aca="false">IF(LEFT(I823,3)="R1 ","L6",IF(D823&gt;=2014,"L1",IF(D823&gt;=1998,"L2",IF(D823&gt;=1987,"L3",IF(D823&gt;=1978,"L4",IF(D823&gt;=1965,"L5","L6"))))))</f>
        <v>L5</v>
      </c>
      <c r="H823" s="4" t="str">
        <f aca="false">IFERROR(INDEX(Lanes!$C$2:$C$60,MATCH(LEFT(I823,FIND(" ",I823)-1),Lanes!$A$2:$A$60,0)),"?")</f>
        <v>V</v>
      </c>
      <c r="I823" s="4" t="s">
        <v>6070</v>
      </c>
      <c r="J823" s="4"/>
      <c r="K823" s="4" t="s">
        <v>429</v>
      </c>
      <c r="L823" s="4" t="s">
        <v>472</v>
      </c>
      <c r="M823" s="4" t="s">
        <v>1565</v>
      </c>
      <c r="N823" s="4"/>
      <c r="O823" s="4" t="s">
        <v>6239</v>
      </c>
      <c r="P823" s="2" t="s">
        <v>6240</v>
      </c>
      <c r="Q823" s="2" t="s">
        <v>6241</v>
      </c>
      <c r="R823" s="4" t="s">
        <v>50</v>
      </c>
      <c r="S823" s="4" t="s">
        <v>6242</v>
      </c>
      <c r="T823" s="4" t="s">
        <v>52</v>
      </c>
      <c r="U823" s="4"/>
      <c r="V823" s="4"/>
      <c r="W823" s="4"/>
      <c r="X823" s="2" t="s">
        <v>6243</v>
      </c>
      <c r="Y823" s="4" t="s">
        <v>77</v>
      </c>
      <c r="Z823" s="4"/>
      <c r="AA823" s="4"/>
      <c r="AB823" s="4"/>
    </row>
    <row r="824" customFormat="false" ht="75" hidden="false" customHeight="true" outlineLevel="0" collapsed="false">
      <c r="A824" s="4" t="s">
        <v>6244</v>
      </c>
      <c r="B824" s="4" t="s">
        <v>6236</v>
      </c>
      <c r="C824" s="4" t="s">
        <v>6245</v>
      </c>
      <c r="D824" s="4" t="n">
        <v>1970</v>
      </c>
      <c r="E824" s="4" t="s">
        <v>91</v>
      </c>
      <c r="F824" s="4" t="s">
        <v>6238</v>
      </c>
      <c r="G824" s="4" t="str">
        <f aca="false">IF(LEFT(I824,3)="R1 ","L6",IF(D824&gt;=2014,"L1",IF(D824&gt;=1998,"L2",IF(D824&gt;=1987,"L3",IF(D824&gt;=1978,"L4",IF(D824&gt;=1965,"L5","L6"))))))</f>
        <v>L5</v>
      </c>
      <c r="H824" s="4" t="str">
        <f aca="false">IFERROR(INDEX(Lanes!$C$2:$C$60,MATCH(LEFT(I824,FIND(" ",I824)-1),Lanes!$A$2:$A$60,0)),"?")</f>
        <v>V</v>
      </c>
      <c r="I824" s="4" t="s">
        <v>6070</v>
      </c>
      <c r="J824" s="4"/>
      <c r="K824" s="4" t="s">
        <v>429</v>
      </c>
      <c r="L824" s="4" t="s">
        <v>472</v>
      </c>
      <c r="M824" s="4" t="s">
        <v>1565</v>
      </c>
      <c r="N824" s="4"/>
      <c r="O824" s="4" t="s">
        <v>6246</v>
      </c>
      <c r="P824" s="2" t="s">
        <v>6247</v>
      </c>
      <c r="Q824" s="2" t="s">
        <v>6248</v>
      </c>
      <c r="R824" s="4" t="s">
        <v>50</v>
      </c>
      <c r="S824" s="4" t="s">
        <v>6249</v>
      </c>
      <c r="T824" s="4" t="s">
        <v>107</v>
      </c>
      <c r="U824" s="4"/>
      <c r="V824" s="4"/>
      <c r="W824" s="4"/>
      <c r="X824" s="2" t="s">
        <v>6243</v>
      </c>
      <c r="Y824" s="4" t="s">
        <v>77</v>
      </c>
      <c r="Z824" s="4"/>
      <c r="AA824" s="4"/>
      <c r="AB824" s="4"/>
    </row>
    <row r="825" customFormat="false" ht="75" hidden="false" customHeight="true" outlineLevel="0" collapsed="false">
      <c r="A825" s="4" t="s">
        <v>6250</v>
      </c>
      <c r="B825" s="4" t="s">
        <v>6236</v>
      </c>
      <c r="C825" s="4" t="s">
        <v>6251</v>
      </c>
      <c r="D825" s="4" t="n">
        <v>1971</v>
      </c>
      <c r="E825" s="4" t="s">
        <v>91</v>
      </c>
      <c r="F825" s="4" t="s">
        <v>6238</v>
      </c>
      <c r="G825" s="4" t="str">
        <f aca="false">IF(LEFT(I825,3)="R1 ","L6",IF(D825&gt;=2014,"L1",IF(D825&gt;=1998,"L2",IF(D825&gt;=1987,"L3",IF(D825&gt;=1978,"L4",IF(D825&gt;=1965,"L5","L6"))))))</f>
        <v>L5</v>
      </c>
      <c r="H825" s="4" t="str">
        <f aca="false">IFERROR(INDEX(Lanes!$C$2:$C$60,MATCH(LEFT(I825,FIND(" ",I825)-1),Lanes!$A$2:$A$60,0)),"?")</f>
        <v>V</v>
      </c>
      <c r="I825" s="4" t="s">
        <v>6070</v>
      </c>
      <c r="J825" s="4"/>
      <c r="K825" s="4" t="s">
        <v>429</v>
      </c>
      <c r="L825" s="4" t="s">
        <v>472</v>
      </c>
      <c r="M825" s="4" t="s">
        <v>1565</v>
      </c>
      <c r="N825" s="4"/>
      <c r="O825" s="4" t="s">
        <v>6239</v>
      </c>
      <c r="P825" s="2" t="s">
        <v>6252</v>
      </c>
      <c r="Q825" s="2" t="s">
        <v>6253</v>
      </c>
      <c r="R825" s="4" t="s">
        <v>50</v>
      </c>
      <c r="S825" s="4" t="s">
        <v>6254</v>
      </c>
      <c r="T825" s="4" t="s">
        <v>107</v>
      </c>
      <c r="U825" s="4"/>
      <c r="V825" s="4"/>
      <c r="W825" s="4"/>
      <c r="X825" s="2" t="s">
        <v>6243</v>
      </c>
      <c r="Y825" s="4" t="s">
        <v>77</v>
      </c>
      <c r="Z825" s="4"/>
      <c r="AA825" s="4"/>
      <c r="AB825" s="4"/>
    </row>
    <row r="826" customFormat="false" ht="75" hidden="false" customHeight="true" outlineLevel="0" collapsed="false">
      <c r="A826" s="4" t="s">
        <v>6255</v>
      </c>
      <c r="B826" s="4" t="s">
        <v>6256</v>
      </c>
      <c r="C826" s="4" t="s">
        <v>6257</v>
      </c>
      <c r="D826" s="4" t="n">
        <v>1972</v>
      </c>
      <c r="E826" s="4" t="s">
        <v>91</v>
      </c>
      <c r="F826" s="4" t="s">
        <v>6238</v>
      </c>
      <c r="G826" s="4" t="str">
        <f aca="false">IF(LEFT(I826,3)="R1 ","L6",IF(D826&gt;=2014,"L1",IF(D826&gt;=1998,"L2",IF(D826&gt;=1987,"L3",IF(D826&gt;=1978,"L4",IF(D826&gt;=1965,"L5","L6"))))))</f>
        <v>L5</v>
      </c>
      <c r="H826" s="4" t="str">
        <f aca="false">IFERROR(INDEX(Lanes!$C$2:$C$60,MATCH(LEFT(I826,FIND(" ",I826)-1),Lanes!$A$2:$A$60,0)),"?")</f>
        <v>V</v>
      </c>
      <c r="I826" s="4" t="s">
        <v>6070</v>
      </c>
      <c r="J826" s="4"/>
      <c r="K826" s="4" t="s">
        <v>429</v>
      </c>
      <c r="L826" s="4" t="s">
        <v>472</v>
      </c>
      <c r="M826" s="4" t="s">
        <v>1565</v>
      </c>
      <c r="N826" s="4"/>
      <c r="O826" s="4" t="s">
        <v>6258</v>
      </c>
      <c r="P826" s="2" t="s">
        <v>6259</v>
      </c>
      <c r="Q826" s="2" t="s">
        <v>6260</v>
      </c>
      <c r="R826" s="4" t="s">
        <v>50</v>
      </c>
      <c r="S826" s="4" t="s">
        <v>6261</v>
      </c>
      <c r="T826" s="4" t="s">
        <v>107</v>
      </c>
      <c r="U826" s="4"/>
      <c r="V826" s="4"/>
      <c r="W826" s="4"/>
      <c r="X826" s="2" t="s">
        <v>6243</v>
      </c>
      <c r="Y826" s="4" t="s">
        <v>77</v>
      </c>
      <c r="Z826" s="4"/>
      <c r="AA826" s="4"/>
      <c r="AB826" s="4"/>
    </row>
    <row r="827" customFormat="false" ht="75" hidden="false" customHeight="true" outlineLevel="0" collapsed="false">
      <c r="A827" s="4" t="s">
        <v>6262</v>
      </c>
      <c r="B827" s="4" t="s">
        <v>6263</v>
      </c>
      <c r="C827" s="4" t="s">
        <v>6264</v>
      </c>
      <c r="D827" s="4" t="n">
        <v>1969</v>
      </c>
      <c r="E827" s="4" t="s">
        <v>91</v>
      </c>
      <c r="F827" s="4" t="s">
        <v>731</v>
      </c>
      <c r="G827" s="4" t="str">
        <f aca="false">IF(LEFT(I827,3)="R1 ","L6",IF(D827&gt;=2014,"L1",IF(D827&gt;=1998,"L2",IF(D827&gt;=1987,"L3",IF(D827&gt;=1978,"L4",IF(D827&gt;=1965,"L5","L6"))))))</f>
        <v>L5</v>
      </c>
      <c r="H827" s="4" t="str">
        <f aca="false">IFERROR(INDEX(Lanes!$C$2:$C$60,MATCH(LEFT(I827,FIND(" ",I827)-1),Lanes!$A$2:$A$60,0)),"?")</f>
        <v>V</v>
      </c>
      <c r="I827" s="4" t="s">
        <v>6070</v>
      </c>
      <c r="J827" s="4"/>
      <c r="K827" s="4" t="s">
        <v>429</v>
      </c>
      <c r="L827" s="4" t="s">
        <v>472</v>
      </c>
      <c r="M827" s="4" t="s">
        <v>1565</v>
      </c>
      <c r="N827" s="4"/>
      <c r="O827" s="4" t="s">
        <v>6265</v>
      </c>
      <c r="P827" s="2" t="s">
        <v>6266</v>
      </c>
      <c r="Q827" s="2" t="s">
        <v>6267</v>
      </c>
      <c r="R827" s="4" t="s">
        <v>50</v>
      </c>
      <c r="S827" s="4" t="s">
        <v>6268</v>
      </c>
      <c r="T827" s="4" t="s">
        <v>52</v>
      </c>
      <c r="U827" s="4"/>
      <c r="V827" s="4"/>
      <c r="W827" s="4"/>
      <c r="X827" s="2" t="s">
        <v>6269</v>
      </c>
      <c r="Y827" s="4" t="s">
        <v>77</v>
      </c>
      <c r="Z827" s="4"/>
      <c r="AA827" s="4"/>
      <c r="AB827" s="4"/>
    </row>
    <row r="828" customFormat="false" ht="75" hidden="false" customHeight="true" outlineLevel="0" collapsed="false">
      <c r="A828" s="4" t="s">
        <v>6270</v>
      </c>
      <c r="B828" s="4" t="s">
        <v>6263</v>
      </c>
      <c r="C828" s="4" t="s">
        <v>6263</v>
      </c>
      <c r="D828" s="4" t="n">
        <v>1970</v>
      </c>
      <c r="E828" s="4" t="s">
        <v>91</v>
      </c>
      <c r="F828" s="4" t="s">
        <v>731</v>
      </c>
      <c r="G828" s="4" t="str">
        <f aca="false">IF(LEFT(I828,3)="R1 ","L6",IF(D828&gt;=2014,"L1",IF(D828&gt;=1998,"L2",IF(D828&gt;=1987,"L3",IF(D828&gt;=1978,"L4",IF(D828&gt;=1965,"L5","L6"))))))</f>
        <v>L5</v>
      </c>
      <c r="H828" s="4" t="str">
        <f aca="false">IFERROR(INDEX(Lanes!$C$2:$C$60,MATCH(LEFT(I828,FIND(" ",I828)-1),Lanes!$A$2:$A$60,0)),"?")</f>
        <v>V</v>
      </c>
      <c r="I828" s="4" t="s">
        <v>6070</v>
      </c>
      <c r="J828" s="4"/>
      <c r="K828" s="4" t="s">
        <v>429</v>
      </c>
      <c r="L828" s="4" t="s">
        <v>472</v>
      </c>
      <c r="M828" s="4" t="s">
        <v>1565</v>
      </c>
      <c r="N828" s="4"/>
      <c r="O828" s="4" t="s">
        <v>6271</v>
      </c>
      <c r="P828" s="2" t="s">
        <v>6272</v>
      </c>
      <c r="Q828" s="2" t="s">
        <v>6273</v>
      </c>
      <c r="R828" s="4" t="s">
        <v>50</v>
      </c>
      <c r="S828" s="4" t="s">
        <v>6274</v>
      </c>
      <c r="T828" s="4" t="s">
        <v>107</v>
      </c>
      <c r="U828" s="4"/>
      <c r="V828" s="4"/>
      <c r="W828" s="4"/>
      <c r="X828" s="2" t="s">
        <v>6269</v>
      </c>
      <c r="Y828" s="4" t="s">
        <v>77</v>
      </c>
      <c r="Z828" s="4"/>
      <c r="AA828" s="4"/>
      <c r="AB828" s="4"/>
    </row>
    <row r="829" customFormat="false" ht="75" hidden="false" customHeight="true" outlineLevel="0" collapsed="false">
      <c r="A829" s="4" t="s">
        <v>6275</v>
      </c>
      <c r="B829" s="4" t="s">
        <v>6263</v>
      </c>
      <c r="C829" s="4" t="s">
        <v>6276</v>
      </c>
      <c r="D829" s="4" t="n">
        <v>1971</v>
      </c>
      <c r="E829" s="4" t="s">
        <v>91</v>
      </c>
      <c r="F829" s="4" t="s">
        <v>731</v>
      </c>
      <c r="G829" s="4" t="str">
        <f aca="false">IF(LEFT(I829,3)="R1 ","L6",IF(D829&gt;=2014,"L1",IF(D829&gt;=1998,"L2",IF(D829&gt;=1987,"L3",IF(D829&gt;=1978,"L4",IF(D829&gt;=1965,"L5","L6"))))))</f>
        <v>L5</v>
      </c>
      <c r="H829" s="4" t="str">
        <f aca="false">IFERROR(INDEX(Lanes!$C$2:$C$60,MATCH(LEFT(I829,FIND(" ",I829)-1),Lanes!$A$2:$A$60,0)),"?")</f>
        <v>V</v>
      </c>
      <c r="I829" s="4" t="s">
        <v>6070</v>
      </c>
      <c r="J829" s="4"/>
      <c r="K829" s="4" t="s">
        <v>429</v>
      </c>
      <c r="L829" s="4" t="s">
        <v>472</v>
      </c>
      <c r="M829" s="4" t="s">
        <v>1565</v>
      </c>
      <c r="N829" s="4"/>
      <c r="O829" s="4" t="s">
        <v>6265</v>
      </c>
      <c r="P829" s="2" t="s">
        <v>6277</v>
      </c>
      <c r="Q829" s="2" t="s">
        <v>6278</v>
      </c>
      <c r="R829" s="4" t="s">
        <v>50</v>
      </c>
      <c r="S829" s="4" t="s">
        <v>6279</v>
      </c>
      <c r="T829" s="4" t="s">
        <v>402</v>
      </c>
      <c r="U829" s="4"/>
      <c r="V829" s="4"/>
      <c r="W829" s="4"/>
      <c r="X829" s="2" t="s">
        <v>6269</v>
      </c>
      <c r="Y829" s="4" t="s">
        <v>77</v>
      </c>
      <c r="Z829" s="4"/>
      <c r="AA829" s="4"/>
      <c r="AB829" s="4"/>
    </row>
    <row r="830" customFormat="false" ht="75" hidden="false" customHeight="true" outlineLevel="0" collapsed="false">
      <c r="A830" s="4" t="s">
        <v>6280</v>
      </c>
      <c r="B830" s="4" t="s">
        <v>6263</v>
      </c>
      <c r="C830" s="4" t="s">
        <v>6281</v>
      </c>
      <c r="D830" s="4" t="n">
        <v>1972</v>
      </c>
      <c r="E830" s="4" t="s">
        <v>91</v>
      </c>
      <c r="F830" s="4" t="s">
        <v>731</v>
      </c>
      <c r="G830" s="4" t="str">
        <f aca="false">IF(LEFT(I830,3)="R1 ","L6",IF(D830&gt;=2014,"L1",IF(D830&gt;=1998,"L2",IF(D830&gt;=1987,"L3",IF(D830&gt;=1978,"L4",IF(D830&gt;=1965,"L5","L6"))))))</f>
        <v>L5</v>
      </c>
      <c r="H830" s="4" t="str">
        <f aca="false">IFERROR(INDEX(Lanes!$C$2:$C$60,MATCH(LEFT(I830,FIND(" ",I830)-1),Lanes!$A$2:$A$60,0)),"?")</f>
        <v>V</v>
      </c>
      <c r="I830" s="4" t="s">
        <v>6070</v>
      </c>
      <c r="J830" s="4"/>
      <c r="K830" s="4" t="s">
        <v>429</v>
      </c>
      <c r="L830" s="4" t="s">
        <v>472</v>
      </c>
      <c r="M830" s="4" t="s">
        <v>1565</v>
      </c>
      <c r="N830" s="4"/>
      <c r="O830" s="4" t="s">
        <v>6282</v>
      </c>
      <c r="P830" s="2" t="s">
        <v>6283</v>
      </c>
      <c r="Q830" s="2" t="s">
        <v>6284</v>
      </c>
      <c r="R830" s="4" t="s">
        <v>50</v>
      </c>
      <c r="S830" s="4" t="s">
        <v>6285</v>
      </c>
      <c r="T830" s="4" t="s">
        <v>107</v>
      </c>
      <c r="U830" s="4"/>
      <c r="V830" s="4"/>
      <c r="W830" s="4"/>
      <c r="X830" s="2" t="s">
        <v>6269</v>
      </c>
      <c r="Y830" s="4" t="s">
        <v>77</v>
      </c>
      <c r="Z830" s="4"/>
      <c r="AA830" s="4"/>
      <c r="AB830" s="4"/>
    </row>
    <row r="831" customFormat="false" ht="75" hidden="false" customHeight="true" outlineLevel="0" collapsed="false">
      <c r="A831" s="4" t="s">
        <v>6286</v>
      </c>
      <c r="B831" s="4" t="s">
        <v>6263</v>
      </c>
      <c r="C831" s="4" t="s">
        <v>6287</v>
      </c>
      <c r="D831" s="4" t="n">
        <v>1973</v>
      </c>
      <c r="E831" s="4" t="s">
        <v>91</v>
      </c>
      <c r="F831" s="4" t="s">
        <v>731</v>
      </c>
      <c r="G831" s="4" t="str">
        <f aca="false">IF(LEFT(I831,3)="R1 ","L6",IF(D831&gt;=2014,"L1",IF(D831&gt;=1998,"L2",IF(D831&gt;=1987,"L3",IF(D831&gt;=1978,"L4",IF(D831&gt;=1965,"L5","L6"))))))</f>
        <v>L5</v>
      </c>
      <c r="H831" s="4" t="str">
        <f aca="false">IFERROR(INDEX(Lanes!$C$2:$C$60,MATCH(LEFT(I831,FIND(" ",I831)-1),Lanes!$A$2:$A$60,0)),"?")</f>
        <v>V</v>
      </c>
      <c r="I831" s="4" t="s">
        <v>6070</v>
      </c>
      <c r="J831" s="4"/>
      <c r="K831" s="4" t="s">
        <v>429</v>
      </c>
      <c r="L831" s="4" t="s">
        <v>472</v>
      </c>
      <c r="M831" s="4" t="s">
        <v>1565</v>
      </c>
      <c r="N831" s="4"/>
      <c r="O831" s="4" t="s">
        <v>6288</v>
      </c>
      <c r="P831" s="2" t="s">
        <v>6289</v>
      </c>
      <c r="Q831" s="2" t="s">
        <v>6290</v>
      </c>
      <c r="R831" s="4" t="s">
        <v>50</v>
      </c>
      <c r="S831" s="4" t="s">
        <v>6291</v>
      </c>
      <c r="T831" s="4" t="s">
        <v>107</v>
      </c>
      <c r="U831" s="4"/>
      <c r="V831" s="4"/>
      <c r="W831" s="4"/>
      <c r="X831" s="2" t="s">
        <v>6269</v>
      </c>
      <c r="Y831" s="4" t="s">
        <v>77</v>
      </c>
      <c r="Z831" s="4"/>
      <c r="AA831" s="4"/>
      <c r="AB831" s="4"/>
    </row>
    <row r="832" customFormat="false" ht="75" hidden="false" customHeight="true" outlineLevel="0" collapsed="false">
      <c r="A832" s="4" t="s">
        <v>6292</v>
      </c>
      <c r="B832" s="4" t="s">
        <v>6293</v>
      </c>
      <c r="C832" s="4" t="s">
        <v>6294</v>
      </c>
      <c r="D832" s="4" t="n">
        <v>1970</v>
      </c>
      <c r="E832" s="4" t="s">
        <v>91</v>
      </c>
      <c r="F832" s="4" t="s">
        <v>2629</v>
      </c>
      <c r="G832" s="4" t="str">
        <f aca="false">IF(LEFT(I832,3)="R1 ","L6",IF(D832&gt;=2014,"L1",IF(D832&gt;=1998,"L2",IF(D832&gt;=1987,"L3",IF(D832&gt;=1978,"L4",IF(D832&gt;=1965,"L5","L6"))))))</f>
        <v>L5</v>
      </c>
      <c r="H832" s="4" t="str">
        <f aca="false">IFERROR(INDEX(Lanes!$C$2:$C$60,MATCH(LEFT(I832,FIND(" ",I832)-1),Lanes!$A$2:$A$60,0)),"?")</f>
        <v>V</v>
      </c>
      <c r="I832" s="4" t="s">
        <v>6070</v>
      </c>
      <c r="J832" s="4"/>
      <c r="K832" s="4" t="s">
        <v>429</v>
      </c>
      <c r="L832" s="4" t="s">
        <v>472</v>
      </c>
      <c r="M832" s="4" t="s">
        <v>1565</v>
      </c>
      <c r="N832" s="4"/>
      <c r="O832" s="4" t="s">
        <v>6239</v>
      </c>
      <c r="P832" s="2" t="s">
        <v>6295</v>
      </c>
      <c r="Q832" s="2" t="s">
        <v>6296</v>
      </c>
      <c r="R832" s="4" t="s">
        <v>50</v>
      </c>
      <c r="S832" s="4" t="s">
        <v>6297</v>
      </c>
      <c r="T832" s="4" t="s">
        <v>107</v>
      </c>
      <c r="U832" s="4"/>
      <c r="V832" s="4"/>
      <c r="W832" s="4"/>
      <c r="X832" s="2" t="s">
        <v>6298</v>
      </c>
      <c r="Y832" s="4" t="s">
        <v>77</v>
      </c>
      <c r="Z832" s="4"/>
      <c r="AA832" s="4"/>
      <c r="AB832" s="4"/>
    </row>
    <row r="833" customFormat="false" ht="75" hidden="false" customHeight="true" outlineLevel="0" collapsed="false">
      <c r="A833" s="4" t="s">
        <v>6299</v>
      </c>
      <c r="B833" s="4" t="s">
        <v>6293</v>
      </c>
      <c r="C833" s="4" t="s">
        <v>6300</v>
      </c>
      <c r="D833" s="4" t="n">
        <v>1972</v>
      </c>
      <c r="E833" s="4" t="s">
        <v>91</v>
      </c>
      <c r="F833" s="4" t="s">
        <v>2629</v>
      </c>
      <c r="G833" s="4" t="str">
        <f aca="false">IF(LEFT(I833,3)="R1 ","L6",IF(D833&gt;=2014,"L1",IF(D833&gt;=1998,"L2",IF(D833&gt;=1987,"L3",IF(D833&gt;=1978,"L4",IF(D833&gt;=1965,"L5","L6"))))))</f>
        <v>L5</v>
      </c>
      <c r="H833" s="4" t="str">
        <f aca="false">IFERROR(INDEX(Lanes!$C$2:$C$60,MATCH(LEFT(I833,FIND(" ",I833)-1),Lanes!$A$2:$A$60,0)),"?")</f>
        <v>V</v>
      </c>
      <c r="I833" s="4" t="s">
        <v>6070</v>
      </c>
      <c r="J833" s="4"/>
      <c r="K833" s="4" t="s">
        <v>429</v>
      </c>
      <c r="L833" s="4" t="s">
        <v>472</v>
      </c>
      <c r="M833" s="4" t="s">
        <v>1565</v>
      </c>
      <c r="N833" s="4"/>
      <c r="O833" s="4" t="s">
        <v>6301</v>
      </c>
      <c r="P833" s="2" t="s">
        <v>6302</v>
      </c>
      <c r="Q833" s="2" t="s">
        <v>6303</v>
      </c>
      <c r="R833" s="4" t="s">
        <v>50</v>
      </c>
      <c r="S833" s="4" t="s">
        <v>6304</v>
      </c>
      <c r="T833" s="4" t="s">
        <v>52</v>
      </c>
      <c r="U833" s="4"/>
      <c r="V833" s="4"/>
      <c r="W833" s="4"/>
      <c r="X833" s="2" t="s">
        <v>6305</v>
      </c>
      <c r="Y833" s="4" t="s">
        <v>77</v>
      </c>
      <c r="Z833" s="4"/>
      <c r="AA833" s="4"/>
      <c r="AB833" s="4"/>
    </row>
    <row r="834" customFormat="false" ht="75" hidden="false" customHeight="true" outlineLevel="0" collapsed="false">
      <c r="A834" s="4" t="s">
        <v>6306</v>
      </c>
      <c r="B834" s="4" t="s">
        <v>128</v>
      </c>
      <c r="C834" s="4" t="s">
        <v>6307</v>
      </c>
      <c r="D834" s="4" t="n">
        <v>1968</v>
      </c>
      <c r="E834" s="4" t="s">
        <v>91</v>
      </c>
      <c r="F834" s="4" t="s">
        <v>614</v>
      </c>
      <c r="G834" s="4" t="str">
        <f aca="false">IF(LEFT(I834,3)="R1 ","L6",IF(D834&gt;=2014,"L1",IF(D834&gt;=1998,"L2",IF(D834&gt;=1987,"L3",IF(D834&gt;=1978,"L4",IF(D834&gt;=1965,"L5","L6"))))))</f>
        <v>L5</v>
      </c>
      <c r="H834" s="4" t="str">
        <f aca="false">IFERROR(INDEX(Lanes!$C$2:$C$60,MATCH(LEFT(I834,FIND(" ",I834)-1),Lanes!$A$2:$A$60,0)),"?")</f>
        <v>V</v>
      </c>
      <c r="I834" s="4" t="s">
        <v>6070</v>
      </c>
      <c r="J834" s="4"/>
      <c r="K834" s="4" t="s">
        <v>429</v>
      </c>
      <c r="L834" s="4" t="s">
        <v>472</v>
      </c>
      <c r="M834" s="4" t="s">
        <v>1565</v>
      </c>
      <c r="N834" s="4"/>
      <c r="O834" s="4" t="s">
        <v>6308</v>
      </c>
      <c r="P834" s="2" t="s">
        <v>6309</v>
      </c>
      <c r="Q834" s="2" t="s">
        <v>6310</v>
      </c>
      <c r="R834" s="4" t="s">
        <v>50</v>
      </c>
      <c r="S834" s="4" t="s">
        <v>6311</v>
      </c>
      <c r="T834" s="4" t="s">
        <v>107</v>
      </c>
      <c r="U834" s="4"/>
      <c r="V834" s="4"/>
      <c r="W834" s="4"/>
      <c r="X834" s="2" t="s">
        <v>6312</v>
      </c>
      <c r="Y834" s="4" t="s">
        <v>77</v>
      </c>
      <c r="Z834" s="4"/>
      <c r="AA834" s="4"/>
      <c r="AB834" s="4"/>
    </row>
    <row r="835" customFormat="false" ht="75" hidden="false" customHeight="true" outlineLevel="0" collapsed="false">
      <c r="A835" s="4" t="s">
        <v>6313</v>
      </c>
      <c r="B835" s="4" t="s">
        <v>6314</v>
      </c>
      <c r="C835" s="4" t="s">
        <v>6314</v>
      </c>
      <c r="D835" s="4" t="n">
        <v>1972</v>
      </c>
      <c r="E835" s="4" t="s">
        <v>91</v>
      </c>
      <c r="F835" s="4" t="s">
        <v>4122</v>
      </c>
      <c r="G835" s="4" t="str">
        <f aca="false">IF(LEFT(I835,3)="R1 ","L6",IF(D835&gt;=2014,"L1",IF(D835&gt;=1998,"L2",IF(D835&gt;=1987,"L3",IF(D835&gt;=1978,"L4",IF(D835&gt;=1965,"L5","L6"))))))</f>
        <v>L5</v>
      </c>
      <c r="H835" s="4" t="str">
        <f aca="false">IFERROR(INDEX(Lanes!$C$2:$C$60,MATCH(LEFT(I835,FIND(" ",I835)-1),Lanes!$A$2:$A$60,0)),"?")</f>
        <v>V</v>
      </c>
      <c r="I835" s="4" t="s">
        <v>6070</v>
      </c>
      <c r="J835" s="4"/>
      <c r="K835" s="4" t="s">
        <v>44</v>
      </c>
      <c r="L835" s="4" t="s">
        <v>45</v>
      </c>
      <c r="M835" s="4" t="s">
        <v>6315</v>
      </c>
      <c r="N835" s="4" t="s">
        <v>6316</v>
      </c>
      <c r="O835" s="4" t="s">
        <v>6317</v>
      </c>
      <c r="P835" s="2" t="s">
        <v>6318</v>
      </c>
      <c r="Q835" s="2" t="s">
        <v>6319</v>
      </c>
      <c r="R835" s="4" t="s">
        <v>50</v>
      </c>
      <c r="S835" s="4" t="s">
        <v>6320</v>
      </c>
      <c r="T835" s="4" t="s">
        <v>107</v>
      </c>
      <c r="U835" s="4"/>
      <c r="V835" s="4"/>
      <c r="W835" s="4"/>
      <c r="X835" s="2" t="s">
        <v>6321</v>
      </c>
      <c r="Y835" s="4" t="s">
        <v>77</v>
      </c>
      <c r="Z835" s="4"/>
      <c r="AA835" s="4"/>
      <c r="AB835" s="4"/>
    </row>
    <row r="836" customFormat="false" ht="75" hidden="false" customHeight="true" outlineLevel="0" collapsed="false">
      <c r="A836" s="4" t="s">
        <v>6322</v>
      </c>
      <c r="B836" s="4" t="s">
        <v>6323</v>
      </c>
      <c r="C836" s="4" t="s">
        <v>6324</v>
      </c>
      <c r="D836" s="4" t="n">
        <v>1974</v>
      </c>
      <c r="E836" s="4" t="s">
        <v>91</v>
      </c>
      <c r="F836" s="4" t="s">
        <v>6222</v>
      </c>
      <c r="G836" s="4" t="str">
        <f aca="false">IF(LEFT(I836,3)="R1 ","L6",IF(D836&gt;=2014,"L1",IF(D836&gt;=1998,"L2",IF(D836&gt;=1987,"L3",IF(D836&gt;=1978,"L4",IF(D836&gt;=1965,"L5","L6"))))))</f>
        <v>L5</v>
      </c>
      <c r="H836" s="4" t="str">
        <f aca="false">IFERROR(INDEX(Lanes!$C$2:$C$60,MATCH(LEFT(I836,FIND(" ",I836)-1),Lanes!$A$2:$A$60,0)),"?")</f>
        <v>V</v>
      </c>
      <c r="I836" s="4" t="s">
        <v>6070</v>
      </c>
      <c r="J836" s="4" t="s">
        <v>6325</v>
      </c>
      <c r="K836" s="4" t="s">
        <v>429</v>
      </c>
      <c r="L836" s="4" t="s">
        <v>472</v>
      </c>
      <c r="M836" s="4" t="s">
        <v>1565</v>
      </c>
      <c r="N836" s="4"/>
      <c r="O836" s="4" t="s">
        <v>6326</v>
      </c>
      <c r="P836" s="2" t="s">
        <v>6327</v>
      </c>
      <c r="Q836" s="2" t="s">
        <v>6328</v>
      </c>
      <c r="R836" s="4" t="s">
        <v>50</v>
      </c>
      <c r="S836" s="4" t="s">
        <v>6329</v>
      </c>
      <c r="T836" s="4" t="s">
        <v>107</v>
      </c>
      <c r="U836" s="4"/>
      <c r="V836" s="4"/>
      <c r="W836" s="4"/>
      <c r="X836" s="2" t="s">
        <v>6330</v>
      </c>
      <c r="Y836" s="4" t="s">
        <v>77</v>
      </c>
      <c r="Z836" s="4"/>
      <c r="AA836" s="4"/>
      <c r="AB836" s="4"/>
    </row>
    <row r="837" customFormat="false" ht="75" hidden="false" customHeight="true" outlineLevel="0" collapsed="false">
      <c r="A837" s="4" t="s">
        <v>6331</v>
      </c>
      <c r="B837" s="4" t="s">
        <v>6323</v>
      </c>
      <c r="C837" s="4" t="s">
        <v>6332</v>
      </c>
      <c r="D837" s="4" t="n">
        <v>1975</v>
      </c>
      <c r="E837" s="4" t="s">
        <v>91</v>
      </c>
      <c r="F837" s="4" t="s">
        <v>6222</v>
      </c>
      <c r="G837" s="4" t="str">
        <f aca="false">IF(LEFT(I837,3)="R1 ","L6",IF(D837&gt;=2014,"L1",IF(D837&gt;=1998,"L2",IF(D837&gt;=1987,"L3",IF(D837&gt;=1978,"L4",IF(D837&gt;=1965,"L5","L6"))))))</f>
        <v>L5</v>
      </c>
      <c r="H837" s="4" t="str">
        <f aca="false">IFERROR(INDEX(Lanes!$C$2:$C$60,MATCH(LEFT(I837,FIND(" ",I837)-1),Lanes!$A$2:$A$60,0)),"?")</f>
        <v>V</v>
      </c>
      <c r="I837" s="4" t="s">
        <v>6070</v>
      </c>
      <c r="J837" s="4" t="s">
        <v>6325</v>
      </c>
      <c r="K837" s="4" t="s">
        <v>429</v>
      </c>
      <c r="L837" s="4" t="s">
        <v>472</v>
      </c>
      <c r="M837" s="4" t="s">
        <v>1565</v>
      </c>
      <c r="N837" s="4"/>
      <c r="O837" s="4" t="s">
        <v>6326</v>
      </c>
      <c r="P837" s="2" t="s">
        <v>6333</v>
      </c>
      <c r="Q837" s="2" t="s">
        <v>6334</v>
      </c>
      <c r="R837" s="4" t="s">
        <v>50</v>
      </c>
      <c r="S837" s="4" t="s">
        <v>6335</v>
      </c>
      <c r="T837" s="4" t="s">
        <v>402</v>
      </c>
      <c r="U837" s="4"/>
      <c r="V837" s="4"/>
      <c r="W837" s="4"/>
      <c r="X837" s="2" t="s">
        <v>6330</v>
      </c>
      <c r="Y837" s="4" t="s">
        <v>77</v>
      </c>
      <c r="Z837" s="4"/>
      <c r="AA837" s="4"/>
      <c r="AB837" s="4"/>
    </row>
    <row r="838" customFormat="false" ht="75" hidden="false" customHeight="true" outlineLevel="0" collapsed="false">
      <c r="A838" s="4" t="s">
        <v>6336</v>
      </c>
      <c r="B838" s="4" t="s">
        <v>6337</v>
      </c>
      <c r="C838" s="4" t="s">
        <v>6338</v>
      </c>
      <c r="D838" s="4" t="n">
        <v>1973</v>
      </c>
      <c r="E838" s="4" t="s">
        <v>91</v>
      </c>
      <c r="F838" s="4" t="s">
        <v>614</v>
      </c>
      <c r="G838" s="4" t="str">
        <f aca="false">IF(LEFT(I838,3)="R1 ","L6",IF(D838&gt;=2014,"L1",IF(D838&gt;=1998,"L2",IF(D838&gt;=1987,"L3",IF(D838&gt;=1978,"L4",IF(D838&gt;=1965,"L5","L6"))))))</f>
        <v>L5</v>
      </c>
      <c r="H838" s="4" t="str">
        <f aca="false">IFERROR(INDEX(Lanes!$C$2:$C$60,MATCH(LEFT(I838,FIND(" ",I838)-1),Lanes!$A$2:$A$60,0)),"?")</f>
        <v>V</v>
      </c>
      <c r="I838" s="4" t="s">
        <v>6070</v>
      </c>
      <c r="J838" s="4"/>
      <c r="K838" s="4" t="s">
        <v>429</v>
      </c>
      <c r="L838" s="4" t="s">
        <v>472</v>
      </c>
      <c r="M838" s="4" t="s">
        <v>1565</v>
      </c>
      <c r="N838" s="4"/>
      <c r="O838" s="4" t="s">
        <v>6339</v>
      </c>
      <c r="P838" s="2" t="s">
        <v>6340</v>
      </c>
      <c r="Q838" s="2" t="s">
        <v>6341</v>
      </c>
      <c r="R838" s="4" t="s">
        <v>50</v>
      </c>
      <c r="S838" s="4" t="s">
        <v>6342</v>
      </c>
      <c r="T838" s="4" t="s">
        <v>402</v>
      </c>
      <c r="U838" s="4"/>
      <c r="V838" s="4"/>
      <c r="W838" s="4"/>
      <c r="X838" s="2" t="s">
        <v>6343</v>
      </c>
      <c r="Y838" s="4" t="s">
        <v>77</v>
      </c>
      <c r="Z838" s="4"/>
      <c r="AA838" s="4"/>
      <c r="AB838" s="4"/>
    </row>
    <row r="839" customFormat="false" ht="75" hidden="false" customHeight="true" outlineLevel="0" collapsed="false">
      <c r="A839" s="4" t="s">
        <v>6344</v>
      </c>
      <c r="B839" s="4" t="s">
        <v>6345</v>
      </c>
      <c r="C839" s="4" t="s">
        <v>6345</v>
      </c>
      <c r="D839" s="4" t="n">
        <v>1978</v>
      </c>
      <c r="E839" s="4" t="s">
        <v>396</v>
      </c>
      <c r="F839" s="4" t="s">
        <v>6346</v>
      </c>
      <c r="G839" s="4" t="str">
        <f aca="false">IF(LEFT(I839,3)="R1 ","L6",IF(D839&gt;=2014,"L1",IF(D839&gt;=1998,"L2",IF(D839&gt;=1987,"L3",IF(D839&gt;=1978,"L4",IF(D839&gt;=1965,"L5","L6"))))))</f>
        <v>L4</v>
      </c>
      <c r="H839" s="4" t="str">
        <f aca="false">IFERROR(INDEX(Lanes!$C$2:$C$60,MATCH(LEFT(I839,FIND(" ",I839)-1),Lanes!$A$2:$A$60,0)),"?")</f>
        <v>V</v>
      </c>
      <c r="I839" s="4" t="s">
        <v>6070</v>
      </c>
      <c r="J839" s="4"/>
      <c r="K839" s="4" t="s">
        <v>429</v>
      </c>
      <c r="L839" s="4" t="s">
        <v>472</v>
      </c>
      <c r="M839" s="4" t="s">
        <v>1565</v>
      </c>
      <c r="N839" s="4"/>
      <c r="O839" s="4" t="s">
        <v>6347</v>
      </c>
      <c r="P839" s="2" t="s">
        <v>6348</v>
      </c>
      <c r="Q839" s="2" t="s">
        <v>6349</v>
      </c>
      <c r="R839" s="4" t="s">
        <v>50</v>
      </c>
      <c r="S839" s="4" t="s">
        <v>6350</v>
      </c>
      <c r="T839" s="4" t="s">
        <v>402</v>
      </c>
      <c r="U839" s="4"/>
      <c r="V839" s="4"/>
      <c r="W839" s="4"/>
      <c r="X839" s="2" t="s">
        <v>6351</v>
      </c>
      <c r="Y839" s="4" t="s">
        <v>77</v>
      </c>
      <c r="Z839" s="4"/>
      <c r="AA839" s="4"/>
      <c r="AB839" s="4"/>
    </row>
    <row r="840" customFormat="false" ht="75" hidden="false" customHeight="true" outlineLevel="0" collapsed="false">
      <c r="A840" s="4" t="s">
        <v>6352</v>
      </c>
      <c r="B840" s="4" t="s">
        <v>6353</v>
      </c>
      <c r="C840" s="4" t="s">
        <v>6353</v>
      </c>
      <c r="D840" s="4" t="n">
        <v>1971</v>
      </c>
      <c r="E840" s="4" t="s">
        <v>91</v>
      </c>
      <c r="F840" s="4" t="s">
        <v>6354</v>
      </c>
      <c r="G840" s="4" t="str">
        <f aca="false">IF(LEFT(I840,3)="R1 ","L6",IF(D840&gt;=2014,"L1",IF(D840&gt;=1998,"L2",IF(D840&gt;=1987,"L3",IF(D840&gt;=1978,"L4",IF(D840&gt;=1965,"L5","L6"))))))</f>
        <v>L5</v>
      </c>
      <c r="H840" s="4" t="str">
        <f aca="false">IFERROR(INDEX(Lanes!$C$2:$C$60,MATCH(LEFT(I840,FIND(" ",I840)-1),Lanes!$A$2:$A$60,0)),"?")</f>
        <v>V</v>
      </c>
      <c r="I840" s="4" t="s">
        <v>6070</v>
      </c>
      <c r="J840" s="4"/>
      <c r="K840" s="4" t="s">
        <v>429</v>
      </c>
      <c r="L840" s="4" t="s">
        <v>472</v>
      </c>
      <c r="M840" s="4" t="s">
        <v>1565</v>
      </c>
      <c r="N840" s="4"/>
      <c r="O840" s="4" t="s">
        <v>6355</v>
      </c>
      <c r="P840" s="2" t="s">
        <v>6356</v>
      </c>
      <c r="Q840" s="2" t="s">
        <v>6357</v>
      </c>
      <c r="R840" s="4" t="s">
        <v>50</v>
      </c>
      <c r="S840" s="4" t="s">
        <v>6358</v>
      </c>
      <c r="T840" s="4" t="s">
        <v>402</v>
      </c>
      <c r="U840" s="4"/>
      <c r="V840" s="4"/>
      <c r="W840" s="4"/>
      <c r="X840" s="2" t="s">
        <v>6359</v>
      </c>
      <c r="Y840" s="4" t="s">
        <v>77</v>
      </c>
      <c r="Z840" s="4"/>
      <c r="AA840" s="4"/>
      <c r="AB840" s="4"/>
    </row>
    <row r="841" customFormat="false" ht="75" hidden="false" customHeight="true" outlineLevel="0" collapsed="false">
      <c r="A841" s="4" t="s">
        <v>6360</v>
      </c>
      <c r="B841" s="4" t="s">
        <v>6361</v>
      </c>
      <c r="C841" s="4" t="s">
        <v>6362</v>
      </c>
      <c r="D841" s="4" t="n">
        <v>1970</v>
      </c>
      <c r="E841" s="4" t="s">
        <v>91</v>
      </c>
      <c r="F841" s="4" t="s">
        <v>1461</v>
      </c>
      <c r="G841" s="4" t="str">
        <f aca="false">IF(LEFT(I841,3)="R1 ","L6",IF(D841&gt;=2014,"L1",IF(D841&gt;=1998,"L2",IF(D841&gt;=1987,"L3",IF(D841&gt;=1978,"L4",IF(D841&gt;=1965,"L5","L6"))))))</f>
        <v>L5</v>
      </c>
      <c r="H841" s="4" t="str">
        <f aca="false">IFERROR(INDEX(Lanes!$C$2:$C$60,MATCH(LEFT(I841,FIND(" ",I841)-1),Lanes!$A$2:$A$60,0)),"?")</f>
        <v>V</v>
      </c>
      <c r="I841" s="4" t="s">
        <v>6070</v>
      </c>
      <c r="J841" s="4"/>
      <c r="K841" s="4" t="s">
        <v>429</v>
      </c>
      <c r="L841" s="4" t="s">
        <v>472</v>
      </c>
      <c r="M841" s="4" t="s">
        <v>3590</v>
      </c>
      <c r="N841" s="4"/>
      <c r="O841" s="4" t="s">
        <v>6363</v>
      </c>
      <c r="P841" s="2" t="s">
        <v>6364</v>
      </c>
      <c r="Q841" s="2" t="s">
        <v>6365</v>
      </c>
      <c r="R841" s="4" t="s">
        <v>50</v>
      </c>
      <c r="S841" s="4" t="s">
        <v>6366</v>
      </c>
      <c r="T841" s="4" t="s">
        <v>402</v>
      </c>
      <c r="U841" s="4"/>
      <c r="V841" s="4"/>
      <c r="W841" s="4"/>
      <c r="X841" s="2" t="s">
        <v>6367</v>
      </c>
      <c r="Y841" s="4" t="s">
        <v>77</v>
      </c>
      <c r="Z841" s="4"/>
      <c r="AA841" s="4"/>
      <c r="AB841" s="4"/>
    </row>
    <row r="842" customFormat="false" ht="75" hidden="false" customHeight="true" outlineLevel="0" collapsed="false">
      <c r="A842" s="4" t="s">
        <v>6368</v>
      </c>
      <c r="B842" s="4" t="s">
        <v>6369</v>
      </c>
      <c r="C842" s="4" t="s">
        <v>6370</v>
      </c>
      <c r="D842" s="4" t="n">
        <v>1969</v>
      </c>
      <c r="E842" s="4" t="s">
        <v>91</v>
      </c>
      <c r="F842" s="4" t="s">
        <v>6371</v>
      </c>
      <c r="G842" s="4" t="str">
        <f aca="false">IF(LEFT(I842,3)="R1 ","L6",IF(D842&gt;=2014,"L1",IF(D842&gt;=1998,"L2",IF(D842&gt;=1987,"L3",IF(D842&gt;=1978,"L4",IF(D842&gt;=1965,"L5","L6"))))))</f>
        <v>L5</v>
      </c>
      <c r="H842" s="4" t="str">
        <f aca="false">IFERROR(INDEX(Lanes!$C$2:$C$60,MATCH(LEFT(I842,FIND(" ",I842)-1),Lanes!$A$2:$A$60,0)),"?")</f>
        <v>V</v>
      </c>
      <c r="I842" s="4" t="s">
        <v>6070</v>
      </c>
      <c r="J842" s="4"/>
      <c r="K842" s="4" t="s">
        <v>429</v>
      </c>
      <c r="L842" s="4" t="s">
        <v>352</v>
      </c>
      <c r="M842" s="4" t="s">
        <v>353</v>
      </c>
      <c r="N842" s="4"/>
      <c r="O842" s="4" t="s">
        <v>6372</v>
      </c>
      <c r="P842" s="2" t="s">
        <v>6373</v>
      </c>
      <c r="Q842" s="2" t="s">
        <v>6374</v>
      </c>
      <c r="R842" s="4" t="s">
        <v>50</v>
      </c>
      <c r="S842" s="4" t="s">
        <v>6375</v>
      </c>
      <c r="T842" s="4" t="s">
        <v>402</v>
      </c>
      <c r="U842" s="4"/>
      <c r="V842" s="4"/>
      <c r="W842" s="4"/>
      <c r="X842" s="2" t="s">
        <v>6376</v>
      </c>
      <c r="Y842" s="4" t="s">
        <v>77</v>
      </c>
      <c r="Z842" s="4"/>
      <c r="AA842" s="4"/>
      <c r="AB842" s="4"/>
    </row>
    <row r="843" customFormat="false" ht="75" hidden="false" customHeight="true" outlineLevel="0" collapsed="false">
      <c r="A843" s="4" t="s">
        <v>6377</v>
      </c>
      <c r="B843" s="4" t="s">
        <v>6369</v>
      </c>
      <c r="C843" s="4" t="s">
        <v>6378</v>
      </c>
      <c r="D843" s="4" t="n">
        <v>1971</v>
      </c>
      <c r="E843" s="4" t="s">
        <v>91</v>
      </c>
      <c r="F843" s="4" t="s">
        <v>6371</v>
      </c>
      <c r="G843" s="4" t="str">
        <f aca="false">IF(LEFT(I843,3)="R1 ","L6",IF(D843&gt;=2014,"L1",IF(D843&gt;=1998,"L2",IF(D843&gt;=1987,"L3",IF(D843&gt;=1978,"L4",IF(D843&gt;=1965,"L5","L6"))))))</f>
        <v>L5</v>
      </c>
      <c r="H843" s="4" t="str">
        <f aca="false">IFERROR(INDEX(Lanes!$C$2:$C$60,MATCH(LEFT(I843,FIND(" ",I843)-1),Lanes!$A$2:$A$60,0)),"?")</f>
        <v>V</v>
      </c>
      <c r="I843" s="4" t="s">
        <v>6070</v>
      </c>
      <c r="J843" s="4"/>
      <c r="K843" s="4" t="s">
        <v>429</v>
      </c>
      <c r="L843" s="4" t="s">
        <v>352</v>
      </c>
      <c r="M843" s="4" t="s">
        <v>353</v>
      </c>
      <c r="N843" s="4"/>
      <c r="O843" s="4" t="s">
        <v>6379</v>
      </c>
      <c r="P843" s="2" t="s">
        <v>6380</v>
      </c>
      <c r="Q843" s="2" t="s">
        <v>6381</v>
      </c>
      <c r="R843" s="4" t="s">
        <v>50</v>
      </c>
      <c r="S843" s="4" t="s">
        <v>6382</v>
      </c>
      <c r="T843" s="4" t="s">
        <v>402</v>
      </c>
      <c r="U843" s="4"/>
      <c r="V843" s="4"/>
      <c r="W843" s="4"/>
      <c r="X843" s="2" t="s">
        <v>6376</v>
      </c>
      <c r="Y843" s="4" t="s">
        <v>77</v>
      </c>
      <c r="Z843" s="4"/>
      <c r="AA843" s="4"/>
      <c r="AB843" s="4"/>
    </row>
    <row r="844" customFormat="false" ht="75" hidden="false" customHeight="true" outlineLevel="0" collapsed="false">
      <c r="A844" s="4" t="s">
        <v>6383</v>
      </c>
      <c r="B844" s="4" t="s">
        <v>6384</v>
      </c>
      <c r="C844" s="4" t="s">
        <v>6385</v>
      </c>
      <c r="D844" s="4" t="n">
        <v>1972</v>
      </c>
      <c r="E844" s="4" t="s">
        <v>91</v>
      </c>
      <c r="F844" s="4" t="s">
        <v>6386</v>
      </c>
      <c r="G844" s="4" t="str">
        <f aca="false">IF(LEFT(I844,3)="R1 ","L6",IF(D844&gt;=2014,"L1",IF(D844&gt;=1998,"L2",IF(D844&gt;=1987,"L3",IF(D844&gt;=1978,"L4",IF(D844&gt;=1965,"L5","L6"))))))</f>
        <v>L5</v>
      </c>
      <c r="H844" s="4" t="str">
        <f aca="false">IFERROR(INDEX(Lanes!$C$2:$C$60,MATCH(LEFT(I844,FIND(" ",I844)-1),Lanes!$A$2:$A$60,0)),"?")</f>
        <v>V</v>
      </c>
      <c r="I844" s="4" t="s">
        <v>6070</v>
      </c>
      <c r="J844" s="4"/>
      <c r="K844" s="4" t="s">
        <v>202</v>
      </c>
      <c r="L844" s="4" t="s">
        <v>472</v>
      </c>
      <c r="M844" s="4" t="s">
        <v>1565</v>
      </c>
      <c r="N844" s="4"/>
      <c r="O844" s="4" t="s">
        <v>6387</v>
      </c>
      <c r="P844" s="2" t="s">
        <v>6388</v>
      </c>
      <c r="Q844" s="2" t="s">
        <v>6389</v>
      </c>
      <c r="R844" s="4" t="s">
        <v>50</v>
      </c>
      <c r="S844" s="4" t="s">
        <v>6390</v>
      </c>
      <c r="T844" s="4" t="s">
        <v>402</v>
      </c>
      <c r="U844" s="4"/>
      <c r="V844" s="4"/>
      <c r="W844" s="4"/>
      <c r="X844" s="2" t="s">
        <v>6391</v>
      </c>
      <c r="Y844" s="4" t="s">
        <v>77</v>
      </c>
      <c r="Z844" s="4"/>
      <c r="AA844" s="4"/>
      <c r="AB844" s="4"/>
    </row>
    <row r="845" customFormat="false" ht="75" hidden="false" customHeight="true" outlineLevel="0" collapsed="false">
      <c r="A845" s="4" t="s">
        <v>6392</v>
      </c>
      <c r="B845" s="4" t="s">
        <v>6393</v>
      </c>
      <c r="C845" s="4" t="s">
        <v>6393</v>
      </c>
      <c r="D845" s="4" t="n">
        <v>1972</v>
      </c>
      <c r="E845" s="4" t="s">
        <v>91</v>
      </c>
      <c r="F845" s="4" t="s">
        <v>2083</v>
      </c>
      <c r="G845" s="4" t="str">
        <f aca="false">IF(LEFT(I845,3)="R1 ","L6",IF(D845&gt;=2014,"L1",IF(D845&gt;=1998,"L2",IF(D845&gt;=1987,"L3",IF(D845&gt;=1978,"L4",IF(D845&gt;=1965,"L5","L6"))))))</f>
        <v>L5</v>
      </c>
      <c r="H845" s="4" t="str">
        <f aca="false">IFERROR(INDEX(Lanes!$C$2:$C$60,MATCH(LEFT(I845,FIND(" ",I845)-1),Lanes!$A$2:$A$60,0)),"?")</f>
        <v>V</v>
      </c>
      <c r="I845" s="4" t="s">
        <v>6070</v>
      </c>
      <c r="J845" s="4"/>
      <c r="K845" s="4" t="s">
        <v>429</v>
      </c>
      <c r="L845" s="4" t="s">
        <v>352</v>
      </c>
      <c r="M845" s="4" t="s">
        <v>6394</v>
      </c>
      <c r="N845" s="4"/>
      <c r="O845" s="4" t="s">
        <v>6326</v>
      </c>
      <c r="P845" s="2" t="s">
        <v>6395</v>
      </c>
      <c r="Q845" s="2" t="s">
        <v>6396</v>
      </c>
      <c r="R845" s="4" t="s">
        <v>50</v>
      </c>
      <c r="S845" s="4" t="s">
        <v>6397</v>
      </c>
      <c r="T845" s="4" t="s">
        <v>402</v>
      </c>
      <c r="U845" s="4"/>
      <c r="V845" s="4"/>
      <c r="W845" s="4"/>
      <c r="X845" s="2" t="s">
        <v>6398</v>
      </c>
      <c r="Y845" s="4" t="s">
        <v>77</v>
      </c>
      <c r="Z845" s="4"/>
      <c r="AA845" s="4"/>
      <c r="AB845" s="4"/>
    </row>
    <row r="846" customFormat="false" ht="75" hidden="false" customHeight="true" outlineLevel="0" collapsed="false">
      <c r="A846" s="4" t="s">
        <v>6399</v>
      </c>
      <c r="B846" s="4" t="s">
        <v>6393</v>
      </c>
      <c r="C846" s="4" t="s">
        <v>6400</v>
      </c>
      <c r="D846" s="4" t="n">
        <v>1972</v>
      </c>
      <c r="E846" s="4" t="s">
        <v>91</v>
      </c>
      <c r="F846" s="4" t="s">
        <v>2083</v>
      </c>
      <c r="G846" s="4" t="str">
        <f aca="false">IF(LEFT(I846,3)="R1 ","L6",IF(D846&gt;=2014,"L1",IF(D846&gt;=1998,"L2",IF(D846&gt;=1987,"L3",IF(D846&gt;=1978,"L4",IF(D846&gt;=1965,"L5","L6"))))))</f>
        <v>L5</v>
      </c>
      <c r="H846" s="4" t="str">
        <f aca="false">IFERROR(INDEX(Lanes!$C$2:$C$60,MATCH(LEFT(I846,FIND(" ",I846)-1),Lanes!$A$2:$A$60,0)),"?")</f>
        <v>V</v>
      </c>
      <c r="I846" s="4" t="s">
        <v>6070</v>
      </c>
      <c r="J846" s="4"/>
      <c r="K846" s="4" t="s">
        <v>429</v>
      </c>
      <c r="L846" s="4" t="s">
        <v>352</v>
      </c>
      <c r="M846" s="4" t="s">
        <v>6394</v>
      </c>
      <c r="N846" s="4"/>
      <c r="O846" s="4" t="s">
        <v>6326</v>
      </c>
      <c r="P846" s="2" t="s">
        <v>6401</v>
      </c>
      <c r="Q846" s="2" t="s">
        <v>6402</v>
      </c>
      <c r="R846" s="4" t="s">
        <v>50</v>
      </c>
      <c r="S846" s="4" t="s">
        <v>6403</v>
      </c>
      <c r="T846" s="4" t="s">
        <v>107</v>
      </c>
      <c r="U846" s="4"/>
      <c r="V846" s="4"/>
      <c r="W846" s="4"/>
      <c r="X846" s="2" t="s">
        <v>6398</v>
      </c>
      <c r="Y846" s="4" t="s">
        <v>77</v>
      </c>
      <c r="Z846" s="4"/>
      <c r="AA846" s="4"/>
      <c r="AB846" s="4"/>
    </row>
    <row r="847" customFormat="false" ht="75" hidden="false" customHeight="true" outlineLevel="0" collapsed="false">
      <c r="A847" s="4" t="s">
        <v>6404</v>
      </c>
      <c r="B847" s="4" t="s">
        <v>6405</v>
      </c>
      <c r="C847" s="4" t="s">
        <v>6406</v>
      </c>
      <c r="D847" s="4" t="n">
        <v>1968</v>
      </c>
      <c r="E847" s="4" t="s">
        <v>91</v>
      </c>
      <c r="F847" s="4" t="s">
        <v>910</v>
      </c>
      <c r="G847" s="4" t="str">
        <f aca="false">IF(LEFT(I847,3)="R1 ","L6",IF(D847&gt;=2014,"L1",IF(D847&gt;=1998,"L2",IF(D847&gt;=1987,"L3",IF(D847&gt;=1978,"L4",IF(D847&gt;=1965,"L5","L6"))))))</f>
        <v>L5</v>
      </c>
      <c r="H847" s="4" t="str">
        <f aca="false">IFERROR(INDEX(Lanes!$C$2:$C$60,MATCH(LEFT(I847,FIND(" ",I847)-1),Lanes!$A$2:$A$60,0)),"?")</f>
        <v>V</v>
      </c>
      <c r="I847" s="4" t="s">
        <v>6070</v>
      </c>
      <c r="J847" s="4"/>
      <c r="K847" s="4" t="s">
        <v>44</v>
      </c>
      <c r="L847" s="4" t="s">
        <v>472</v>
      </c>
      <c r="M847" s="4" t="s">
        <v>1565</v>
      </c>
      <c r="N847" s="4"/>
      <c r="O847" s="4" t="s">
        <v>6407</v>
      </c>
      <c r="P847" s="2" t="s">
        <v>6408</v>
      </c>
      <c r="Q847" s="2" t="s">
        <v>6409</v>
      </c>
      <c r="R847" s="4" t="s">
        <v>50</v>
      </c>
      <c r="S847" s="4" t="s">
        <v>6410</v>
      </c>
      <c r="T847" s="4" t="s">
        <v>107</v>
      </c>
      <c r="U847" s="4"/>
      <c r="V847" s="4"/>
      <c r="W847" s="4"/>
      <c r="X847" s="2" t="s">
        <v>6411</v>
      </c>
      <c r="Y847" s="4" t="s">
        <v>77</v>
      </c>
      <c r="Z847" s="4"/>
      <c r="AA847" s="4"/>
      <c r="AB847" s="4"/>
    </row>
    <row r="848" customFormat="false" ht="75" hidden="false" customHeight="true" outlineLevel="0" collapsed="false">
      <c r="A848" s="4" t="s">
        <v>6412</v>
      </c>
      <c r="B848" s="4" t="s">
        <v>6413</v>
      </c>
      <c r="C848" s="4" t="s">
        <v>6414</v>
      </c>
      <c r="D848" s="4" t="n">
        <v>1976</v>
      </c>
      <c r="E848" s="4" t="s">
        <v>91</v>
      </c>
      <c r="F848" s="4" t="s">
        <v>6222</v>
      </c>
      <c r="G848" s="4" t="str">
        <f aca="false">IF(LEFT(I848,3)="R1 ","L6",IF(D848&gt;=2014,"L1",IF(D848&gt;=1998,"L2",IF(D848&gt;=1987,"L3",IF(D848&gt;=1978,"L4",IF(D848&gt;=1965,"L5","L6"))))))</f>
        <v>L5</v>
      </c>
      <c r="H848" s="4" t="str">
        <f aca="false">IFERROR(INDEX(Lanes!$C$2:$C$60,MATCH(LEFT(I848,FIND(" ",I848)-1),Lanes!$A$2:$A$60,0)),"?")</f>
        <v>V</v>
      </c>
      <c r="I848" s="4" t="s">
        <v>6070</v>
      </c>
      <c r="J848" s="4"/>
      <c r="K848" s="4" t="s">
        <v>429</v>
      </c>
      <c r="L848" s="4" t="s">
        <v>472</v>
      </c>
      <c r="M848" s="4" t="s">
        <v>1565</v>
      </c>
      <c r="N848" s="4"/>
      <c r="O848" s="4" t="s">
        <v>6139</v>
      </c>
      <c r="P848" s="2" t="s">
        <v>6415</v>
      </c>
      <c r="Q848" s="2" t="s">
        <v>6416</v>
      </c>
      <c r="R848" s="4" t="s">
        <v>50</v>
      </c>
      <c r="S848" s="4" t="s">
        <v>6417</v>
      </c>
      <c r="T848" s="4" t="s">
        <v>107</v>
      </c>
      <c r="U848" s="4"/>
      <c r="V848" s="4"/>
      <c r="W848" s="4"/>
      <c r="X848" s="2" t="s">
        <v>6418</v>
      </c>
      <c r="Y848" s="4" t="s">
        <v>54</v>
      </c>
      <c r="Z848" s="4"/>
      <c r="AA848" s="4"/>
      <c r="AB848" s="4"/>
    </row>
    <row r="849" customFormat="false" ht="75" hidden="false" customHeight="true" outlineLevel="0" collapsed="false">
      <c r="A849" s="4" t="s">
        <v>6419</v>
      </c>
      <c r="B849" s="4" t="s">
        <v>6413</v>
      </c>
      <c r="C849" s="4" t="s">
        <v>6420</v>
      </c>
      <c r="D849" s="4" t="n">
        <v>1977</v>
      </c>
      <c r="E849" s="4" t="s">
        <v>91</v>
      </c>
      <c r="F849" s="4" t="s">
        <v>6222</v>
      </c>
      <c r="G849" s="4" t="str">
        <f aca="false">IF(LEFT(I849,3)="R1 ","L6",IF(D849&gt;=2014,"L1",IF(D849&gt;=1998,"L2",IF(D849&gt;=1987,"L3",IF(D849&gt;=1978,"L4",IF(D849&gt;=1965,"L5","L6"))))))</f>
        <v>L5</v>
      </c>
      <c r="H849" s="4" t="str">
        <f aca="false">IFERROR(INDEX(Lanes!$C$2:$C$60,MATCH(LEFT(I849,FIND(" ",I849)-1),Lanes!$A$2:$A$60,0)),"?")</f>
        <v>V</v>
      </c>
      <c r="I849" s="4" t="s">
        <v>6070</v>
      </c>
      <c r="J849" s="4"/>
      <c r="K849" s="4" t="s">
        <v>429</v>
      </c>
      <c r="L849" s="4" t="s">
        <v>472</v>
      </c>
      <c r="M849" s="4" t="s">
        <v>1565</v>
      </c>
      <c r="N849" s="4"/>
      <c r="O849" s="4" t="s">
        <v>6139</v>
      </c>
      <c r="P849" s="2" t="s">
        <v>6421</v>
      </c>
      <c r="Q849" s="2" t="s">
        <v>6422</v>
      </c>
      <c r="R849" s="4" t="s">
        <v>50</v>
      </c>
      <c r="S849" s="4" t="s">
        <v>6423</v>
      </c>
      <c r="T849" s="4" t="s">
        <v>402</v>
      </c>
      <c r="U849" s="4"/>
      <c r="V849" s="4"/>
      <c r="W849" s="4"/>
      <c r="X849" s="2" t="s">
        <v>6424</v>
      </c>
      <c r="Y849" s="4" t="s">
        <v>77</v>
      </c>
      <c r="Z849" s="4"/>
      <c r="AA849" s="4"/>
      <c r="AB849" s="4"/>
    </row>
    <row r="850" customFormat="false" ht="75" hidden="false" customHeight="true" outlineLevel="0" collapsed="false">
      <c r="A850" s="4" t="s">
        <v>6425</v>
      </c>
      <c r="B850" s="4" t="s">
        <v>6426</v>
      </c>
      <c r="C850" s="4" t="s">
        <v>6427</v>
      </c>
      <c r="D850" s="4" t="n">
        <v>1967</v>
      </c>
      <c r="E850" s="4" t="s">
        <v>91</v>
      </c>
      <c r="F850" s="4" t="s">
        <v>1461</v>
      </c>
      <c r="G850" s="4" t="str">
        <f aca="false">IF(LEFT(I850,3)="R1 ","L6",IF(D850&gt;=2014,"L1",IF(D850&gt;=1998,"L2",IF(D850&gt;=1987,"L3",IF(D850&gt;=1978,"L4",IF(D850&gt;=1965,"L5","L6"))))))</f>
        <v>L5</v>
      </c>
      <c r="H850" s="4" t="str">
        <f aca="false">IFERROR(INDEX(Lanes!$C$2:$C$60,MATCH(LEFT(I850,FIND(" ",I850)-1),Lanes!$A$2:$A$60,0)),"?")</f>
        <v>V</v>
      </c>
      <c r="I850" s="4" t="s">
        <v>6070</v>
      </c>
      <c r="J850" s="4"/>
      <c r="K850" s="4" t="s">
        <v>2678</v>
      </c>
      <c r="L850" s="4" t="s">
        <v>472</v>
      </c>
      <c r="M850" s="4" t="s">
        <v>1565</v>
      </c>
      <c r="N850" s="4"/>
      <c r="O850" s="4" t="s">
        <v>6428</v>
      </c>
      <c r="P850" s="2" t="s">
        <v>6429</v>
      </c>
      <c r="Q850" s="2" t="s">
        <v>6430</v>
      </c>
      <c r="R850" s="4" t="s">
        <v>50</v>
      </c>
      <c r="S850" s="4" t="s">
        <v>6431</v>
      </c>
      <c r="T850" s="4" t="s">
        <v>402</v>
      </c>
      <c r="U850" s="4"/>
      <c r="V850" s="4"/>
      <c r="W850" s="4"/>
      <c r="X850" s="2" t="s">
        <v>6432</v>
      </c>
      <c r="Y850" s="4" t="s">
        <v>77</v>
      </c>
      <c r="Z850" s="4"/>
      <c r="AA850" s="4"/>
      <c r="AB850" s="4"/>
    </row>
    <row r="851" customFormat="false" ht="75" hidden="false" customHeight="true" outlineLevel="0" collapsed="false">
      <c r="A851" s="4" t="s">
        <v>6433</v>
      </c>
      <c r="B851" s="4" t="s">
        <v>6426</v>
      </c>
      <c r="C851" s="4" t="s">
        <v>6434</v>
      </c>
      <c r="D851" s="4" t="n">
        <v>1968</v>
      </c>
      <c r="E851" s="4" t="s">
        <v>91</v>
      </c>
      <c r="F851" s="4" t="s">
        <v>1461</v>
      </c>
      <c r="G851" s="4" t="str">
        <f aca="false">IF(LEFT(I851,3)="R1 ","L6",IF(D851&gt;=2014,"L1",IF(D851&gt;=1998,"L2",IF(D851&gt;=1987,"L3",IF(D851&gt;=1978,"L4",IF(D851&gt;=1965,"L5","L6"))))))</f>
        <v>L5</v>
      </c>
      <c r="H851" s="4" t="str">
        <f aca="false">IFERROR(INDEX(Lanes!$C$2:$C$60,MATCH(LEFT(I851,FIND(" ",I851)-1),Lanes!$A$2:$A$60,0)),"?")</f>
        <v>V</v>
      </c>
      <c r="I851" s="4" t="s">
        <v>6070</v>
      </c>
      <c r="J851" s="4"/>
      <c r="K851" s="4" t="s">
        <v>44</v>
      </c>
      <c r="L851" s="4" t="s">
        <v>472</v>
      </c>
      <c r="M851" s="4" t="s">
        <v>1565</v>
      </c>
      <c r="N851" s="4"/>
      <c r="O851" s="4" t="s">
        <v>6435</v>
      </c>
      <c r="P851" s="2" t="s">
        <v>6436</v>
      </c>
      <c r="Q851" s="2" t="s">
        <v>6437</v>
      </c>
      <c r="R851" s="4" t="s">
        <v>50</v>
      </c>
      <c r="S851" s="4" t="s">
        <v>6438</v>
      </c>
      <c r="T851" s="4" t="s">
        <v>402</v>
      </c>
      <c r="U851" s="4"/>
      <c r="V851" s="4"/>
      <c r="W851" s="4"/>
      <c r="X851" s="2" t="s">
        <v>6432</v>
      </c>
      <c r="Y851" s="4" t="s">
        <v>77</v>
      </c>
      <c r="Z851" s="4"/>
      <c r="AA851" s="4"/>
      <c r="AB851" s="4"/>
    </row>
    <row r="852" customFormat="false" ht="75" hidden="false" customHeight="true" outlineLevel="0" collapsed="false">
      <c r="A852" s="4" t="s">
        <v>6439</v>
      </c>
      <c r="B852" s="4" t="s">
        <v>6440</v>
      </c>
      <c r="C852" s="4" t="s">
        <v>6441</v>
      </c>
      <c r="D852" s="4" t="n">
        <v>1971</v>
      </c>
      <c r="E852" s="4" t="s">
        <v>91</v>
      </c>
      <c r="F852" s="4" t="s">
        <v>6442</v>
      </c>
      <c r="G852" s="4" t="str">
        <f aca="false">IF(LEFT(I852,3)="R1 ","L6",IF(D852&gt;=2014,"L1",IF(D852&gt;=1998,"L2",IF(D852&gt;=1987,"L3",IF(D852&gt;=1978,"L4",IF(D852&gt;=1965,"L5","L6"))))))</f>
        <v>L5</v>
      </c>
      <c r="H852" s="4" t="str">
        <f aca="false">IFERROR(INDEX(Lanes!$C$2:$C$60,MATCH(LEFT(I852,FIND(" ",I852)-1),Lanes!$A$2:$A$60,0)),"?")</f>
        <v>V</v>
      </c>
      <c r="I852" s="4" t="s">
        <v>6070</v>
      </c>
      <c r="J852" s="4"/>
      <c r="K852" s="4" t="s">
        <v>429</v>
      </c>
      <c r="L852" s="4" t="s">
        <v>472</v>
      </c>
      <c r="M852" s="4" t="s">
        <v>1696</v>
      </c>
      <c r="N852" s="4"/>
      <c r="O852" s="4" t="s">
        <v>6443</v>
      </c>
      <c r="P852" s="2" t="s">
        <v>6444</v>
      </c>
      <c r="Q852" s="2" t="s">
        <v>6445</v>
      </c>
      <c r="R852" s="4" t="s">
        <v>50</v>
      </c>
      <c r="S852" s="4" t="s">
        <v>6446</v>
      </c>
      <c r="T852" s="4" t="s">
        <v>402</v>
      </c>
      <c r="U852" s="4"/>
      <c r="V852" s="4"/>
      <c r="W852" s="4"/>
      <c r="X852" s="2" t="s">
        <v>6447</v>
      </c>
      <c r="Y852" s="4" t="s">
        <v>77</v>
      </c>
      <c r="Z852" s="4"/>
      <c r="AA852" s="4"/>
      <c r="AB852" s="4"/>
    </row>
    <row r="853" customFormat="false" ht="75" hidden="false" customHeight="true" outlineLevel="0" collapsed="false">
      <c r="A853" s="4" t="s">
        <v>6448</v>
      </c>
      <c r="B853" s="4" t="s">
        <v>314</v>
      </c>
      <c r="C853" s="4" t="s">
        <v>6449</v>
      </c>
      <c r="D853" s="4" t="n">
        <v>1965</v>
      </c>
      <c r="E853" s="4" t="s">
        <v>91</v>
      </c>
      <c r="F853" s="4" t="s">
        <v>156</v>
      </c>
      <c r="G853" s="4" t="str">
        <f aca="false">IF(LEFT(I853,3)="R1 ","L6",IF(D853&gt;=2014,"L1",IF(D853&gt;=1998,"L2",IF(D853&gt;=1987,"L3",IF(D853&gt;=1978,"L4",IF(D853&gt;=1965,"L5","L6"))))))</f>
        <v>L5</v>
      </c>
      <c r="H853" s="4" t="str">
        <f aca="false">IFERROR(INDEX(Lanes!$C$2:$C$60,MATCH(LEFT(I853,FIND(" ",I853)-1),Lanes!$A$2:$A$60,0)),"?")</f>
        <v>V</v>
      </c>
      <c r="I853" s="4" t="s">
        <v>6450</v>
      </c>
      <c r="J853" s="4"/>
      <c r="K853" s="4" t="s">
        <v>2678</v>
      </c>
      <c r="L853" s="4" t="s">
        <v>753</v>
      </c>
      <c r="M853" s="4" t="s">
        <v>6451</v>
      </c>
      <c r="N853" s="4" t="s">
        <v>6452</v>
      </c>
      <c r="O853" s="4" t="s">
        <v>6453</v>
      </c>
      <c r="P853" s="2" t="s">
        <v>6454</v>
      </c>
      <c r="Q853" s="2" t="s">
        <v>6455</v>
      </c>
      <c r="R853" s="4" t="s">
        <v>50</v>
      </c>
      <c r="S853" s="4" t="s">
        <v>6456</v>
      </c>
      <c r="T853" s="4" t="s">
        <v>52</v>
      </c>
      <c r="U853" s="4"/>
      <c r="V853" s="4"/>
      <c r="W853" s="4"/>
      <c r="X853" s="2" t="s">
        <v>6457</v>
      </c>
      <c r="Y853" s="4" t="s">
        <v>54</v>
      </c>
      <c r="Z853" s="4"/>
      <c r="AA853" s="4"/>
      <c r="AB853" s="4"/>
    </row>
    <row r="854" customFormat="false" ht="75" hidden="false" customHeight="true" outlineLevel="0" collapsed="false">
      <c r="A854" s="4" t="s">
        <v>6458</v>
      </c>
      <c r="B854" s="4" t="s">
        <v>314</v>
      </c>
      <c r="C854" s="4" t="s">
        <v>6459</v>
      </c>
      <c r="D854" s="4" t="n">
        <v>1965</v>
      </c>
      <c r="E854" s="4" t="s">
        <v>91</v>
      </c>
      <c r="F854" s="4" t="s">
        <v>156</v>
      </c>
      <c r="G854" s="4" t="str">
        <f aca="false">IF(LEFT(I854,3)="R1 ","L6",IF(D854&gt;=2014,"L1",IF(D854&gt;=1998,"L2",IF(D854&gt;=1987,"L3",IF(D854&gt;=1978,"L4",IF(D854&gt;=1965,"L5","L6"))))))</f>
        <v>L5</v>
      </c>
      <c r="H854" s="4" t="str">
        <f aca="false">IFERROR(INDEX(Lanes!$C$2:$C$60,MATCH(LEFT(I854,FIND(" ",I854)-1),Lanes!$A$2:$A$60,0)),"?")</f>
        <v>V</v>
      </c>
      <c r="I854" s="4" t="s">
        <v>6450</v>
      </c>
      <c r="J854" s="4"/>
      <c r="K854" s="4" t="s">
        <v>2678</v>
      </c>
      <c r="L854" s="4" t="s">
        <v>753</v>
      </c>
      <c r="M854" s="4" t="s">
        <v>6451</v>
      </c>
      <c r="N854" s="4"/>
      <c r="O854" s="4" t="s">
        <v>6460</v>
      </c>
      <c r="P854" s="2" t="s">
        <v>6461</v>
      </c>
      <c r="Q854" s="2" t="s">
        <v>6462</v>
      </c>
      <c r="R854" s="4" t="s">
        <v>50</v>
      </c>
      <c r="S854" s="4" t="s">
        <v>6463</v>
      </c>
      <c r="T854" s="4" t="s">
        <v>52</v>
      </c>
      <c r="U854" s="4"/>
      <c r="V854" s="4"/>
      <c r="W854" s="4"/>
      <c r="X854" s="2" t="s">
        <v>6464</v>
      </c>
      <c r="Y854" s="4" t="s">
        <v>54</v>
      </c>
      <c r="Z854" s="4"/>
      <c r="AA854" s="4"/>
      <c r="AB854" s="4"/>
    </row>
    <row r="855" customFormat="false" ht="75" hidden="false" customHeight="true" outlineLevel="0" collapsed="false">
      <c r="A855" s="4" t="s">
        <v>6465</v>
      </c>
      <c r="B855" s="4" t="s">
        <v>314</v>
      </c>
      <c r="C855" s="4" t="s">
        <v>6466</v>
      </c>
      <c r="D855" s="4" t="n">
        <v>1966</v>
      </c>
      <c r="E855" s="4" t="s">
        <v>91</v>
      </c>
      <c r="F855" s="4" t="s">
        <v>156</v>
      </c>
      <c r="G855" s="4" t="str">
        <f aca="false">IF(LEFT(I855,3)="R1 ","L6",IF(D855&gt;=2014,"L1",IF(D855&gt;=1998,"L2",IF(D855&gt;=1987,"L3",IF(D855&gt;=1978,"L4",IF(D855&gt;=1965,"L5","L6"))))))</f>
        <v>L5</v>
      </c>
      <c r="H855" s="4" t="str">
        <f aca="false">IFERROR(INDEX(Lanes!$C$2:$C$60,MATCH(LEFT(I855,FIND(" ",I855)-1),Lanes!$A$2:$A$60,0)),"?")</f>
        <v>V</v>
      </c>
      <c r="I855" s="4" t="s">
        <v>6450</v>
      </c>
      <c r="J855" s="4"/>
      <c r="K855" s="4" t="s">
        <v>2678</v>
      </c>
      <c r="L855" s="4" t="s">
        <v>753</v>
      </c>
      <c r="M855" s="4" t="s">
        <v>6451</v>
      </c>
      <c r="N855" s="4"/>
      <c r="O855" s="4" t="s">
        <v>6467</v>
      </c>
      <c r="P855" s="2" t="s">
        <v>6468</v>
      </c>
      <c r="Q855" s="2" t="s">
        <v>6469</v>
      </c>
      <c r="R855" s="4" t="s">
        <v>50</v>
      </c>
      <c r="S855" s="4" t="s">
        <v>6470</v>
      </c>
      <c r="T855" s="4" t="s">
        <v>52</v>
      </c>
      <c r="U855" s="4"/>
      <c r="V855" s="4"/>
      <c r="W855" s="4"/>
      <c r="X855" s="2" t="s">
        <v>6471</v>
      </c>
      <c r="Y855" s="4" t="s">
        <v>54</v>
      </c>
      <c r="Z855" s="4"/>
      <c r="AA855" s="4"/>
      <c r="AB855" s="4"/>
    </row>
    <row r="856" customFormat="false" ht="75" hidden="false" customHeight="true" outlineLevel="0" collapsed="false">
      <c r="A856" s="4" t="s">
        <v>6472</v>
      </c>
      <c r="B856" s="4" t="s">
        <v>314</v>
      </c>
      <c r="C856" s="4" t="s">
        <v>6473</v>
      </c>
      <c r="D856" s="4" t="n">
        <v>1967</v>
      </c>
      <c r="E856" s="4" t="s">
        <v>91</v>
      </c>
      <c r="F856" s="4" t="s">
        <v>156</v>
      </c>
      <c r="G856" s="4" t="str">
        <f aca="false">IF(LEFT(I856,3)="R1 ","L6",IF(D856&gt;=2014,"L1",IF(D856&gt;=1998,"L2",IF(D856&gt;=1987,"L3",IF(D856&gt;=1978,"L4",IF(D856&gt;=1965,"L5","L6"))))))</f>
        <v>L5</v>
      </c>
      <c r="H856" s="4" t="str">
        <f aca="false">IFERROR(INDEX(Lanes!$C$2:$C$60,MATCH(LEFT(I856,FIND(" ",I856)-1),Lanes!$A$2:$A$60,0)),"?")</f>
        <v>V</v>
      </c>
      <c r="I856" s="4" t="s">
        <v>6450</v>
      </c>
      <c r="J856" s="4" t="s">
        <v>5049</v>
      </c>
      <c r="K856" s="4" t="s">
        <v>44</v>
      </c>
      <c r="L856" s="4" t="s">
        <v>753</v>
      </c>
      <c r="M856" s="4" t="s">
        <v>6451</v>
      </c>
      <c r="N856" s="4" t="s">
        <v>6316</v>
      </c>
      <c r="O856" s="4" t="s">
        <v>6474</v>
      </c>
      <c r="P856" s="2" t="s">
        <v>6475</v>
      </c>
      <c r="Q856" s="2" t="s">
        <v>6476</v>
      </c>
      <c r="R856" s="4" t="s">
        <v>50</v>
      </c>
      <c r="S856" s="4" t="s">
        <v>6477</v>
      </c>
      <c r="T856" s="4" t="s">
        <v>52</v>
      </c>
      <c r="U856" s="4"/>
      <c r="V856" s="4" t="s">
        <v>6478</v>
      </c>
      <c r="W856" s="4"/>
      <c r="X856" s="2" t="s">
        <v>6479</v>
      </c>
      <c r="Y856" s="4" t="s">
        <v>54</v>
      </c>
      <c r="Z856" s="4"/>
      <c r="AA856" s="4"/>
      <c r="AB856" s="4"/>
    </row>
    <row r="857" customFormat="false" ht="75" hidden="false" customHeight="true" outlineLevel="0" collapsed="false">
      <c r="A857" s="4" t="s">
        <v>6480</v>
      </c>
      <c r="B857" s="4" t="s">
        <v>314</v>
      </c>
      <c r="C857" s="4" t="s">
        <v>6481</v>
      </c>
      <c r="D857" s="4" t="n">
        <v>1969</v>
      </c>
      <c r="E857" s="4" t="s">
        <v>91</v>
      </c>
      <c r="F857" s="4" t="s">
        <v>156</v>
      </c>
      <c r="G857" s="4" t="str">
        <f aca="false">IF(LEFT(I857,3)="R1 ","L6",IF(D857&gt;=2014,"L1",IF(D857&gt;=1998,"L2",IF(D857&gt;=1987,"L3",IF(D857&gt;=1978,"L4",IF(D857&gt;=1965,"L5","L6"))))))</f>
        <v>L5</v>
      </c>
      <c r="H857" s="4" t="str">
        <f aca="false">IFERROR(INDEX(Lanes!$C$2:$C$60,MATCH(LEFT(I857,FIND(" ",I857)-1),Lanes!$A$2:$A$60,0)),"?")</f>
        <v>V</v>
      </c>
      <c r="I857" s="4" t="s">
        <v>6450</v>
      </c>
      <c r="J857" s="4" t="s">
        <v>5049</v>
      </c>
      <c r="K857" s="4" t="s">
        <v>429</v>
      </c>
      <c r="L857" s="4" t="s">
        <v>753</v>
      </c>
      <c r="M857" s="4" t="s">
        <v>6451</v>
      </c>
      <c r="N857" s="4"/>
      <c r="O857" s="4" t="s">
        <v>6482</v>
      </c>
      <c r="P857" s="2" t="s">
        <v>6483</v>
      </c>
      <c r="Q857" s="2" t="s">
        <v>6484</v>
      </c>
      <c r="R857" s="4" t="s">
        <v>50</v>
      </c>
      <c r="S857" s="4" t="s">
        <v>6485</v>
      </c>
      <c r="T857" s="4" t="s">
        <v>52</v>
      </c>
      <c r="U857" s="4"/>
      <c r="V857" s="4" t="s">
        <v>6486</v>
      </c>
      <c r="W857" s="4"/>
      <c r="X857" s="2" t="s">
        <v>6487</v>
      </c>
      <c r="Y857" s="4" t="s">
        <v>54</v>
      </c>
      <c r="Z857" s="4"/>
      <c r="AA857" s="4"/>
      <c r="AB857" s="4"/>
    </row>
    <row r="858" customFormat="false" ht="75" hidden="false" customHeight="true" outlineLevel="0" collapsed="false">
      <c r="A858" s="4" t="s">
        <v>6488</v>
      </c>
      <c r="B858" s="4" t="s">
        <v>314</v>
      </c>
      <c r="C858" s="4" t="s">
        <v>6489</v>
      </c>
      <c r="D858" s="4" t="n">
        <v>1970</v>
      </c>
      <c r="E858" s="4" t="s">
        <v>91</v>
      </c>
      <c r="F858" s="4" t="s">
        <v>156</v>
      </c>
      <c r="G858" s="4" t="str">
        <f aca="false">IF(LEFT(I858,3)="R1 ","L6",IF(D858&gt;=2014,"L1",IF(D858&gt;=1998,"L2",IF(D858&gt;=1987,"L3",IF(D858&gt;=1978,"L4",IF(D858&gt;=1965,"L5","L6"))))))</f>
        <v>L5</v>
      </c>
      <c r="H858" s="4" t="str">
        <f aca="false">IFERROR(INDEX(Lanes!$C$2:$C$60,MATCH(LEFT(I858,FIND(" ",I858)-1),Lanes!$A$2:$A$60,0)),"?")</f>
        <v>V</v>
      </c>
      <c r="I858" s="4" t="s">
        <v>6450</v>
      </c>
      <c r="J858" s="4"/>
      <c r="K858" s="4" t="s">
        <v>429</v>
      </c>
      <c r="L858" s="4" t="s">
        <v>753</v>
      </c>
      <c r="M858" s="4" t="s">
        <v>6451</v>
      </c>
      <c r="N858" s="4"/>
      <c r="O858" s="4" t="s">
        <v>6490</v>
      </c>
      <c r="P858" s="2" t="s">
        <v>6491</v>
      </c>
      <c r="Q858" s="2" t="s">
        <v>6492</v>
      </c>
      <c r="R858" s="4" t="s">
        <v>391</v>
      </c>
      <c r="S858" s="4" t="s">
        <v>6493</v>
      </c>
      <c r="T858" s="4" t="s">
        <v>402</v>
      </c>
      <c r="U858" s="4"/>
      <c r="V858" s="4"/>
      <c r="W858" s="4"/>
      <c r="X858" s="2" t="s">
        <v>6494</v>
      </c>
      <c r="Y858" s="4" t="s">
        <v>54</v>
      </c>
      <c r="Z858" s="4"/>
      <c r="AA858" s="4"/>
      <c r="AB858" s="4"/>
    </row>
    <row r="859" customFormat="false" ht="75" hidden="false" customHeight="true" outlineLevel="0" collapsed="false">
      <c r="A859" s="4" t="s">
        <v>6495</v>
      </c>
      <c r="B859" s="4" t="s">
        <v>314</v>
      </c>
      <c r="C859" s="4" t="s">
        <v>6496</v>
      </c>
      <c r="D859" s="4" t="n">
        <v>1970</v>
      </c>
      <c r="E859" s="4" t="s">
        <v>91</v>
      </c>
      <c r="F859" s="4" t="s">
        <v>156</v>
      </c>
      <c r="G859" s="4" t="str">
        <f aca="false">IF(LEFT(I859,3)="R1 ","L6",IF(D859&gt;=2014,"L1",IF(D859&gt;=1998,"L2",IF(D859&gt;=1987,"L3",IF(D859&gt;=1978,"L4",IF(D859&gt;=1965,"L5","L6"))))))</f>
        <v>L5</v>
      </c>
      <c r="H859" s="4" t="str">
        <f aca="false">IFERROR(INDEX(Lanes!$C$2:$C$60,MATCH(LEFT(I859,FIND(" ",I859)-1),Lanes!$A$2:$A$60,0)),"?")</f>
        <v>V</v>
      </c>
      <c r="I859" s="4" t="s">
        <v>6450</v>
      </c>
      <c r="J859" s="4"/>
      <c r="K859" s="4" t="s">
        <v>2678</v>
      </c>
      <c r="L859" s="4" t="s">
        <v>753</v>
      </c>
      <c r="M859" s="4" t="s">
        <v>6451</v>
      </c>
      <c r="N859" s="4"/>
      <c r="O859" s="4" t="s">
        <v>6497</v>
      </c>
      <c r="P859" s="2" t="s">
        <v>6498</v>
      </c>
      <c r="Q859" s="2" t="s">
        <v>6499</v>
      </c>
      <c r="R859" s="4" t="s">
        <v>50</v>
      </c>
      <c r="S859" s="4" t="s">
        <v>6500</v>
      </c>
      <c r="T859" s="4" t="s">
        <v>107</v>
      </c>
      <c r="U859" s="4"/>
      <c r="V859" s="4" t="s">
        <v>6501</v>
      </c>
      <c r="W859" s="4"/>
      <c r="X859" s="2" t="s">
        <v>6502</v>
      </c>
      <c r="Y859" s="4" t="s">
        <v>54</v>
      </c>
      <c r="Z859" s="4"/>
      <c r="AA859" s="4"/>
      <c r="AB859" s="4"/>
    </row>
    <row r="860" customFormat="false" ht="75" hidden="false" customHeight="true" outlineLevel="0" collapsed="false">
      <c r="A860" s="4" t="s">
        <v>6503</v>
      </c>
      <c r="B860" s="4" t="s">
        <v>314</v>
      </c>
      <c r="C860" s="4" t="s">
        <v>6504</v>
      </c>
      <c r="D860" s="4" t="n">
        <v>1974</v>
      </c>
      <c r="E860" s="4" t="s">
        <v>91</v>
      </c>
      <c r="F860" s="4" t="s">
        <v>6505</v>
      </c>
      <c r="G860" s="4" t="str">
        <f aca="false">IF(LEFT(I860,3)="R1 ","L6",IF(D860&gt;=2014,"L1",IF(D860&gt;=1998,"L2",IF(D860&gt;=1987,"L3",IF(D860&gt;=1978,"L4",IF(D860&gt;=1965,"L5","L6"))))))</f>
        <v>L5</v>
      </c>
      <c r="H860" s="4" t="str">
        <f aca="false">IFERROR(INDEX(Lanes!$C$2:$C$60,MATCH(LEFT(I860,FIND(" ",I860)-1),Lanes!$A$2:$A$60,0)),"?")</f>
        <v>V</v>
      </c>
      <c r="I860" s="4" t="s">
        <v>6450</v>
      </c>
      <c r="J860" s="4"/>
      <c r="K860" s="4" t="s">
        <v>429</v>
      </c>
      <c r="L860" s="4" t="s">
        <v>753</v>
      </c>
      <c r="M860" s="4" t="s">
        <v>6451</v>
      </c>
      <c r="N860" s="4"/>
      <c r="O860" s="4" t="s">
        <v>6506</v>
      </c>
      <c r="P860" s="2" t="s">
        <v>6507</v>
      </c>
      <c r="Q860" s="2" t="s">
        <v>6508</v>
      </c>
      <c r="R860" s="4" t="s">
        <v>50</v>
      </c>
      <c r="S860" s="4" t="s">
        <v>6509</v>
      </c>
      <c r="T860" s="4" t="s">
        <v>107</v>
      </c>
      <c r="U860" s="4"/>
      <c r="V860" s="4" t="s">
        <v>6478</v>
      </c>
      <c r="W860" s="4"/>
      <c r="X860" s="2" t="s">
        <v>6510</v>
      </c>
      <c r="Y860" s="4" t="s">
        <v>54</v>
      </c>
      <c r="Z860" s="4"/>
      <c r="AA860" s="4"/>
      <c r="AB860" s="4"/>
    </row>
    <row r="861" customFormat="false" ht="75" hidden="false" customHeight="true" outlineLevel="0" collapsed="false">
      <c r="A861" s="4" t="s">
        <v>6511</v>
      </c>
      <c r="B861" s="4" t="s">
        <v>314</v>
      </c>
      <c r="C861" s="4" t="s">
        <v>6512</v>
      </c>
      <c r="D861" s="4" t="n">
        <v>1975</v>
      </c>
      <c r="E861" s="4" t="s">
        <v>91</v>
      </c>
      <c r="F861" s="4" t="s">
        <v>156</v>
      </c>
      <c r="G861" s="4" t="str">
        <f aca="false">IF(LEFT(I861,3)="R1 ","L6",IF(D861&gt;=2014,"L1",IF(D861&gt;=1998,"L2",IF(D861&gt;=1987,"L3",IF(D861&gt;=1978,"L4",IF(D861&gt;=1965,"L5","L6"))))))</f>
        <v>L5</v>
      </c>
      <c r="H861" s="4" t="str">
        <f aca="false">IFERROR(INDEX(Lanes!$C$2:$C$60,MATCH(LEFT(I861,FIND(" ",I861)-1),Lanes!$A$2:$A$60,0)),"?")</f>
        <v>V</v>
      </c>
      <c r="I861" s="4" t="s">
        <v>6450</v>
      </c>
      <c r="J861" s="4"/>
      <c r="K861" s="4" t="s">
        <v>2678</v>
      </c>
      <c r="L861" s="4" t="s">
        <v>753</v>
      </c>
      <c r="M861" s="4" t="s">
        <v>6451</v>
      </c>
      <c r="N861" s="4"/>
      <c r="O861" s="4" t="s">
        <v>6513</v>
      </c>
      <c r="P861" s="2" t="s">
        <v>6514</v>
      </c>
      <c r="Q861" s="2" t="s">
        <v>6515</v>
      </c>
      <c r="R861" s="4" t="s">
        <v>50</v>
      </c>
      <c r="S861" s="4" t="s">
        <v>6516</v>
      </c>
      <c r="T861" s="4" t="s">
        <v>52</v>
      </c>
      <c r="U861" s="4" t="s">
        <v>75</v>
      </c>
      <c r="V861" s="4" t="s">
        <v>6501</v>
      </c>
      <c r="W861" s="4"/>
      <c r="X861" s="2" t="s">
        <v>6517</v>
      </c>
      <c r="Y861" s="4" t="s">
        <v>54</v>
      </c>
      <c r="Z861" s="4"/>
      <c r="AA861" s="4"/>
      <c r="AB861" s="4"/>
    </row>
    <row r="862" customFormat="false" ht="75" hidden="false" customHeight="true" outlineLevel="0" collapsed="false">
      <c r="A862" s="4" t="s">
        <v>6518</v>
      </c>
      <c r="B862" s="4" t="s">
        <v>6519</v>
      </c>
      <c r="C862" s="4" t="s">
        <v>6520</v>
      </c>
      <c r="D862" s="4" t="n">
        <v>1975</v>
      </c>
      <c r="E862" s="4" t="s">
        <v>91</v>
      </c>
      <c r="F862" s="4" t="s">
        <v>156</v>
      </c>
      <c r="G862" s="4" t="str">
        <f aca="false">IF(LEFT(I862,3)="R1 ","L6",IF(D862&gt;=2014,"L1",IF(D862&gt;=1998,"L2",IF(D862&gt;=1987,"L3",IF(D862&gt;=1978,"L4",IF(D862&gt;=1965,"L5","L6"))))))</f>
        <v>L5</v>
      </c>
      <c r="H862" s="4" t="str">
        <f aca="false">IFERROR(INDEX(Lanes!$C$2:$C$60,MATCH(LEFT(I862,FIND(" ",I862)-1),Lanes!$A$2:$A$60,0)),"?")</f>
        <v>V</v>
      </c>
      <c r="I862" s="4" t="s">
        <v>6450</v>
      </c>
      <c r="J862" s="4"/>
      <c r="K862" s="4" t="s">
        <v>44</v>
      </c>
      <c r="L862" s="4" t="s">
        <v>753</v>
      </c>
      <c r="M862" s="4" t="s">
        <v>6451</v>
      </c>
      <c r="N862" s="4" t="s">
        <v>6316</v>
      </c>
      <c r="O862" s="4" t="s">
        <v>6521</v>
      </c>
      <c r="P862" s="2" t="s">
        <v>6522</v>
      </c>
      <c r="Q862" s="2" t="s">
        <v>6523</v>
      </c>
      <c r="R862" s="4" t="s">
        <v>50</v>
      </c>
      <c r="S862" s="4" t="s">
        <v>6524</v>
      </c>
      <c r="T862" s="4" t="s">
        <v>52</v>
      </c>
      <c r="U862" s="4"/>
      <c r="V862" s="4"/>
      <c r="W862" s="4"/>
      <c r="X862" s="2" t="s">
        <v>6525</v>
      </c>
      <c r="Y862" s="4" t="s">
        <v>54</v>
      </c>
      <c r="Z862" s="4"/>
      <c r="AA862" s="4"/>
      <c r="AB862" s="4"/>
    </row>
    <row r="863" customFormat="false" ht="75" hidden="false" customHeight="true" outlineLevel="0" collapsed="false">
      <c r="A863" s="4" t="s">
        <v>6526</v>
      </c>
      <c r="B863" s="4" t="s">
        <v>314</v>
      </c>
      <c r="C863" s="4" t="s">
        <v>6527</v>
      </c>
      <c r="D863" s="4" t="n">
        <v>1976</v>
      </c>
      <c r="E863" s="4" t="s">
        <v>91</v>
      </c>
      <c r="F863" s="4" t="s">
        <v>156</v>
      </c>
      <c r="G863" s="4" t="str">
        <f aca="false">IF(LEFT(I863,3)="R1 ","L6",IF(D863&gt;=2014,"L1",IF(D863&gt;=1998,"L2",IF(D863&gt;=1987,"L3",IF(D863&gt;=1978,"L4",IF(D863&gt;=1965,"L5","L6"))))))</f>
        <v>L5</v>
      </c>
      <c r="H863" s="4" t="str">
        <f aca="false">IFERROR(INDEX(Lanes!$C$2:$C$60,MATCH(LEFT(I863,FIND(" ",I863)-1),Lanes!$A$2:$A$60,0)),"?")</f>
        <v>V</v>
      </c>
      <c r="I863" s="4" t="s">
        <v>6450</v>
      </c>
      <c r="J863" s="4"/>
      <c r="K863" s="4" t="s">
        <v>2678</v>
      </c>
      <c r="L863" s="4" t="s">
        <v>753</v>
      </c>
      <c r="M863" s="4" t="s">
        <v>6451</v>
      </c>
      <c r="N863" s="4"/>
      <c r="O863" s="4" t="s">
        <v>6528</v>
      </c>
      <c r="P863" s="2" t="s">
        <v>6529</v>
      </c>
      <c r="Q863" s="2" t="s">
        <v>6530</v>
      </c>
      <c r="R863" s="4" t="s">
        <v>50</v>
      </c>
      <c r="S863" s="4" t="s">
        <v>6531</v>
      </c>
      <c r="T863" s="4" t="s">
        <v>52</v>
      </c>
      <c r="U863" s="4"/>
      <c r="V863" s="4"/>
      <c r="W863" s="4"/>
      <c r="X863" s="2" t="s">
        <v>6532</v>
      </c>
      <c r="Y863" s="4" t="s">
        <v>54</v>
      </c>
      <c r="Z863" s="4"/>
      <c r="AA863" s="4"/>
      <c r="AB863" s="4"/>
    </row>
    <row r="864" customFormat="false" ht="75" hidden="false" customHeight="true" outlineLevel="0" collapsed="false">
      <c r="A864" s="4" t="s">
        <v>6533</v>
      </c>
      <c r="B864" s="4" t="s">
        <v>314</v>
      </c>
      <c r="C864" s="4" t="s">
        <v>6534</v>
      </c>
      <c r="D864" s="4" t="n">
        <v>1976</v>
      </c>
      <c r="E864" s="4" t="s">
        <v>396</v>
      </c>
      <c r="F864" s="4" t="s">
        <v>156</v>
      </c>
      <c r="G864" s="4" t="str">
        <f aca="false">IF(LEFT(I864,3)="R1 ","L6",IF(D864&gt;=2014,"L1",IF(D864&gt;=1998,"L2",IF(D864&gt;=1987,"L3",IF(D864&gt;=1978,"L4",IF(D864&gt;=1965,"L5","L6"))))))</f>
        <v>L5</v>
      </c>
      <c r="H864" s="4" t="str">
        <f aca="false">IFERROR(INDEX(Lanes!$C$2:$C$60,MATCH(LEFT(I864,FIND(" ",I864)-1),Lanes!$A$2:$A$60,0)),"?")</f>
        <v>V</v>
      </c>
      <c r="I864" s="4" t="s">
        <v>6450</v>
      </c>
      <c r="J864" s="4"/>
      <c r="K864" s="4" t="s">
        <v>2678</v>
      </c>
      <c r="L864" s="4" t="s">
        <v>753</v>
      </c>
      <c r="M864" s="4" t="s">
        <v>6451</v>
      </c>
      <c r="N864" s="4"/>
      <c r="O864" s="4" t="s">
        <v>6535</v>
      </c>
      <c r="P864" s="2" t="s">
        <v>6536</v>
      </c>
      <c r="Q864" s="2" t="s">
        <v>6537</v>
      </c>
      <c r="R864" s="4" t="s">
        <v>50</v>
      </c>
      <c r="S864" s="4" t="s">
        <v>6538</v>
      </c>
      <c r="T864" s="4" t="s">
        <v>402</v>
      </c>
      <c r="U864" s="4"/>
      <c r="V864" s="4"/>
      <c r="W864" s="4"/>
      <c r="X864" s="2" t="s">
        <v>6539</v>
      </c>
      <c r="Y864" s="4" t="s">
        <v>77</v>
      </c>
      <c r="Z864" s="4"/>
      <c r="AA864" s="4"/>
      <c r="AB864" s="4"/>
    </row>
    <row r="865" customFormat="false" ht="75" hidden="false" customHeight="true" outlineLevel="0" collapsed="false">
      <c r="A865" s="4" t="s">
        <v>6540</v>
      </c>
      <c r="B865" s="4" t="s">
        <v>6519</v>
      </c>
      <c r="C865" s="4" t="s">
        <v>6541</v>
      </c>
      <c r="D865" s="4" t="n">
        <v>1974</v>
      </c>
      <c r="E865" s="4" t="s">
        <v>396</v>
      </c>
      <c r="F865" s="4" t="s">
        <v>6505</v>
      </c>
      <c r="G865" s="4" t="str">
        <f aca="false">IF(LEFT(I865,3)="R1 ","L6",IF(D865&gt;=2014,"L1",IF(D865&gt;=1998,"L2",IF(D865&gt;=1987,"L3",IF(D865&gt;=1978,"L4",IF(D865&gt;=1965,"L5","L6"))))))</f>
        <v>L5</v>
      </c>
      <c r="H865" s="4" t="str">
        <f aca="false">IFERROR(INDEX(Lanes!$C$2:$C$60,MATCH(LEFT(I865,FIND(" ",I865)-1),Lanes!$A$2:$A$60,0)),"?")</f>
        <v>V</v>
      </c>
      <c r="I865" s="4" t="s">
        <v>6450</v>
      </c>
      <c r="J865" s="4"/>
      <c r="K865" s="4" t="s">
        <v>2678</v>
      </c>
      <c r="L865" s="4" t="s">
        <v>753</v>
      </c>
      <c r="M865" s="4" t="s">
        <v>6451</v>
      </c>
      <c r="N865" s="4"/>
      <c r="O865" s="4" t="s">
        <v>6542</v>
      </c>
      <c r="P865" s="2" t="s">
        <v>6543</v>
      </c>
      <c r="Q865" s="2" t="s">
        <v>6544</v>
      </c>
      <c r="R865" s="4" t="s">
        <v>50</v>
      </c>
      <c r="S865" s="4" t="s">
        <v>6545</v>
      </c>
      <c r="T865" s="4" t="s">
        <v>107</v>
      </c>
      <c r="U865" s="4"/>
      <c r="V865" s="4" t="s">
        <v>5700</v>
      </c>
      <c r="W865" s="4"/>
      <c r="X865" s="2" t="s">
        <v>6546</v>
      </c>
      <c r="Y865" s="4" t="s">
        <v>54</v>
      </c>
      <c r="Z865" s="4"/>
      <c r="AA865" s="4"/>
      <c r="AB865" s="4"/>
    </row>
    <row r="866" customFormat="false" ht="75" hidden="false" customHeight="true" outlineLevel="0" collapsed="false">
      <c r="A866" s="4" t="s">
        <v>6547</v>
      </c>
      <c r="B866" s="4" t="s">
        <v>314</v>
      </c>
      <c r="C866" s="4" t="s">
        <v>6548</v>
      </c>
      <c r="D866" s="4" t="n">
        <v>1978</v>
      </c>
      <c r="E866" s="4" t="s">
        <v>91</v>
      </c>
      <c r="F866" s="4" t="s">
        <v>156</v>
      </c>
      <c r="G866" s="4" t="str">
        <f aca="false">IF(LEFT(I866,3)="R1 ","L6",IF(D866&gt;=2014,"L1",IF(D866&gt;=1998,"L2",IF(D866&gt;=1987,"L3",IF(D866&gt;=1978,"L4",IF(D866&gt;=1965,"L5","L6"))))))</f>
        <v>L4</v>
      </c>
      <c r="H866" s="4" t="str">
        <f aca="false">IFERROR(INDEX(Lanes!$C$2:$C$60,MATCH(LEFT(I866,FIND(" ",I866)-1),Lanes!$A$2:$A$60,0)),"?")</f>
        <v>V</v>
      </c>
      <c r="I866" s="4" t="s">
        <v>6450</v>
      </c>
      <c r="J866" s="4"/>
      <c r="K866" s="4" t="s">
        <v>2678</v>
      </c>
      <c r="L866" s="4" t="s">
        <v>753</v>
      </c>
      <c r="M866" s="4" t="s">
        <v>6451</v>
      </c>
      <c r="N866" s="4"/>
      <c r="O866" s="4" t="s">
        <v>6549</v>
      </c>
      <c r="P866" s="2" t="s">
        <v>6550</v>
      </c>
      <c r="Q866" s="2" t="s">
        <v>6551</v>
      </c>
      <c r="R866" s="4" t="s">
        <v>391</v>
      </c>
      <c r="S866" s="4" t="s">
        <v>6552</v>
      </c>
      <c r="T866" s="4" t="s">
        <v>402</v>
      </c>
      <c r="U866" s="4"/>
      <c r="V866" s="4"/>
      <c r="W866" s="4"/>
      <c r="X866" s="2" t="s">
        <v>6539</v>
      </c>
      <c r="Y866" s="4" t="s">
        <v>77</v>
      </c>
      <c r="Z866" s="4"/>
      <c r="AA866" s="4"/>
      <c r="AB866" s="4"/>
    </row>
    <row r="867" customFormat="false" ht="75" hidden="false" customHeight="true" outlineLevel="0" collapsed="false">
      <c r="A867" s="4" t="s">
        <v>6553</v>
      </c>
      <c r="B867" s="4" t="s">
        <v>314</v>
      </c>
      <c r="C867" s="4" t="s">
        <v>6554</v>
      </c>
      <c r="D867" s="4" t="n">
        <v>1979</v>
      </c>
      <c r="E867" s="4" t="s">
        <v>91</v>
      </c>
      <c r="F867" s="4" t="s">
        <v>156</v>
      </c>
      <c r="G867" s="4" t="str">
        <f aca="false">IF(LEFT(I867,3)="R1 ","L6",IF(D867&gt;=2014,"L1",IF(D867&gt;=1998,"L2",IF(D867&gt;=1987,"L3",IF(D867&gt;=1978,"L4",IF(D867&gt;=1965,"L5","L6"))))))</f>
        <v>L4</v>
      </c>
      <c r="H867" s="4" t="str">
        <f aca="false">IFERROR(INDEX(Lanes!$C$2:$C$60,MATCH(LEFT(I867,FIND(" ",I867)-1),Lanes!$A$2:$A$60,0)),"?")</f>
        <v>V</v>
      </c>
      <c r="I867" s="4" t="s">
        <v>6450</v>
      </c>
      <c r="J867" s="4"/>
      <c r="K867" s="4" t="s">
        <v>2678</v>
      </c>
      <c r="L867" s="4" t="s">
        <v>753</v>
      </c>
      <c r="M867" s="4" t="s">
        <v>6451</v>
      </c>
      <c r="N867" s="4" t="s">
        <v>6555</v>
      </c>
      <c r="O867" s="4" t="s">
        <v>6556</v>
      </c>
      <c r="P867" s="2" t="s">
        <v>6557</v>
      </c>
      <c r="Q867" s="2" t="s">
        <v>6558</v>
      </c>
      <c r="R867" s="4" t="s">
        <v>50</v>
      </c>
      <c r="S867" s="4" t="s">
        <v>6559</v>
      </c>
      <c r="T867" s="4" t="s">
        <v>107</v>
      </c>
      <c r="U867" s="4"/>
      <c r="V867" s="4"/>
      <c r="W867" s="4"/>
      <c r="X867" s="2" t="s">
        <v>6539</v>
      </c>
      <c r="Y867" s="4" t="s">
        <v>77</v>
      </c>
      <c r="Z867" s="4"/>
      <c r="AA867" s="4"/>
      <c r="AB867" s="4"/>
    </row>
    <row r="868" customFormat="false" ht="75" hidden="false" customHeight="true" outlineLevel="0" collapsed="false">
      <c r="A868" s="4" t="s">
        <v>6560</v>
      </c>
      <c r="B868" s="4" t="s">
        <v>314</v>
      </c>
      <c r="C868" s="4" t="s">
        <v>6561</v>
      </c>
      <c r="D868" s="4" t="n">
        <v>1983</v>
      </c>
      <c r="E868" s="4" t="s">
        <v>91</v>
      </c>
      <c r="F868" s="4" t="s">
        <v>156</v>
      </c>
      <c r="G868" s="4" t="str">
        <f aca="false">IF(LEFT(I868,3)="R1 ","L6",IF(D868&gt;=2014,"L1",IF(D868&gt;=1998,"L2",IF(D868&gt;=1987,"L3",IF(D868&gt;=1978,"L4",IF(D868&gt;=1965,"L5","L6"))))))</f>
        <v>L4</v>
      </c>
      <c r="H868" s="4" t="str">
        <f aca="false">IFERROR(INDEX(Lanes!$C$2:$C$60,MATCH(LEFT(I868,FIND(" ",I868)-1),Lanes!$A$2:$A$60,0)),"?")</f>
        <v>V</v>
      </c>
      <c r="I868" s="4" t="s">
        <v>6450</v>
      </c>
      <c r="J868" s="4"/>
      <c r="K868" s="4" t="s">
        <v>2678</v>
      </c>
      <c r="L868" s="4" t="s">
        <v>753</v>
      </c>
      <c r="M868" s="4" t="s">
        <v>6451</v>
      </c>
      <c r="N868" s="4"/>
      <c r="O868" s="4" t="s">
        <v>6562</v>
      </c>
      <c r="P868" s="2" t="s">
        <v>6563</v>
      </c>
      <c r="Q868" s="2" t="s">
        <v>6564</v>
      </c>
      <c r="R868" s="4" t="s">
        <v>391</v>
      </c>
      <c r="S868" s="4" t="s">
        <v>6565</v>
      </c>
      <c r="T868" s="4" t="s">
        <v>107</v>
      </c>
      <c r="U868" s="4"/>
      <c r="V868" s="4"/>
      <c r="W868" s="4"/>
      <c r="X868" s="2" t="s">
        <v>6539</v>
      </c>
      <c r="Y868" s="4" t="s">
        <v>77</v>
      </c>
      <c r="Z868" s="4"/>
      <c r="AA868" s="4"/>
      <c r="AB868" s="4"/>
    </row>
    <row r="869" customFormat="false" ht="75" hidden="false" customHeight="true" outlineLevel="0" collapsed="false">
      <c r="A869" s="4" t="s">
        <v>6566</v>
      </c>
      <c r="B869" s="4" t="s">
        <v>314</v>
      </c>
      <c r="C869" s="4" t="s">
        <v>6567</v>
      </c>
      <c r="D869" s="4" t="n">
        <v>1989</v>
      </c>
      <c r="E869" s="4" t="s">
        <v>91</v>
      </c>
      <c r="F869" s="4" t="s">
        <v>156</v>
      </c>
      <c r="G869" s="4" t="str">
        <f aca="false">IF(LEFT(I869,3)="R1 ","L6",IF(D869&gt;=2014,"L1",IF(D869&gt;=1998,"L2",IF(D869&gt;=1987,"L3",IF(D869&gt;=1978,"L4",IF(D869&gt;=1965,"L5","L6"))))))</f>
        <v>L3</v>
      </c>
      <c r="H869" s="4" t="str">
        <f aca="false">IFERROR(INDEX(Lanes!$C$2:$C$60,MATCH(LEFT(I869,FIND(" ",I869)-1),Lanes!$A$2:$A$60,0)),"?")</f>
        <v>V</v>
      </c>
      <c r="I869" s="4" t="s">
        <v>6450</v>
      </c>
      <c r="J869" s="4"/>
      <c r="K869" s="4" t="s">
        <v>2678</v>
      </c>
      <c r="L869" s="4" t="s">
        <v>753</v>
      </c>
      <c r="M869" s="4" t="s">
        <v>6451</v>
      </c>
      <c r="N869" s="4" t="s">
        <v>6568</v>
      </c>
      <c r="O869" s="4" t="s">
        <v>6569</v>
      </c>
      <c r="P869" s="2" t="s">
        <v>6570</v>
      </c>
      <c r="Q869" s="2" t="s">
        <v>6571</v>
      </c>
      <c r="R869" s="4" t="s">
        <v>50</v>
      </c>
      <c r="S869" s="4" t="s">
        <v>6572</v>
      </c>
      <c r="T869" s="4" t="s">
        <v>52</v>
      </c>
      <c r="U869" s="4"/>
      <c r="V869" s="4" t="s">
        <v>6478</v>
      </c>
      <c r="W869" s="4"/>
      <c r="X869" s="2" t="s">
        <v>6573</v>
      </c>
      <c r="Y869" s="4" t="s">
        <v>54</v>
      </c>
      <c r="Z869" s="4"/>
      <c r="AA869" s="4"/>
      <c r="AB869" s="4"/>
    </row>
    <row r="870" customFormat="false" ht="75" hidden="false" customHeight="true" outlineLevel="0" collapsed="false">
      <c r="A870" s="4" t="s">
        <v>6574</v>
      </c>
      <c r="B870" s="4" t="s">
        <v>314</v>
      </c>
      <c r="C870" s="4" t="s">
        <v>6575</v>
      </c>
      <c r="D870" s="4" t="n">
        <v>1997</v>
      </c>
      <c r="E870" s="4" t="s">
        <v>91</v>
      </c>
      <c r="F870" s="4" t="s">
        <v>156</v>
      </c>
      <c r="G870" s="4" t="str">
        <f aca="false">IF(LEFT(I870,3)="R1 ","L6",IF(D870&gt;=2014,"L1",IF(D870&gt;=1998,"L2",IF(D870&gt;=1987,"L3",IF(D870&gt;=1978,"L4",IF(D870&gt;=1965,"L5","L6"))))))</f>
        <v>L3</v>
      </c>
      <c r="H870" s="4" t="str">
        <f aca="false">IFERROR(INDEX(Lanes!$C$2:$C$60,MATCH(LEFT(I870,FIND(" ",I870)-1),Lanes!$A$2:$A$60,0)),"?")</f>
        <v>V</v>
      </c>
      <c r="I870" s="4" t="s">
        <v>6450</v>
      </c>
      <c r="J870" s="4"/>
      <c r="K870" s="4" t="s">
        <v>2678</v>
      </c>
      <c r="L870" s="4" t="s">
        <v>753</v>
      </c>
      <c r="M870" s="4" t="s">
        <v>6451</v>
      </c>
      <c r="N870" s="4"/>
      <c r="O870" s="4" t="s">
        <v>6576</v>
      </c>
      <c r="P870" s="2" t="s">
        <v>6577</v>
      </c>
      <c r="Q870" s="2" t="s">
        <v>6578</v>
      </c>
      <c r="R870" s="4" t="s">
        <v>50</v>
      </c>
      <c r="S870" s="4" t="s">
        <v>6579</v>
      </c>
      <c r="T870" s="4" t="s">
        <v>52</v>
      </c>
      <c r="U870" s="4"/>
      <c r="V870" s="4" t="s">
        <v>6478</v>
      </c>
      <c r="W870" s="4"/>
      <c r="X870" s="2" t="s">
        <v>6539</v>
      </c>
      <c r="Y870" s="4" t="s">
        <v>77</v>
      </c>
      <c r="Z870" s="4"/>
      <c r="AA870" s="4"/>
      <c r="AB870" s="4"/>
    </row>
    <row r="871" customFormat="false" ht="75" hidden="false" customHeight="true" outlineLevel="0" collapsed="false">
      <c r="A871" s="4" t="s">
        <v>6580</v>
      </c>
      <c r="B871" s="4" t="s">
        <v>314</v>
      </c>
      <c r="C871" s="4" t="s">
        <v>6581</v>
      </c>
      <c r="D871" s="4" t="n">
        <v>2001</v>
      </c>
      <c r="E871" s="4" t="s">
        <v>91</v>
      </c>
      <c r="F871" s="4" t="s">
        <v>156</v>
      </c>
      <c r="G871" s="4" t="str">
        <f aca="false">IF(LEFT(I871,3)="R1 ","L6",IF(D871&gt;=2014,"L1",IF(D871&gt;=1998,"L2",IF(D871&gt;=1987,"L3",IF(D871&gt;=1978,"L4",IF(D871&gt;=1965,"L5","L6"))))))</f>
        <v>L2</v>
      </c>
      <c r="H871" s="4" t="str">
        <f aca="false">IFERROR(INDEX(Lanes!$C$2:$C$60,MATCH(LEFT(I871,FIND(" ",I871)-1),Lanes!$A$2:$A$60,0)),"?")</f>
        <v>V</v>
      </c>
      <c r="I871" s="4" t="s">
        <v>6450</v>
      </c>
      <c r="J871" s="4"/>
      <c r="K871" s="4" t="s">
        <v>2678</v>
      </c>
      <c r="L871" s="4" t="s">
        <v>753</v>
      </c>
      <c r="M871" s="4" t="s">
        <v>6451</v>
      </c>
      <c r="N871" s="4"/>
      <c r="O871" s="4" t="s">
        <v>6582</v>
      </c>
      <c r="P871" s="2" t="s">
        <v>6583</v>
      </c>
      <c r="Q871" s="2" t="s">
        <v>6584</v>
      </c>
      <c r="R871" s="4" t="s">
        <v>50</v>
      </c>
      <c r="S871" s="4" t="s">
        <v>6585</v>
      </c>
      <c r="T871" s="4" t="s">
        <v>52</v>
      </c>
      <c r="U871" s="4"/>
      <c r="V871" s="4" t="s">
        <v>6478</v>
      </c>
      <c r="W871" s="4"/>
      <c r="X871" s="2" t="s">
        <v>6539</v>
      </c>
      <c r="Y871" s="4" t="s">
        <v>77</v>
      </c>
      <c r="Z871" s="4"/>
      <c r="AA871" s="4"/>
      <c r="AB871" s="4"/>
    </row>
    <row r="872" customFormat="false" ht="75" hidden="false" customHeight="true" outlineLevel="0" collapsed="false">
      <c r="A872" s="4" t="s">
        <v>6586</v>
      </c>
      <c r="B872" s="4" t="s">
        <v>314</v>
      </c>
      <c r="C872" s="4" t="s">
        <v>6587</v>
      </c>
      <c r="D872" s="4" t="n">
        <v>2006</v>
      </c>
      <c r="E872" s="4" t="s">
        <v>91</v>
      </c>
      <c r="F872" s="4" t="s">
        <v>156</v>
      </c>
      <c r="G872" s="4" t="str">
        <f aca="false">IF(LEFT(I872,3)="R1 ","L6",IF(D872&gt;=2014,"L1",IF(D872&gt;=1998,"L2",IF(D872&gt;=1987,"L3",IF(D872&gt;=1978,"L4",IF(D872&gt;=1965,"L5","L6"))))))</f>
        <v>L2</v>
      </c>
      <c r="H872" s="4" t="str">
        <f aca="false">IFERROR(INDEX(Lanes!$C$2:$C$60,MATCH(LEFT(I872,FIND(" ",I872)-1),Lanes!$A$2:$A$60,0)),"?")</f>
        <v>V</v>
      </c>
      <c r="I872" s="4" t="s">
        <v>6450</v>
      </c>
      <c r="J872" s="4"/>
      <c r="K872" s="4" t="s">
        <v>2678</v>
      </c>
      <c r="L872" s="4" t="s">
        <v>753</v>
      </c>
      <c r="M872" s="4" t="s">
        <v>6451</v>
      </c>
      <c r="N872" s="4"/>
      <c r="O872" s="4" t="s">
        <v>6588</v>
      </c>
      <c r="P872" s="2" t="s">
        <v>6589</v>
      </c>
      <c r="Q872" s="2" t="s">
        <v>6590</v>
      </c>
      <c r="R872" s="4" t="s">
        <v>391</v>
      </c>
      <c r="S872" s="4" t="s">
        <v>6591</v>
      </c>
      <c r="T872" s="4" t="s">
        <v>107</v>
      </c>
      <c r="U872" s="4"/>
      <c r="V872" s="4"/>
      <c r="W872" s="4"/>
      <c r="X872" s="2" t="s">
        <v>6539</v>
      </c>
      <c r="Y872" s="4" t="s">
        <v>77</v>
      </c>
      <c r="Z872" s="4"/>
      <c r="AA872" s="4"/>
      <c r="AB872" s="4"/>
    </row>
    <row r="873" customFormat="false" ht="75" hidden="false" customHeight="true" outlineLevel="0" collapsed="false">
      <c r="A873" s="4" t="s">
        <v>6592</v>
      </c>
      <c r="B873" s="4" t="s">
        <v>314</v>
      </c>
      <c r="C873" s="4" t="s">
        <v>6593</v>
      </c>
      <c r="D873" s="4" t="n">
        <v>2012</v>
      </c>
      <c r="E873" s="4" t="s">
        <v>91</v>
      </c>
      <c r="F873" s="4" t="s">
        <v>156</v>
      </c>
      <c r="G873" s="4" t="str">
        <f aca="false">IF(LEFT(I873,3)="R1 ","L6",IF(D873&gt;=2014,"L1",IF(D873&gt;=1998,"L2",IF(D873&gt;=1987,"L3",IF(D873&gt;=1978,"L4",IF(D873&gt;=1965,"L5","L6"))))))</f>
        <v>L2</v>
      </c>
      <c r="H873" s="4" t="str">
        <f aca="false">IFERROR(INDEX(Lanes!$C$2:$C$60,MATCH(LEFT(I873,FIND(" ",I873)-1),Lanes!$A$2:$A$60,0)),"?")</f>
        <v>V</v>
      </c>
      <c r="I873" s="4" t="s">
        <v>6450</v>
      </c>
      <c r="J873" s="4"/>
      <c r="K873" s="4" t="s">
        <v>2678</v>
      </c>
      <c r="L873" s="4" t="s">
        <v>753</v>
      </c>
      <c r="M873" s="4" t="s">
        <v>6451</v>
      </c>
      <c r="N873" s="4"/>
      <c r="O873" s="4" t="s">
        <v>6594</v>
      </c>
      <c r="P873" s="2" t="s">
        <v>6595</v>
      </c>
      <c r="Q873" s="2" t="s">
        <v>6596</v>
      </c>
      <c r="R873" s="4" t="s">
        <v>391</v>
      </c>
      <c r="S873" s="4" t="s">
        <v>6597</v>
      </c>
      <c r="T873" s="4" t="s">
        <v>402</v>
      </c>
      <c r="U873" s="4"/>
      <c r="V873" s="4"/>
      <c r="W873" s="4"/>
      <c r="X873" s="2" t="s">
        <v>6539</v>
      </c>
      <c r="Y873" s="4" t="s">
        <v>77</v>
      </c>
      <c r="Z873" s="4"/>
      <c r="AA873" s="4"/>
      <c r="AB873" s="4"/>
    </row>
    <row r="874" customFormat="false" ht="75" hidden="false" customHeight="true" outlineLevel="0" collapsed="false">
      <c r="A874" s="4" t="s">
        <v>6598</v>
      </c>
      <c r="B874" s="4" t="s">
        <v>314</v>
      </c>
      <c r="C874" s="4" t="s">
        <v>6599</v>
      </c>
      <c r="D874" s="4" t="n">
        <v>2020</v>
      </c>
      <c r="E874" s="4" t="s">
        <v>91</v>
      </c>
      <c r="F874" s="4" t="s">
        <v>156</v>
      </c>
      <c r="G874" s="4" t="str">
        <f aca="false">IF(LEFT(I874,3)="R1 ","L6",IF(D874&gt;=2014,"L1",IF(D874&gt;=1998,"L2",IF(D874&gt;=1987,"L3",IF(D874&gt;=1978,"L4",IF(D874&gt;=1965,"L5","L6"))))))</f>
        <v>L1</v>
      </c>
      <c r="H874" s="4" t="str">
        <f aca="false">IFERROR(INDEX(Lanes!$C$2:$C$60,MATCH(LEFT(I874,FIND(" ",I874)-1),Lanes!$A$2:$A$60,0)),"?")</f>
        <v>V</v>
      </c>
      <c r="I874" s="4" t="s">
        <v>6450</v>
      </c>
      <c r="J874" s="4"/>
      <c r="K874" s="4" t="s">
        <v>2678</v>
      </c>
      <c r="L874" s="4" t="s">
        <v>753</v>
      </c>
      <c r="M874" s="4" t="s">
        <v>6451</v>
      </c>
      <c r="N874" s="4"/>
      <c r="O874" s="4" t="s">
        <v>6600</v>
      </c>
      <c r="P874" s="2" t="s">
        <v>6601</v>
      </c>
      <c r="Q874" s="2" t="s">
        <v>6602</v>
      </c>
      <c r="R874" s="4" t="s">
        <v>50</v>
      </c>
      <c r="S874" s="4" t="s">
        <v>6603</v>
      </c>
      <c r="T874" s="4" t="s">
        <v>52</v>
      </c>
      <c r="U874" s="4"/>
      <c r="V874" s="4" t="s">
        <v>6604</v>
      </c>
      <c r="W874" s="4"/>
      <c r="X874" s="2" t="s">
        <v>6539</v>
      </c>
      <c r="Y874" s="4" t="s">
        <v>77</v>
      </c>
      <c r="Z874" s="4"/>
      <c r="AA874" s="4"/>
      <c r="AB874" s="4"/>
    </row>
    <row r="875" customFormat="false" ht="75" hidden="false" customHeight="true" outlineLevel="0" collapsed="false">
      <c r="A875" s="4" t="s">
        <v>6605</v>
      </c>
      <c r="B875" s="4" t="s">
        <v>314</v>
      </c>
      <c r="C875" s="4" t="s">
        <v>6606</v>
      </c>
      <c r="D875" s="4" t="n">
        <v>2002</v>
      </c>
      <c r="E875" s="4" t="s">
        <v>396</v>
      </c>
      <c r="F875" s="4" t="s">
        <v>156</v>
      </c>
      <c r="G875" s="4" t="str">
        <f aca="false">IF(LEFT(I875,3)="R1 ","L6",IF(D875&gt;=2014,"L1",IF(D875&gt;=1998,"L2",IF(D875&gt;=1987,"L3",IF(D875&gt;=1978,"L4",IF(D875&gt;=1965,"L5","L6"))))))</f>
        <v>L2</v>
      </c>
      <c r="H875" s="4" t="str">
        <f aca="false">IFERROR(INDEX(Lanes!$C$2:$C$60,MATCH(LEFT(I875,FIND(" ",I875)-1),Lanes!$A$2:$A$60,0)),"?")</f>
        <v>V</v>
      </c>
      <c r="I875" s="4" t="s">
        <v>6450</v>
      </c>
      <c r="J875" s="4"/>
      <c r="K875" s="4" t="s">
        <v>2678</v>
      </c>
      <c r="L875" s="4" t="s">
        <v>753</v>
      </c>
      <c r="M875" s="4" t="s">
        <v>6451</v>
      </c>
      <c r="N875" s="4"/>
      <c r="O875" s="4" t="s">
        <v>6607</v>
      </c>
      <c r="P875" s="2" t="s">
        <v>6608</v>
      </c>
      <c r="Q875" s="2" t="s">
        <v>6609</v>
      </c>
      <c r="R875" s="4" t="s">
        <v>50</v>
      </c>
      <c r="S875" s="4" t="s">
        <v>6610</v>
      </c>
      <c r="T875" s="4" t="s">
        <v>107</v>
      </c>
      <c r="U875" s="4"/>
      <c r="V875" s="4"/>
      <c r="W875" s="4"/>
      <c r="X875" s="2" t="s">
        <v>6611</v>
      </c>
      <c r="Y875" s="4" t="s">
        <v>54</v>
      </c>
      <c r="Z875" s="4"/>
      <c r="AA875" s="4"/>
      <c r="AB875" s="4"/>
    </row>
    <row r="876" customFormat="false" ht="75" hidden="false" customHeight="true" outlineLevel="0" collapsed="false">
      <c r="A876" s="4" t="s">
        <v>6612</v>
      </c>
      <c r="B876" s="4" t="s">
        <v>6613</v>
      </c>
      <c r="C876" s="4" t="s">
        <v>6614</v>
      </c>
      <c r="D876" s="4" t="n">
        <v>1968</v>
      </c>
      <c r="E876" s="4" t="s">
        <v>91</v>
      </c>
      <c r="F876" s="4" t="s">
        <v>112</v>
      </c>
      <c r="G876" s="4" t="str">
        <f aca="false">IF(LEFT(I876,3)="R1 ","L6",IF(D876&gt;=2014,"L1",IF(D876&gt;=1998,"L2",IF(D876&gt;=1987,"L3",IF(D876&gt;=1978,"L4",IF(D876&gt;=1965,"L5","L6"))))))</f>
        <v>L5</v>
      </c>
      <c r="H876" s="4" t="str">
        <f aca="false">IFERROR(INDEX(Lanes!$C$2:$C$60,MATCH(LEFT(I876,FIND(" ",I876)-1),Lanes!$A$2:$A$60,0)),"?")</f>
        <v>V</v>
      </c>
      <c r="I876" s="4" t="s">
        <v>6450</v>
      </c>
      <c r="J876" s="4"/>
      <c r="K876" s="4" t="s">
        <v>429</v>
      </c>
      <c r="L876" s="4" t="s">
        <v>887</v>
      </c>
      <c r="M876" s="4" t="s">
        <v>6615</v>
      </c>
      <c r="N876" s="4" t="s">
        <v>6316</v>
      </c>
      <c r="O876" s="4" t="s">
        <v>6616</v>
      </c>
      <c r="P876" s="2" t="s">
        <v>6617</v>
      </c>
      <c r="Q876" s="2" t="s">
        <v>6618</v>
      </c>
      <c r="R876" s="4" t="s">
        <v>50</v>
      </c>
      <c r="S876" s="4" t="s">
        <v>6619</v>
      </c>
      <c r="T876" s="4" t="s">
        <v>52</v>
      </c>
      <c r="U876" s="4"/>
      <c r="V876" s="4"/>
      <c r="W876" s="4"/>
      <c r="X876" s="2" t="s">
        <v>6620</v>
      </c>
      <c r="Y876" s="4" t="s">
        <v>54</v>
      </c>
      <c r="Z876" s="4"/>
      <c r="AA876" s="4"/>
      <c r="AB876" s="4"/>
    </row>
    <row r="877" customFormat="false" ht="75" hidden="false" customHeight="true" outlineLevel="0" collapsed="false">
      <c r="A877" s="4" t="s">
        <v>6621</v>
      </c>
      <c r="B877" s="4" t="s">
        <v>6613</v>
      </c>
      <c r="C877" s="4" t="s">
        <v>6613</v>
      </c>
      <c r="D877" s="4" t="n">
        <v>1969</v>
      </c>
      <c r="E877" s="4" t="s">
        <v>91</v>
      </c>
      <c r="F877" s="4" t="s">
        <v>112</v>
      </c>
      <c r="G877" s="4" t="str">
        <f aca="false">IF(LEFT(I877,3)="R1 ","L6",IF(D877&gt;=2014,"L1",IF(D877&gt;=1998,"L2",IF(D877&gt;=1987,"L3",IF(D877&gt;=1978,"L4",IF(D877&gt;=1965,"L5","L6"))))))</f>
        <v>L5</v>
      </c>
      <c r="H877" s="4" t="str">
        <f aca="false">IFERROR(INDEX(Lanes!$C$2:$C$60,MATCH(LEFT(I877,FIND(" ",I877)-1),Lanes!$A$2:$A$60,0)),"?")</f>
        <v>V</v>
      </c>
      <c r="I877" s="4" t="s">
        <v>6450</v>
      </c>
      <c r="J877" s="4"/>
      <c r="K877" s="4" t="s">
        <v>429</v>
      </c>
      <c r="L877" s="4" t="s">
        <v>887</v>
      </c>
      <c r="M877" s="4" t="s">
        <v>6615</v>
      </c>
      <c r="N877" s="4" t="s">
        <v>6316</v>
      </c>
      <c r="O877" s="4" t="s">
        <v>6622</v>
      </c>
      <c r="P877" s="2" t="s">
        <v>6623</v>
      </c>
      <c r="Q877" s="2" t="s">
        <v>6624</v>
      </c>
      <c r="R877" s="4" t="s">
        <v>50</v>
      </c>
      <c r="S877" s="4" t="s">
        <v>6625</v>
      </c>
      <c r="T877" s="4" t="s">
        <v>52</v>
      </c>
      <c r="U877" s="4" t="s">
        <v>75</v>
      </c>
      <c r="V877" s="4"/>
      <c r="W877" s="4"/>
      <c r="X877" s="2" t="s">
        <v>6626</v>
      </c>
      <c r="Y877" s="4" t="s">
        <v>54</v>
      </c>
      <c r="Z877" s="4"/>
      <c r="AA877" s="4"/>
      <c r="AB877" s="4"/>
    </row>
    <row r="878" customFormat="false" ht="75" hidden="false" customHeight="true" outlineLevel="0" collapsed="false">
      <c r="A878" s="4" t="s">
        <v>6627</v>
      </c>
      <c r="B878" s="4" t="s">
        <v>6613</v>
      </c>
      <c r="C878" s="4" t="s">
        <v>6628</v>
      </c>
      <c r="D878" s="4" t="n">
        <v>1970</v>
      </c>
      <c r="E878" s="4" t="s">
        <v>91</v>
      </c>
      <c r="F878" s="4" t="s">
        <v>112</v>
      </c>
      <c r="G878" s="4" t="str">
        <f aca="false">IF(LEFT(I878,3)="R1 ","L6",IF(D878&gt;=2014,"L1",IF(D878&gt;=1998,"L2",IF(D878&gt;=1987,"L3",IF(D878&gt;=1978,"L4",IF(D878&gt;=1965,"L5","L6"))))))</f>
        <v>L5</v>
      </c>
      <c r="H878" s="4" t="str">
        <f aca="false">IFERROR(INDEX(Lanes!$C$2:$C$60,MATCH(LEFT(I878,FIND(" ",I878)-1),Lanes!$A$2:$A$60,0)),"?")</f>
        <v>V</v>
      </c>
      <c r="I878" s="4" t="s">
        <v>6450</v>
      </c>
      <c r="J878" s="4"/>
      <c r="K878" s="4" t="s">
        <v>429</v>
      </c>
      <c r="L878" s="4" t="s">
        <v>887</v>
      </c>
      <c r="M878" s="4" t="s">
        <v>6615</v>
      </c>
      <c r="N878" s="4" t="s">
        <v>6316</v>
      </c>
      <c r="O878" s="4" t="s">
        <v>6629</v>
      </c>
      <c r="P878" s="2" t="s">
        <v>6630</v>
      </c>
      <c r="Q878" s="2" t="s">
        <v>6631</v>
      </c>
      <c r="R878" s="4" t="s">
        <v>50</v>
      </c>
      <c r="S878" s="4" t="s">
        <v>6632</v>
      </c>
      <c r="T878" s="4" t="s">
        <v>107</v>
      </c>
      <c r="U878" s="4"/>
      <c r="V878" s="4"/>
      <c r="W878" s="4"/>
      <c r="X878" s="2" t="s">
        <v>6633</v>
      </c>
      <c r="Y878" s="4" t="s">
        <v>54</v>
      </c>
      <c r="Z878" s="4"/>
      <c r="AA878" s="4"/>
      <c r="AB878" s="4"/>
    </row>
    <row r="879" customFormat="false" ht="75" hidden="false" customHeight="true" outlineLevel="0" collapsed="false">
      <c r="A879" s="4" t="s">
        <v>6634</v>
      </c>
      <c r="B879" s="4" t="s">
        <v>6613</v>
      </c>
      <c r="C879" s="4" t="s">
        <v>6635</v>
      </c>
      <c r="D879" s="4" t="n">
        <v>1971</v>
      </c>
      <c r="E879" s="4" t="s">
        <v>91</v>
      </c>
      <c r="F879" s="4" t="s">
        <v>112</v>
      </c>
      <c r="G879" s="4" t="str">
        <f aca="false">IF(LEFT(I879,3)="R1 ","L6",IF(D879&gt;=2014,"L1",IF(D879&gt;=1998,"L2",IF(D879&gt;=1987,"L3",IF(D879&gt;=1978,"L4",IF(D879&gt;=1965,"L5","L6"))))))</f>
        <v>L5</v>
      </c>
      <c r="H879" s="4" t="str">
        <f aca="false">IFERROR(INDEX(Lanes!$C$2:$C$60,MATCH(LEFT(I879,FIND(" ",I879)-1),Lanes!$A$2:$A$60,0)),"?")</f>
        <v>V</v>
      </c>
      <c r="I879" s="4" t="s">
        <v>6450</v>
      </c>
      <c r="J879" s="4"/>
      <c r="K879" s="4" t="s">
        <v>429</v>
      </c>
      <c r="L879" s="4" t="s">
        <v>887</v>
      </c>
      <c r="M879" s="4" t="s">
        <v>6615</v>
      </c>
      <c r="N879" s="4"/>
      <c r="O879" s="4" t="s">
        <v>6636</v>
      </c>
      <c r="P879" s="2" t="s">
        <v>6637</v>
      </c>
      <c r="Q879" s="2" t="s">
        <v>6638</v>
      </c>
      <c r="R879" s="4" t="s">
        <v>50</v>
      </c>
      <c r="S879" s="4" t="s">
        <v>6639</v>
      </c>
      <c r="T879" s="4" t="s">
        <v>402</v>
      </c>
      <c r="U879" s="4"/>
      <c r="V879" s="4"/>
      <c r="W879" s="4"/>
      <c r="X879" s="2" t="s">
        <v>6640</v>
      </c>
      <c r="Y879" s="4" t="s">
        <v>54</v>
      </c>
      <c r="Z879" s="4"/>
      <c r="AA879" s="4"/>
      <c r="AB879" s="4"/>
    </row>
    <row r="880" customFormat="false" ht="75" hidden="false" customHeight="true" outlineLevel="0" collapsed="false">
      <c r="A880" s="4" t="s">
        <v>6641</v>
      </c>
      <c r="B880" s="4" t="s">
        <v>6613</v>
      </c>
      <c r="C880" s="4" t="s">
        <v>6642</v>
      </c>
      <c r="D880" s="4" t="n">
        <v>1972</v>
      </c>
      <c r="E880" s="4" t="s">
        <v>396</v>
      </c>
      <c r="F880" s="4" t="s">
        <v>112</v>
      </c>
      <c r="G880" s="4" t="str">
        <f aca="false">IF(LEFT(I880,3)="R1 ","L6",IF(D880&gt;=2014,"L1",IF(D880&gt;=1998,"L2",IF(D880&gt;=1987,"L3",IF(D880&gt;=1978,"L4",IF(D880&gt;=1965,"L5","L6"))))))</f>
        <v>L5</v>
      </c>
      <c r="H880" s="4" t="str">
        <f aca="false">IFERROR(INDEX(Lanes!$C$2:$C$60,MATCH(LEFT(I880,FIND(" ",I880)-1),Lanes!$A$2:$A$60,0)),"?")</f>
        <v>V</v>
      </c>
      <c r="I880" s="4" t="s">
        <v>6450</v>
      </c>
      <c r="J880" s="4"/>
      <c r="K880" s="4" t="s">
        <v>429</v>
      </c>
      <c r="L880" s="4" t="s">
        <v>887</v>
      </c>
      <c r="M880" s="4" t="s">
        <v>6615</v>
      </c>
      <c r="N880" s="4"/>
      <c r="O880" s="4" t="s">
        <v>6643</v>
      </c>
      <c r="P880" s="2" t="s">
        <v>6644</v>
      </c>
      <c r="Q880" s="2" t="s">
        <v>6645</v>
      </c>
      <c r="R880" s="4" t="s">
        <v>50</v>
      </c>
      <c r="S880" s="4" t="s">
        <v>6646</v>
      </c>
      <c r="T880" s="4" t="s">
        <v>107</v>
      </c>
      <c r="U880" s="4"/>
      <c r="V880" s="4" t="s">
        <v>5700</v>
      </c>
      <c r="W880" s="4"/>
      <c r="X880" s="2" t="s">
        <v>6647</v>
      </c>
      <c r="Y880" s="4" t="s">
        <v>54</v>
      </c>
      <c r="Z880" s="4"/>
      <c r="AA880" s="4"/>
      <c r="AB880" s="4"/>
    </row>
    <row r="881" customFormat="false" ht="75" hidden="false" customHeight="true" outlineLevel="0" collapsed="false">
      <c r="A881" s="4" t="s">
        <v>6648</v>
      </c>
      <c r="B881" s="4" t="s">
        <v>6613</v>
      </c>
      <c r="C881" s="4" t="s">
        <v>6649</v>
      </c>
      <c r="D881" s="4" t="n">
        <v>1973</v>
      </c>
      <c r="E881" s="4" t="s">
        <v>91</v>
      </c>
      <c r="F881" s="4" t="s">
        <v>112</v>
      </c>
      <c r="G881" s="4" t="str">
        <f aca="false">IF(LEFT(I881,3)="R1 ","L6",IF(D881&gt;=2014,"L1",IF(D881&gt;=1998,"L2",IF(D881&gt;=1987,"L3",IF(D881&gt;=1978,"L4",IF(D881&gt;=1965,"L5","L6"))))))</f>
        <v>L5</v>
      </c>
      <c r="H881" s="4" t="str">
        <f aca="false">IFERROR(INDEX(Lanes!$C$2:$C$60,MATCH(LEFT(I881,FIND(" ",I881)-1),Lanes!$A$2:$A$60,0)),"?")</f>
        <v>V</v>
      </c>
      <c r="I881" s="4" t="s">
        <v>6450</v>
      </c>
      <c r="J881" s="4"/>
      <c r="K881" s="4" t="s">
        <v>429</v>
      </c>
      <c r="L881" s="4" t="s">
        <v>887</v>
      </c>
      <c r="M881" s="4" t="s">
        <v>6615</v>
      </c>
      <c r="N881" s="4"/>
      <c r="O881" s="4" t="s">
        <v>6650</v>
      </c>
      <c r="P881" s="2" t="s">
        <v>6651</v>
      </c>
      <c r="Q881" s="2" t="s">
        <v>6652</v>
      </c>
      <c r="R881" s="4" t="s">
        <v>50</v>
      </c>
      <c r="S881" s="4" t="s">
        <v>6653</v>
      </c>
      <c r="T881" s="4" t="s">
        <v>402</v>
      </c>
      <c r="U881" s="4"/>
      <c r="V881" s="4"/>
      <c r="W881" s="4"/>
      <c r="X881" s="2" t="s">
        <v>6654</v>
      </c>
      <c r="Y881" s="4" t="s">
        <v>54</v>
      </c>
      <c r="Z881" s="4"/>
      <c r="AA881" s="4"/>
      <c r="AB881" s="4"/>
    </row>
    <row r="882" customFormat="false" ht="75" hidden="false" customHeight="true" outlineLevel="0" collapsed="false">
      <c r="A882" s="4" t="s">
        <v>6655</v>
      </c>
      <c r="B882" s="4" t="s">
        <v>6613</v>
      </c>
      <c r="C882" s="4" t="s">
        <v>6656</v>
      </c>
      <c r="D882" s="4" t="n">
        <v>1975</v>
      </c>
      <c r="E882" s="4" t="s">
        <v>91</v>
      </c>
      <c r="F882" s="4" t="s">
        <v>112</v>
      </c>
      <c r="G882" s="4" t="str">
        <f aca="false">IF(LEFT(I882,3)="R1 ","L6",IF(D882&gt;=2014,"L1",IF(D882&gt;=1998,"L2",IF(D882&gt;=1987,"L3",IF(D882&gt;=1978,"L4",IF(D882&gt;=1965,"L5","L6"))))))</f>
        <v>L5</v>
      </c>
      <c r="H882" s="4" t="str">
        <f aca="false">IFERROR(INDEX(Lanes!$C$2:$C$60,MATCH(LEFT(I882,FIND(" ",I882)-1),Lanes!$A$2:$A$60,0)),"?")</f>
        <v>V</v>
      </c>
      <c r="I882" s="4" t="s">
        <v>6450</v>
      </c>
      <c r="J882" s="4"/>
      <c r="K882" s="4" t="s">
        <v>429</v>
      </c>
      <c r="L882" s="4" t="s">
        <v>887</v>
      </c>
      <c r="M882" s="4" t="s">
        <v>6615</v>
      </c>
      <c r="N882" s="4"/>
      <c r="O882" s="4" t="s">
        <v>6657</v>
      </c>
      <c r="P882" s="2" t="s">
        <v>6658</v>
      </c>
      <c r="Q882" s="2" t="s">
        <v>6659</v>
      </c>
      <c r="R882" s="4" t="s">
        <v>50</v>
      </c>
      <c r="S882" s="4" t="s">
        <v>6660</v>
      </c>
      <c r="T882" s="4" t="s">
        <v>52</v>
      </c>
      <c r="U882" s="4"/>
      <c r="V882" s="4"/>
      <c r="W882" s="4"/>
      <c r="X882" s="2" t="s">
        <v>6661</v>
      </c>
      <c r="Y882" s="4" t="s">
        <v>77</v>
      </c>
      <c r="Z882" s="4"/>
      <c r="AA882" s="4"/>
      <c r="AB882" s="4"/>
    </row>
    <row r="883" customFormat="false" ht="75" hidden="false" customHeight="true" outlineLevel="0" collapsed="false">
      <c r="A883" s="4" t="s">
        <v>6662</v>
      </c>
      <c r="B883" s="4" t="s">
        <v>6613</v>
      </c>
      <c r="C883" s="4" t="s">
        <v>6663</v>
      </c>
      <c r="D883" s="4" t="n">
        <v>1977</v>
      </c>
      <c r="E883" s="4" t="s">
        <v>91</v>
      </c>
      <c r="F883" s="4" t="s">
        <v>112</v>
      </c>
      <c r="G883" s="4" t="str">
        <f aca="false">IF(LEFT(I883,3)="R1 ","L6",IF(D883&gt;=2014,"L1",IF(D883&gt;=1998,"L2",IF(D883&gt;=1987,"L3",IF(D883&gt;=1978,"L4",IF(D883&gt;=1965,"L5","L6"))))))</f>
        <v>L5</v>
      </c>
      <c r="H883" s="4" t="str">
        <f aca="false">IFERROR(INDEX(Lanes!$C$2:$C$60,MATCH(LEFT(I883,FIND(" ",I883)-1),Lanes!$A$2:$A$60,0)),"?")</f>
        <v>V</v>
      </c>
      <c r="I883" s="4" t="s">
        <v>6450</v>
      </c>
      <c r="J883" s="4"/>
      <c r="K883" s="4" t="s">
        <v>429</v>
      </c>
      <c r="L883" s="4" t="s">
        <v>887</v>
      </c>
      <c r="M883" s="4" t="s">
        <v>6615</v>
      </c>
      <c r="N883" s="4"/>
      <c r="O883" s="4" t="s">
        <v>6664</v>
      </c>
      <c r="P883" s="2" t="s">
        <v>6665</v>
      </c>
      <c r="Q883" s="2" t="s">
        <v>6666</v>
      </c>
      <c r="R883" s="4" t="s">
        <v>50</v>
      </c>
      <c r="S883" s="4" t="s">
        <v>6667</v>
      </c>
      <c r="T883" s="4" t="s">
        <v>402</v>
      </c>
      <c r="U883" s="4"/>
      <c r="V883" s="4"/>
      <c r="W883" s="4"/>
      <c r="X883" s="2" t="s">
        <v>6668</v>
      </c>
      <c r="Y883" s="4" t="s">
        <v>54</v>
      </c>
      <c r="Z883" s="4"/>
      <c r="AA883" s="4"/>
      <c r="AB883" s="4"/>
    </row>
    <row r="884" customFormat="false" ht="75" hidden="false" customHeight="true" outlineLevel="0" collapsed="false">
      <c r="A884" s="4" t="s">
        <v>6669</v>
      </c>
      <c r="B884" s="4" t="s">
        <v>6613</v>
      </c>
      <c r="C884" s="4" t="s">
        <v>6670</v>
      </c>
      <c r="D884" s="4" t="n">
        <v>1978</v>
      </c>
      <c r="E884" s="4" t="s">
        <v>396</v>
      </c>
      <c r="F884" s="4" t="s">
        <v>5034</v>
      </c>
      <c r="G884" s="4" t="str">
        <f aca="false">IF(LEFT(I884,3)="R1 ","L6",IF(D884&gt;=2014,"L1",IF(D884&gt;=1998,"L2",IF(D884&gt;=1987,"L3",IF(D884&gt;=1978,"L4",IF(D884&gt;=1965,"L5","L6"))))))</f>
        <v>L4</v>
      </c>
      <c r="H884" s="4" t="str">
        <f aca="false">IFERROR(INDEX(Lanes!$C$2:$C$60,MATCH(LEFT(I884,FIND(" ",I884)-1),Lanes!$A$2:$A$60,0)),"?")</f>
        <v>V</v>
      </c>
      <c r="I884" s="4" t="s">
        <v>6450</v>
      </c>
      <c r="J884" s="4" t="s">
        <v>6671</v>
      </c>
      <c r="K884" s="4" t="s">
        <v>429</v>
      </c>
      <c r="L884" s="4" t="s">
        <v>887</v>
      </c>
      <c r="M884" s="4" t="s">
        <v>6615</v>
      </c>
      <c r="N884" s="4"/>
      <c r="O884" s="4" t="s">
        <v>6672</v>
      </c>
      <c r="P884" s="2" t="s">
        <v>6673</v>
      </c>
      <c r="Q884" s="2" t="s">
        <v>6674</v>
      </c>
      <c r="R884" s="4" t="s">
        <v>50</v>
      </c>
      <c r="S884" s="4" t="s">
        <v>6675</v>
      </c>
      <c r="T884" s="4" t="s">
        <v>52</v>
      </c>
      <c r="U884" s="4"/>
      <c r="V884" s="4"/>
      <c r="W884" s="4"/>
      <c r="X884" s="2" t="s">
        <v>6676</v>
      </c>
      <c r="Y884" s="4" t="s">
        <v>54</v>
      </c>
      <c r="Z884" s="4"/>
      <c r="AA884" s="4"/>
      <c r="AB884" s="4"/>
    </row>
    <row r="885" customFormat="false" ht="75" hidden="false" customHeight="true" outlineLevel="0" collapsed="false">
      <c r="A885" s="4" t="s">
        <v>6677</v>
      </c>
      <c r="B885" s="4" t="s">
        <v>6678</v>
      </c>
      <c r="C885" s="4" t="s">
        <v>6679</v>
      </c>
      <c r="D885" s="4" t="n">
        <v>2007</v>
      </c>
      <c r="E885" s="4" t="s">
        <v>91</v>
      </c>
      <c r="F885" s="4" t="s">
        <v>258</v>
      </c>
      <c r="G885" s="4" t="str">
        <f aca="false">IF(LEFT(I885,3)="R1 ","L6",IF(D885&gt;=2014,"L1",IF(D885&gt;=1998,"L2",IF(D885&gt;=1987,"L3",IF(D885&gt;=1978,"L4",IF(D885&gt;=1965,"L5","L6"))))))</f>
        <v>L2</v>
      </c>
      <c r="H885" s="4" t="str">
        <f aca="false">IFERROR(INDEX(Lanes!$C$2:$C$60,MATCH(LEFT(I885,FIND(" ",I885)-1),Lanes!$A$2:$A$60,0)),"?")</f>
        <v>V</v>
      </c>
      <c r="I885" s="4" t="s">
        <v>6450</v>
      </c>
      <c r="J885" s="4" t="s">
        <v>2437</v>
      </c>
      <c r="K885" s="4" t="s">
        <v>44</v>
      </c>
      <c r="L885" s="4" t="s">
        <v>753</v>
      </c>
      <c r="M885" s="4" t="s">
        <v>6680</v>
      </c>
      <c r="N885" s="4" t="s">
        <v>6316</v>
      </c>
      <c r="O885" s="4" t="s">
        <v>6681</v>
      </c>
      <c r="P885" s="2" t="s">
        <v>6682</v>
      </c>
      <c r="Q885" s="2" t="s">
        <v>6683</v>
      </c>
      <c r="R885" s="4" t="s">
        <v>50</v>
      </c>
      <c r="S885" s="4" t="s">
        <v>6684</v>
      </c>
      <c r="T885" s="4" t="s">
        <v>52</v>
      </c>
      <c r="U885" s="4"/>
      <c r="V885" s="4"/>
      <c r="W885" s="4"/>
      <c r="X885" s="2" t="s">
        <v>6685</v>
      </c>
      <c r="Y885" s="4" t="s">
        <v>54</v>
      </c>
      <c r="Z885" s="4"/>
      <c r="AA885" s="4"/>
      <c r="AB885" s="4"/>
    </row>
    <row r="886" customFormat="false" ht="75" hidden="false" customHeight="true" outlineLevel="0" collapsed="false">
      <c r="A886" s="4" t="s">
        <v>6686</v>
      </c>
      <c r="B886" s="4" t="s">
        <v>6678</v>
      </c>
      <c r="C886" s="4" t="s">
        <v>6687</v>
      </c>
      <c r="D886" s="4" t="n">
        <v>2009</v>
      </c>
      <c r="E886" s="4" t="s">
        <v>91</v>
      </c>
      <c r="F886" s="4" t="s">
        <v>6688</v>
      </c>
      <c r="G886" s="4" t="str">
        <f aca="false">IF(LEFT(I886,3)="R1 ","L6",IF(D886&gt;=2014,"L1",IF(D886&gt;=1998,"L2",IF(D886&gt;=1987,"L3",IF(D886&gt;=1978,"L4",IF(D886&gt;=1965,"L5","L6"))))))</f>
        <v>L2</v>
      </c>
      <c r="H886" s="4" t="str">
        <f aca="false">IFERROR(INDEX(Lanes!$C$2:$C$60,MATCH(LEFT(I886,FIND(" ",I886)-1),Lanes!$A$2:$A$60,0)),"?")</f>
        <v>V</v>
      </c>
      <c r="I886" s="4" t="s">
        <v>6450</v>
      </c>
      <c r="J886" s="4"/>
      <c r="K886" s="4" t="s">
        <v>3617</v>
      </c>
      <c r="L886" s="4" t="s">
        <v>753</v>
      </c>
      <c r="M886" s="4" t="s">
        <v>6680</v>
      </c>
      <c r="N886" s="4" t="s">
        <v>6316</v>
      </c>
      <c r="O886" s="4" t="s">
        <v>6689</v>
      </c>
      <c r="P886" s="2" t="s">
        <v>6690</v>
      </c>
      <c r="Q886" s="2" t="s">
        <v>6691</v>
      </c>
      <c r="R886" s="4" t="s">
        <v>50</v>
      </c>
      <c r="S886" s="4" t="s">
        <v>6692</v>
      </c>
      <c r="T886" s="4" t="s">
        <v>107</v>
      </c>
      <c r="U886" s="4"/>
      <c r="V886" s="4"/>
      <c r="W886" s="4"/>
      <c r="X886" s="2" t="s">
        <v>6693</v>
      </c>
      <c r="Y886" s="4" t="s">
        <v>54</v>
      </c>
      <c r="Z886" s="4"/>
      <c r="AA886" s="4"/>
      <c r="AB886" s="4"/>
    </row>
    <row r="887" customFormat="false" ht="75" hidden="false" customHeight="true" outlineLevel="0" collapsed="false">
      <c r="A887" s="4" t="s">
        <v>6694</v>
      </c>
      <c r="B887" s="4" t="s">
        <v>6695</v>
      </c>
      <c r="C887" s="4" t="s">
        <v>6695</v>
      </c>
      <c r="D887" s="4" t="n">
        <v>1977</v>
      </c>
      <c r="E887" s="4" t="s">
        <v>91</v>
      </c>
      <c r="F887" s="4" t="s">
        <v>6696</v>
      </c>
      <c r="G887" s="4" t="str">
        <f aca="false">IF(LEFT(I887,3)="R1 ","L6",IF(D887&gt;=2014,"L1",IF(D887&gt;=1998,"L2",IF(D887&gt;=1987,"L3",IF(D887&gt;=1978,"L4",IF(D887&gt;=1965,"L5","L6"))))))</f>
        <v>L5</v>
      </c>
      <c r="H887" s="4" t="str">
        <f aca="false">IFERROR(INDEX(Lanes!$C$2:$C$60,MATCH(LEFT(I887,FIND(" ",I887)-1),Lanes!$A$2:$A$60,0)),"?")</f>
        <v>V</v>
      </c>
      <c r="I887" s="4" t="s">
        <v>6450</v>
      </c>
      <c r="J887" s="4"/>
      <c r="K887" s="4" t="s">
        <v>429</v>
      </c>
      <c r="L887" s="4" t="s">
        <v>887</v>
      </c>
      <c r="M887" s="4" t="s">
        <v>6680</v>
      </c>
      <c r="N887" s="4" t="s">
        <v>6316</v>
      </c>
      <c r="O887" s="4" t="s">
        <v>6697</v>
      </c>
      <c r="P887" s="2" t="s">
        <v>6698</v>
      </c>
      <c r="Q887" s="2" t="s">
        <v>6699</v>
      </c>
      <c r="R887" s="4" t="s">
        <v>50</v>
      </c>
      <c r="S887" s="4" t="s">
        <v>6700</v>
      </c>
      <c r="T887" s="4" t="s">
        <v>402</v>
      </c>
      <c r="U887" s="4"/>
      <c r="V887" s="4"/>
      <c r="W887" s="4"/>
      <c r="X887" s="2" t="s">
        <v>6701</v>
      </c>
      <c r="Y887" s="4" t="s">
        <v>54</v>
      </c>
      <c r="Z887" s="4"/>
      <c r="AA887" s="4"/>
      <c r="AB887" s="4"/>
    </row>
    <row r="888" customFormat="false" ht="75" hidden="false" customHeight="true" outlineLevel="0" collapsed="false">
      <c r="A888" s="4" t="s">
        <v>6702</v>
      </c>
      <c r="B888" s="4" t="s">
        <v>6703</v>
      </c>
      <c r="C888" s="4" t="s">
        <v>6704</v>
      </c>
      <c r="D888" s="4" t="n">
        <v>1972</v>
      </c>
      <c r="E888" s="4" t="s">
        <v>91</v>
      </c>
      <c r="F888" s="4" t="s">
        <v>6238</v>
      </c>
      <c r="G888" s="4" t="str">
        <f aca="false">IF(LEFT(I888,3)="R1 ","L6",IF(D888&gt;=2014,"L1",IF(D888&gt;=1998,"L2",IF(D888&gt;=1987,"L3",IF(D888&gt;=1978,"L4",IF(D888&gt;=1965,"L5","L6"))))))</f>
        <v>L5</v>
      </c>
      <c r="H888" s="4" t="str">
        <f aca="false">IFERROR(INDEX(Lanes!$C$2:$C$60,MATCH(LEFT(I888,FIND(" ",I888)-1),Lanes!$A$2:$A$60,0)),"?")</f>
        <v>V</v>
      </c>
      <c r="I888" s="4" t="s">
        <v>6705</v>
      </c>
      <c r="J888" s="4"/>
      <c r="K888" s="4" t="s">
        <v>6706</v>
      </c>
      <c r="L888" s="4" t="s">
        <v>93</v>
      </c>
      <c r="M888" s="4" t="s">
        <v>131</v>
      </c>
      <c r="N888" s="4" t="s">
        <v>6707</v>
      </c>
      <c r="O888" s="4" t="s">
        <v>6708</v>
      </c>
      <c r="P888" s="2" t="s">
        <v>6709</v>
      </c>
      <c r="Q888" s="2" t="s">
        <v>6710</v>
      </c>
      <c r="R888" s="4" t="s">
        <v>50</v>
      </c>
      <c r="S888" s="4" t="s">
        <v>6711</v>
      </c>
      <c r="T888" s="4" t="s">
        <v>107</v>
      </c>
      <c r="U888" s="4"/>
      <c r="V888" s="4"/>
      <c r="W888" s="4"/>
      <c r="X888" s="2" t="s">
        <v>6712</v>
      </c>
      <c r="Y888" s="4" t="s">
        <v>54</v>
      </c>
      <c r="Z888" s="4"/>
      <c r="AA888" s="4"/>
      <c r="AB888" s="4"/>
    </row>
    <row r="889" customFormat="false" ht="75" hidden="false" customHeight="true" outlineLevel="0" collapsed="false">
      <c r="A889" s="4" t="s">
        <v>6713</v>
      </c>
      <c r="B889" s="4" t="s">
        <v>6703</v>
      </c>
      <c r="C889" s="4" t="s">
        <v>6714</v>
      </c>
      <c r="D889" s="4" t="n">
        <v>1973</v>
      </c>
      <c r="E889" s="4" t="s">
        <v>91</v>
      </c>
      <c r="F889" s="4" t="s">
        <v>6238</v>
      </c>
      <c r="G889" s="4" t="str">
        <f aca="false">IF(LEFT(I889,3)="R1 ","L6",IF(D889&gt;=2014,"L1",IF(D889&gt;=1998,"L2",IF(D889&gt;=1987,"L3",IF(D889&gt;=1978,"L4",IF(D889&gt;=1965,"L5","L6"))))))</f>
        <v>L5</v>
      </c>
      <c r="H889" s="4" t="str">
        <f aca="false">IFERROR(INDEX(Lanes!$C$2:$C$60,MATCH(LEFT(I889,FIND(" ",I889)-1),Lanes!$A$2:$A$60,0)),"?")</f>
        <v>V</v>
      </c>
      <c r="I889" s="4" t="s">
        <v>6705</v>
      </c>
      <c r="J889" s="4"/>
      <c r="K889" s="4" t="s">
        <v>6706</v>
      </c>
      <c r="L889" s="4" t="s">
        <v>93</v>
      </c>
      <c r="M889" s="4" t="s">
        <v>131</v>
      </c>
      <c r="N889" s="4" t="s">
        <v>6707</v>
      </c>
      <c r="O889" s="4" t="s">
        <v>6715</v>
      </c>
      <c r="P889" s="2" t="s">
        <v>6716</v>
      </c>
      <c r="Q889" s="2" t="s">
        <v>6717</v>
      </c>
      <c r="R889" s="4" t="s">
        <v>50</v>
      </c>
      <c r="S889" s="4" t="s">
        <v>6718</v>
      </c>
      <c r="T889" s="4" t="s">
        <v>52</v>
      </c>
      <c r="U889" s="4"/>
      <c r="V889" s="4"/>
      <c r="W889" s="4"/>
      <c r="X889" s="2" t="s">
        <v>6719</v>
      </c>
      <c r="Y889" s="4" t="s">
        <v>54</v>
      </c>
      <c r="Z889" s="4"/>
      <c r="AA889" s="4"/>
      <c r="AB889" s="4"/>
    </row>
    <row r="890" customFormat="false" ht="75" hidden="false" customHeight="true" outlineLevel="0" collapsed="false">
      <c r="A890" s="4" t="s">
        <v>6720</v>
      </c>
      <c r="B890" s="4" t="s">
        <v>6703</v>
      </c>
      <c r="C890" s="4" t="s">
        <v>6721</v>
      </c>
      <c r="D890" s="4" t="n">
        <v>1973</v>
      </c>
      <c r="E890" s="4" t="s">
        <v>91</v>
      </c>
      <c r="F890" s="4" t="s">
        <v>6238</v>
      </c>
      <c r="G890" s="4" t="str">
        <f aca="false">IF(LEFT(I890,3)="R1 ","L6",IF(D890&gt;=2014,"L1",IF(D890&gt;=1998,"L2",IF(D890&gt;=1987,"L3",IF(D890&gt;=1978,"L4",IF(D890&gt;=1965,"L5","L6"))))))</f>
        <v>L5</v>
      </c>
      <c r="H890" s="4" t="str">
        <f aca="false">IFERROR(INDEX(Lanes!$C$2:$C$60,MATCH(LEFT(I890,FIND(" ",I890)-1),Lanes!$A$2:$A$60,0)),"?")</f>
        <v>V</v>
      </c>
      <c r="I890" s="4" t="s">
        <v>6705</v>
      </c>
      <c r="J890" s="4" t="s">
        <v>2527</v>
      </c>
      <c r="K890" s="4" t="s">
        <v>6706</v>
      </c>
      <c r="L890" s="4" t="s">
        <v>93</v>
      </c>
      <c r="M890" s="4" t="s">
        <v>131</v>
      </c>
      <c r="N890" s="4" t="s">
        <v>6707</v>
      </c>
      <c r="O890" s="4" t="s">
        <v>6722</v>
      </c>
      <c r="P890" s="2" t="s">
        <v>6723</v>
      </c>
      <c r="Q890" s="2" t="s">
        <v>6724</v>
      </c>
      <c r="R890" s="4" t="s">
        <v>50</v>
      </c>
      <c r="S890" s="4" t="s">
        <v>6725</v>
      </c>
      <c r="T890" s="4" t="s">
        <v>52</v>
      </c>
      <c r="U890" s="4" t="s">
        <v>75</v>
      </c>
      <c r="V890" s="4"/>
      <c r="W890" s="4"/>
      <c r="X890" s="2" t="s">
        <v>6726</v>
      </c>
      <c r="Y890" s="4" t="s">
        <v>54</v>
      </c>
      <c r="Z890" s="4"/>
      <c r="AA890" s="4"/>
      <c r="AB890" s="4"/>
    </row>
    <row r="891" customFormat="false" ht="75" hidden="false" customHeight="true" outlineLevel="0" collapsed="false">
      <c r="A891" s="4" t="s">
        <v>6727</v>
      </c>
      <c r="B891" s="4" t="s">
        <v>6703</v>
      </c>
      <c r="C891" s="4" t="s">
        <v>4948</v>
      </c>
      <c r="D891" s="4" t="n">
        <v>1974</v>
      </c>
      <c r="E891" s="4" t="s">
        <v>91</v>
      </c>
      <c r="F891" s="4" t="s">
        <v>6238</v>
      </c>
      <c r="G891" s="4" t="str">
        <f aca="false">IF(LEFT(I891,3)="R1 ","L6",IF(D891&gt;=2014,"L1",IF(D891&gt;=1998,"L2",IF(D891&gt;=1987,"L3",IF(D891&gt;=1978,"L4",IF(D891&gt;=1965,"L5","L6"))))))</f>
        <v>L5</v>
      </c>
      <c r="H891" s="4" t="str">
        <f aca="false">IFERROR(INDEX(Lanes!$C$2:$C$60,MATCH(LEFT(I891,FIND(" ",I891)-1),Lanes!$A$2:$A$60,0)),"?")</f>
        <v>V</v>
      </c>
      <c r="I891" s="4" t="s">
        <v>6705</v>
      </c>
      <c r="J891" s="4"/>
      <c r="K891" s="4" t="s">
        <v>6706</v>
      </c>
      <c r="L891" s="4" t="s">
        <v>93</v>
      </c>
      <c r="M891" s="4" t="s">
        <v>131</v>
      </c>
      <c r="N891" s="4" t="s">
        <v>6707</v>
      </c>
      <c r="O891" s="4" t="s">
        <v>6728</v>
      </c>
      <c r="P891" s="2" t="s">
        <v>6729</v>
      </c>
      <c r="Q891" s="2" t="s">
        <v>6730</v>
      </c>
      <c r="R891" s="4" t="s">
        <v>50</v>
      </c>
      <c r="S891" s="4" t="s">
        <v>6731</v>
      </c>
      <c r="T891" s="4" t="s">
        <v>107</v>
      </c>
      <c r="U891" s="4"/>
      <c r="V891" s="4"/>
      <c r="W891" s="4"/>
      <c r="X891" s="2" t="s">
        <v>6732</v>
      </c>
      <c r="Y891" s="4" t="s">
        <v>54</v>
      </c>
      <c r="Z891" s="4"/>
      <c r="AA891" s="4"/>
      <c r="AB891" s="4"/>
    </row>
    <row r="892" customFormat="false" ht="75" hidden="false" customHeight="true" outlineLevel="0" collapsed="false">
      <c r="A892" s="4" t="s">
        <v>6733</v>
      </c>
      <c r="B892" s="4" t="s">
        <v>6703</v>
      </c>
      <c r="C892" s="4" t="s">
        <v>6734</v>
      </c>
      <c r="D892" s="4" t="n">
        <v>1975</v>
      </c>
      <c r="E892" s="4" t="s">
        <v>91</v>
      </c>
      <c r="F892" s="4" t="s">
        <v>6238</v>
      </c>
      <c r="G892" s="4" t="str">
        <f aca="false">IF(LEFT(I892,3)="R1 ","L6",IF(D892&gt;=2014,"L1",IF(D892&gt;=1998,"L2",IF(D892&gt;=1987,"L3",IF(D892&gt;=1978,"L4",IF(D892&gt;=1965,"L5","L6"))))))</f>
        <v>L5</v>
      </c>
      <c r="H892" s="4" t="str">
        <f aca="false">IFERROR(INDEX(Lanes!$C$2:$C$60,MATCH(LEFT(I892,FIND(" ",I892)-1),Lanes!$A$2:$A$60,0)),"?")</f>
        <v>V</v>
      </c>
      <c r="I892" s="4" t="s">
        <v>6705</v>
      </c>
      <c r="J892" s="4"/>
      <c r="K892" s="4" t="s">
        <v>6706</v>
      </c>
      <c r="L892" s="4" t="s">
        <v>93</v>
      </c>
      <c r="M892" s="4" t="s">
        <v>131</v>
      </c>
      <c r="N892" s="4" t="s">
        <v>6707</v>
      </c>
      <c r="O892" s="4" t="s">
        <v>6735</v>
      </c>
      <c r="P892" s="2" t="s">
        <v>6736</v>
      </c>
      <c r="Q892" s="2" t="s">
        <v>6737</v>
      </c>
      <c r="R892" s="4" t="s">
        <v>50</v>
      </c>
      <c r="S892" s="4" t="s">
        <v>6738</v>
      </c>
      <c r="T892" s="4" t="s">
        <v>52</v>
      </c>
      <c r="U892" s="4"/>
      <c r="V892" s="4"/>
      <c r="W892" s="4"/>
      <c r="X892" s="2" t="s">
        <v>6739</v>
      </c>
      <c r="Y892" s="4" t="s">
        <v>54</v>
      </c>
      <c r="Z892" s="4"/>
      <c r="AA892" s="4"/>
      <c r="AB892" s="4"/>
    </row>
    <row r="893" customFormat="false" ht="75" hidden="false" customHeight="true" outlineLevel="0" collapsed="false">
      <c r="A893" s="4" t="s">
        <v>6740</v>
      </c>
      <c r="B893" s="4" t="s">
        <v>6703</v>
      </c>
      <c r="C893" s="4" t="s">
        <v>6741</v>
      </c>
      <c r="D893" s="4" t="n">
        <v>1976</v>
      </c>
      <c r="E893" s="4" t="s">
        <v>91</v>
      </c>
      <c r="F893" s="4" t="s">
        <v>6238</v>
      </c>
      <c r="G893" s="4" t="str">
        <f aca="false">IF(LEFT(I893,3)="R1 ","L6",IF(D893&gt;=2014,"L1",IF(D893&gt;=1998,"L2",IF(D893&gt;=1987,"L3",IF(D893&gt;=1978,"L4",IF(D893&gt;=1965,"L5","L6"))))))</f>
        <v>L5</v>
      </c>
      <c r="H893" s="4" t="str">
        <f aca="false">IFERROR(INDEX(Lanes!$C$2:$C$60,MATCH(LEFT(I893,FIND(" ",I893)-1),Lanes!$A$2:$A$60,0)),"?")</f>
        <v>V</v>
      </c>
      <c r="I893" s="4" t="s">
        <v>6705</v>
      </c>
      <c r="J893" s="4"/>
      <c r="K893" s="4" t="s">
        <v>6706</v>
      </c>
      <c r="L893" s="4" t="s">
        <v>93</v>
      </c>
      <c r="M893" s="4" t="s">
        <v>131</v>
      </c>
      <c r="N893" s="4" t="s">
        <v>6707</v>
      </c>
      <c r="O893" s="4" t="s">
        <v>6742</v>
      </c>
      <c r="P893" s="2" t="s">
        <v>6743</v>
      </c>
      <c r="Q893" s="2" t="s">
        <v>6744</v>
      </c>
      <c r="R893" s="4" t="s">
        <v>50</v>
      </c>
      <c r="S893" s="4" t="s">
        <v>6745</v>
      </c>
      <c r="T893" s="4" t="s">
        <v>107</v>
      </c>
      <c r="U893" s="4"/>
      <c r="V893" s="4"/>
      <c r="W893" s="4"/>
      <c r="X893" s="2" t="s">
        <v>6746</v>
      </c>
      <c r="Y893" s="4" t="s">
        <v>54</v>
      </c>
      <c r="Z893" s="4"/>
      <c r="AA893" s="4"/>
      <c r="AB893" s="4"/>
    </row>
    <row r="894" customFormat="false" ht="75" hidden="false" customHeight="true" outlineLevel="0" collapsed="false">
      <c r="A894" s="4" t="s">
        <v>6747</v>
      </c>
      <c r="B894" s="4" t="s">
        <v>6703</v>
      </c>
      <c r="C894" s="4" t="s">
        <v>6748</v>
      </c>
      <c r="D894" s="4" t="n">
        <v>1977</v>
      </c>
      <c r="E894" s="4" t="s">
        <v>91</v>
      </c>
      <c r="F894" s="4" t="s">
        <v>6238</v>
      </c>
      <c r="G894" s="4" t="str">
        <f aca="false">IF(LEFT(I894,3)="R1 ","L6",IF(D894&gt;=2014,"L1",IF(D894&gt;=1998,"L2",IF(D894&gt;=1987,"L3",IF(D894&gt;=1978,"L4",IF(D894&gt;=1965,"L5","L6"))))))</f>
        <v>L5</v>
      </c>
      <c r="H894" s="4" t="str">
        <f aca="false">IFERROR(INDEX(Lanes!$C$2:$C$60,MATCH(LEFT(I894,FIND(" ",I894)-1),Lanes!$A$2:$A$60,0)),"?")</f>
        <v>V</v>
      </c>
      <c r="I894" s="4" t="s">
        <v>6705</v>
      </c>
      <c r="J894" s="4"/>
      <c r="K894" s="4" t="s">
        <v>6706</v>
      </c>
      <c r="L894" s="4" t="s">
        <v>93</v>
      </c>
      <c r="M894" s="4" t="s">
        <v>131</v>
      </c>
      <c r="N894" s="4" t="s">
        <v>6707</v>
      </c>
      <c r="O894" s="4" t="s">
        <v>6742</v>
      </c>
      <c r="P894" s="2" t="s">
        <v>6749</v>
      </c>
      <c r="Q894" s="2" t="s">
        <v>6750</v>
      </c>
      <c r="R894" s="4" t="s">
        <v>50</v>
      </c>
      <c r="S894" s="4" t="s">
        <v>6751</v>
      </c>
      <c r="T894" s="4" t="s">
        <v>52</v>
      </c>
      <c r="U894" s="4"/>
      <c r="V894" s="4"/>
      <c r="W894" s="4"/>
      <c r="X894" s="2" t="s">
        <v>6752</v>
      </c>
      <c r="Y894" s="4" t="s">
        <v>54</v>
      </c>
      <c r="Z894" s="4"/>
      <c r="AA894" s="4"/>
      <c r="AB894" s="4"/>
    </row>
    <row r="895" customFormat="false" ht="75" hidden="false" customHeight="true" outlineLevel="0" collapsed="false">
      <c r="A895" s="4" t="s">
        <v>6753</v>
      </c>
      <c r="B895" s="4" t="s">
        <v>6754</v>
      </c>
      <c r="C895" s="4" t="s">
        <v>6755</v>
      </c>
      <c r="D895" s="4" t="n">
        <v>1978</v>
      </c>
      <c r="E895" s="4" t="s">
        <v>2246</v>
      </c>
      <c r="F895" s="4" t="s">
        <v>6238</v>
      </c>
      <c r="G895" s="4" t="str">
        <f aca="false">IF(LEFT(I895,3)="R1 ","L6",IF(D895&gt;=2014,"L1",IF(D895&gt;=1998,"L2",IF(D895&gt;=1987,"L3",IF(D895&gt;=1978,"L4",IF(D895&gt;=1965,"L5","L6"))))))</f>
        <v>L4</v>
      </c>
      <c r="H895" s="4" t="str">
        <f aca="false">IFERROR(INDEX(Lanes!$C$2:$C$60,MATCH(LEFT(I895,FIND(" ",I895)-1),Lanes!$A$2:$A$60,0)),"?")</f>
        <v>V</v>
      </c>
      <c r="I895" s="4" t="s">
        <v>6705</v>
      </c>
      <c r="J895" s="4"/>
      <c r="K895" s="4" t="s">
        <v>6706</v>
      </c>
      <c r="L895" s="4" t="s">
        <v>93</v>
      </c>
      <c r="M895" s="4" t="s">
        <v>131</v>
      </c>
      <c r="N895" s="4" t="s">
        <v>6707</v>
      </c>
      <c r="O895" s="4" t="s">
        <v>6756</v>
      </c>
      <c r="P895" s="2" t="s">
        <v>6757</v>
      </c>
      <c r="Q895" s="2" t="s">
        <v>6758</v>
      </c>
      <c r="R895" s="4" t="s">
        <v>50</v>
      </c>
      <c r="S895" s="4" t="s">
        <v>6759</v>
      </c>
      <c r="T895" s="4" t="s">
        <v>52</v>
      </c>
      <c r="U895" s="4"/>
      <c r="V895" s="4"/>
      <c r="W895" s="4"/>
      <c r="X895" s="2" t="s">
        <v>6760</v>
      </c>
      <c r="Y895" s="4" t="s">
        <v>54</v>
      </c>
      <c r="Z895" s="4"/>
      <c r="AA895" s="4"/>
      <c r="AB895" s="4"/>
    </row>
    <row r="896" customFormat="false" ht="75" hidden="false" customHeight="true" outlineLevel="0" collapsed="false">
      <c r="A896" s="4" t="s">
        <v>6761</v>
      </c>
      <c r="B896" s="4" t="s">
        <v>6703</v>
      </c>
      <c r="C896" s="4" t="s">
        <v>6762</v>
      </c>
      <c r="D896" s="4" t="n">
        <v>1978</v>
      </c>
      <c r="E896" s="4" t="s">
        <v>91</v>
      </c>
      <c r="F896" s="4" t="s">
        <v>6238</v>
      </c>
      <c r="G896" s="4" t="str">
        <f aca="false">IF(LEFT(I896,3)="R1 ","L6",IF(D896&gt;=2014,"L1",IF(D896&gt;=1998,"L2",IF(D896&gt;=1987,"L3",IF(D896&gt;=1978,"L4",IF(D896&gt;=1965,"L5","L6"))))))</f>
        <v>L4</v>
      </c>
      <c r="H896" s="4" t="str">
        <f aca="false">IFERROR(INDEX(Lanes!$C$2:$C$60,MATCH(LEFT(I896,FIND(" ",I896)-1),Lanes!$A$2:$A$60,0)),"?")</f>
        <v>V</v>
      </c>
      <c r="I896" s="4" t="s">
        <v>6705</v>
      </c>
      <c r="J896" s="4"/>
      <c r="K896" s="4" t="s">
        <v>6706</v>
      </c>
      <c r="L896" s="4" t="s">
        <v>93</v>
      </c>
      <c r="M896" s="4" t="s">
        <v>131</v>
      </c>
      <c r="N896" s="4" t="s">
        <v>6707</v>
      </c>
      <c r="O896" s="4" t="s">
        <v>6763</v>
      </c>
      <c r="P896" s="2" t="s">
        <v>6764</v>
      </c>
      <c r="Q896" s="2" t="s">
        <v>6765</v>
      </c>
      <c r="R896" s="4" t="s">
        <v>50</v>
      </c>
      <c r="S896" s="4" t="s">
        <v>6766</v>
      </c>
      <c r="T896" s="4" t="s">
        <v>107</v>
      </c>
      <c r="U896" s="4"/>
      <c r="V896" s="4"/>
      <c r="W896" s="4"/>
      <c r="X896" s="2" t="s">
        <v>6767</v>
      </c>
      <c r="Y896" s="4" t="s">
        <v>54</v>
      </c>
      <c r="Z896" s="4"/>
      <c r="AA896" s="4"/>
      <c r="AB896" s="4"/>
    </row>
    <row r="897" customFormat="false" ht="75" hidden="false" customHeight="true" outlineLevel="0" collapsed="false">
      <c r="A897" s="4" t="s">
        <v>6768</v>
      </c>
      <c r="B897" s="4" t="s">
        <v>6769</v>
      </c>
      <c r="C897" s="4" t="s">
        <v>6770</v>
      </c>
      <c r="D897" s="4" t="n">
        <v>1971</v>
      </c>
      <c r="E897" s="4" t="s">
        <v>91</v>
      </c>
      <c r="F897" s="4" t="s">
        <v>6238</v>
      </c>
      <c r="G897" s="4" t="str">
        <f aca="false">IF(LEFT(I897,3)="R1 ","L6",IF(D897&gt;=2014,"L1",IF(D897&gt;=1998,"L2",IF(D897&gt;=1987,"L3",IF(D897&gt;=1978,"L4",IF(D897&gt;=1965,"L5","L6"))))))</f>
        <v>L5</v>
      </c>
      <c r="H897" s="4" t="str">
        <f aca="false">IFERROR(INDEX(Lanes!$C$2:$C$60,MATCH(LEFT(I897,FIND(" ",I897)-1),Lanes!$A$2:$A$60,0)),"?")</f>
        <v>V</v>
      </c>
      <c r="I897" s="4" t="s">
        <v>6705</v>
      </c>
      <c r="J897" s="4"/>
      <c r="K897" s="4" t="s">
        <v>44</v>
      </c>
      <c r="L897" s="4" t="s">
        <v>93</v>
      </c>
      <c r="M897" s="4" t="s">
        <v>131</v>
      </c>
      <c r="N897" s="4"/>
      <c r="O897" s="4" t="s">
        <v>6771</v>
      </c>
      <c r="P897" s="2" t="s">
        <v>6772</v>
      </c>
      <c r="Q897" s="2" t="s">
        <v>6773</v>
      </c>
      <c r="R897" s="4" t="s">
        <v>50</v>
      </c>
      <c r="S897" s="4" t="s">
        <v>6774</v>
      </c>
      <c r="T897" s="4" t="s">
        <v>107</v>
      </c>
      <c r="U897" s="4"/>
      <c r="V897" s="4"/>
      <c r="W897" s="4"/>
      <c r="X897" s="2" t="s">
        <v>6775</v>
      </c>
      <c r="Y897" s="4" t="s">
        <v>54</v>
      </c>
      <c r="Z897" s="4"/>
      <c r="AA897" s="4"/>
      <c r="AB897" s="4"/>
    </row>
    <row r="898" customFormat="false" ht="75" hidden="false" customHeight="true" outlineLevel="0" collapsed="false">
      <c r="A898" s="4" t="s">
        <v>6776</v>
      </c>
      <c r="B898" s="4" t="s">
        <v>6769</v>
      </c>
      <c r="C898" s="4" t="s">
        <v>6777</v>
      </c>
      <c r="D898" s="4" t="n">
        <v>1973</v>
      </c>
      <c r="E898" s="4" t="s">
        <v>91</v>
      </c>
      <c r="F898" s="4" t="s">
        <v>924</v>
      </c>
      <c r="G898" s="4" t="str">
        <f aca="false">IF(LEFT(I898,3)="R1 ","L6",IF(D898&gt;=2014,"L1",IF(D898&gt;=1998,"L2",IF(D898&gt;=1987,"L3",IF(D898&gt;=1978,"L4",IF(D898&gt;=1965,"L5","L6"))))))</f>
        <v>L5</v>
      </c>
      <c r="H898" s="4" t="str">
        <f aca="false">IFERROR(INDEX(Lanes!$C$2:$C$60,MATCH(LEFT(I898,FIND(" ",I898)-1),Lanes!$A$2:$A$60,0)),"?")</f>
        <v>V</v>
      </c>
      <c r="I898" s="4" t="s">
        <v>6705</v>
      </c>
      <c r="J898" s="4"/>
      <c r="K898" s="4" t="s">
        <v>6706</v>
      </c>
      <c r="L898" s="4" t="s">
        <v>93</v>
      </c>
      <c r="M898" s="4" t="s">
        <v>902</v>
      </c>
      <c r="N898" s="4" t="s">
        <v>6778</v>
      </c>
      <c r="O898" s="4" t="s">
        <v>6779</v>
      </c>
      <c r="P898" s="2" t="s">
        <v>6780</v>
      </c>
      <c r="Q898" s="2" t="s">
        <v>6781</v>
      </c>
      <c r="R898" s="4" t="s">
        <v>50</v>
      </c>
      <c r="S898" s="4" t="s">
        <v>6782</v>
      </c>
      <c r="T898" s="4" t="s">
        <v>52</v>
      </c>
      <c r="U898" s="4"/>
      <c r="V898" s="4"/>
      <c r="W898" s="4"/>
      <c r="X898" s="2" t="s">
        <v>6783</v>
      </c>
      <c r="Y898" s="4" t="s">
        <v>54</v>
      </c>
      <c r="Z898" s="4"/>
      <c r="AA898" s="4"/>
      <c r="AB898" s="4"/>
    </row>
    <row r="899" customFormat="false" ht="75" hidden="false" customHeight="true" outlineLevel="0" collapsed="false">
      <c r="A899" s="4" t="s">
        <v>6784</v>
      </c>
      <c r="B899" s="4" t="s">
        <v>6769</v>
      </c>
      <c r="C899" s="4" t="s">
        <v>6785</v>
      </c>
      <c r="D899" s="4" t="n">
        <v>1974</v>
      </c>
      <c r="E899" s="4" t="s">
        <v>91</v>
      </c>
      <c r="F899" s="4" t="s">
        <v>924</v>
      </c>
      <c r="G899" s="4" t="str">
        <f aca="false">IF(LEFT(I899,3)="R1 ","L6",IF(D899&gt;=2014,"L1",IF(D899&gt;=1998,"L2",IF(D899&gt;=1987,"L3",IF(D899&gt;=1978,"L4",IF(D899&gt;=1965,"L5","L6"))))))</f>
        <v>L5</v>
      </c>
      <c r="H899" s="4" t="str">
        <f aca="false">IFERROR(INDEX(Lanes!$C$2:$C$60,MATCH(LEFT(I899,FIND(" ",I899)-1),Lanes!$A$2:$A$60,0)),"?")</f>
        <v>V</v>
      </c>
      <c r="I899" s="4" t="s">
        <v>6705</v>
      </c>
      <c r="J899" s="4"/>
      <c r="K899" s="4" t="s">
        <v>6706</v>
      </c>
      <c r="L899" s="4" t="s">
        <v>93</v>
      </c>
      <c r="M899" s="4" t="s">
        <v>902</v>
      </c>
      <c r="N899" s="4" t="s">
        <v>6778</v>
      </c>
      <c r="O899" s="4" t="s">
        <v>6786</v>
      </c>
      <c r="P899" s="2" t="s">
        <v>6787</v>
      </c>
      <c r="Q899" s="2" t="s">
        <v>6788</v>
      </c>
      <c r="R899" s="4" t="s">
        <v>50</v>
      </c>
      <c r="S899" s="4" t="s">
        <v>6789</v>
      </c>
      <c r="T899" s="4" t="s">
        <v>52</v>
      </c>
      <c r="U899" s="4"/>
      <c r="V899" s="4"/>
      <c r="W899" s="4"/>
      <c r="X899" s="2" t="s">
        <v>6790</v>
      </c>
      <c r="Y899" s="4" t="s">
        <v>54</v>
      </c>
      <c r="Z899" s="4"/>
      <c r="AA899" s="4"/>
      <c r="AB899" s="4"/>
    </row>
    <row r="900" customFormat="false" ht="75" hidden="false" customHeight="true" outlineLevel="0" collapsed="false">
      <c r="A900" s="4" t="s">
        <v>6791</v>
      </c>
      <c r="B900" s="4" t="s">
        <v>6769</v>
      </c>
      <c r="C900" s="4" t="s">
        <v>6792</v>
      </c>
      <c r="D900" s="4" t="n">
        <v>1975</v>
      </c>
      <c r="E900" s="4" t="s">
        <v>91</v>
      </c>
      <c r="F900" s="4" t="s">
        <v>2361</v>
      </c>
      <c r="G900" s="4" t="str">
        <f aca="false">IF(LEFT(I900,3)="R1 ","L6",IF(D900&gt;=2014,"L1",IF(D900&gt;=1998,"L2",IF(D900&gt;=1987,"L3",IF(D900&gt;=1978,"L4",IF(D900&gt;=1965,"L5","L6"))))))</f>
        <v>L5</v>
      </c>
      <c r="H900" s="4" t="str">
        <f aca="false">IFERROR(INDEX(Lanes!$C$2:$C$60,MATCH(LEFT(I900,FIND(" ",I900)-1),Lanes!$A$2:$A$60,0)),"?")</f>
        <v>V</v>
      </c>
      <c r="I900" s="4" t="s">
        <v>6705</v>
      </c>
      <c r="J900" s="4"/>
      <c r="K900" s="4" t="s">
        <v>6706</v>
      </c>
      <c r="L900" s="4" t="s">
        <v>93</v>
      </c>
      <c r="M900" s="4" t="s">
        <v>902</v>
      </c>
      <c r="N900" s="4" t="s">
        <v>6778</v>
      </c>
      <c r="O900" s="4" t="s">
        <v>6793</v>
      </c>
      <c r="P900" s="2" t="s">
        <v>6794</v>
      </c>
      <c r="Q900" s="2" t="s">
        <v>6795</v>
      </c>
      <c r="R900" s="4" t="s">
        <v>50</v>
      </c>
      <c r="S900" s="4" t="s">
        <v>6796</v>
      </c>
      <c r="T900" s="4" t="s">
        <v>52</v>
      </c>
      <c r="U900" s="4" t="s">
        <v>75</v>
      </c>
      <c r="V900" s="4"/>
      <c r="W900" s="4"/>
      <c r="X900" s="2" t="s">
        <v>6797</v>
      </c>
      <c r="Y900" s="4" t="s">
        <v>54</v>
      </c>
      <c r="Z900" s="4"/>
      <c r="AA900" s="4"/>
      <c r="AB900" s="4"/>
    </row>
    <row r="901" customFormat="false" ht="75" hidden="false" customHeight="true" outlineLevel="0" collapsed="false">
      <c r="A901" s="4" t="s">
        <v>6798</v>
      </c>
      <c r="B901" s="4" t="s">
        <v>6769</v>
      </c>
      <c r="C901" s="4" t="s">
        <v>6799</v>
      </c>
      <c r="D901" s="4" t="n">
        <v>1976</v>
      </c>
      <c r="E901" s="4" t="s">
        <v>91</v>
      </c>
      <c r="F901" s="4" t="s">
        <v>2361</v>
      </c>
      <c r="G901" s="4" t="str">
        <f aca="false">IF(LEFT(I901,3)="R1 ","L6",IF(D901&gt;=2014,"L1",IF(D901&gt;=1998,"L2",IF(D901&gt;=1987,"L3",IF(D901&gt;=1978,"L4",IF(D901&gt;=1965,"L5","L6"))))))</f>
        <v>L5</v>
      </c>
      <c r="H901" s="4" t="str">
        <f aca="false">IFERROR(INDEX(Lanes!$C$2:$C$60,MATCH(LEFT(I901,FIND(" ",I901)-1),Lanes!$A$2:$A$60,0)),"?")</f>
        <v>V</v>
      </c>
      <c r="I901" s="4" t="s">
        <v>6705</v>
      </c>
      <c r="J901" s="4"/>
      <c r="K901" s="4" t="s">
        <v>44</v>
      </c>
      <c r="L901" s="4" t="s">
        <v>93</v>
      </c>
      <c r="M901" s="4" t="s">
        <v>902</v>
      </c>
      <c r="N901" s="4" t="s">
        <v>6778</v>
      </c>
      <c r="O901" s="4" t="s">
        <v>6800</v>
      </c>
      <c r="P901" s="2" t="s">
        <v>6801</v>
      </c>
      <c r="Q901" s="2" t="s">
        <v>6802</v>
      </c>
      <c r="R901" s="4" t="s">
        <v>50</v>
      </c>
      <c r="S901" s="4" t="s">
        <v>6803</v>
      </c>
      <c r="T901" s="4" t="s">
        <v>107</v>
      </c>
      <c r="U901" s="4"/>
      <c r="V901" s="4"/>
      <c r="W901" s="4"/>
      <c r="X901" s="2" t="s">
        <v>6804</v>
      </c>
      <c r="Y901" s="4" t="s">
        <v>54</v>
      </c>
      <c r="Z901" s="4"/>
      <c r="AA901" s="4"/>
      <c r="AB901" s="4"/>
    </row>
    <row r="902" customFormat="false" ht="75" hidden="false" customHeight="true" outlineLevel="0" collapsed="false">
      <c r="A902" s="4" t="s">
        <v>6805</v>
      </c>
      <c r="B902" s="4" t="s">
        <v>6769</v>
      </c>
      <c r="C902" s="4" t="s">
        <v>6806</v>
      </c>
      <c r="D902" s="4" t="n">
        <v>1976</v>
      </c>
      <c r="E902" s="4" t="s">
        <v>91</v>
      </c>
      <c r="F902" s="4" t="s">
        <v>2361</v>
      </c>
      <c r="G902" s="4" t="str">
        <f aca="false">IF(LEFT(I902,3)="R1 ","L6",IF(D902&gt;=2014,"L1",IF(D902&gt;=1998,"L2",IF(D902&gt;=1987,"L3",IF(D902&gt;=1978,"L4",IF(D902&gt;=1965,"L5","L6"))))))</f>
        <v>L5</v>
      </c>
      <c r="H902" s="4" t="str">
        <f aca="false">IFERROR(INDEX(Lanes!$C$2:$C$60,MATCH(LEFT(I902,FIND(" ",I902)-1),Lanes!$A$2:$A$60,0)),"?")</f>
        <v>V</v>
      </c>
      <c r="I902" s="4" t="s">
        <v>6705</v>
      </c>
      <c r="J902" s="4"/>
      <c r="K902" s="4" t="s">
        <v>6706</v>
      </c>
      <c r="L902" s="4" t="s">
        <v>93</v>
      </c>
      <c r="M902" s="4" t="s">
        <v>902</v>
      </c>
      <c r="N902" s="4" t="s">
        <v>6778</v>
      </c>
      <c r="O902" s="4" t="s">
        <v>6807</v>
      </c>
      <c r="P902" s="2" t="s">
        <v>6808</v>
      </c>
      <c r="Q902" s="2" t="s">
        <v>6809</v>
      </c>
      <c r="R902" s="4" t="s">
        <v>50</v>
      </c>
      <c r="S902" s="4" t="s">
        <v>6810</v>
      </c>
      <c r="T902" s="4" t="s">
        <v>107</v>
      </c>
      <c r="U902" s="4"/>
      <c r="V902" s="4"/>
      <c r="W902" s="4"/>
      <c r="X902" s="2" t="s">
        <v>6811</v>
      </c>
      <c r="Y902" s="4" t="s">
        <v>54</v>
      </c>
      <c r="Z902" s="4"/>
      <c r="AA902" s="4"/>
      <c r="AB902" s="4"/>
    </row>
    <row r="903" customFormat="false" ht="75" hidden="false" customHeight="true" outlineLevel="0" collapsed="false">
      <c r="A903" s="4" t="s">
        <v>6812</v>
      </c>
      <c r="B903" s="4" t="s">
        <v>6769</v>
      </c>
      <c r="C903" s="4" t="s">
        <v>6813</v>
      </c>
      <c r="D903" s="4" t="n">
        <v>1977</v>
      </c>
      <c r="E903" s="4" t="s">
        <v>91</v>
      </c>
      <c r="F903" s="4" t="s">
        <v>2361</v>
      </c>
      <c r="G903" s="4" t="str">
        <f aca="false">IF(LEFT(I903,3)="R1 ","L6",IF(D903&gt;=2014,"L1",IF(D903&gt;=1998,"L2",IF(D903&gt;=1987,"L3",IF(D903&gt;=1978,"L4",IF(D903&gt;=1965,"L5","L6"))))))</f>
        <v>L5</v>
      </c>
      <c r="H903" s="4" t="str">
        <f aca="false">IFERROR(INDEX(Lanes!$C$2:$C$60,MATCH(LEFT(I903,FIND(" ",I903)-1),Lanes!$A$2:$A$60,0)),"?")</f>
        <v>V</v>
      </c>
      <c r="I903" s="4" t="s">
        <v>6705</v>
      </c>
      <c r="J903" s="4" t="s">
        <v>5080</v>
      </c>
      <c r="K903" s="4" t="s">
        <v>113</v>
      </c>
      <c r="L903" s="4" t="s">
        <v>93</v>
      </c>
      <c r="M903" s="4" t="s">
        <v>902</v>
      </c>
      <c r="N903" s="4"/>
      <c r="O903" s="4" t="s">
        <v>6814</v>
      </c>
      <c r="P903" s="2" t="s">
        <v>6815</v>
      </c>
      <c r="Q903" s="2" t="s">
        <v>6816</v>
      </c>
      <c r="R903" s="4" t="s">
        <v>50</v>
      </c>
      <c r="S903" s="4" t="s">
        <v>6817</v>
      </c>
      <c r="T903" s="4" t="s">
        <v>402</v>
      </c>
      <c r="U903" s="4"/>
      <c r="V903" s="4"/>
      <c r="W903" s="4"/>
      <c r="X903" s="2" t="s">
        <v>6818</v>
      </c>
      <c r="Y903" s="4" t="s">
        <v>54</v>
      </c>
      <c r="Z903" s="4"/>
      <c r="AA903" s="4"/>
      <c r="AB903" s="4"/>
    </row>
    <row r="904" customFormat="false" ht="75" hidden="false" customHeight="true" outlineLevel="0" collapsed="false">
      <c r="A904" s="4" t="s">
        <v>6819</v>
      </c>
      <c r="B904" s="4" t="s">
        <v>6769</v>
      </c>
      <c r="C904" s="4" t="s">
        <v>6820</v>
      </c>
      <c r="D904" s="4" t="n">
        <v>1978</v>
      </c>
      <c r="E904" s="4" t="s">
        <v>91</v>
      </c>
      <c r="F904" s="4" t="s">
        <v>2361</v>
      </c>
      <c r="G904" s="4" t="str">
        <f aca="false">IF(LEFT(I904,3)="R1 ","L6",IF(D904&gt;=2014,"L1",IF(D904&gt;=1998,"L2",IF(D904&gt;=1987,"L3",IF(D904&gt;=1978,"L4",IF(D904&gt;=1965,"L5","L6"))))))</f>
        <v>L4</v>
      </c>
      <c r="H904" s="4" t="str">
        <f aca="false">IFERROR(INDEX(Lanes!$C$2:$C$60,MATCH(LEFT(I904,FIND(" ",I904)-1),Lanes!$A$2:$A$60,0)),"?")</f>
        <v>V</v>
      </c>
      <c r="I904" s="4" t="s">
        <v>6705</v>
      </c>
      <c r="J904" s="4"/>
      <c r="K904" s="4" t="s">
        <v>6706</v>
      </c>
      <c r="L904" s="4" t="s">
        <v>93</v>
      </c>
      <c r="M904" s="4" t="s">
        <v>902</v>
      </c>
      <c r="N904" s="4" t="s">
        <v>6778</v>
      </c>
      <c r="O904" s="4" t="s">
        <v>6821</v>
      </c>
      <c r="P904" s="2" t="s">
        <v>6822</v>
      </c>
      <c r="Q904" s="2" t="s">
        <v>6823</v>
      </c>
      <c r="R904" s="4" t="s">
        <v>50</v>
      </c>
      <c r="S904" s="4" t="s">
        <v>6824</v>
      </c>
      <c r="T904" s="4" t="s">
        <v>52</v>
      </c>
      <c r="U904" s="4"/>
      <c r="V904" s="4"/>
      <c r="W904" s="4"/>
      <c r="X904" s="2" t="s">
        <v>6825</v>
      </c>
      <c r="Y904" s="4" t="s">
        <v>54</v>
      </c>
      <c r="Z904" s="4"/>
      <c r="AA904" s="4"/>
      <c r="AB904" s="4"/>
    </row>
    <row r="905" customFormat="false" ht="75" hidden="false" customHeight="true" outlineLevel="0" collapsed="false">
      <c r="A905" s="4" t="s">
        <v>6826</v>
      </c>
      <c r="B905" s="4" t="s">
        <v>6827</v>
      </c>
      <c r="C905" s="4" t="s">
        <v>6828</v>
      </c>
      <c r="D905" s="4" t="n">
        <v>1973</v>
      </c>
      <c r="E905" s="4" t="s">
        <v>91</v>
      </c>
      <c r="F905" s="4" t="s">
        <v>6829</v>
      </c>
      <c r="G905" s="4" t="str">
        <f aca="false">IF(LEFT(I905,3)="R1 ","L6",IF(D905&gt;=2014,"L1",IF(D905&gt;=1998,"L2",IF(D905&gt;=1987,"L3",IF(D905&gt;=1978,"L4",IF(D905&gt;=1965,"L5","L6"))))))</f>
        <v>L5</v>
      </c>
      <c r="H905" s="4" t="str">
        <f aca="false">IFERROR(INDEX(Lanes!$C$2:$C$60,MATCH(LEFT(I905,FIND(" ",I905)-1),Lanes!$A$2:$A$60,0)),"?")</f>
        <v>V</v>
      </c>
      <c r="I905" s="4" t="s">
        <v>6705</v>
      </c>
      <c r="J905" s="4"/>
      <c r="K905" s="4" t="s">
        <v>6706</v>
      </c>
      <c r="L905" s="4" t="s">
        <v>93</v>
      </c>
      <c r="M905" s="4" t="s">
        <v>131</v>
      </c>
      <c r="N905" s="4"/>
      <c r="O905" s="4" t="s">
        <v>6830</v>
      </c>
      <c r="P905" s="2" t="s">
        <v>6831</v>
      </c>
      <c r="Q905" s="2" t="s">
        <v>6832</v>
      </c>
      <c r="R905" s="4" t="s">
        <v>50</v>
      </c>
      <c r="S905" s="4" t="s">
        <v>6833</v>
      </c>
      <c r="T905" s="4" t="s">
        <v>52</v>
      </c>
      <c r="U905" s="4"/>
      <c r="V905" s="4"/>
      <c r="W905" s="4"/>
      <c r="X905" s="2" t="s">
        <v>6834</v>
      </c>
      <c r="Y905" s="4" t="s">
        <v>54</v>
      </c>
      <c r="Z905" s="4"/>
      <c r="AA905" s="4"/>
      <c r="AB905" s="4"/>
    </row>
    <row r="906" customFormat="false" ht="75" hidden="false" customHeight="true" outlineLevel="0" collapsed="false">
      <c r="A906" s="4" t="s">
        <v>6835</v>
      </c>
      <c r="B906" s="4" t="s">
        <v>6827</v>
      </c>
      <c r="C906" s="4" t="s">
        <v>6836</v>
      </c>
      <c r="D906" s="4" t="n">
        <v>1976</v>
      </c>
      <c r="E906" s="4" t="s">
        <v>91</v>
      </c>
      <c r="F906" s="4" t="s">
        <v>2305</v>
      </c>
      <c r="G906" s="4" t="str">
        <f aca="false">IF(LEFT(I906,3)="R1 ","L6",IF(D906&gt;=2014,"L1",IF(D906&gt;=1998,"L2",IF(D906&gt;=1987,"L3",IF(D906&gt;=1978,"L4",IF(D906&gt;=1965,"L5","L6"))))))</f>
        <v>L5</v>
      </c>
      <c r="H906" s="4" t="str">
        <f aca="false">IFERROR(INDEX(Lanes!$C$2:$C$60,MATCH(LEFT(I906,FIND(" ",I906)-1),Lanes!$A$2:$A$60,0)),"?")</f>
        <v>V</v>
      </c>
      <c r="I906" s="4" t="s">
        <v>6705</v>
      </c>
      <c r="J906" s="4"/>
      <c r="K906" s="4" t="s">
        <v>6706</v>
      </c>
      <c r="L906" s="4" t="s">
        <v>93</v>
      </c>
      <c r="M906" s="4" t="s">
        <v>131</v>
      </c>
      <c r="N906" s="4"/>
      <c r="O906" s="4" t="s">
        <v>6837</v>
      </c>
      <c r="P906" s="2" t="s">
        <v>6838</v>
      </c>
      <c r="Q906" s="2" t="s">
        <v>6839</v>
      </c>
      <c r="R906" s="4" t="s">
        <v>50</v>
      </c>
      <c r="S906" s="4" t="s">
        <v>6840</v>
      </c>
      <c r="T906" s="4" t="s">
        <v>107</v>
      </c>
      <c r="U906" s="4"/>
      <c r="V906" s="4"/>
      <c r="W906" s="4"/>
      <c r="X906" s="2" t="s">
        <v>6841</v>
      </c>
      <c r="Y906" s="4" t="s">
        <v>54</v>
      </c>
      <c r="Z906" s="4"/>
      <c r="AA906" s="4"/>
      <c r="AB906" s="4"/>
    </row>
    <row r="907" customFormat="false" ht="75" hidden="false" customHeight="true" outlineLevel="0" collapsed="false">
      <c r="A907" s="4" t="s">
        <v>6842</v>
      </c>
      <c r="B907" s="4" t="s">
        <v>6827</v>
      </c>
      <c r="C907" s="4" t="s">
        <v>6843</v>
      </c>
      <c r="D907" s="4" t="n">
        <v>1977</v>
      </c>
      <c r="E907" s="4" t="s">
        <v>91</v>
      </c>
      <c r="F907" s="4" t="s">
        <v>2305</v>
      </c>
      <c r="G907" s="4" t="str">
        <f aca="false">IF(LEFT(I907,3)="R1 ","L6",IF(D907&gt;=2014,"L1",IF(D907&gt;=1998,"L2",IF(D907&gt;=1987,"L3",IF(D907&gt;=1978,"L4",IF(D907&gt;=1965,"L5","L6"))))))</f>
        <v>L5</v>
      </c>
      <c r="H907" s="4" t="str">
        <f aca="false">IFERROR(INDEX(Lanes!$C$2:$C$60,MATCH(LEFT(I907,FIND(" ",I907)-1),Lanes!$A$2:$A$60,0)),"?")</f>
        <v>V</v>
      </c>
      <c r="I907" s="4" t="s">
        <v>6705</v>
      </c>
      <c r="J907" s="4"/>
      <c r="K907" s="4" t="s">
        <v>6706</v>
      </c>
      <c r="L907" s="4" t="s">
        <v>93</v>
      </c>
      <c r="M907" s="4" t="s">
        <v>131</v>
      </c>
      <c r="N907" s="4"/>
      <c r="O907" s="4" t="s">
        <v>6844</v>
      </c>
      <c r="P907" s="2" t="s">
        <v>6845</v>
      </c>
      <c r="Q907" s="2" t="s">
        <v>6846</v>
      </c>
      <c r="R907" s="4" t="s">
        <v>50</v>
      </c>
      <c r="S907" s="4" t="s">
        <v>6847</v>
      </c>
      <c r="T907" s="4" t="s">
        <v>402</v>
      </c>
      <c r="U907" s="4"/>
      <c r="V907" s="4"/>
      <c r="W907" s="4"/>
      <c r="X907" s="2" t="s">
        <v>6848</v>
      </c>
      <c r="Y907" s="4" t="s">
        <v>54</v>
      </c>
      <c r="Z907" s="4"/>
      <c r="AA907" s="4"/>
      <c r="AB907" s="4"/>
    </row>
    <row r="908" customFormat="false" ht="75" hidden="false" customHeight="true" outlineLevel="0" collapsed="false">
      <c r="A908" s="4" t="s">
        <v>6849</v>
      </c>
      <c r="B908" s="4" t="s">
        <v>6850</v>
      </c>
      <c r="C908" s="4" t="s">
        <v>6851</v>
      </c>
      <c r="D908" s="4" t="n">
        <v>1970</v>
      </c>
      <c r="E908" s="4" t="s">
        <v>91</v>
      </c>
      <c r="F908" s="4" t="s">
        <v>6829</v>
      </c>
      <c r="G908" s="4" t="str">
        <f aca="false">IF(LEFT(I908,3)="R1 ","L6",IF(D908&gt;=2014,"L1",IF(D908&gt;=1998,"L2",IF(D908&gt;=1987,"L3",IF(D908&gt;=1978,"L4",IF(D908&gt;=1965,"L5","L6"))))))</f>
        <v>L5</v>
      </c>
      <c r="H908" s="4" t="str">
        <f aca="false">IFERROR(INDEX(Lanes!$C$2:$C$60,MATCH(LEFT(I908,FIND(" ",I908)-1),Lanes!$A$2:$A$60,0)),"?")</f>
        <v>V</v>
      </c>
      <c r="I908" s="4" t="s">
        <v>6705</v>
      </c>
      <c r="J908" s="4"/>
      <c r="K908" s="4" t="s">
        <v>44</v>
      </c>
      <c r="L908" s="4" t="s">
        <v>45</v>
      </c>
      <c r="M908" s="4" t="s">
        <v>131</v>
      </c>
      <c r="N908" s="4"/>
      <c r="O908" s="4" t="s">
        <v>6852</v>
      </c>
      <c r="P908" s="2" t="s">
        <v>6853</v>
      </c>
      <c r="Q908" s="2" t="s">
        <v>6854</v>
      </c>
      <c r="R908" s="4" t="s">
        <v>50</v>
      </c>
      <c r="S908" s="4" t="s">
        <v>6855</v>
      </c>
      <c r="T908" s="4" t="s">
        <v>52</v>
      </c>
      <c r="U908" s="4"/>
      <c r="V908" s="4"/>
      <c r="W908" s="4"/>
      <c r="X908" s="2" t="s">
        <v>6856</v>
      </c>
      <c r="Y908" s="4" t="s">
        <v>54</v>
      </c>
      <c r="Z908" s="4"/>
      <c r="AA908" s="4"/>
      <c r="AB908" s="4"/>
    </row>
    <row r="909" customFormat="false" ht="75" hidden="false" customHeight="true" outlineLevel="0" collapsed="false">
      <c r="A909" s="4" t="s">
        <v>6857</v>
      </c>
      <c r="B909" s="4" t="s">
        <v>6850</v>
      </c>
      <c r="C909" s="4" t="s">
        <v>6858</v>
      </c>
      <c r="D909" s="4" t="n">
        <v>1971</v>
      </c>
      <c r="E909" s="4" t="s">
        <v>91</v>
      </c>
      <c r="F909" s="4" t="s">
        <v>6829</v>
      </c>
      <c r="G909" s="4" t="str">
        <f aca="false">IF(LEFT(I909,3)="R1 ","L6",IF(D909&gt;=2014,"L1",IF(D909&gt;=1998,"L2",IF(D909&gt;=1987,"L3",IF(D909&gt;=1978,"L4",IF(D909&gt;=1965,"L5","L6"))))))</f>
        <v>L5</v>
      </c>
      <c r="H909" s="4" t="str">
        <f aca="false">IFERROR(INDEX(Lanes!$C$2:$C$60,MATCH(LEFT(I909,FIND(" ",I909)-1),Lanes!$A$2:$A$60,0)),"?")</f>
        <v>V</v>
      </c>
      <c r="I909" s="4" t="s">
        <v>6705</v>
      </c>
      <c r="J909" s="4"/>
      <c r="K909" s="4" t="s">
        <v>44</v>
      </c>
      <c r="L909" s="4" t="s">
        <v>45</v>
      </c>
      <c r="M909" s="4" t="s">
        <v>131</v>
      </c>
      <c r="N909" s="4"/>
      <c r="O909" s="4" t="s">
        <v>6859</v>
      </c>
      <c r="P909" s="2" t="s">
        <v>6860</v>
      </c>
      <c r="Q909" s="2" t="s">
        <v>6861</v>
      </c>
      <c r="R909" s="4" t="s">
        <v>50</v>
      </c>
      <c r="S909" s="4" t="s">
        <v>6862</v>
      </c>
      <c r="T909" s="4" t="s">
        <v>52</v>
      </c>
      <c r="U909" s="4"/>
      <c r="V909" s="4"/>
      <c r="W909" s="4"/>
      <c r="X909" s="2" t="s">
        <v>6863</v>
      </c>
      <c r="Y909" s="4" t="s">
        <v>54</v>
      </c>
      <c r="Z909" s="4"/>
      <c r="AA909" s="4"/>
      <c r="AB909" s="4"/>
    </row>
    <row r="910" customFormat="false" ht="75" hidden="false" customHeight="true" outlineLevel="0" collapsed="false">
      <c r="A910" s="4" t="s">
        <v>6864</v>
      </c>
      <c r="B910" s="4" t="s">
        <v>6850</v>
      </c>
      <c r="C910" s="4" t="s">
        <v>6865</v>
      </c>
      <c r="D910" s="4" t="n">
        <v>1972</v>
      </c>
      <c r="E910" s="4" t="s">
        <v>91</v>
      </c>
      <c r="F910" s="4" t="s">
        <v>6829</v>
      </c>
      <c r="G910" s="4" t="str">
        <f aca="false">IF(LEFT(I910,3)="R1 ","L6",IF(D910&gt;=2014,"L1",IF(D910&gt;=1998,"L2",IF(D910&gt;=1987,"L3",IF(D910&gt;=1978,"L4",IF(D910&gt;=1965,"L5","L6"))))))</f>
        <v>L5</v>
      </c>
      <c r="H910" s="4" t="str">
        <f aca="false">IFERROR(INDEX(Lanes!$C$2:$C$60,MATCH(LEFT(I910,FIND(" ",I910)-1),Lanes!$A$2:$A$60,0)),"?")</f>
        <v>V</v>
      </c>
      <c r="I910" s="4" t="s">
        <v>6705</v>
      </c>
      <c r="J910" s="4"/>
      <c r="K910" s="4" t="s">
        <v>44</v>
      </c>
      <c r="L910" s="4" t="s">
        <v>45</v>
      </c>
      <c r="M910" s="4" t="s">
        <v>131</v>
      </c>
      <c r="N910" s="4"/>
      <c r="O910" s="4" t="s">
        <v>6866</v>
      </c>
      <c r="P910" s="2" t="s">
        <v>6867</v>
      </c>
      <c r="Q910" s="2" t="s">
        <v>6868</v>
      </c>
      <c r="R910" s="4" t="s">
        <v>50</v>
      </c>
      <c r="S910" s="4" t="s">
        <v>6869</v>
      </c>
      <c r="T910" s="4" t="s">
        <v>107</v>
      </c>
      <c r="U910" s="4"/>
      <c r="V910" s="4"/>
      <c r="W910" s="4"/>
      <c r="X910" s="2" t="s">
        <v>6870</v>
      </c>
      <c r="Y910" s="4" t="s">
        <v>54</v>
      </c>
      <c r="Z910" s="4"/>
      <c r="AA910" s="4"/>
      <c r="AB910" s="4"/>
    </row>
    <row r="911" customFormat="false" ht="75" hidden="false" customHeight="true" outlineLevel="0" collapsed="false">
      <c r="A911" s="4" t="s">
        <v>6871</v>
      </c>
      <c r="B911" s="4" t="s">
        <v>6850</v>
      </c>
      <c r="C911" s="4" t="s">
        <v>6872</v>
      </c>
      <c r="D911" s="4" t="n">
        <v>1974</v>
      </c>
      <c r="E911" s="4" t="s">
        <v>91</v>
      </c>
      <c r="F911" s="4" t="s">
        <v>6829</v>
      </c>
      <c r="G911" s="4" t="str">
        <f aca="false">IF(LEFT(I911,3)="R1 ","L6",IF(D911&gt;=2014,"L1",IF(D911&gt;=1998,"L2",IF(D911&gt;=1987,"L3",IF(D911&gt;=1978,"L4",IF(D911&gt;=1965,"L5","L6"))))))</f>
        <v>L5</v>
      </c>
      <c r="H911" s="4" t="str">
        <f aca="false">IFERROR(INDEX(Lanes!$C$2:$C$60,MATCH(LEFT(I911,FIND(" ",I911)-1),Lanes!$A$2:$A$60,0)),"?")</f>
        <v>V</v>
      </c>
      <c r="I911" s="4" t="s">
        <v>6705</v>
      </c>
      <c r="J911" s="4"/>
      <c r="K911" s="4" t="s">
        <v>44</v>
      </c>
      <c r="L911" s="4" t="s">
        <v>45</v>
      </c>
      <c r="M911" s="4" t="s">
        <v>131</v>
      </c>
      <c r="N911" s="4"/>
      <c r="O911" s="4" t="s">
        <v>2438</v>
      </c>
      <c r="P911" s="2" t="s">
        <v>6873</v>
      </c>
      <c r="Q911" s="2" t="s">
        <v>6874</v>
      </c>
      <c r="R911" s="4" t="s">
        <v>50</v>
      </c>
      <c r="S911" s="4" t="s">
        <v>6875</v>
      </c>
      <c r="T911" s="4" t="s">
        <v>402</v>
      </c>
      <c r="U911" s="4"/>
      <c r="V911" s="4"/>
      <c r="W911" s="4"/>
      <c r="X911" s="2" t="s">
        <v>6876</v>
      </c>
      <c r="Y911" s="4" t="s">
        <v>54</v>
      </c>
      <c r="Z911" s="4"/>
      <c r="AA911" s="4"/>
      <c r="AB911" s="4"/>
    </row>
    <row r="912" customFormat="false" ht="75" hidden="false" customHeight="true" outlineLevel="0" collapsed="false">
      <c r="A912" s="4" t="s">
        <v>6877</v>
      </c>
      <c r="B912" s="4" t="s">
        <v>6878</v>
      </c>
      <c r="C912" s="4" t="s">
        <v>6879</v>
      </c>
      <c r="D912" s="4" t="n">
        <v>1974</v>
      </c>
      <c r="E912" s="4" t="s">
        <v>91</v>
      </c>
      <c r="F912" s="4" t="s">
        <v>6880</v>
      </c>
      <c r="G912" s="4" t="str">
        <f aca="false">IF(LEFT(I912,3)="R1 ","L6",IF(D912&gt;=2014,"L1",IF(D912&gt;=1998,"L2",IF(D912&gt;=1987,"L3",IF(D912&gt;=1978,"L4",IF(D912&gt;=1965,"L5","L6"))))))</f>
        <v>L5</v>
      </c>
      <c r="H912" s="4" t="str">
        <f aca="false">IFERROR(INDEX(Lanes!$C$2:$C$60,MATCH(LEFT(I912,FIND(" ",I912)-1),Lanes!$A$2:$A$60,0)),"?")</f>
        <v>V</v>
      </c>
      <c r="I912" s="4" t="s">
        <v>6705</v>
      </c>
      <c r="J912" s="4"/>
      <c r="K912" s="4" t="s">
        <v>6706</v>
      </c>
      <c r="L912" s="4" t="s">
        <v>45</v>
      </c>
      <c r="M912" s="4" t="s">
        <v>131</v>
      </c>
      <c r="N912" s="4" t="s">
        <v>6707</v>
      </c>
      <c r="O912" s="4" t="s">
        <v>6881</v>
      </c>
      <c r="P912" s="2" t="s">
        <v>6882</v>
      </c>
      <c r="Q912" s="2" t="s">
        <v>6883</v>
      </c>
      <c r="R912" s="4" t="s">
        <v>50</v>
      </c>
      <c r="S912" s="4" t="s">
        <v>6884</v>
      </c>
      <c r="T912" s="4" t="s">
        <v>107</v>
      </c>
      <c r="U912" s="4"/>
      <c r="V912" s="4"/>
      <c r="W912" s="4"/>
      <c r="X912" s="2" t="s">
        <v>6885</v>
      </c>
      <c r="Y912" s="4" t="s">
        <v>54</v>
      </c>
      <c r="Z912" s="4"/>
      <c r="AA912" s="4"/>
      <c r="AB912" s="4"/>
    </row>
    <row r="913" customFormat="false" ht="75" hidden="false" customHeight="true" outlineLevel="0" collapsed="false">
      <c r="A913" s="4" t="s">
        <v>6886</v>
      </c>
      <c r="B913" s="4" t="s">
        <v>6878</v>
      </c>
      <c r="C913" s="4" t="s">
        <v>6887</v>
      </c>
      <c r="D913" s="4" t="n">
        <v>1976</v>
      </c>
      <c r="E913" s="4" t="s">
        <v>91</v>
      </c>
      <c r="F913" s="4" t="s">
        <v>6880</v>
      </c>
      <c r="G913" s="4" t="str">
        <f aca="false">IF(LEFT(I913,3)="R1 ","L6",IF(D913&gt;=2014,"L1",IF(D913&gt;=1998,"L2",IF(D913&gt;=1987,"L3",IF(D913&gt;=1978,"L4",IF(D913&gt;=1965,"L5","L6"))))))</f>
        <v>L5</v>
      </c>
      <c r="H913" s="4" t="str">
        <f aca="false">IFERROR(INDEX(Lanes!$C$2:$C$60,MATCH(LEFT(I913,FIND(" ",I913)-1),Lanes!$A$2:$A$60,0)),"?")</f>
        <v>V</v>
      </c>
      <c r="I913" s="4" t="s">
        <v>6705</v>
      </c>
      <c r="J913" s="4"/>
      <c r="K913" s="4" t="s">
        <v>6706</v>
      </c>
      <c r="L913" s="4" t="s">
        <v>45</v>
      </c>
      <c r="M913" s="4" t="s">
        <v>131</v>
      </c>
      <c r="N913" s="4" t="s">
        <v>6707</v>
      </c>
      <c r="O913" s="4" t="s">
        <v>6888</v>
      </c>
      <c r="P913" s="2" t="s">
        <v>6889</v>
      </c>
      <c r="Q913" s="2" t="s">
        <v>6890</v>
      </c>
      <c r="R913" s="4" t="s">
        <v>50</v>
      </c>
      <c r="S913" s="4" t="s">
        <v>6891</v>
      </c>
      <c r="T913" s="4" t="s">
        <v>107</v>
      </c>
      <c r="U913" s="4"/>
      <c r="V913" s="4"/>
      <c r="W913" s="4"/>
      <c r="X913" s="2" t="s">
        <v>6892</v>
      </c>
      <c r="Y913" s="4" t="s">
        <v>54</v>
      </c>
      <c r="Z913" s="4"/>
      <c r="AA913" s="4"/>
      <c r="AB913" s="4"/>
    </row>
    <row r="914" customFormat="false" ht="75" hidden="false" customHeight="true" outlineLevel="0" collapsed="false">
      <c r="A914" s="4" t="s">
        <v>6893</v>
      </c>
      <c r="B914" s="4" t="s">
        <v>6894</v>
      </c>
      <c r="C914" s="4" t="s">
        <v>6895</v>
      </c>
      <c r="D914" s="4" t="n">
        <v>1975</v>
      </c>
      <c r="E914" s="4" t="s">
        <v>91</v>
      </c>
      <c r="F914" s="4" t="s">
        <v>1461</v>
      </c>
      <c r="G914" s="4" t="str">
        <f aca="false">IF(LEFT(I914,3)="R1 ","L6",IF(D914&gt;=2014,"L1",IF(D914&gt;=1998,"L2",IF(D914&gt;=1987,"L3",IF(D914&gt;=1978,"L4",IF(D914&gt;=1965,"L5","L6"))))))</f>
        <v>L5</v>
      </c>
      <c r="H914" s="4" t="str">
        <f aca="false">IFERROR(INDEX(Lanes!$C$2:$C$60,MATCH(LEFT(I914,FIND(" ",I914)-1),Lanes!$A$2:$A$60,0)),"?")</f>
        <v>V</v>
      </c>
      <c r="I914" s="4" t="s">
        <v>6705</v>
      </c>
      <c r="J914" s="4"/>
      <c r="K914" s="4" t="s">
        <v>6706</v>
      </c>
      <c r="L914" s="4" t="s">
        <v>45</v>
      </c>
      <c r="M914" s="4" t="s">
        <v>131</v>
      </c>
      <c r="N914" s="4" t="s">
        <v>6707</v>
      </c>
      <c r="O914" s="4" t="s">
        <v>6896</v>
      </c>
      <c r="P914" s="2" t="s">
        <v>6897</v>
      </c>
      <c r="Q914" s="2" t="s">
        <v>6898</v>
      </c>
      <c r="R914" s="4" t="s">
        <v>50</v>
      </c>
      <c r="S914" s="4" t="s">
        <v>6899</v>
      </c>
      <c r="T914" s="4" t="s">
        <v>52</v>
      </c>
      <c r="U914" s="4"/>
      <c r="V914" s="4"/>
      <c r="W914" s="4"/>
      <c r="X914" s="2" t="s">
        <v>6900</v>
      </c>
      <c r="Y914" s="4" t="s">
        <v>54</v>
      </c>
      <c r="Z914" s="4"/>
      <c r="AA914" s="4"/>
      <c r="AB914" s="4"/>
    </row>
    <row r="915" customFormat="false" ht="75" hidden="false" customHeight="true" outlineLevel="0" collapsed="false">
      <c r="A915" s="4" t="s">
        <v>6901</v>
      </c>
      <c r="B915" s="4" t="s">
        <v>6894</v>
      </c>
      <c r="C915" s="4" t="s">
        <v>6902</v>
      </c>
      <c r="D915" s="4" t="n">
        <v>1976</v>
      </c>
      <c r="E915" s="4" t="s">
        <v>91</v>
      </c>
      <c r="F915" s="4" t="s">
        <v>1461</v>
      </c>
      <c r="G915" s="4" t="str">
        <f aca="false">IF(LEFT(I915,3)="R1 ","L6",IF(D915&gt;=2014,"L1",IF(D915&gt;=1998,"L2",IF(D915&gt;=1987,"L3",IF(D915&gt;=1978,"L4",IF(D915&gt;=1965,"L5","L6"))))))</f>
        <v>L5</v>
      </c>
      <c r="H915" s="4" t="str">
        <f aca="false">IFERROR(INDEX(Lanes!$C$2:$C$60,MATCH(LEFT(I915,FIND(" ",I915)-1),Lanes!$A$2:$A$60,0)),"?")</f>
        <v>V</v>
      </c>
      <c r="I915" s="4" t="s">
        <v>6705</v>
      </c>
      <c r="J915" s="4"/>
      <c r="K915" s="4" t="s">
        <v>6706</v>
      </c>
      <c r="L915" s="4" t="s">
        <v>45</v>
      </c>
      <c r="M915" s="4" t="s">
        <v>131</v>
      </c>
      <c r="N915" s="4" t="s">
        <v>6707</v>
      </c>
      <c r="O915" s="4" t="s">
        <v>6903</v>
      </c>
      <c r="P915" s="2" t="s">
        <v>6904</v>
      </c>
      <c r="Q915" s="2" t="s">
        <v>6905</v>
      </c>
      <c r="R915" s="4" t="s">
        <v>50</v>
      </c>
      <c r="S915" s="4" t="s">
        <v>6906</v>
      </c>
      <c r="T915" s="4" t="s">
        <v>402</v>
      </c>
      <c r="U915" s="4"/>
      <c r="V915" s="4"/>
      <c r="W915" s="4"/>
      <c r="X915" s="2" t="s">
        <v>6907</v>
      </c>
      <c r="Y915" s="4" t="s">
        <v>54</v>
      </c>
      <c r="Z915" s="4"/>
      <c r="AA915" s="4"/>
      <c r="AB915" s="4"/>
    </row>
    <row r="916" customFormat="false" ht="75" hidden="false" customHeight="true" outlineLevel="0" collapsed="false">
      <c r="A916" s="4" t="s">
        <v>6908</v>
      </c>
      <c r="B916" s="4" t="s">
        <v>6894</v>
      </c>
      <c r="C916" s="4" t="s">
        <v>6909</v>
      </c>
      <c r="D916" s="4" t="n">
        <v>1977</v>
      </c>
      <c r="E916" s="4" t="s">
        <v>91</v>
      </c>
      <c r="F916" s="4" t="s">
        <v>1461</v>
      </c>
      <c r="G916" s="4" t="str">
        <f aca="false">IF(LEFT(I916,3)="R1 ","L6",IF(D916&gt;=2014,"L1",IF(D916&gt;=1998,"L2",IF(D916&gt;=1987,"L3",IF(D916&gt;=1978,"L4",IF(D916&gt;=1965,"L5","L6"))))))</f>
        <v>L5</v>
      </c>
      <c r="H916" s="4" t="str">
        <f aca="false">IFERROR(INDEX(Lanes!$C$2:$C$60,MATCH(LEFT(I916,FIND(" ",I916)-1),Lanes!$A$2:$A$60,0)),"?")</f>
        <v>V</v>
      </c>
      <c r="I916" s="4" t="s">
        <v>6705</v>
      </c>
      <c r="J916" s="4"/>
      <c r="K916" s="4" t="s">
        <v>6706</v>
      </c>
      <c r="L916" s="4" t="s">
        <v>45</v>
      </c>
      <c r="M916" s="4" t="s">
        <v>131</v>
      </c>
      <c r="N916" s="4" t="s">
        <v>6707</v>
      </c>
      <c r="O916" s="4" t="s">
        <v>6910</v>
      </c>
      <c r="P916" s="2" t="s">
        <v>6911</v>
      </c>
      <c r="Q916" s="2" t="s">
        <v>6912</v>
      </c>
      <c r="R916" s="4" t="s">
        <v>50</v>
      </c>
      <c r="S916" s="4" t="s">
        <v>6913</v>
      </c>
      <c r="T916" s="4" t="s">
        <v>402</v>
      </c>
      <c r="U916" s="4"/>
      <c r="V916" s="4"/>
      <c r="W916" s="4"/>
      <c r="X916" s="2" t="s">
        <v>6914</v>
      </c>
      <c r="Y916" s="4" t="s">
        <v>54</v>
      </c>
      <c r="Z916" s="4"/>
      <c r="AA916" s="4"/>
      <c r="AB916" s="4"/>
    </row>
    <row r="917" customFormat="false" ht="75" hidden="false" customHeight="true" outlineLevel="0" collapsed="false">
      <c r="A917" s="4" t="s">
        <v>6915</v>
      </c>
      <c r="B917" s="4" t="s">
        <v>6916</v>
      </c>
      <c r="C917" s="4" t="s">
        <v>6917</v>
      </c>
      <c r="D917" s="4" t="n">
        <v>1970</v>
      </c>
      <c r="E917" s="4" t="s">
        <v>91</v>
      </c>
      <c r="F917" s="4" t="s">
        <v>6918</v>
      </c>
      <c r="G917" s="4" t="str">
        <f aca="false">IF(LEFT(I917,3)="R1 ","L6",IF(D917&gt;=2014,"L1",IF(D917&gt;=1998,"L2",IF(D917&gt;=1987,"L3",IF(D917&gt;=1978,"L4",IF(D917&gt;=1965,"L5","L6"))))))</f>
        <v>L5</v>
      </c>
      <c r="H917" s="4" t="str">
        <f aca="false">IFERROR(INDEX(Lanes!$C$2:$C$60,MATCH(LEFT(I917,FIND(" ",I917)-1),Lanes!$A$2:$A$60,0)),"?")</f>
        <v>V</v>
      </c>
      <c r="I917" s="4" t="s">
        <v>6705</v>
      </c>
      <c r="J917" s="4"/>
      <c r="K917" s="4" t="s">
        <v>6706</v>
      </c>
      <c r="L917" s="4" t="s">
        <v>45</v>
      </c>
      <c r="M917" s="4" t="s">
        <v>131</v>
      </c>
      <c r="N917" s="4"/>
      <c r="O917" s="4" t="s">
        <v>6919</v>
      </c>
      <c r="P917" s="2" t="s">
        <v>6920</v>
      </c>
      <c r="Q917" s="2" t="s">
        <v>6921</v>
      </c>
      <c r="R917" s="4" t="s">
        <v>50</v>
      </c>
      <c r="S917" s="4" t="s">
        <v>6922</v>
      </c>
      <c r="T917" s="4" t="s">
        <v>402</v>
      </c>
      <c r="U917" s="4"/>
      <c r="V917" s="4"/>
      <c r="W917" s="4"/>
      <c r="X917" s="2" t="s">
        <v>6923</v>
      </c>
      <c r="Y917" s="4" t="s">
        <v>54</v>
      </c>
      <c r="Z917" s="4"/>
      <c r="AA917" s="4"/>
      <c r="AB917" s="4"/>
    </row>
    <row r="918" customFormat="false" ht="75" hidden="false" customHeight="true" outlineLevel="0" collapsed="false">
      <c r="A918" s="4" t="s">
        <v>6924</v>
      </c>
      <c r="B918" s="4" t="s">
        <v>6916</v>
      </c>
      <c r="C918" s="4" t="s">
        <v>6925</v>
      </c>
      <c r="D918" s="4" t="n">
        <v>1974</v>
      </c>
      <c r="E918" s="4" t="s">
        <v>91</v>
      </c>
      <c r="F918" s="4" t="s">
        <v>2361</v>
      </c>
      <c r="G918" s="4" t="str">
        <f aca="false">IF(LEFT(I918,3)="R1 ","L6",IF(D918&gt;=2014,"L1",IF(D918&gt;=1998,"L2",IF(D918&gt;=1987,"L3",IF(D918&gt;=1978,"L4",IF(D918&gt;=1965,"L5","L6"))))))</f>
        <v>L5</v>
      </c>
      <c r="H918" s="4" t="str">
        <f aca="false">IFERROR(INDEX(Lanes!$C$2:$C$60,MATCH(LEFT(I918,FIND(" ",I918)-1),Lanes!$A$2:$A$60,0)),"?")</f>
        <v>V</v>
      </c>
      <c r="I918" s="4" t="s">
        <v>6705</v>
      </c>
      <c r="J918" s="4"/>
      <c r="K918" s="4" t="s">
        <v>6706</v>
      </c>
      <c r="L918" s="4" t="s">
        <v>45</v>
      </c>
      <c r="M918" s="4" t="s">
        <v>131</v>
      </c>
      <c r="N918" s="4"/>
      <c r="O918" s="4" t="s">
        <v>6926</v>
      </c>
      <c r="P918" s="2" t="s">
        <v>6927</v>
      </c>
      <c r="Q918" s="2" t="s">
        <v>6928</v>
      </c>
      <c r="R918" s="4" t="s">
        <v>50</v>
      </c>
      <c r="S918" s="4" t="s">
        <v>6929</v>
      </c>
      <c r="T918" s="4" t="s">
        <v>52</v>
      </c>
      <c r="U918" s="4"/>
      <c r="V918" s="4"/>
      <c r="W918" s="4"/>
      <c r="X918" s="2" t="s">
        <v>6930</v>
      </c>
      <c r="Y918" s="4" t="s">
        <v>54</v>
      </c>
      <c r="Z918" s="4"/>
      <c r="AA918" s="4"/>
      <c r="AB918" s="4"/>
    </row>
    <row r="919" customFormat="false" ht="75" hidden="false" customHeight="true" outlineLevel="0" collapsed="false">
      <c r="A919" s="4" t="s">
        <v>6931</v>
      </c>
      <c r="B919" s="4" t="s">
        <v>6916</v>
      </c>
      <c r="C919" s="4" t="s">
        <v>6932</v>
      </c>
      <c r="D919" s="4" t="n">
        <v>1975</v>
      </c>
      <c r="E919" s="4" t="s">
        <v>91</v>
      </c>
      <c r="F919" s="4" t="s">
        <v>2361</v>
      </c>
      <c r="G919" s="4" t="str">
        <f aca="false">IF(LEFT(I919,3)="R1 ","L6",IF(D919&gt;=2014,"L1",IF(D919&gt;=1998,"L2",IF(D919&gt;=1987,"L3",IF(D919&gt;=1978,"L4",IF(D919&gt;=1965,"L5","L6"))))))</f>
        <v>L5</v>
      </c>
      <c r="H919" s="4" t="str">
        <f aca="false">IFERROR(INDEX(Lanes!$C$2:$C$60,MATCH(LEFT(I919,FIND(" ",I919)-1),Lanes!$A$2:$A$60,0)),"?")</f>
        <v>V</v>
      </c>
      <c r="I919" s="4" t="s">
        <v>6705</v>
      </c>
      <c r="J919" s="4"/>
      <c r="K919" s="4" t="s">
        <v>6706</v>
      </c>
      <c r="L919" s="4" t="s">
        <v>45</v>
      </c>
      <c r="M919" s="4" t="s">
        <v>131</v>
      </c>
      <c r="N919" s="4"/>
      <c r="O919" s="4" t="s">
        <v>6933</v>
      </c>
      <c r="P919" s="2" t="s">
        <v>6934</v>
      </c>
      <c r="Q919" s="2" t="s">
        <v>6935</v>
      </c>
      <c r="R919" s="4" t="s">
        <v>50</v>
      </c>
      <c r="S919" s="4" t="s">
        <v>6936</v>
      </c>
      <c r="T919" s="4" t="s">
        <v>107</v>
      </c>
      <c r="U919" s="4"/>
      <c r="V919" s="4"/>
      <c r="W919" s="4"/>
      <c r="X919" s="2" t="s">
        <v>6937</v>
      </c>
      <c r="Y919" s="4" t="s">
        <v>54</v>
      </c>
      <c r="Z919" s="4"/>
      <c r="AA919" s="4"/>
      <c r="AB919" s="4"/>
    </row>
    <row r="920" customFormat="false" ht="75" hidden="false" customHeight="true" outlineLevel="0" collapsed="false">
      <c r="A920" s="4" t="s">
        <v>6938</v>
      </c>
      <c r="B920" s="4" t="s">
        <v>6916</v>
      </c>
      <c r="C920" s="4" t="s">
        <v>6939</v>
      </c>
      <c r="D920" s="4" t="n">
        <v>1976</v>
      </c>
      <c r="E920" s="4" t="s">
        <v>91</v>
      </c>
      <c r="F920" s="4" t="s">
        <v>2361</v>
      </c>
      <c r="G920" s="4" t="str">
        <f aca="false">IF(LEFT(I920,3)="R1 ","L6",IF(D920&gt;=2014,"L1",IF(D920&gt;=1998,"L2",IF(D920&gt;=1987,"L3",IF(D920&gt;=1978,"L4",IF(D920&gt;=1965,"L5","L6"))))))</f>
        <v>L5</v>
      </c>
      <c r="H920" s="4" t="str">
        <f aca="false">IFERROR(INDEX(Lanes!$C$2:$C$60,MATCH(LEFT(I920,FIND(" ",I920)-1),Lanes!$A$2:$A$60,0)),"?")</f>
        <v>V</v>
      </c>
      <c r="I920" s="4" t="s">
        <v>6705</v>
      </c>
      <c r="J920" s="4"/>
      <c r="K920" s="4" t="s">
        <v>6706</v>
      </c>
      <c r="L920" s="4" t="s">
        <v>45</v>
      </c>
      <c r="M920" s="4" t="s">
        <v>131</v>
      </c>
      <c r="N920" s="4"/>
      <c r="O920" s="4" t="s">
        <v>6940</v>
      </c>
      <c r="P920" s="2" t="s">
        <v>6941</v>
      </c>
      <c r="Q920" s="2" t="s">
        <v>6942</v>
      </c>
      <c r="R920" s="4" t="s">
        <v>50</v>
      </c>
      <c r="S920" s="4" t="s">
        <v>6943</v>
      </c>
      <c r="T920" s="4" t="s">
        <v>52</v>
      </c>
      <c r="U920" s="4"/>
      <c r="V920" s="4"/>
      <c r="W920" s="4"/>
      <c r="X920" s="2" t="s">
        <v>6944</v>
      </c>
      <c r="Y920" s="4" t="s">
        <v>54</v>
      </c>
      <c r="Z920" s="4"/>
      <c r="AA920" s="4"/>
      <c r="AB920" s="4"/>
    </row>
    <row r="921" customFormat="false" ht="75" hidden="false" customHeight="true" outlineLevel="0" collapsed="false">
      <c r="A921" s="4" t="s">
        <v>6945</v>
      </c>
      <c r="B921" s="4" t="s">
        <v>6916</v>
      </c>
      <c r="C921" s="4" t="s">
        <v>6946</v>
      </c>
      <c r="D921" s="4" t="n">
        <v>1977</v>
      </c>
      <c r="E921" s="4" t="s">
        <v>91</v>
      </c>
      <c r="F921" s="4" t="s">
        <v>2361</v>
      </c>
      <c r="G921" s="4" t="str">
        <f aca="false">IF(LEFT(I921,3)="R1 ","L6",IF(D921&gt;=2014,"L1",IF(D921&gt;=1998,"L2",IF(D921&gt;=1987,"L3",IF(D921&gt;=1978,"L4",IF(D921&gt;=1965,"L5","L6"))))))</f>
        <v>L5</v>
      </c>
      <c r="H921" s="4" t="str">
        <f aca="false">IFERROR(INDEX(Lanes!$C$2:$C$60,MATCH(LEFT(I921,FIND(" ",I921)-1),Lanes!$A$2:$A$60,0)),"?")</f>
        <v>V</v>
      </c>
      <c r="I921" s="4" t="s">
        <v>6705</v>
      </c>
      <c r="J921" s="4"/>
      <c r="K921" s="4" t="s">
        <v>6706</v>
      </c>
      <c r="L921" s="4" t="s">
        <v>45</v>
      </c>
      <c r="M921" s="4" t="s">
        <v>131</v>
      </c>
      <c r="N921" s="4"/>
      <c r="O921" s="4" t="s">
        <v>6947</v>
      </c>
      <c r="P921" s="2" t="s">
        <v>6948</v>
      </c>
      <c r="Q921" s="2" t="s">
        <v>6949</v>
      </c>
      <c r="R921" s="4" t="s">
        <v>50</v>
      </c>
      <c r="S921" s="4" t="s">
        <v>6950</v>
      </c>
      <c r="T921" s="4" t="s">
        <v>107</v>
      </c>
      <c r="U921" s="4"/>
      <c r="V921" s="4"/>
      <c r="W921" s="4"/>
      <c r="X921" s="2" t="s">
        <v>6951</v>
      </c>
      <c r="Y921" s="4" t="s">
        <v>54</v>
      </c>
      <c r="Z921" s="4"/>
      <c r="AA921" s="4"/>
      <c r="AB921" s="4"/>
    </row>
    <row r="922" customFormat="false" ht="75" hidden="false" customHeight="true" outlineLevel="0" collapsed="false">
      <c r="A922" s="4" t="s">
        <v>6952</v>
      </c>
      <c r="B922" s="4" t="s">
        <v>6916</v>
      </c>
      <c r="C922" s="4" t="s">
        <v>6953</v>
      </c>
      <c r="D922" s="4" t="n">
        <v>1977</v>
      </c>
      <c r="E922" s="4" t="s">
        <v>91</v>
      </c>
      <c r="F922" s="4" t="s">
        <v>2361</v>
      </c>
      <c r="G922" s="4" t="str">
        <f aca="false">IF(LEFT(I922,3)="R1 ","L6",IF(D922&gt;=2014,"L1",IF(D922&gt;=1998,"L2",IF(D922&gt;=1987,"L3",IF(D922&gt;=1978,"L4",IF(D922&gt;=1965,"L5","L6"))))))</f>
        <v>L5</v>
      </c>
      <c r="H922" s="4" t="str">
        <f aca="false">IFERROR(INDEX(Lanes!$C$2:$C$60,MATCH(LEFT(I922,FIND(" ",I922)-1),Lanes!$A$2:$A$60,0)),"?")</f>
        <v>V</v>
      </c>
      <c r="I922" s="4" t="s">
        <v>6705</v>
      </c>
      <c r="J922" s="4"/>
      <c r="K922" s="4" t="s">
        <v>6706</v>
      </c>
      <c r="L922" s="4" t="s">
        <v>45</v>
      </c>
      <c r="M922" s="4" t="s">
        <v>131</v>
      </c>
      <c r="N922" s="4"/>
      <c r="O922" s="4" t="s">
        <v>6735</v>
      </c>
      <c r="P922" s="2" t="s">
        <v>6954</v>
      </c>
      <c r="Q922" s="2" t="s">
        <v>6955</v>
      </c>
      <c r="R922" s="4" t="s">
        <v>50</v>
      </c>
      <c r="S922" s="4" t="s">
        <v>6956</v>
      </c>
      <c r="T922" s="4" t="s">
        <v>402</v>
      </c>
      <c r="U922" s="4"/>
      <c r="V922" s="4"/>
      <c r="W922" s="4"/>
      <c r="X922" s="2" t="s">
        <v>6957</v>
      </c>
      <c r="Y922" s="4" t="s">
        <v>54</v>
      </c>
      <c r="Z922" s="4"/>
      <c r="AA922" s="4"/>
      <c r="AB922" s="4"/>
    </row>
    <row r="923" customFormat="false" ht="75" hidden="false" customHeight="true" outlineLevel="0" collapsed="false">
      <c r="A923" s="4" t="s">
        <v>6958</v>
      </c>
      <c r="B923" s="4" t="s">
        <v>6959</v>
      </c>
      <c r="C923" s="4" t="s">
        <v>6960</v>
      </c>
      <c r="D923" s="4" t="n">
        <v>1976</v>
      </c>
      <c r="E923" s="4" t="s">
        <v>91</v>
      </c>
      <c r="F923" s="4" t="s">
        <v>731</v>
      </c>
      <c r="G923" s="4" t="str">
        <f aca="false">IF(LEFT(I923,3)="R1 ","L6",IF(D923&gt;=2014,"L1",IF(D923&gt;=1998,"L2",IF(D923&gt;=1987,"L3",IF(D923&gt;=1978,"L4",IF(D923&gt;=1965,"L5","L6"))))))</f>
        <v>L5</v>
      </c>
      <c r="H923" s="4" t="str">
        <f aca="false">IFERROR(INDEX(Lanes!$C$2:$C$60,MATCH(LEFT(I923,FIND(" ",I923)-1),Lanes!$A$2:$A$60,0)),"?")</f>
        <v>V</v>
      </c>
      <c r="I923" s="4" t="s">
        <v>6705</v>
      </c>
      <c r="J923" s="4" t="s">
        <v>5080</v>
      </c>
      <c r="K923" s="4" t="s">
        <v>6706</v>
      </c>
      <c r="L923" s="4" t="s">
        <v>45</v>
      </c>
      <c r="M923" s="4" t="s">
        <v>131</v>
      </c>
      <c r="N923" s="4"/>
      <c r="O923" s="4" t="s">
        <v>6961</v>
      </c>
      <c r="P923" s="2" t="s">
        <v>6962</v>
      </c>
      <c r="Q923" s="2" t="s">
        <v>6963</v>
      </c>
      <c r="R923" s="4" t="s">
        <v>50</v>
      </c>
      <c r="S923" s="4" t="s">
        <v>6964</v>
      </c>
      <c r="T923" s="4" t="s">
        <v>107</v>
      </c>
      <c r="U923" s="4"/>
      <c r="V923" s="4"/>
      <c r="W923" s="4"/>
      <c r="X923" s="2" t="s">
        <v>6965</v>
      </c>
      <c r="Y923" s="4" t="s">
        <v>54</v>
      </c>
      <c r="Z923" s="4"/>
      <c r="AA923" s="4"/>
      <c r="AB923" s="4"/>
    </row>
    <row r="924" customFormat="false" ht="75" hidden="false" customHeight="true" outlineLevel="0" collapsed="false">
      <c r="A924" s="4" t="s">
        <v>6966</v>
      </c>
      <c r="B924" s="4" t="s">
        <v>6959</v>
      </c>
      <c r="C924" s="4" t="s">
        <v>6967</v>
      </c>
      <c r="D924" s="4" t="n">
        <v>1977</v>
      </c>
      <c r="E924" s="4" t="s">
        <v>91</v>
      </c>
      <c r="F924" s="4" t="s">
        <v>731</v>
      </c>
      <c r="G924" s="4" t="str">
        <f aca="false">IF(LEFT(I924,3)="R1 ","L6",IF(D924&gt;=2014,"L1",IF(D924&gt;=1998,"L2",IF(D924&gt;=1987,"L3",IF(D924&gt;=1978,"L4",IF(D924&gt;=1965,"L5","L6"))))))</f>
        <v>L5</v>
      </c>
      <c r="H924" s="4" t="str">
        <f aca="false">IFERROR(INDEX(Lanes!$C$2:$C$60,MATCH(LEFT(I924,FIND(" ",I924)-1),Lanes!$A$2:$A$60,0)),"?")</f>
        <v>V</v>
      </c>
      <c r="I924" s="4" t="s">
        <v>6705</v>
      </c>
      <c r="J924" s="4" t="s">
        <v>5080</v>
      </c>
      <c r="K924" s="4" t="s">
        <v>6706</v>
      </c>
      <c r="L924" s="4" t="s">
        <v>45</v>
      </c>
      <c r="M924" s="4" t="s">
        <v>131</v>
      </c>
      <c r="N924" s="4"/>
      <c r="O924" s="4" t="s">
        <v>6968</v>
      </c>
      <c r="P924" s="2" t="s">
        <v>6969</v>
      </c>
      <c r="Q924" s="2" t="s">
        <v>6970</v>
      </c>
      <c r="R924" s="4" t="s">
        <v>50</v>
      </c>
      <c r="S924" s="4" t="s">
        <v>6971</v>
      </c>
      <c r="T924" s="4" t="s">
        <v>52</v>
      </c>
      <c r="U924" s="4"/>
      <c r="V924" s="4"/>
      <c r="W924" s="4"/>
      <c r="X924" s="2" t="s">
        <v>6972</v>
      </c>
      <c r="Y924" s="4" t="s">
        <v>54</v>
      </c>
      <c r="Z924" s="4"/>
      <c r="AA924" s="4"/>
      <c r="AB924" s="4"/>
    </row>
    <row r="925" customFormat="false" ht="75" hidden="false" customHeight="true" outlineLevel="0" collapsed="false">
      <c r="A925" s="4" t="s">
        <v>6973</v>
      </c>
      <c r="B925" s="4" t="s">
        <v>6959</v>
      </c>
      <c r="C925" s="4" t="s">
        <v>6974</v>
      </c>
      <c r="D925" s="4" t="n">
        <v>1981</v>
      </c>
      <c r="E925" s="4" t="s">
        <v>91</v>
      </c>
      <c r="F925" s="4" t="s">
        <v>731</v>
      </c>
      <c r="G925" s="4" t="str">
        <f aca="false">IF(LEFT(I925,3)="R1 ","L6",IF(D925&gt;=2014,"L1",IF(D925&gt;=1998,"L2",IF(D925&gt;=1987,"L3",IF(D925&gt;=1978,"L4",IF(D925&gt;=1965,"L5","L6"))))))</f>
        <v>L4</v>
      </c>
      <c r="H925" s="4" t="str">
        <f aca="false">IFERROR(INDEX(Lanes!$C$2:$C$60,MATCH(LEFT(I925,FIND(" ",I925)-1),Lanes!$A$2:$A$60,0)),"?")</f>
        <v>V</v>
      </c>
      <c r="I925" s="4" t="s">
        <v>6705</v>
      </c>
      <c r="J925" s="4" t="s">
        <v>5080</v>
      </c>
      <c r="K925" s="4" t="s">
        <v>69</v>
      </c>
      <c r="L925" s="4" t="s">
        <v>45</v>
      </c>
      <c r="M925" s="4" t="s">
        <v>131</v>
      </c>
      <c r="N925" s="4"/>
      <c r="O925" s="4" t="s">
        <v>6975</v>
      </c>
      <c r="P925" s="2" t="s">
        <v>6976</v>
      </c>
      <c r="Q925" s="2" t="s">
        <v>6977</v>
      </c>
      <c r="R925" s="4" t="s">
        <v>50</v>
      </c>
      <c r="S925" s="4" t="s">
        <v>6978</v>
      </c>
      <c r="T925" s="4" t="s">
        <v>107</v>
      </c>
      <c r="U925" s="4"/>
      <c r="V925" s="4"/>
      <c r="W925" s="4"/>
      <c r="X925" s="2" t="s">
        <v>6979</v>
      </c>
      <c r="Y925" s="4" t="s">
        <v>54</v>
      </c>
      <c r="Z925" s="4"/>
      <c r="AA925" s="4"/>
      <c r="AB925" s="4"/>
    </row>
    <row r="926" customFormat="false" ht="75" hidden="false" customHeight="true" outlineLevel="0" collapsed="false">
      <c r="A926" s="4" t="s">
        <v>6980</v>
      </c>
      <c r="B926" s="4" t="s">
        <v>6981</v>
      </c>
      <c r="C926" s="4" t="s">
        <v>6982</v>
      </c>
      <c r="D926" s="4" t="n">
        <v>1973</v>
      </c>
      <c r="E926" s="4" t="s">
        <v>91</v>
      </c>
      <c r="F926" s="4" t="s">
        <v>6238</v>
      </c>
      <c r="G926" s="4" t="str">
        <f aca="false">IF(LEFT(I926,3)="R1 ","L6",IF(D926&gt;=2014,"L1",IF(D926&gt;=1998,"L2",IF(D926&gt;=1987,"L3",IF(D926&gt;=1978,"L4",IF(D926&gt;=1965,"L5","L6"))))))</f>
        <v>L5</v>
      </c>
      <c r="H926" s="4" t="str">
        <f aca="false">IFERROR(INDEX(Lanes!$C$2:$C$60,MATCH(LEFT(I926,FIND(" ",I926)-1),Lanes!$A$2:$A$60,0)),"?")</f>
        <v>V</v>
      </c>
      <c r="I926" s="4" t="s">
        <v>6705</v>
      </c>
      <c r="J926" s="4"/>
      <c r="K926" s="4" t="s">
        <v>44</v>
      </c>
      <c r="L926" s="4" t="s">
        <v>45</v>
      </c>
      <c r="M926" s="4" t="s">
        <v>131</v>
      </c>
      <c r="N926" s="4"/>
      <c r="O926" s="4" t="s">
        <v>6983</v>
      </c>
      <c r="P926" s="2" t="s">
        <v>6984</v>
      </c>
      <c r="Q926" s="2" t="s">
        <v>6985</v>
      </c>
      <c r="R926" s="4" t="s">
        <v>50</v>
      </c>
      <c r="S926" s="4" t="s">
        <v>6986</v>
      </c>
      <c r="T926" s="4" t="s">
        <v>52</v>
      </c>
      <c r="U926" s="4"/>
      <c r="V926" s="4"/>
      <c r="W926" s="4"/>
      <c r="X926" s="2" t="s">
        <v>6987</v>
      </c>
      <c r="Y926" s="4" t="s">
        <v>54</v>
      </c>
      <c r="Z926" s="4"/>
      <c r="AA926" s="4"/>
      <c r="AB926" s="4"/>
    </row>
    <row r="927" customFormat="false" ht="75" hidden="false" customHeight="true" outlineLevel="0" collapsed="false">
      <c r="A927" s="4" t="s">
        <v>6988</v>
      </c>
      <c r="B927" s="4" t="s">
        <v>6981</v>
      </c>
      <c r="C927" s="4" t="s">
        <v>6989</v>
      </c>
      <c r="D927" s="4" t="n">
        <v>1975</v>
      </c>
      <c r="E927" s="4" t="s">
        <v>91</v>
      </c>
      <c r="F927" s="4" t="s">
        <v>6238</v>
      </c>
      <c r="G927" s="4" t="str">
        <f aca="false">IF(LEFT(I927,3)="R1 ","L6",IF(D927&gt;=2014,"L1",IF(D927&gt;=1998,"L2",IF(D927&gt;=1987,"L3",IF(D927&gt;=1978,"L4",IF(D927&gt;=1965,"L5","L6"))))))</f>
        <v>L5</v>
      </c>
      <c r="H927" s="4" t="str">
        <f aca="false">IFERROR(INDEX(Lanes!$C$2:$C$60,MATCH(LEFT(I927,FIND(" ",I927)-1),Lanes!$A$2:$A$60,0)),"?")</f>
        <v>V</v>
      </c>
      <c r="I927" s="4" t="s">
        <v>6705</v>
      </c>
      <c r="J927" s="4"/>
      <c r="K927" s="4" t="s">
        <v>44</v>
      </c>
      <c r="L927" s="4" t="s">
        <v>45</v>
      </c>
      <c r="M927" s="4" t="s">
        <v>131</v>
      </c>
      <c r="N927" s="4"/>
      <c r="O927" s="4" t="s">
        <v>6990</v>
      </c>
      <c r="P927" s="2" t="s">
        <v>6991</v>
      </c>
      <c r="Q927" s="2" t="s">
        <v>6992</v>
      </c>
      <c r="R927" s="4" t="s">
        <v>50</v>
      </c>
      <c r="S927" s="4" t="s">
        <v>6993</v>
      </c>
      <c r="T927" s="4" t="s">
        <v>107</v>
      </c>
      <c r="U927" s="4"/>
      <c r="V927" s="4"/>
      <c r="W927" s="4"/>
      <c r="X927" s="2" t="s">
        <v>6994</v>
      </c>
      <c r="Y927" s="4" t="s">
        <v>54</v>
      </c>
      <c r="Z927" s="4"/>
      <c r="AA927" s="4"/>
      <c r="AB927" s="4"/>
    </row>
    <row r="928" customFormat="false" ht="75" hidden="false" customHeight="true" outlineLevel="0" collapsed="false">
      <c r="A928" s="4" t="s">
        <v>6995</v>
      </c>
      <c r="B928" s="4" t="s">
        <v>6981</v>
      </c>
      <c r="C928" s="4" t="s">
        <v>6996</v>
      </c>
      <c r="D928" s="4" t="n">
        <v>1975</v>
      </c>
      <c r="E928" s="4" t="s">
        <v>91</v>
      </c>
      <c r="F928" s="4" t="s">
        <v>6238</v>
      </c>
      <c r="G928" s="4" t="str">
        <f aca="false">IF(LEFT(I928,3)="R1 ","L6",IF(D928&gt;=2014,"L1",IF(D928&gt;=1998,"L2",IF(D928&gt;=1987,"L3",IF(D928&gt;=1978,"L4",IF(D928&gt;=1965,"L5","L6"))))))</f>
        <v>L5</v>
      </c>
      <c r="H928" s="4" t="str">
        <f aca="false">IFERROR(INDEX(Lanes!$C$2:$C$60,MATCH(LEFT(I928,FIND(" ",I928)-1),Lanes!$A$2:$A$60,0)),"?")</f>
        <v>V</v>
      </c>
      <c r="I928" s="4" t="s">
        <v>6705</v>
      </c>
      <c r="J928" s="4"/>
      <c r="K928" s="4" t="s">
        <v>44</v>
      </c>
      <c r="L928" s="4" t="s">
        <v>45</v>
      </c>
      <c r="M928" s="4" t="s">
        <v>131</v>
      </c>
      <c r="N928" s="4"/>
      <c r="O928" s="4" t="s">
        <v>6997</v>
      </c>
      <c r="P928" s="2" t="s">
        <v>6998</v>
      </c>
      <c r="Q928" s="2" t="s">
        <v>6999</v>
      </c>
      <c r="R928" s="4" t="s">
        <v>50</v>
      </c>
      <c r="S928" s="4" t="s">
        <v>7000</v>
      </c>
      <c r="T928" s="4" t="s">
        <v>402</v>
      </c>
      <c r="U928" s="4"/>
      <c r="V928" s="4"/>
      <c r="W928" s="4"/>
      <c r="X928" s="2" t="s">
        <v>7001</v>
      </c>
      <c r="Y928" s="4" t="s">
        <v>54</v>
      </c>
      <c r="Z928" s="4"/>
      <c r="AA928" s="4"/>
      <c r="AB928" s="4"/>
    </row>
    <row r="929" customFormat="false" ht="75" hidden="false" customHeight="true" outlineLevel="0" collapsed="false">
      <c r="A929" s="4" t="s">
        <v>7002</v>
      </c>
      <c r="B929" s="4" t="s">
        <v>7003</v>
      </c>
      <c r="C929" s="4" t="s">
        <v>7004</v>
      </c>
      <c r="D929" s="4" t="n">
        <v>1975</v>
      </c>
      <c r="E929" s="4" t="s">
        <v>91</v>
      </c>
      <c r="F929" s="4" t="s">
        <v>6880</v>
      </c>
      <c r="G929" s="4" t="str">
        <f aca="false">IF(LEFT(I929,3)="R1 ","L6",IF(D929&gt;=2014,"L1",IF(D929&gt;=1998,"L2",IF(D929&gt;=1987,"L3",IF(D929&gt;=1978,"L4",IF(D929&gt;=1965,"L5","L6"))))))</f>
        <v>L5</v>
      </c>
      <c r="H929" s="4" t="str">
        <f aca="false">IFERROR(INDEX(Lanes!$C$2:$C$60,MATCH(LEFT(I929,FIND(" ",I929)-1),Lanes!$A$2:$A$60,0)),"?")</f>
        <v>V</v>
      </c>
      <c r="I929" s="4" t="s">
        <v>6705</v>
      </c>
      <c r="J929" s="4" t="s">
        <v>7005</v>
      </c>
      <c r="K929" s="4" t="s">
        <v>3617</v>
      </c>
      <c r="L929" s="4" t="s">
        <v>45</v>
      </c>
      <c r="M929" s="4" t="s">
        <v>131</v>
      </c>
      <c r="N929" s="4"/>
      <c r="O929" s="4" t="s">
        <v>7006</v>
      </c>
      <c r="P929" s="2" t="s">
        <v>7007</v>
      </c>
      <c r="Q929" s="2" t="s">
        <v>7008</v>
      </c>
      <c r="R929" s="4" t="s">
        <v>50</v>
      </c>
      <c r="S929" s="4" t="s">
        <v>7009</v>
      </c>
      <c r="T929" s="4" t="s">
        <v>52</v>
      </c>
      <c r="U929" s="4"/>
      <c r="V929" s="4"/>
      <c r="W929" s="4"/>
      <c r="X929" s="2" t="s">
        <v>7010</v>
      </c>
      <c r="Y929" s="4" t="s">
        <v>54</v>
      </c>
      <c r="Z929" s="4"/>
      <c r="AA929" s="4"/>
      <c r="AB929" s="4"/>
    </row>
    <row r="930" customFormat="false" ht="75" hidden="false" customHeight="true" outlineLevel="0" collapsed="false">
      <c r="A930" s="4" t="s">
        <v>7011</v>
      </c>
      <c r="B930" s="4" t="s">
        <v>7003</v>
      </c>
      <c r="C930" s="4" t="s">
        <v>7012</v>
      </c>
      <c r="D930" s="4" t="n">
        <v>1979</v>
      </c>
      <c r="E930" s="4" t="s">
        <v>91</v>
      </c>
      <c r="F930" s="4" t="s">
        <v>7013</v>
      </c>
      <c r="G930" s="4" t="str">
        <f aca="false">IF(LEFT(I930,3)="R1 ","L6",IF(D930&gt;=2014,"L1",IF(D930&gt;=1998,"L2",IF(D930&gt;=1987,"L3",IF(D930&gt;=1978,"L4",IF(D930&gt;=1965,"L5","L6"))))))</f>
        <v>L4</v>
      </c>
      <c r="H930" s="4" t="str">
        <f aca="false">IFERROR(INDEX(Lanes!$C$2:$C$60,MATCH(LEFT(I930,FIND(" ",I930)-1),Lanes!$A$2:$A$60,0)),"?")</f>
        <v>V</v>
      </c>
      <c r="I930" s="4" t="s">
        <v>6705</v>
      </c>
      <c r="J930" s="4" t="s">
        <v>7005</v>
      </c>
      <c r="K930" s="4" t="s">
        <v>3617</v>
      </c>
      <c r="L930" s="4" t="s">
        <v>45</v>
      </c>
      <c r="M930" s="4" t="s">
        <v>131</v>
      </c>
      <c r="N930" s="4"/>
      <c r="O930" s="4" t="s">
        <v>7014</v>
      </c>
      <c r="P930" s="2" t="s">
        <v>7015</v>
      </c>
      <c r="Q930" s="2" t="s">
        <v>7016</v>
      </c>
      <c r="R930" s="4" t="s">
        <v>50</v>
      </c>
      <c r="S930" s="4" t="s">
        <v>7017</v>
      </c>
      <c r="T930" s="4" t="s">
        <v>107</v>
      </c>
      <c r="U930" s="4"/>
      <c r="V930" s="4"/>
      <c r="W930" s="4"/>
      <c r="X930" s="2" t="s">
        <v>7018</v>
      </c>
      <c r="Y930" s="4" t="s">
        <v>54</v>
      </c>
      <c r="Z930" s="4"/>
      <c r="AA930" s="4"/>
      <c r="AB930" s="4"/>
    </row>
    <row r="931" customFormat="false" ht="75" hidden="false" customHeight="true" outlineLevel="0" collapsed="false">
      <c r="A931" s="4" t="s">
        <v>7019</v>
      </c>
      <c r="B931" s="4" t="s">
        <v>7020</v>
      </c>
      <c r="C931" s="4" t="s">
        <v>7021</v>
      </c>
      <c r="D931" s="4" t="n">
        <v>1970</v>
      </c>
      <c r="E931" s="4" t="s">
        <v>91</v>
      </c>
      <c r="F931" s="4" t="s">
        <v>7022</v>
      </c>
      <c r="G931" s="4" t="str">
        <f aca="false">IF(LEFT(I931,3)="R1 ","L6",IF(D931&gt;=2014,"L1",IF(D931&gt;=1998,"L2",IF(D931&gt;=1987,"L3",IF(D931&gt;=1978,"L4",IF(D931&gt;=1965,"L5","L6"))))))</f>
        <v>L5</v>
      </c>
      <c r="H931" s="4" t="str">
        <f aca="false">IFERROR(INDEX(Lanes!$C$2:$C$60,MATCH(LEFT(I931,FIND(" ",I931)-1),Lanes!$A$2:$A$60,0)),"?")</f>
        <v>V</v>
      </c>
      <c r="I931" s="4" t="s">
        <v>6705</v>
      </c>
      <c r="J931" s="4"/>
      <c r="K931" s="4" t="s">
        <v>44</v>
      </c>
      <c r="L931" s="4" t="s">
        <v>45</v>
      </c>
      <c r="M931" s="4" t="s">
        <v>131</v>
      </c>
      <c r="N931" s="4"/>
      <c r="O931" s="4" t="s">
        <v>7023</v>
      </c>
      <c r="P931" s="2" t="s">
        <v>7024</v>
      </c>
      <c r="Q931" s="2" t="s">
        <v>7025</v>
      </c>
      <c r="R931" s="4" t="s">
        <v>50</v>
      </c>
      <c r="S931" s="4" t="s">
        <v>7026</v>
      </c>
      <c r="T931" s="4" t="s">
        <v>52</v>
      </c>
      <c r="U931" s="4"/>
      <c r="V931" s="4"/>
      <c r="W931" s="4"/>
      <c r="X931" s="2" t="s">
        <v>7027</v>
      </c>
      <c r="Y931" s="4" t="s">
        <v>54</v>
      </c>
      <c r="Z931" s="4"/>
      <c r="AA931" s="4"/>
      <c r="AB931" s="4"/>
    </row>
    <row r="932" customFormat="false" ht="75" hidden="false" customHeight="true" outlineLevel="0" collapsed="false">
      <c r="A932" s="4" t="s">
        <v>7028</v>
      </c>
      <c r="B932" s="4" t="s">
        <v>7029</v>
      </c>
      <c r="C932" s="4" t="s">
        <v>7030</v>
      </c>
      <c r="D932" s="4" t="n">
        <v>1969</v>
      </c>
      <c r="E932" s="4" t="s">
        <v>91</v>
      </c>
      <c r="F932" s="4" t="s">
        <v>2469</v>
      </c>
      <c r="G932" s="4" t="str">
        <f aca="false">IF(LEFT(I932,3)="R1 ","L6",IF(D932&gt;=2014,"L1",IF(D932&gt;=1998,"L2",IF(D932&gt;=1987,"L3",IF(D932&gt;=1978,"L4",IF(D932&gt;=1965,"L5","L6"))))))</f>
        <v>L5</v>
      </c>
      <c r="H932" s="4" t="str">
        <f aca="false">IFERROR(INDEX(Lanes!$C$2:$C$60,MATCH(LEFT(I932,FIND(" ",I932)-1),Lanes!$A$2:$A$60,0)),"?")</f>
        <v>V</v>
      </c>
      <c r="I932" s="4" t="s">
        <v>6705</v>
      </c>
      <c r="J932" s="4"/>
      <c r="K932" s="4" t="s">
        <v>44</v>
      </c>
      <c r="L932" s="4" t="s">
        <v>45</v>
      </c>
      <c r="M932" s="4" t="s">
        <v>131</v>
      </c>
      <c r="N932" s="4"/>
      <c r="O932" s="4" t="s">
        <v>7031</v>
      </c>
      <c r="P932" s="2" t="s">
        <v>7032</v>
      </c>
      <c r="Q932" s="2" t="s">
        <v>7033</v>
      </c>
      <c r="R932" s="4" t="s">
        <v>50</v>
      </c>
      <c r="S932" s="4" t="s">
        <v>7034</v>
      </c>
      <c r="T932" s="4" t="s">
        <v>107</v>
      </c>
      <c r="U932" s="4"/>
      <c r="V932" s="4"/>
      <c r="W932" s="4"/>
      <c r="X932" s="2" t="s">
        <v>7035</v>
      </c>
      <c r="Y932" s="4" t="s">
        <v>54</v>
      </c>
      <c r="Z932" s="4"/>
      <c r="AA932" s="4"/>
      <c r="AB932" s="4"/>
    </row>
    <row r="933" customFormat="false" ht="75" hidden="false" customHeight="true" outlineLevel="0" collapsed="false">
      <c r="A933" s="4" t="s">
        <v>7036</v>
      </c>
      <c r="B933" s="4" t="s">
        <v>7029</v>
      </c>
      <c r="C933" s="4" t="s">
        <v>7037</v>
      </c>
      <c r="D933" s="4" t="n">
        <v>1972</v>
      </c>
      <c r="E933" s="4" t="s">
        <v>91</v>
      </c>
      <c r="F933" s="4" t="s">
        <v>1797</v>
      </c>
      <c r="G933" s="4" t="str">
        <f aca="false">IF(LEFT(I933,3)="R1 ","L6",IF(D933&gt;=2014,"L1",IF(D933&gt;=1998,"L2",IF(D933&gt;=1987,"L3",IF(D933&gt;=1978,"L4",IF(D933&gt;=1965,"L5","L6"))))))</f>
        <v>L5</v>
      </c>
      <c r="H933" s="4" t="str">
        <f aca="false">IFERROR(INDEX(Lanes!$C$2:$C$60,MATCH(LEFT(I933,FIND(" ",I933)-1),Lanes!$A$2:$A$60,0)),"?")</f>
        <v>V</v>
      </c>
      <c r="I933" s="4" t="s">
        <v>6705</v>
      </c>
      <c r="J933" s="4"/>
      <c r="K933" s="4" t="s">
        <v>44</v>
      </c>
      <c r="L933" s="4" t="s">
        <v>45</v>
      </c>
      <c r="M933" s="4" t="s">
        <v>131</v>
      </c>
      <c r="N933" s="4"/>
      <c r="O933" s="4" t="s">
        <v>7038</v>
      </c>
      <c r="P933" s="2" t="s">
        <v>7039</v>
      </c>
      <c r="Q933" s="2" t="s">
        <v>7040</v>
      </c>
      <c r="R933" s="4" t="s">
        <v>50</v>
      </c>
      <c r="S933" s="4" t="s">
        <v>7041</v>
      </c>
      <c r="T933" s="4" t="s">
        <v>107</v>
      </c>
      <c r="U933" s="4"/>
      <c r="V933" s="4"/>
      <c r="W933" s="4"/>
      <c r="X933" s="2" t="s">
        <v>7042</v>
      </c>
      <c r="Y933" s="4" t="s">
        <v>54</v>
      </c>
      <c r="Z933" s="4"/>
      <c r="AA933" s="4"/>
      <c r="AB933" s="4"/>
    </row>
    <row r="934" customFormat="false" ht="75" hidden="false" customHeight="true" outlineLevel="0" collapsed="false">
      <c r="A934" s="4" t="s">
        <v>7043</v>
      </c>
      <c r="B934" s="4" t="s">
        <v>7029</v>
      </c>
      <c r="C934" s="4" t="s">
        <v>7044</v>
      </c>
      <c r="D934" s="4" t="n">
        <v>1978</v>
      </c>
      <c r="E934" s="4" t="s">
        <v>91</v>
      </c>
      <c r="F934" s="4" t="s">
        <v>2083</v>
      </c>
      <c r="G934" s="4" t="str">
        <f aca="false">IF(LEFT(I934,3)="R1 ","L6",IF(D934&gt;=2014,"L1",IF(D934&gt;=1998,"L2",IF(D934&gt;=1987,"L3",IF(D934&gt;=1978,"L4",IF(D934&gt;=1965,"L5","L6"))))))</f>
        <v>L4</v>
      </c>
      <c r="H934" s="4" t="str">
        <f aca="false">IFERROR(INDEX(Lanes!$C$2:$C$60,MATCH(LEFT(I934,FIND(" ",I934)-1),Lanes!$A$2:$A$60,0)),"?")</f>
        <v>V</v>
      </c>
      <c r="I934" s="4" t="s">
        <v>6705</v>
      </c>
      <c r="J934" s="4" t="s">
        <v>2437</v>
      </c>
      <c r="K934" s="4" t="s">
        <v>44</v>
      </c>
      <c r="L934" s="4" t="s">
        <v>45</v>
      </c>
      <c r="M934" s="4" t="s">
        <v>131</v>
      </c>
      <c r="N934" s="4"/>
      <c r="O934" s="4" t="s">
        <v>7038</v>
      </c>
      <c r="P934" s="2" t="s">
        <v>7045</v>
      </c>
      <c r="Q934" s="2" t="s">
        <v>7046</v>
      </c>
      <c r="R934" s="4" t="s">
        <v>50</v>
      </c>
      <c r="S934" s="4" t="s">
        <v>7047</v>
      </c>
      <c r="T934" s="4" t="s">
        <v>107</v>
      </c>
      <c r="U934" s="4"/>
      <c r="V934" s="4"/>
      <c r="W934" s="4"/>
      <c r="X934" s="2" t="s">
        <v>7048</v>
      </c>
      <c r="Y934" s="4" t="s">
        <v>54</v>
      </c>
      <c r="Z934" s="4"/>
      <c r="AA934" s="4"/>
      <c r="AB934" s="4"/>
    </row>
    <row r="935" customFormat="false" ht="75" hidden="false" customHeight="true" outlineLevel="0" collapsed="false">
      <c r="A935" s="4" t="s">
        <v>7049</v>
      </c>
      <c r="B935" s="4" t="s">
        <v>7050</v>
      </c>
      <c r="C935" s="4" t="s">
        <v>7050</v>
      </c>
      <c r="D935" s="4" t="n">
        <v>1973</v>
      </c>
      <c r="E935" s="4" t="s">
        <v>91</v>
      </c>
      <c r="F935" s="4" t="s">
        <v>7051</v>
      </c>
      <c r="G935" s="4" t="str">
        <f aca="false">IF(LEFT(I935,3)="R1 ","L6",IF(D935&gt;=2014,"L1",IF(D935&gt;=1998,"L2",IF(D935&gt;=1987,"L3",IF(D935&gt;=1978,"L4",IF(D935&gt;=1965,"L5","L6"))))))</f>
        <v>L5</v>
      </c>
      <c r="H935" s="4" t="str">
        <f aca="false">IFERROR(INDEX(Lanes!$C$2:$C$60,MATCH(LEFT(I935,FIND(" ",I935)-1),Lanes!$A$2:$A$60,0)),"?")</f>
        <v>V</v>
      </c>
      <c r="I935" s="4" t="s">
        <v>6705</v>
      </c>
      <c r="J935" s="4"/>
      <c r="K935" s="4" t="s">
        <v>6706</v>
      </c>
      <c r="L935" s="4" t="s">
        <v>45</v>
      </c>
      <c r="M935" s="4" t="s">
        <v>131</v>
      </c>
      <c r="N935" s="4"/>
      <c r="O935" s="4" t="s">
        <v>6715</v>
      </c>
      <c r="P935" s="2" t="s">
        <v>7052</v>
      </c>
      <c r="Q935" s="2" t="s">
        <v>7053</v>
      </c>
      <c r="R935" s="4" t="s">
        <v>50</v>
      </c>
      <c r="S935" s="4" t="s">
        <v>6704</v>
      </c>
      <c r="T935" s="4" t="s">
        <v>107</v>
      </c>
      <c r="U935" s="4"/>
      <c r="V935" s="4"/>
      <c r="W935" s="4"/>
      <c r="X935" s="2" t="s">
        <v>7054</v>
      </c>
      <c r="Y935" s="4" t="s">
        <v>54</v>
      </c>
      <c r="Z935" s="4"/>
      <c r="AA935" s="4"/>
      <c r="AB935" s="4"/>
    </row>
    <row r="936" customFormat="false" ht="75" hidden="false" customHeight="true" outlineLevel="0" collapsed="false">
      <c r="A936" s="4" t="s">
        <v>7055</v>
      </c>
      <c r="B936" s="4" t="s">
        <v>7050</v>
      </c>
      <c r="C936" s="4" t="s">
        <v>7056</v>
      </c>
      <c r="D936" s="4" t="n">
        <v>1978</v>
      </c>
      <c r="E936" s="4" t="s">
        <v>91</v>
      </c>
      <c r="F936" s="4" t="s">
        <v>1461</v>
      </c>
      <c r="G936" s="4" t="str">
        <f aca="false">IF(LEFT(I936,3)="R1 ","L6",IF(D936&gt;=2014,"L1",IF(D936&gt;=1998,"L2",IF(D936&gt;=1987,"L3",IF(D936&gt;=1978,"L4",IF(D936&gt;=1965,"L5","L6"))))))</f>
        <v>L4</v>
      </c>
      <c r="H936" s="4" t="str">
        <f aca="false">IFERROR(INDEX(Lanes!$C$2:$C$60,MATCH(LEFT(I936,FIND(" ",I936)-1),Lanes!$A$2:$A$60,0)),"?")</f>
        <v>V</v>
      </c>
      <c r="I936" s="4" t="s">
        <v>6705</v>
      </c>
      <c r="J936" s="4"/>
      <c r="K936" s="4" t="s">
        <v>6706</v>
      </c>
      <c r="L936" s="4" t="s">
        <v>45</v>
      </c>
      <c r="M936" s="4" t="s">
        <v>131</v>
      </c>
      <c r="N936" s="4"/>
      <c r="O936" s="4" t="s">
        <v>7057</v>
      </c>
      <c r="P936" s="2" t="s">
        <v>7058</v>
      </c>
      <c r="Q936" s="2" t="s">
        <v>7059</v>
      </c>
      <c r="R936" s="4" t="s">
        <v>50</v>
      </c>
      <c r="S936" s="4" t="s">
        <v>7060</v>
      </c>
      <c r="T936" s="4" t="s">
        <v>107</v>
      </c>
      <c r="U936" s="4"/>
      <c r="V936" s="4"/>
      <c r="W936" s="4"/>
      <c r="X936" s="2" t="s">
        <v>7061</v>
      </c>
      <c r="Y936" s="4" t="s">
        <v>54</v>
      </c>
      <c r="Z936" s="4"/>
      <c r="AA936" s="4"/>
      <c r="AB936" s="4"/>
    </row>
    <row r="937" customFormat="false" ht="75" hidden="false" customHeight="true" outlineLevel="0" collapsed="false">
      <c r="A937" s="4" t="s">
        <v>7062</v>
      </c>
      <c r="B937" s="4" t="s">
        <v>7050</v>
      </c>
      <c r="C937" s="4" t="s">
        <v>7063</v>
      </c>
      <c r="D937" s="4" t="n">
        <v>1979</v>
      </c>
      <c r="E937" s="4" t="s">
        <v>91</v>
      </c>
      <c r="F937" s="4" t="s">
        <v>1461</v>
      </c>
      <c r="G937" s="4" t="str">
        <f aca="false">IF(LEFT(I937,3)="R1 ","L6",IF(D937&gt;=2014,"L1",IF(D937&gt;=1998,"L2",IF(D937&gt;=1987,"L3",IF(D937&gt;=1978,"L4",IF(D937&gt;=1965,"L5","L6"))))))</f>
        <v>L4</v>
      </c>
      <c r="H937" s="4" t="str">
        <f aca="false">IFERROR(INDEX(Lanes!$C$2:$C$60,MATCH(LEFT(I937,FIND(" ",I937)-1),Lanes!$A$2:$A$60,0)),"?")</f>
        <v>V</v>
      </c>
      <c r="I937" s="4" t="s">
        <v>6705</v>
      </c>
      <c r="J937" s="4"/>
      <c r="K937" s="4" t="s">
        <v>6706</v>
      </c>
      <c r="L937" s="4" t="s">
        <v>45</v>
      </c>
      <c r="M937" s="4" t="s">
        <v>131</v>
      </c>
      <c r="N937" s="4"/>
      <c r="O937" s="4" t="s">
        <v>7064</v>
      </c>
      <c r="P937" s="2" t="s">
        <v>7065</v>
      </c>
      <c r="Q937" s="2" t="s">
        <v>7066</v>
      </c>
      <c r="R937" s="4" t="s">
        <v>50</v>
      </c>
      <c r="S937" s="4" t="s">
        <v>7067</v>
      </c>
      <c r="T937" s="4" t="s">
        <v>107</v>
      </c>
      <c r="U937" s="4"/>
      <c r="V937" s="4"/>
      <c r="W937" s="4"/>
      <c r="X937" s="2" t="s">
        <v>7068</v>
      </c>
      <c r="Y937" s="4" t="s">
        <v>54</v>
      </c>
      <c r="Z937" s="4"/>
      <c r="AA937" s="4"/>
      <c r="AB937" s="4"/>
    </row>
    <row r="938" customFormat="false" ht="75" hidden="false" customHeight="true" outlineLevel="0" collapsed="false">
      <c r="A938" s="4" t="s">
        <v>7069</v>
      </c>
      <c r="B938" s="4" t="s">
        <v>7070</v>
      </c>
      <c r="C938" s="4" t="s">
        <v>7071</v>
      </c>
      <c r="D938" s="4" t="n">
        <v>1976</v>
      </c>
      <c r="E938" s="4" t="s">
        <v>41</v>
      </c>
      <c r="F938" s="4" t="s">
        <v>6238</v>
      </c>
      <c r="G938" s="4" t="str">
        <f aca="false">IF(LEFT(I938,3)="R1 ","L6",IF(D938&gt;=2014,"L1",IF(D938&gt;=1998,"L2",IF(D938&gt;=1987,"L3",IF(D938&gt;=1978,"L4",IF(D938&gt;=1965,"L5","L6"))))))</f>
        <v>L5</v>
      </c>
      <c r="H938" s="4" t="str">
        <f aca="false">IFERROR(INDEX(Lanes!$C$2:$C$60,MATCH(LEFT(I938,FIND(" ",I938)-1),Lanes!$A$2:$A$60,0)),"?")</f>
        <v>V</v>
      </c>
      <c r="I938" s="4" t="s">
        <v>6705</v>
      </c>
      <c r="J938" s="4" t="s">
        <v>5080</v>
      </c>
      <c r="K938" s="4" t="s">
        <v>6706</v>
      </c>
      <c r="L938" s="4" t="s">
        <v>45</v>
      </c>
      <c r="M938" s="4" t="s">
        <v>131</v>
      </c>
      <c r="N938" s="4" t="s">
        <v>6707</v>
      </c>
      <c r="O938" s="4" t="s">
        <v>7072</v>
      </c>
      <c r="P938" s="2" t="s">
        <v>7073</v>
      </c>
      <c r="Q938" s="2" t="s">
        <v>7074</v>
      </c>
      <c r="R938" s="4" t="s">
        <v>50</v>
      </c>
      <c r="S938" s="4" t="s">
        <v>7075</v>
      </c>
      <c r="T938" s="4" t="s">
        <v>52</v>
      </c>
      <c r="U938" s="4"/>
      <c r="V938" s="4"/>
      <c r="W938" s="4"/>
      <c r="X938" s="2" t="s">
        <v>7076</v>
      </c>
      <c r="Y938" s="4" t="s">
        <v>54</v>
      </c>
      <c r="Z938" s="4"/>
      <c r="AA938" s="4"/>
      <c r="AB938" s="4"/>
    </row>
    <row r="939" customFormat="false" ht="75" hidden="false" customHeight="true" outlineLevel="0" collapsed="false">
      <c r="A939" s="4" t="s">
        <v>7077</v>
      </c>
      <c r="B939" s="4" t="s">
        <v>2434</v>
      </c>
      <c r="C939" s="4" t="s">
        <v>7078</v>
      </c>
      <c r="D939" s="4" t="n">
        <v>1968</v>
      </c>
      <c r="E939" s="4" t="s">
        <v>91</v>
      </c>
      <c r="F939" s="4" t="s">
        <v>7079</v>
      </c>
      <c r="G939" s="4" t="str">
        <f aca="false">IF(LEFT(I939,3)="R1 ","L6",IF(D939&gt;=2014,"L1",IF(D939&gt;=1998,"L2",IF(D939&gt;=1987,"L3",IF(D939&gt;=1978,"L4",IF(D939&gt;=1965,"L5","L6"))))))</f>
        <v>L5</v>
      </c>
      <c r="H939" s="4" t="str">
        <f aca="false">IFERROR(INDEX(Lanes!$C$2:$C$60,MATCH(LEFT(I939,FIND(" ",I939)-1),Lanes!$A$2:$A$60,0)),"?")</f>
        <v>V</v>
      </c>
      <c r="I939" s="4" t="s">
        <v>7080</v>
      </c>
      <c r="J939" s="4"/>
      <c r="K939" s="4" t="s">
        <v>44</v>
      </c>
      <c r="L939" s="4" t="s">
        <v>93</v>
      </c>
      <c r="M939" s="4" t="s">
        <v>4957</v>
      </c>
      <c r="N939" s="4" t="s">
        <v>7081</v>
      </c>
      <c r="O939" s="4" t="s">
        <v>7082</v>
      </c>
      <c r="P939" s="2" t="s">
        <v>7083</v>
      </c>
      <c r="Q939" s="2" t="s">
        <v>7084</v>
      </c>
      <c r="R939" s="4" t="s">
        <v>50</v>
      </c>
      <c r="S939" s="4" t="s">
        <v>7085</v>
      </c>
      <c r="T939" s="4" t="s">
        <v>52</v>
      </c>
      <c r="U939" s="4"/>
      <c r="V939" s="4"/>
      <c r="W939" s="4" t="s">
        <v>75</v>
      </c>
      <c r="X939" s="2" t="s">
        <v>7086</v>
      </c>
      <c r="Y939" s="4" t="s">
        <v>54</v>
      </c>
      <c r="Z939" s="4"/>
      <c r="AA939" s="4"/>
      <c r="AB939" s="4"/>
    </row>
    <row r="940" customFormat="false" ht="75" hidden="false" customHeight="true" outlineLevel="0" collapsed="false">
      <c r="A940" s="4" t="s">
        <v>7087</v>
      </c>
      <c r="B940" s="4" t="s">
        <v>2434</v>
      </c>
      <c r="C940" s="4" t="s">
        <v>7088</v>
      </c>
      <c r="D940" s="4" t="n">
        <v>1969</v>
      </c>
      <c r="E940" s="4" t="s">
        <v>91</v>
      </c>
      <c r="F940" s="4" t="s">
        <v>7079</v>
      </c>
      <c r="G940" s="4" t="str">
        <f aca="false">IF(LEFT(I940,3)="R1 ","L6",IF(D940&gt;=2014,"L1",IF(D940&gt;=1998,"L2",IF(D940&gt;=1987,"L3",IF(D940&gt;=1978,"L4",IF(D940&gt;=1965,"L5","L6"))))))</f>
        <v>L5</v>
      </c>
      <c r="H940" s="4" t="str">
        <f aca="false">IFERROR(INDEX(Lanes!$C$2:$C$60,MATCH(LEFT(I940,FIND(" ",I940)-1),Lanes!$A$2:$A$60,0)),"?")</f>
        <v>V</v>
      </c>
      <c r="I940" s="4" t="s">
        <v>7080</v>
      </c>
      <c r="J940" s="4"/>
      <c r="K940" s="4" t="s">
        <v>44</v>
      </c>
      <c r="L940" s="4" t="s">
        <v>93</v>
      </c>
      <c r="M940" s="4" t="s">
        <v>4957</v>
      </c>
      <c r="N940" s="4" t="s">
        <v>7081</v>
      </c>
      <c r="O940" s="4" t="s">
        <v>7089</v>
      </c>
      <c r="P940" s="2" t="s">
        <v>7090</v>
      </c>
      <c r="Q940" s="2" t="s">
        <v>7091</v>
      </c>
      <c r="R940" s="4" t="s">
        <v>391</v>
      </c>
      <c r="S940" s="4" t="s">
        <v>7092</v>
      </c>
      <c r="T940" s="4" t="s">
        <v>52</v>
      </c>
      <c r="U940" s="4"/>
      <c r="V940" s="4"/>
      <c r="W940" s="4" t="s">
        <v>75</v>
      </c>
      <c r="X940" s="2" t="s">
        <v>7093</v>
      </c>
      <c r="Y940" s="4" t="s">
        <v>54</v>
      </c>
      <c r="Z940" s="4"/>
      <c r="AA940" s="4"/>
      <c r="AB940" s="4"/>
    </row>
    <row r="941" customFormat="false" ht="75" hidden="false" customHeight="true" outlineLevel="0" collapsed="false">
      <c r="A941" s="4" t="s">
        <v>7094</v>
      </c>
      <c r="B941" s="4" t="s">
        <v>2434</v>
      </c>
      <c r="C941" s="4" t="s">
        <v>2434</v>
      </c>
      <c r="D941" s="4" t="n">
        <v>1969</v>
      </c>
      <c r="E941" s="4" t="s">
        <v>91</v>
      </c>
      <c r="F941" s="4" t="s">
        <v>7079</v>
      </c>
      <c r="G941" s="4" t="str">
        <f aca="false">IF(LEFT(I941,3)="R1 ","L6",IF(D941&gt;=2014,"L1",IF(D941&gt;=1998,"L2",IF(D941&gt;=1987,"L3",IF(D941&gt;=1978,"L4",IF(D941&gt;=1965,"L5","L6"))))))</f>
        <v>L5</v>
      </c>
      <c r="H941" s="4" t="str">
        <f aca="false">IFERROR(INDEX(Lanes!$C$2:$C$60,MATCH(LEFT(I941,FIND(" ",I941)-1),Lanes!$A$2:$A$60,0)),"?")</f>
        <v>V</v>
      </c>
      <c r="I941" s="4" t="s">
        <v>7080</v>
      </c>
      <c r="J941" s="4"/>
      <c r="K941" s="4" t="s">
        <v>44</v>
      </c>
      <c r="L941" s="4" t="s">
        <v>93</v>
      </c>
      <c r="M941" s="4" t="s">
        <v>4957</v>
      </c>
      <c r="N941" s="4" t="s">
        <v>7081</v>
      </c>
      <c r="O941" s="4" t="s">
        <v>7095</v>
      </c>
      <c r="P941" s="2" t="s">
        <v>7096</v>
      </c>
      <c r="Q941" s="2" t="s">
        <v>7097</v>
      </c>
      <c r="R941" s="4" t="s">
        <v>50</v>
      </c>
      <c r="S941" s="4" t="s">
        <v>7098</v>
      </c>
      <c r="T941" s="4" t="s">
        <v>52</v>
      </c>
      <c r="U941" s="4" t="s">
        <v>75</v>
      </c>
      <c r="V941" s="4"/>
      <c r="W941" s="4" t="s">
        <v>75</v>
      </c>
      <c r="X941" s="2" t="s">
        <v>7099</v>
      </c>
      <c r="Y941" s="4" t="s">
        <v>54</v>
      </c>
      <c r="Z941" s="4"/>
      <c r="AA941" s="4"/>
      <c r="AB941" s="4"/>
    </row>
    <row r="942" customFormat="false" ht="75" hidden="false" customHeight="true" outlineLevel="0" collapsed="false">
      <c r="A942" s="4" t="s">
        <v>7100</v>
      </c>
      <c r="B942" s="4" t="s">
        <v>2434</v>
      </c>
      <c r="C942" s="4" t="s">
        <v>7101</v>
      </c>
      <c r="D942" s="4" t="n">
        <v>1971</v>
      </c>
      <c r="E942" s="4" t="s">
        <v>91</v>
      </c>
      <c r="F942" s="4" t="s">
        <v>7079</v>
      </c>
      <c r="G942" s="4" t="str">
        <f aca="false">IF(LEFT(I942,3)="R1 ","L6",IF(D942&gt;=2014,"L1",IF(D942&gt;=1998,"L2",IF(D942&gt;=1987,"L3",IF(D942&gt;=1978,"L4",IF(D942&gt;=1965,"L5","L6"))))))</f>
        <v>L5</v>
      </c>
      <c r="H942" s="4" t="str">
        <f aca="false">IFERROR(INDEX(Lanes!$C$2:$C$60,MATCH(LEFT(I942,FIND(" ",I942)-1),Lanes!$A$2:$A$60,0)),"?")</f>
        <v>V</v>
      </c>
      <c r="I942" s="4" t="s">
        <v>7080</v>
      </c>
      <c r="J942" s="4"/>
      <c r="K942" s="4" t="s">
        <v>44</v>
      </c>
      <c r="L942" s="4" t="s">
        <v>93</v>
      </c>
      <c r="M942" s="4" t="s">
        <v>4957</v>
      </c>
      <c r="N942" s="4" t="s">
        <v>7081</v>
      </c>
      <c r="O942" s="4" t="s">
        <v>7102</v>
      </c>
      <c r="P942" s="2" t="s">
        <v>7103</v>
      </c>
      <c r="Q942" s="2" t="s">
        <v>7104</v>
      </c>
      <c r="R942" s="4" t="s">
        <v>391</v>
      </c>
      <c r="S942" s="4" t="s">
        <v>7105</v>
      </c>
      <c r="T942" s="4" t="s">
        <v>107</v>
      </c>
      <c r="U942" s="4"/>
      <c r="V942" s="4"/>
      <c r="W942" s="4" t="s">
        <v>75</v>
      </c>
      <c r="X942" s="2" t="s">
        <v>7106</v>
      </c>
      <c r="Y942" s="4" t="s">
        <v>54</v>
      </c>
      <c r="Z942" s="4"/>
      <c r="AA942" s="4"/>
      <c r="AB942" s="4"/>
    </row>
    <row r="943" customFormat="false" ht="75" hidden="false" customHeight="true" outlineLevel="0" collapsed="false">
      <c r="A943" s="4" t="s">
        <v>7107</v>
      </c>
      <c r="B943" s="4" t="s">
        <v>2434</v>
      </c>
      <c r="C943" s="4" t="s">
        <v>7108</v>
      </c>
      <c r="D943" s="4" t="n">
        <v>1971</v>
      </c>
      <c r="E943" s="4" t="s">
        <v>91</v>
      </c>
      <c r="F943" s="4" t="s">
        <v>7079</v>
      </c>
      <c r="G943" s="4" t="str">
        <f aca="false">IF(LEFT(I943,3)="R1 ","L6",IF(D943&gt;=2014,"L1",IF(D943&gt;=1998,"L2",IF(D943&gt;=1987,"L3",IF(D943&gt;=1978,"L4",IF(D943&gt;=1965,"L5","L6"))))))</f>
        <v>L5</v>
      </c>
      <c r="H943" s="4" t="str">
        <f aca="false">IFERROR(INDEX(Lanes!$C$2:$C$60,MATCH(LEFT(I943,FIND(" ",I943)-1),Lanes!$A$2:$A$60,0)),"?")</f>
        <v>V</v>
      </c>
      <c r="I943" s="4" t="s">
        <v>7080</v>
      </c>
      <c r="J943" s="4"/>
      <c r="K943" s="4" t="s">
        <v>44</v>
      </c>
      <c r="L943" s="4" t="s">
        <v>93</v>
      </c>
      <c r="M943" s="4" t="s">
        <v>4957</v>
      </c>
      <c r="N943" s="4" t="s">
        <v>7081</v>
      </c>
      <c r="O943" s="4" t="s">
        <v>7109</v>
      </c>
      <c r="P943" s="2" t="s">
        <v>7110</v>
      </c>
      <c r="Q943" s="2" t="s">
        <v>7111</v>
      </c>
      <c r="R943" s="4" t="s">
        <v>50</v>
      </c>
      <c r="S943" s="4" t="s">
        <v>7112</v>
      </c>
      <c r="T943" s="4" t="s">
        <v>107</v>
      </c>
      <c r="U943" s="4"/>
      <c r="V943" s="4"/>
      <c r="W943" s="4" t="s">
        <v>75</v>
      </c>
      <c r="X943" s="2" t="s">
        <v>7113</v>
      </c>
      <c r="Y943" s="4" t="s">
        <v>54</v>
      </c>
      <c r="Z943" s="4"/>
      <c r="AA943" s="4"/>
      <c r="AB943" s="4"/>
    </row>
    <row r="944" customFormat="false" ht="75" hidden="false" customHeight="true" outlineLevel="0" collapsed="false">
      <c r="A944" s="4" t="s">
        <v>7114</v>
      </c>
      <c r="B944" s="4" t="s">
        <v>2434</v>
      </c>
      <c r="C944" s="4" t="s">
        <v>7115</v>
      </c>
      <c r="D944" s="4" t="n">
        <v>1972</v>
      </c>
      <c r="E944" s="4" t="s">
        <v>91</v>
      </c>
      <c r="F944" s="4" t="s">
        <v>7079</v>
      </c>
      <c r="G944" s="4" t="str">
        <f aca="false">IF(LEFT(I944,3)="R1 ","L6",IF(D944&gt;=2014,"L1",IF(D944&gt;=1998,"L2",IF(D944&gt;=1987,"L3",IF(D944&gt;=1978,"L4",IF(D944&gt;=1965,"L5","L6"))))))</f>
        <v>L5</v>
      </c>
      <c r="H944" s="4" t="str">
        <f aca="false">IFERROR(INDEX(Lanes!$C$2:$C$60,MATCH(LEFT(I944,FIND(" ",I944)-1),Lanes!$A$2:$A$60,0)),"?")</f>
        <v>V</v>
      </c>
      <c r="I944" s="4" t="s">
        <v>7080</v>
      </c>
      <c r="J944" s="4"/>
      <c r="K944" s="4" t="s">
        <v>44</v>
      </c>
      <c r="L944" s="4" t="s">
        <v>93</v>
      </c>
      <c r="M944" s="4" t="s">
        <v>4957</v>
      </c>
      <c r="N944" s="4" t="s">
        <v>7081</v>
      </c>
      <c r="O944" s="4" t="s">
        <v>7116</v>
      </c>
      <c r="P944" s="2" t="s">
        <v>7117</v>
      </c>
      <c r="Q944" s="2" t="s">
        <v>7118</v>
      </c>
      <c r="R944" s="4" t="s">
        <v>50</v>
      </c>
      <c r="S944" s="4" t="s">
        <v>7119</v>
      </c>
      <c r="T944" s="4" t="s">
        <v>52</v>
      </c>
      <c r="U944" s="4"/>
      <c r="V944" s="4"/>
      <c r="W944" s="4" t="s">
        <v>75</v>
      </c>
      <c r="X944" s="2" t="s">
        <v>7120</v>
      </c>
      <c r="Y944" s="4" t="s">
        <v>54</v>
      </c>
      <c r="Z944" s="4"/>
      <c r="AA944" s="4"/>
      <c r="AB944" s="4"/>
    </row>
    <row r="945" customFormat="false" ht="75" hidden="false" customHeight="true" outlineLevel="0" collapsed="false">
      <c r="A945" s="4" t="s">
        <v>7121</v>
      </c>
      <c r="B945" s="4" t="s">
        <v>2434</v>
      </c>
      <c r="C945" s="4" t="s">
        <v>7122</v>
      </c>
      <c r="D945" s="4" t="n">
        <v>1977</v>
      </c>
      <c r="E945" s="4" t="s">
        <v>396</v>
      </c>
      <c r="F945" s="4" t="s">
        <v>7123</v>
      </c>
      <c r="G945" s="4" t="str">
        <f aca="false">IF(LEFT(I945,3)="R1 ","L6",IF(D945&gt;=2014,"L1",IF(D945&gt;=1998,"L2",IF(D945&gt;=1987,"L3",IF(D945&gt;=1978,"L4",IF(D945&gt;=1965,"L5","L6"))))))</f>
        <v>L5</v>
      </c>
      <c r="H945" s="4" t="str">
        <f aca="false">IFERROR(INDEX(Lanes!$C$2:$C$60,MATCH(LEFT(I945,FIND(" ",I945)-1),Lanes!$A$2:$A$60,0)),"?")</f>
        <v>V</v>
      </c>
      <c r="I945" s="4" t="s">
        <v>7080</v>
      </c>
      <c r="J945" s="4"/>
      <c r="K945" s="4" t="s">
        <v>44</v>
      </c>
      <c r="L945" s="4" t="s">
        <v>93</v>
      </c>
      <c r="M945" s="4" t="s">
        <v>4957</v>
      </c>
      <c r="N945" s="4" t="s">
        <v>7081</v>
      </c>
      <c r="O945" s="4" t="s">
        <v>7124</v>
      </c>
      <c r="P945" s="2" t="s">
        <v>7125</v>
      </c>
      <c r="Q945" s="2" t="s">
        <v>7126</v>
      </c>
      <c r="R945" s="4" t="s">
        <v>50</v>
      </c>
      <c r="S945" s="4" t="s">
        <v>7127</v>
      </c>
      <c r="T945" s="4" t="s">
        <v>52</v>
      </c>
      <c r="U945" s="4"/>
      <c r="V945" s="4"/>
      <c r="W945" s="4" t="s">
        <v>75</v>
      </c>
      <c r="X945" s="2" t="s">
        <v>7128</v>
      </c>
      <c r="Y945" s="4" t="s">
        <v>54</v>
      </c>
      <c r="Z945" s="4"/>
      <c r="AA945" s="4"/>
      <c r="AB945" s="4"/>
    </row>
    <row r="946" customFormat="false" ht="75" hidden="false" customHeight="true" outlineLevel="0" collapsed="false">
      <c r="A946" s="4" t="s">
        <v>7129</v>
      </c>
      <c r="B946" s="4" t="s">
        <v>2434</v>
      </c>
      <c r="C946" s="4" t="s">
        <v>7130</v>
      </c>
      <c r="D946" s="4" t="n">
        <v>1978</v>
      </c>
      <c r="E946" s="4" t="s">
        <v>91</v>
      </c>
      <c r="F946" s="4" t="s">
        <v>7123</v>
      </c>
      <c r="G946" s="4" t="str">
        <f aca="false">IF(LEFT(I946,3)="R1 ","L6",IF(D946&gt;=2014,"L1",IF(D946&gt;=1998,"L2",IF(D946&gt;=1987,"L3",IF(D946&gt;=1978,"L4",IF(D946&gt;=1965,"L5","L6"))))))</f>
        <v>L4</v>
      </c>
      <c r="H946" s="4" t="str">
        <f aca="false">IFERROR(INDEX(Lanes!$C$2:$C$60,MATCH(LEFT(I946,FIND(" ",I946)-1),Lanes!$A$2:$A$60,0)),"?")</f>
        <v>V</v>
      </c>
      <c r="I946" s="4" t="s">
        <v>7080</v>
      </c>
      <c r="J946" s="4"/>
      <c r="K946" s="4" t="s">
        <v>44</v>
      </c>
      <c r="L946" s="4" t="s">
        <v>93</v>
      </c>
      <c r="M946" s="4" t="s">
        <v>4957</v>
      </c>
      <c r="N946" s="4" t="s">
        <v>7081</v>
      </c>
      <c r="O946" s="4" t="s">
        <v>7131</v>
      </c>
      <c r="P946" s="2" t="s">
        <v>7132</v>
      </c>
      <c r="Q946" s="2" t="s">
        <v>7133</v>
      </c>
      <c r="R946" s="4" t="s">
        <v>50</v>
      </c>
      <c r="S946" s="4" t="s">
        <v>7134</v>
      </c>
      <c r="T946" s="4" t="s">
        <v>107</v>
      </c>
      <c r="U946" s="4"/>
      <c r="V946" s="4"/>
      <c r="W946" s="4" t="s">
        <v>75</v>
      </c>
      <c r="X946" s="2" t="s">
        <v>7135</v>
      </c>
      <c r="Y946" s="4" t="s">
        <v>54</v>
      </c>
      <c r="Z946" s="4"/>
      <c r="AA946" s="4"/>
      <c r="AB946" s="4"/>
    </row>
    <row r="947" customFormat="false" ht="75" hidden="false" customHeight="true" outlineLevel="0" collapsed="false">
      <c r="A947" s="4" t="s">
        <v>7136</v>
      </c>
      <c r="B947" s="4" t="s">
        <v>2434</v>
      </c>
      <c r="C947" s="4" t="s">
        <v>7137</v>
      </c>
      <c r="D947" s="4" t="n">
        <v>1987</v>
      </c>
      <c r="E947" s="4" t="s">
        <v>91</v>
      </c>
      <c r="F947" s="4" t="s">
        <v>7138</v>
      </c>
      <c r="G947" s="4" t="str">
        <f aca="false">IF(LEFT(I947,3)="R1 ","L6",IF(D947&gt;=2014,"L1",IF(D947&gt;=1998,"L2",IF(D947&gt;=1987,"L3",IF(D947&gt;=1978,"L4",IF(D947&gt;=1965,"L5","L6"))))))</f>
        <v>L3</v>
      </c>
      <c r="H947" s="4" t="str">
        <f aca="false">IFERROR(INDEX(Lanes!$C$2:$C$60,MATCH(LEFT(I947,FIND(" ",I947)-1),Lanes!$A$2:$A$60,0)),"?")</f>
        <v>V</v>
      </c>
      <c r="I947" s="4" t="s">
        <v>7080</v>
      </c>
      <c r="J947" s="4" t="s">
        <v>7139</v>
      </c>
      <c r="K947" s="4" t="s">
        <v>44</v>
      </c>
      <c r="L947" s="4" t="s">
        <v>93</v>
      </c>
      <c r="M947" s="4" t="s">
        <v>4957</v>
      </c>
      <c r="N947" s="4"/>
      <c r="O947" s="4" t="s">
        <v>7140</v>
      </c>
      <c r="P947" s="2" t="s">
        <v>7141</v>
      </c>
      <c r="Q947" s="2" t="s">
        <v>7142</v>
      </c>
      <c r="R947" s="4" t="s">
        <v>50</v>
      </c>
      <c r="S947" s="4" t="s">
        <v>7143</v>
      </c>
      <c r="T947" s="4" t="s">
        <v>52</v>
      </c>
      <c r="U947" s="4"/>
      <c r="V947" s="4"/>
      <c r="W947" s="4" t="s">
        <v>75</v>
      </c>
      <c r="X947" s="2" t="s">
        <v>7144</v>
      </c>
      <c r="Y947" s="4" t="s">
        <v>54</v>
      </c>
      <c r="Z947" s="4"/>
      <c r="AA947" s="4"/>
      <c r="AB947" s="4"/>
    </row>
    <row r="948" customFormat="false" ht="75" hidden="false" customHeight="true" outlineLevel="0" collapsed="false">
      <c r="A948" s="4" t="s">
        <v>7145</v>
      </c>
      <c r="B948" s="4" t="s">
        <v>5161</v>
      </c>
      <c r="C948" s="4" t="s">
        <v>7146</v>
      </c>
      <c r="D948" s="4" t="n">
        <v>1975</v>
      </c>
      <c r="E948" s="4" t="s">
        <v>91</v>
      </c>
      <c r="F948" s="4" t="s">
        <v>6238</v>
      </c>
      <c r="G948" s="4" t="str">
        <f aca="false">IF(LEFT(I948,3)="R1 ","L6",IF(D948&gt;=2014,"L1",IF(D948&gt;=1998,"L2",IF(D948&gt;=1987,"L3",IF(D948&gt;=1978,"L4",IF(D948&gt;=1965,"L5","L6"))))))</f>
        <v>L5</v>
      </c>
      <c r="H948" s="4" t="str">
        <f aca="false">IFERROR(INDEX(Lanes!$C$2:$C$60,MATCH(LEFT(I948,FIND(" ",I948)-1),Lanes!$A$2:$A$60,0)),"?")</f>
        <v>V</v>
      </c>
      <c r="I948" s="4" t="s">
        <v>7080</v>
      </c>
      <c r="J948" s="4"/>
      <c r="K948" s="4" t="s">
        <v>44</v>
      </c>
      <c r="L948" s="4" t="s">
        <v>93</v>
      </c>
      <c r="M948" s="4" t="s">
        <v>4957</v>
      </c>
      <c r="N948" s="4" t="s">
        <v>7081</v>
      </c>
      <c r="O948" s="4" t="s">
        <v>7147</v>
      </c>
      <c r="P948" s="2" t="s">
        <v>7148</v>
      </c>
      <c r="Q948" s="2" t="s">
        <v>7149</v>
      </c>
      <c r="R948" s="4" t="s">
        <v>50</v>
      </c>
      <c r="S948" s="4" t="s">
        <v>7150</v>
      </c>
      <c r="T948" s="4" t="s">
        <v>52</v>
      </c>
      <c r="U948" s="4" t="s">
        <v>75</v>
      </c>
      <c r="V948" s="4"/>
      <c r="W948" s="4"/>
      <c r="X948" s="2" t="s">
        <v>7151</v>
      </c>
      <c r="Y948" s="4" t="s">
        <v>54</v>
      </c>
      <c r="Z948" s="4"/>
      <c r="AA948" s="4"/>
      <c r="AB948" s="4"/>
    </row>
    <row r="949" customFormat="false" ht="75" hidden="false" customHeight="true" outlineLevel="0" collapsed="false">
      <c r="A949" s="4" t="s">
        <v>7152</v>
      </c>
      <c r="B949" s="4" t="s">
        <v>5161</v>
      </c>
      <c r="C949" s="4" t="s">
        <v>7153</v>
      </c>
      <c r="D949" s="4" t="n">
        <v>1976</v>
      </c>
      <c r="E949" s="4" t="s">
        <v>91</v>
      </c>
      <c r="F949" s="4" t="s">
        <v>6238</v>
      </c>
      <c r="G949" s="4" t="str">
        <f aca="false">IF(LEFT(I949,3)="R1 ","L6",IF(D949&gt;=2014,"L1",IF(D949&gt;=1998,"L2",IF(D949&gt;=1987,"L3",IF(D949&gt;=1978,"L4",IF(D949&gt;=1965,"L5","L6"))))))</f>
        <v>L5</v>
      </c>
      <c r="H949" s="4" t="str">
        <f aca="false">IFERROR(INDEX(Lanes!$C$2:$C$60,MATCH(LEFT(I949,FIND(" ",I949)-1),Lanes!$A$2:$A$60,0)),"?")</f>
        <v>V</v>
      </c>
      <c r="I949" s="4" t="s">
        <v>7080</v>
      </c>
      <c r="J949" s="4"/>
      <c r="K949" s="4" t="s">
        <v>44</v>
      </c>
      <c r="L949" s="4" t="s">
        <v>93</v>
      </c>
      <c r="M949" s="4" t="s">
        <v>4957</v>
      </c>
      <c r="N949" s="4"/>
      <c r="O949" s="4" t="s">
        <v>5163</v>
      </c>
      <c r="P949" s="2" t="s">
        <v>7154</v>
      </c>
      <c r="Q949" s="2" t="s">
        <v>7155</v>
      </c>
      <c r="R949" s="4" t="s">
        <v>391</v>
      </c>
      <c r="S949" s="4" t="s">
        <v>7156</v>
      </c>
      <c r="T949" s="4" t="s">
        <v>107</v>
      </c>
      <c r="U949" s="4"/>
      <c r="V949" s="4"/>
      <c r="W949" s="4"/>
      <c r="X949" s="2" t="s">
        <v>7157</v>
      </c>
      <c r="Y949" s="4" t="s">
        <v>54</v>
      </c>
      <c r="Z949" s="4"/>
      <c r="AA949" s="4"/>
      <c r="AB949" s="4"/>
    </row>
    <row r="950" customFormat="false" ht="75" hidden="false" customHeight="true" outlineLevel="0" collapsed="false">
      <c r="A950" s="4" t="s">
        <v>7158</v>
      </c>
      <c r="B950" s="4" t="s">
        <v>5161</v>
      </c>
      <c r="C950" s="4" t="s">
        <v>5161</v>
      </c>
      <c r="D950" s="4" t="n">
        <v>1978</v>
      </c>
      <c r="E950" s="4" t="s">
        <v>91</v>
      </c>
      <c r="F950" s="4" t="s">
        <v>5034</v>
      </c>
      <c r="G950" s="4" t="str">
        <f aca="false">IF(LEFT(I950,3)="R1 ","L6",IF(D950&gt;=2014,"L1",IF(D950&gt;=1998,"L2",IF(D950&gt;=1987,"L3",IF(D950&gt;=1978,"L4",IF(D950&gt;=1965,"L5","L6"))))))</f>
        <v>L4</v>
      </c>
      <c r="H950" s="4" t="str">
        <f aca="false">IFERROR(INDEX(Lanes!$C$2:$C$60,MATCH(LEFT(I950,FIND(" ",I950)-1),Lanes!$A$2:$A$60,0)),"?")</f>
        <v>V</v>
      </c>
      <c r="I950" s="4" t="s">
        <v>7080</v>
      </c>
      <c r="J950" s="4"/>
      <c r="K950" s="4" t="s">
        <v>44</v>
      </c>
      <c r="L950" s="4" t="s">
        <v>93</v>
      </c>
      <c r="M950" s="4" t="s">
        <v>4957</v>
      </c>
      <c r="N950" s="4"/>
      <c r="O950" s="4" t="s">
        <v>7147</v>
      </c>
      <c r="P950" s="2" t="s">
        <v>7159</v>
      </c>
      <c r="Q950" s="2" t="s">
        <v>7160</v>
      </c>
      <c r="R950" s="4" t="s">
        <v>391</v>
      </c>
      <c r="S950" s="4" t="s">
        <v>7161</v>
      </c>
      <c r="T950" s="4" t="s">
        <v>107</v>
      </c>
      <c r="U950" s="4"/>
      <c r="V950" s="4"/>
      <c r="W950" s="4"/>
      <c r="X950" s="2" t="s">
        <v>7162</v>
      </c>
      <c r="Y950" s="4" t="s">
        <v>54</v>
      </c>
      <c r="Z950" s="4"/>
      <c r="AA950" s="4"/>
      <c r="AB950" s="4"/>
    </row>
    <row r="951" customFormat="false" ht="75" hidden="false" customHeight="true" outlineLevel="0" collapsed="false">
      <c r="A951" s="4" t="s">
        <v>7163</v>
      </c>
      <c r="B951" s="4" t="s">
        <v>5161</v>
      </c>
      <c r="C951" s="4" t="s">
        <v>7164</v>
      </c>
      <c r="D951" s="4" t="n">
        <v>1995</v>
      </c>
      <c r="E951" s="4" t="s">
        <v>91</v>
      </c>
      <c r="F951" s="4" t="s">
        <v>6505</v>
      </c>
      <c r="G951" s="4" t="str">
        <f aca="false">IF(LEFT(I951,3)="R1 ","L6",IF(D951&gt;=2014,"L1",IF(D951&gt;=1998,"L2",IF(D951&gt;=1987,"L3",IF(D951&gt;=1978,"L4",IF(D951&gt;=1965,"L5","L6"))))))</f>
        <v>L3</v>
      </c>
      <c r="H951" s="4" t="str">
        <f aca="false">IFERROR(INDEX(Lanes!$C$2:$C$60,MATCH(LEFT(I951,FIND(" ",I951)-1),Lanes!$A$2:$A$60,0)),"?")</f>
        <v>V</v>
      </c>
      <c r="I951" s="4" t="s">
        <v>7080</v>
      </c>
      <c r="J951" s="4" t="s">
        <v>7139</v>
      </c>
      <c r="K951" s="4" t="s">
        <v>44</v>
      </c>
      <c r="L951" s="4" t="s">
        <v>93</v>
      </c>
      <c r="M951" s="4" t="s">
        <v>131</v>
      </c>
      <c r="N951" s="4"/>
      <c r="O951" s="4" t="s">
        <v>7165</v>
      </c>
      <c r="P951" s="2" t="s">
        <v>7166</v>
      </c>
      <c r="Q951" s="2" t="s">
        <v>7167</v>
      </c>
      <c r="R951" s="4" t="s">
        <v>50</v>
      </c>
      <c r="S951" s="4" t="s">
        <v>7168</v>
      </c>
      <c r="T951" s="4" t="s">
        <v>52</v>
      </c>
      <c r="U951" s="4"/>
      <c r="V951" s="4"/>
      <c r="W951" s="4"/>
      <c r="X951" s="2" t="s">
        <v>7169</v>
      </c>
      <c r="Y951" s="4" t="s">
        <v>54</v>
      </c>
      <c r="Z951" s="4"/>
      <c r="AA951" s="4"/>
      <c r="AB951" s="4"/>
    </row>
    <row r="952" customFormat="false" ht="75" hidden="false" customHeight="true" outlineLevel="0" collapsed="false">
      <c r="A952" s="4" t="s">
        <v>7170</v>
      </c>
      <c r="B952" s="4" t="s">
        <v>5161</v>
      </c>
      <c r="C952" s="4" t="s">
        <v>7171</v>
      </c>
      <c r="D952" s="4" t="n">
        <v>1999</v>
      </c>
      <c r="E952" s="4" t="s">
        <v>91</v>
      </c>
      <c r="F952" s="4" t="s">
        <v>7138</v>
      </c>
      <c r="G952" s="4" t="str">
        <f aca="false">IF(LEFT(I952,3)="R1 ","L6",IF(D952&gt;=2014,"L1",IF(D952&gt;=1998,"L2",IF(D952&gt;=1987,"L3",IF(D952&gt;=1978,"L4",IF(D952&gt;=1965,"L5","L6"))))))</f>
        <v>L2</v>
      </c>
      <c r="H952" s="4" t="str">
        <f aca="false">IFERROR(INDEX(Lanes!$C$2:$C$60,MATCH(LEFT(I952,FIND(" ",I952)-1),Lanes!$A$2:$A$60,0)),"?")</f>
        <v>V</v>
      </c>
      <c r="I952" s="4" t="s">
        <v>7080</v>
      </c>
      <c r="J952" s="4" t="s">
        <v>7139</v>
      </c>
      <c r="K952" s="4" t="s">
        <v>44</v>
      </c>
      <c r="L952" s="4" t="s">
        <v>93</v>
      </c>
      <c r="M952" s="4" t="s">
        <v>131</v>
      </c>
      <c r="N952" s="4"/>
      <c r="O952" s="4" t="s">
        <v>7172</v>
      </c>
      <c r="P952" s="2" t="s">
        <v>7173</v>
      </c>
      <c r="Q952" s="2" t="s">
        <v>7174</v>
      </c>
      <c r="R952" s="4" t="s">
        <v>50</v>
      </c>
      <c r="S952" s="4" t="s">
        <v>7175</v>
      </c>
      <c r="T952" s="4" t="s">
        <v>107</v>
      </c>
      <c r="U952" s="4"/>
      <c r="V952" s="4"/>
      <c r="W952" s="4"/>
      <c r="X952" s="2" t="s">
        <v>7176</v>
      </c>
      <c r="Y952" s="4" t="s">
        <v>54</v>
      </c>
      <c r="Z952" s="4"/>
      <c r="AA952" s="4"/>
      <c r="AB952" s="4"/>
    </row>
    <row r="953" customFormat="false" ht="75" hidden="false" customHeight="true" outlineLevel="0" collapsed="false">
      <c r="A953" s="4" t="s">
        <v>7177</v>
      </c>
      <c r="B953" s="4" t="s">
        <v>7178</v>
      </c>
      <c r="C953" s="4" t="s">
        <v>7179</v>
      </c>
      <c r="D953" s="4" t="n">
        <v>1968</v>
      </c>
      <c r="E953" s="4" t="s">
        <v>91</v>
      </c>
      <c r="F953" s="4" t="s">
        <v>5647</v>
      </c>
      <c r="G953" s="4" t="str">
        <f aca="false">IF(LEFT(I953,3)="R1 ","L6",IF(D953&gt;=2014,"L1",IF(D953&gt;=1998,"L2",IF(D953&gt;=1987,"L3",IF(D953&gt;=1978,"L4",IF(D953&gt;=1965,"L5","L6"))))))</f>
        <v>L5</v>
      </c>
      <c r="H953" s="4" t="str">
        <f aca="false">IFERROR(INDEX(Lanes!$C$2:$C$60,MATCH(LEFT(I953,FIND(" ",I953)-1),Lanes!$A$2:$A$60,0)),"?")</f>
        <v>V</v>
      </c>
      <c r="I953" s="4" t="s">
        <v>7080</v>
      </c>
      <c r="J953" s="4"/>
      <c r="K953" s="4" t="s">
        <v>44</v>
      </c>
      <c r="L953" s="4" t="s">
        <v>93</v>
      </c>
      <c r="M953" s="4" t="s">
        <v>902</v>
      </c>
      <c r="N953" s="4"/>
      <c r="O953" s="4" t="s">
        <v>7180</v>
      </c>
      <c r="P953" s="2" t="s">
        <v>7181</v>
      </c>
      <c r="Q953" s="2" t="s">
        <v>7182</v>
      </c>
      <c r="R953" s="4" t="s">
        <v>391</v>
      </c>
      <c r="S953" s="4" t="s">
        <v>7183</v>
      </c>
      <c r="T953" s="4" t="s">
        <v>52</v>
      </c>
      <c r="U953" s="4"/>
      <c r="V953" s="4"/>
      <c r="W953" s="4"/>
      <c r="X953" s="2" t="s">
        <v>7184</v>
      </c>
      <c r="Y953" s="4" t="s">
        <v>54</v>
      </c>
      <c r="Z953" s="4"/>
      <c r="AA953" s="4"/>
      <c r="AB953" s="4"/>
    </row>
    <row r="954" customFormat="false" ht="75" hidden="false" customHeight="true" outlineLevel="0" collapsed="false">
      <c r="A954" s="4" t="s">
        <v>7185</v>
      </c>
      <c r="B954" s="4" t="s">
        <v>7178</v>
      </c>
      <c r="C954" s="4" t="s">
        <v>7178</v>
      </c>
      <c r="D954" s="4" t="n">
        <v>1972</v>
      </c>
      <c r="E954" s="4" t="s">
        <v>91</v>
      </c>
      <c r="F954" s="4" t="s">
        <v>4889</v>
      </c>
      <c r="G954" s="4" t="str">
        <f aca="false">IF(LEFT(I954,3)="R1 ","L6",IF(D954&gt;=2014,"L1",IF(D954&gt;=1998,"L2",IF(D954&gt;=1987,"L3",IF(D954&gt;=1978,"L4",IF(D954&gt;=1965,"L5","L6"))))))</f>
        <v>L5</v>
      </c>
      <c r="H954" s="4" t="str">
        <f aca="false">IFERROR(INDEX(Lanes!$C$2:$C$60,MATCH(LEFT(I954,FIND(" ",I954)-1),Lanes!$A$2:$A$60,0)),"?")</f>
        <v>V</v>
      </c>
      <c r="I954" s="4" t="s">
        <v>7080</v>
      </c>
      <c r="J954" s="4"/>
      <c r="K954" s="4" t="s">
        <v>6706</v>
      </c>
      <c r="L954" s="4" t="s">
        <v>93</v>
      </c>
      <c r="M954" s="4" t="s">
        <v>902</v>
      </c>
      <c r="N954" s="4" t="s">
        <v>6778</v>
      </c>
      <c r="O954" s="4" t="s">
        <v>4898</v>
      </c>
      <c r="P954" s="2" t="s">
        <v>7186</v>
      </c>
      <c r="Q954" s="2" t="s">
        <v>7187</v>
      </c>
      <c r="R954" s="4" t="s">
        <v>391</v>
      </c>
      <c r="S954" s="4" t="s">
        <v>7188</v>
      </c>
      <c r="T954" s="4" t="s">
        <v>107</v>
      </c>
      <c r="U954" s="4"/>
      <c r="V954" s="4"/>
      <c r="W954" s="4"/>
      <c r="X954" s="2" t="s">
        <v>7189</v>
      </c>
      <c r="Y954" s="4" t="s">
        <v>54</v>
      </c>
      <c r="Z954" s="4"/>
      <c r="AA954" s="4"/>
      <c r="AB954" s="4"/>
    </row>
    <row r="955" customFormat="false" ht="75" hidden="false" customHeight="true" outlineLevel="0" collapsed="false">
      <c r="A955" s="4" t="s">
        <v>7190</v>
      </c>
      <c r="B955" s="4" t="s">
        <v>7178</v>
      </c>
      <c r="C955" s="4" t="s">
        <v>7191</v>
      </c>
      <c r="D955" s="4" t="n">
        <v>1973</v>
      </c>
      <c r="E955" s="4" t="s">
        <v>396</v>
      </c>
      <c r="F955" s="4" t="s">
        <v>4889</v>
      </c>
      <c r="G955" s="4" t="str">
        <f aca="false">IF(LEFT(I955,3)="R1 ","L6",IF(D955&gt;=2014,"L1",IF(D955&gt;=1998,"L2",IF(D955&gt;=1987,"L3",IF(D955&gt;=1978,"L4",IF(D955&gt;=1965,"L5","L6"))))))</f>
        <v>L5</v>
      </c>
      <c r="H955" s="4" t="str">
        <f aca="false">IFERROR(INDEX(Lanes!$C$2:$C$60,MATCH(LEFT(I955,FIND(" ",I955)-1),Lanes!$A$2:$A$60,0)),"?")</f>
        <v>V</v>
      </c>
      <c r="I955" s="4" t="s">
        <v>7080</v>
      </c>
      <c r="J955" s="4"/>
      <c r="K955" s="4" t="s">
        <v>6706</v>
      </c>
      <c r="L955" s="4" t="s">
        <v>93</v>
      </c>
      <c r="M955" s="4" t="s">
        <v>902</v>
      </c>
      <c r="N955" s="4" t="s">
        <v>6778</v>
      </c>
      <c r="O955" s="4" t="s">
        <v>7192</v>
      </c>
      <c r="P955" s="2" t="s">
        <v>7193</v>
      </c>
      <c r="Q955" s="2" t="s">
        <v>7194</v>
      </c>
      <c r="R955" s="4" t="s">
        <v>50</v>
      </c>
      <c r="S955" s="4" t="s">
        <v>7195</v>
      </c>
      <c r="T955" s="4" t="s">
        <v>52</v>
      </c>
      <c r="U955" s="4"/>
      <c r="V955" s="4"/>
      <c r="W955" s="4"/>
      <c r="X955" s="2" t="s">
        <v>7196</v>
      </c>
      <c r="Y955" s="4" t="s">
        <v>54</v>
      </c>
      <c r="Z955" s="4"/>
      <c r="AA955" s="4"/>
      <c r="AB955" s="4"/>
    </row>
    <row r="956" customFormat="false" ht="75" hidden="false" customHeight="true" outlineLevel="0" collapsed="false">
      <c r="A956" s="4" t="s">
        <v>7197</v>
      </c>
      <c r="B956" s="4" t="s">
        <v>7198</v>
      </c>
      <c r="C956" s="4" t="s">
        <v>7199</v>
      </c>
      <c r="D956" s="4" t="n">
        <v>1990</v>
      </c>
      <c r="E956" s="4" t="s">
        <v>41</v>
      </c>
      <c r="F956" s="4" t="s">
        <v>7200</v>
      </c>
      <c r="G956" s="4" t="str">
        <f aca="false">IF(LEFT(I956,3)="R1 ","L6",IF(D956&gt;=2014,"L1",IF(D956&gt;=1998,"L2",IF(D956&gt;=1987,"L3",IF(D956&gt;=1978,"L4",IF(D956&gt;=1965,"L5","L6"))))))</f>
        <v>L3</v>
      </c>
      <c r="H956" s="4" t="str">
        <f aca="false">IFERROR(INDEX(Lanes!$C$2:$C$60,MATCH(LEFT(I956,FIND(" ",I956)-1),Lanes!$A$2:$A$60,0)),"?")</f>
        <v>V</v>
      </c>
      <c r="I956" s="4" t="s">
        <v>7080</v>
      </c>
      <c r="J956" s="4"/>
      <c r="K956" s="4" t="s">
        <v>44</v>
      </c>
      <c r="L956" s="4" t="s">
        <v>93</v>
      </c>
      <c r="M956" s="4" t="s">
        <v>5147</v>
      </c>
      <c r="N956" s="4" t="s">
        <v>5148</v>
      </c>
      <c r="O956" s="4" t="s">
        <v>7201</v>
      </c>
      <c r="P956" s="2" t="s">
        <v>7202</v>
      </c>
      <c r="Q956" s="2" t="s">
        <v>7203</v>
      </c>
      <c r="R956" s="4" t="s">
        <v>50</v>
      </c>
      <c r="S956" s="4" t="s">
        <v>7204</v>
      </c>
      <c r="T956" s="4" t="s">
        <v>52</v>
      </c>
      <c r="U956" s="4"/>
      <c r="V956" s="4"/>
      <c r="W956" s="4"/>
      <c r="X956" s="2" t="s">
        <v>7205</v>
      </c>
      <c r="Y956" s="4" t="s">
        <v>54</v>
      </c>
      <c r="Z956" s="4"/>
      <c r="AA956" s="4"/>
      <c r="AB956" s="4"/>
    </row>
    <row r="957" customFormat="false" ht="75" hidden="false" customHeight="true" outlineLevel="0" collapsed="false">
      <c r="A957" s="4" t="s">
        <v>7206</v>
      </c>
      <c r="B957" s="4" t="s">
        <v>5145</v>
      </c>
      <c r="C957" s="4" t="s">
        <v>5145</v>
      </c>
      <c r="D957" s="4" t="n">
        <v>1977</v>
      </c>
      <c r="E957" s="4" t="s">
        <v>91</v>
      </c>
      <c r="F957" s="4" t="s">
        <v>4889</v>
      </c>
      <c r="G957" s="4" t="str">
        <f aca="false">IF(LEFT(I957,3)="R1 ","L6",IF(D957&gt;=2014,"L1",IF(D957&gt;=1998,"L2",IF(D957&gt;=1987,"L3",IF(D957&gt;=1978,"L4",IF(D957&gt;=1965,"L5","L6"))))))</f>
        <v>L5</v>
      </c>
      <c r="H957" s="4" t="str">
        <f aca="false">IFERROR(INDEX(Lanes!$C$2:$C$60,MATCH(LEFT(I957,FIND(" ",I957)-1),Lanes!$A$2:$A$60,0)),"?")</f>
        <v>V</v>
      </c>
      <c r="I957" s="4" t="s">
        <v>7080</v>
      </c>
      <c r="J957" s="4"/>
      <c r="K957" s="4" t="s">
        <v>429</v>
      </c>
      <c r="L957" s="4" t="s">
        <v>93</v>
      </c>
      <c r="M957" s="4" t="s">
        <v>5147</v>
      </c>
      <c r="N957" s="4" t="s">
        <v>5148</v>
      </c>
      <c r="O957" s="4" t="s">
        <v>4898</v>
      </c>
      <c r="P957" s="2" t="s">
        <v>7207</v>
      </c>
      <c r="Q957" s="2" t="s">
        <v>7208</v>
      </c>
      <c r="R957" s="4" t="s">
        <v>50</v>
      </c>
      <c r="S957" s="4" t="s">
        <v>7209</v>
      </c>
      <c r="T957" s="4" t="s">
        <v>52</v>
      </c>
      <c r="U957" s="4"/>
      <c r="V957" s="4"/>
      <c r="W957" s="4"/>
      <c r="X957" s="2" t="s">
        <v>7210</v>
      </c>
      <c r="Y957" s="4" t="s">
        <v>54</v>
      </c>
      <c r="Z957" s="4"/>
      <c r="AA957" s="4"/>
      <c r="AB957" s="4"/>
    </row>
    <row r="958" customFormat="false" ht="75" hidden="false" customHeight="true" outlineLevel="0" collapsed="false">
      <c r="A958" s="4" t="s">
        <v>7211</v>
      </c>
      <c r="B958" s="4" t="s">
        <v>5145</v>
      </c>
      <c r="C958" s="4" t="s">
        <v>7212</v>
      </c>
      <c r="D958" s="4" t="n">
        <v>1978</v>
      </c>
      <c r="E958" s="4" t="s">
        <v>91</v>
      </c>
      <c r="F958" s="4" t="s">
        <v>4889</v>
      </c>
      <c r="G958" s="4" t="str">
        <f aca="false">IF(LEFT(I958,3)="R1 ","L6",IF(D958&gt;=2014,"L1",IF(D958&gt;=1998,"L2",IF(D958&gt;=1987,"L3",IF(D958&gt;=1978,"L4",IF(D958&gt;=1965,"L5","L6"))))))</f>
        <v>L4</v>
      </c>
      <c r="H958" s="4" t="str">
        <f aca="false">IFERROR(INDEX(Lanes!$C$2:$C$60,MATCH(LEFT(I958,FIND(" ",I958)-1),Lanes!$A$2:$A$60,0)),"?")</f>
        <v>V</v>
      </c>
      <c r="I958" s="4" t="s">
        <v>7080</v>
      </c>
      <c r="J958" s="4"/>
      <c r="K958" s="4" t="s">
        <v>429</v>
      </c>
      <c r="L958" s="4" t="s">
        <v>93</v>
      </c>
      <c r="M958" s="4" t="s">
        <v>5147</v>
      </c>
      <c r="N958" s="4" t="s">
        <v>5148</v>
      </c>
      <c r="O958" s="4" t="s">
        <v>7213</v>
      </c>
      <c r="P958" s="2" t="s">
        <v>7214</v>
      </c>
      <c r="Q958" s="2" t="s">
        <v>7215</v>
      </c>
      <c r="R958" s="4" t="s">
        <v>50</v>
      </c>
      <c r="S958" s="4" t="s">
        <v>7216</v>
      </c>
      <c r="T958" s="4" t="s">
        <v>52</v>
      </c>
      <c r="U958" s="4"/>
      <c r="V958" s="4"/>
      <c r="W958" s="4"/>
      <c r="X958" s="2" t="s">
        <v>7217</v>
      </c>
      <c r="Y958" s="4" t="s">
        <v>54</v>
      </c>
      <c r="Z958" s="4"/>
      <c r="AA958" s="4"/>
      <c r="AB958" s="4"/>
    </row>
    <row r="959" customFormat="false" ht="75" hidden="false" customHeight="true" outlineLevel="0" collapsed="false">
      <c r="A959" s="4" t="s">
        <v>7218</v>
      </c>
      <c r="B959" s="4" t="s">
        <v>5145</v>
      </c>
      <c r="C959" s="4" t="s">
        <v>7219</v>
      </c>
      <c r="D959" s="4" t="n">
        <v>1979</v>
      </c>
      <c r="E959" s="4" t="s">
        <v>91</v>
      </c>
      <c r="F959" s="4" t="s">
        <v>4889</v>
      </c>
      <c r="G959" s="4" t="str">
        <f aca="false">IF(LEFT(I959,3)="R1 ","L6",IF(D959&gt;=2014,"L1",IF(D959&gt;=1998,"L2",IF(D959&gt;=1987,"L3",IF(D959&gt;=1978,"L4",IF(D959&gt;=1965,"L5","L6"))))))</f>
        <v>L4</v>
      </c>
      <c r="H959" s="4" t="str">
        <f aca="false">IFERROR(INDEX(Lanes!$C$2:$C$60,MATCH(LEFT(I959,FIND(" ",I959)-1),Lanes!$A$2:$A$60,0)),"?")</f>
        <v>V</v>
      </c>
      <c r="I959" s="4" t="s">
        <v>7080</v>
      </c>
      <c r="J959" s="4"/>
      <c r="K959" s="4" t="s">
        <v>429</v>
      </c>
      <c r="L959" s="4" t="s">
        <v>93</v>
      </c>
      <c r="M959" s="4" t="s">
        <v>5147</v>
      </c>
      <c r="N959" s="4"/>
      <c r="O959" s="4" t="s">
        <v>7220</v>
      </c>
      <c r="P959" s="2" t="s">
        <v>7221</v>
      </c>
      <c r="Q959" s="2" t="s">
        <v>7222</v>
      </c>
      <c r="R959" s="4" t="s">
        <v>50</v>
      </c>
      <c r="S959" s="4" t="s">
        <v>7223</v>
      </c>
      <c r="T959" s="4" t="s">
        <v>107</v>
      </c>
      <c r="U959" s="4"/>
      <c r="V959" s="4"/>
      <c r="W959" s="4"/>
      <c r="X959" s="2" t="s">
        <v>7224</v>
      </c>
      <c r="Y959" s="4" t="s">
        <v>54</v>
      </c>
      <c r="Z959" s="4"/>
      <c r="AA959" s="4"/>
      <c r="AB959" s="4"/>
    </row>
    <row r="960" customFormat="false" ht="75" hidden="false" customHeight="true" outlineLevel="0" collapsed="false">
      <c r="A960" s="4" t="s">
        <v>7225</v>
      </c>
      <c r="B960" s="4" t="s">
        <v>5145</v>
      </c>
      <c r="C960" s="4" t="s">
        <v>7226</v>
      </c>
      <c r="D960" s="4" t="n">
        <v>1980</v>
      </c>
      <c r="E960" s="4" t="s">
        <v>396</v>
      </c>
      <c r="F960" s="4" t="s">
        <v>4889</v>
      </c>
      <c r="G960" s="4" t="str">
        <f aca="false">IF(LEFT(I960,3)="R1 ","L6",IF(D960&gt;=2014,"L1",IF(D960&gt;=1998,"L2",IF(D960&gt;=1987,"L3",IF(D960&gt;=1978,"L4",IF(D960&gt;=1965,"L5","L6"))))))</f>
        <v>L4</v>
      </c>
      <c r="H960" s="4" t="str">
        <f aca="false">IFERROR(INDEX(Lanes!$C$2:$C$60,MATCH(LEFT(I960,FIND(" ",I960)-1),Lanes!$A$2:$A$60,0)),"?")</f>
        <v>V</v>
      </c>
      <c r="I960" s="4" t="s">
        <v>7080</v>
      </c>
      <c r="J960" s="4"/>
      <c r="K960" s="4" t="s">
        <v>429</v>
      </c>
      <c r="L960" s="4" t="s">
        <v>93</v>
      </c>
      <c r="M960" s="4" t="s">
        <v>5147</v>
      </c>
      <c r="N960" s="4"/>
      <c r="O960" s="4" t="s">
        <v>7227</v>
      </c>
      <c r="P960" s="2" t="s">
        <v>7228</v>
      </c>
      <c r="Q960" s="2" t="s">
        <v>7229</v>
      </c>
      <c r="R960" s="4" t="s">
        <v>50</v>
      </c>
      <c r="S960" s="4" t="s">
        <v>7230</v>
      </c>
      <c r="T960" s="4" t="s">
        <v>107</v>
      </c>
      <c r="U960" s="4"/>
      <c r="V960" s="4"/>
      <c r="W960" s="4"/>
      <c r="X960" s="2" t="s">
        <v>7231</v>
      </c>
      <c r="Y960" s="4" t="s">
        <v>54</v>
      </c>
      <c r="Z960" s="4"/>
      <c r="AA960" s="4"/>
      <c r="AB960" s="4"/>
    </row>
    <row r="961" customFormat="false" ht="75" hidden="false" customHeight="true" outlineLevel="0" collapsed="false">
      <c r="A961" s="4" t="s">
        <v>7232</v>
      </c>
      <c r="B961" s="4" t="s">
        <v>7233</v>
      </c>
      <c r="C961" s="4" t="s">
        <v>7234</v>
      </c>
      <c r="D961" s="4" t="n">
        <v>1978</v>
      </c>
      <c r="E961" s="4" t="s">
        <v>91</v>
      </c>
      <c r="F961" s="4" t="s">
        <v>7235</v>
      </c>
      <c r="G961" s="4" t="str">
        <f aca="false">IF(LEFT(I961,3)="R1 ","L6",IF(D961&gt;=2014,"L1",IF(D961&gt;=1998,"L2",IF(D961&gt;=1987,"L3",IF(D961&gt;=1978,"L4",IF(D961&gt;=1965,"L5","L6"))))))</f>
        <v>L4</v>
      </c>
      <c r="H961" s="4" t="str">
        <f aca="false">IFERROR(INDEX(Lanes!$C$2:$C$60,MATCH(LEFT(I961,FIND(" ",I961)-1),Lanes!$A$2:$A$60,0)),"?")</f>
        <v>V</v>
      </c>
      <c r="I961" s="4" t="s">
        <v>7080</v>
      </c>
      <c r="J961" s="4"/>
      <c r="K961" s="4" t="s">
        <v>44</v>
      </c>
      <c r="L961" s="4" t="s">
        <v>93</v>
      </c>
      <c r="M961" s="4" t="s">
        <v>5147</v>
      </c>
      <c r="N961" s="4" t="s">
        <v>5148</v>
      </c>
      <c r="O961" s="4" t="s">
        <v>7236</v>
      </c>
      <c r="P961" s="2" t="s">
        <v>7237</v>
      </c>
      <c r="Q961" s="2" t="s">
        <v>7238</v>
      </c>
      <c r="R961" s="4" t="s">
        <v>50</v>
      </c>
      <c r="S961" s="4" t="s">
        <v>7239</v>
      </c>
      <c r="T961" s="4" t="s">
        <v>52</v>
      </c>
      <c r="U961" s="4"/>
      <c r="V961" s="4"/>
      <c r="W961" s="4"/>
      <c r="X961" s="2" t="s">
        <v>7240</v>
      </c>
      <c r="Y961" s="4" t="s">
        <v>54</v>
      </c>
      <c r="Z961" s="4"/>
      <c r="AA961" s="4"/>
      <c r="AB961" s="4"/>
    </row>
    <row r="962" customFormat="false" ht="75" hidden="false" customHeight="true" outlineLevel="0" collapsed="false">
      <c r="A962" s="4" t="s">
        <v>7241</v>
      </c>
      <c r="B962" s="4" t="s">
        <v>7233</v>
      </c>
      <c r="C962" s="4" t="s">
        <v>7242</v>
      </c>
      <c r="D962" s="4" t="n">
        <v>1980</v>
      </c>
      <c r="E962" s="4" t="s">
        <v>91</v>
      </c>
      <c r="F962" s="4" t="s">
        <v>7235</v>
      </c>
      <c r="G962" s="4" t="str">
        <f aca="false">IF(LEFT(I962,3)="R1 ","L6",IF(D962&gt;=2014,"L1",IF(D962&gt;=1998,"L2",IF(D962&gt;=1987,"L3",IF(D962&gt;=1978,"L4",IF(D962&gt;=1965,"L5","L6"))))))</f>
        <v>L4</v>
      </c>
      <c r="H962" s="4" t="str">
        <f aca="false">IFERROR(INDEX(Lanes!$C$2:$C$60,MATCH(LEFT(I962,FIND(" ",I962)-1),Lanes!$A$2:$A$60,0)),"?")</f>
        <v>V</v>
      </c>
      <c r="I962" s="4" t="s">
        <v>7080</v>
      </c>
      <c r="J962" s="4"/>
      <c r="K962" s="4" t="s">
        <v>44</v>
      </c>
      <c r="L962" s="4" t="s">
        <v>93</v>
      </c>
      <c r="M962" s="4" t="s">
        <v>5147</v>
      </c>
      <c r="N962" s="4"/>
      <c r="O962" s="4" t="s">
        <v>7243</v>
      </c>
      <c r="P962" s="2" t="s">
        <v>7244</v>
      </c>
      <c r="Q962" s="2" t="s">
        <v>7245</v>
      </c>
      <c r="R962" s="4" t="s">
        <v>391</v>
      </c>
      <c r="S962" s="4" t="s">
        <v>7246</v>
      </c>
      <c r="T962" s="4" t="s">
        <v>402</v>
      </c>
      <c r="U962" s="4"/>
      <c r="V962" s="4"/>
      <c r="W962" s="4"/>
      <c r="X962" s="2" t="s">
        <v>7247</v>
      </c>
      <c r="Y962" s="4" t="s">
        <v>54</v>
      </c>
      <c r="Z962" s="4"/>
      <c r="AA962" s="4"/>
      <c r="AB962" s="4"/>
    </row>
    <row r="963" customFormat="false" ht="75" hidden="false" customHeight="true" outlineLevel="0" collapsed="false">
      <c r="A963" s="4" t="s">
        <v>7248</v>
      </c>
      <c r="B963" s="4" t="s">
        <v>2444</v>
      </c>
      <c r="C963" s="4" t="s">
        <v>7249</v>
      </c>
      <c r="D963" s="4" t="n">
        <v>1988</v>
      </c>
      <c r="E963" s="4" t="s">
        <v>91</v>
      </c>
      <c r="F963" s="4" t="s">
        <v>5155</v>
      </c>
      <c r="G963" s="4" t="str">
        <f aca="false">IF(LEFT(I963,3)="R1 ","L6",IF(D963&gt;=2014,"L1",IF(D963&gt;=1998,"L2",IF(D963&gt;=1987,"L3",IF(D963&gt;=1978,"L4",IF(D963&gt;=1965,"L5","L6"))))))</f>
        <v>L3</v>
      </c>
      <c r="H963" s="4" t="str">
        <f aca="false">IFERROR(INDEX(Lanes!$C$2:$C$60,MATCH(LEFT(I963,FIND(" ",I963)-1),Lanes!$A$2:$A$60,0)),"?")</f>
        <v>V</v>
      </c>
      <c r="I963" s="4" t="s">
        <v>7080</v>
      </c>
      <c r="J963" s="4" t="s">
        <v>7139</v>
      </c>
      <c r="K963" s="4" t="s">
        <v>69</v>
      </c>
      <c r="L963" s="4" t="s">
        <v>93</v>
      </c>
      <c r="M963" s="4" t="s">
        <v>5147</v>
      </c>
      <c r="N963" s="4"/>
      <c r="O963" s="4" t="s">
        <v>7250</v>
      </c>
      <c r="P963" s="2" t="s">
        <v>7251</v>
      </c>
      <c r="Q963" s="2" t="s">
        <v>7252</v>
      </c>
      <c r="R963" s="4" t="s">
        <v>50</v>
      </c>
      <c r="S963" s="4" t="s">
        <v>7253</v>
      </c>
      <c r="T963" s="4" t="s">
        <v>52</v>
      </c>
      <c r="U963" s="4"/>
      <c r="V963" s="4"/>
      <c r="W963" s="4"/>
      <c r="X963" s="2" t="s">
        <v>7254</v>
      </c>
      <c r="Y963" s="4" t="s">
        <v>54</v>
      </c>
      <c r="Z963" s="4"/>
      <c r="AA963" s="4"/>
      <c r="AB963" s="4"/>
    </row>
    <row r="964" customFormat="false" ht="75" hidden="false" customHeight="true" outlineLevel="0" collapsed="false">
      <c r="A964" s="4" t="s">
        <v>7255</v>
      </c>
      <c r="B964" s="4" t="s">
        <v>2444</v>
      </c>
      <c r="C964" s="4" t="s">
        <v>2444</v>
      </c>
      <c r="D964" s="4" t="n">
        <v>1989</v>
      </c>
      <c r="E964" s="4" t="s">
        <v>91</v>
      </c>
      <c r="F964" s="4" t="s">
        <v>5155</v>
      </c>
      <c r="G964" s="4" t="str">
        <f aca="false">IF(LEFT(I964,3)="R1 ","L6",IF(D964&gt;=2014,"L1",IF(D964&gt;=1998,"L2",IF(D964&gt;=1987,"L3",IF(D964&gt;=1978,"L4",IF(D964&gt;=1965,"L5","L6"))))))</f>
        <v>L3</v>
      </c>
      <c r="H964" s="4" t="str">
        <f aca="false">IFERROR(INDEX(Lanes!$C$2:$C$60,MATCH(LEFT(I964,FIND(" ",I964)-1),Lanes!$A$2:$A$60,0)),"?")</f>
        <v>V</v>
      </c>
      <c r="I964" s="4" t="s">
        <v>7080</v>
      </c>
      <c r="J964" s="4"/>
      <c r="K964" s="4" t="s">
        <v>69</v>
      </c>
      <c r="L964" s="4" t="s">
        <v>93</v>
      </c>
      <c r="M964" s="4" t="s">
        <v>5147</v>
      </c>
      <c r="N964" s="4"/>
      <c r="O964" s="4" t="s">
        <v>7256</v>
      </c>
      <c r="P964" s="2" t="s">
        <v>7257</v>
      </c>
      <c r="Q964" s="2" t="s">
        <v>7258</v>
      </c>
      <c r="R964" s="4" t="s">
        <v>391</v>
      </c>
      <c r="S964" s="4" t="s">
        <v>7259</v>
      </c>
      <c r="T964" s="4" t="s">
        <v>107</v>
      </c>
      <c r="U964" s="4"/>
      <c r="V964" s="4"/>
      <c r="W964" s="4"/>
      <c r="X964" s="2" t="s">
        <v>7260</v>
      </c>
      <c r="Y964" s="4" t="s">
        <v>54</v>
      </c>
      <c r="Z964" s="4"/>
      <c r="AA964" s="4"/>
      <c r="AB964" s="4"/>
    </row>
    <row r="965" customFormat="false" ht="75" hidden="false" customHeight="true" outlineLevel="0" collapsed="false">
      <c r="A965" s="4" t="s">
        <v>7261</v>
      </c>
      <c r="B965" s="4" t="s">
        <v>7262</v>
      </c>
      <c r="C965" s="4" t="s">
        <v>7263</v>
      </c>
      <c r="D965" s="4" t="n">
        <v>1989</v>
      </c>
      <c r="E965" s="4" t="s">
        <v>396</v>
      </c>
      <c r="F965" s="4" t="s">
        <v>7264</v>
      </c>
      <c r="G965" s="4" t="str">
        <f aca="false">IF(LEFT(I965,3)="R1 ","L6",IF(D965&gt;=2014,"L1",IF(D965&gt;=1998,"L2",IF(D965&gt;=1987,"L3",IF(D965&gt;=1978,"L4",IF(D965&gt;=1965,"L5","L6"))))))</f>
        <v>L3</v>
      </c>
      <c r="H965" s="4" t="str">
        <f aca="false">IFERROR(INDEX(Lanes!$C$2:$C$60,MATCH(LEFT(I965,FIND(" ",I965)-1),Lanes!$A$2:$A$60,0)),"?")</f>
        <v>V</v>
      </c>
      <c r="I965" s="4" t="s">
        <v>7080</v>
      </c>
      <c r="J965" s="4"/>
      <c r="K965" s="4" t="s">
        <v>44</v>
      </c>
      <c r="L965" s="4" t="s">
        <v>93</v>
      </c>
      <c r="M965" s="4" t="s">
        <v>902</v>
      </c>
      <c r="N965" s="4" t="s">
        <v>7265</v>
      </c>
      <c r="O965" s="4" t="s">
        <v>7266</v>
      </c>
      <c r="P965" s="2" t="s">
        <v>7267</v>
      </c>
      <c r="Q965" s="2" t="s">
        <v>7268</v>
      </c>
      <c r="R965" s="4" t="s">
        <v>50</v>
      </c>
      <c r="S965" s="4" t="s">
        <v>7269</v>
      </c>
      <c r="T965" s="4" t="s">
        <v>52</v>
      </c>
      <c r="U965" s="4"/>
      <c r="V965" s="4"/>
      <c r="W965" s="4"/>
      <c r="X965" s="2" t="s">
        <v>7270</v>
      </c>
      <c r="Y965" s="4" t="s">
        <v>54</v>
      </c>
      <c r="Z965" s="4"/>
      <c r="AA965" s="4"/>
      <c r="AB965" s="4"/>
    </row>
    <row r="966" customFormat="false" ht="75" hidden="false" customHeight="true" outlineLevel="0" collapsed="false">
      <c r="A966" s="4" t="s">
        <v>7271</v>
      </c>
      <c r="B966" s="4" t="s">
        <v>7262</v>
      </c>
      <c r="C966" s="4" t="s">
        <v>7272</v>
      </c>
      <c r="D966" s="4" t="n">
        <v>2010</v>
      </c>
      <c r="E966" s="4" t="s">
        <v>41</v>
      </c>
      <c r="F966" s="4" t="s">
        <v>7273</v>
      </c>
      <c r="G966" s="4" t="str">
        <f aca="false">IF(LEFT(I966,3)="R1 ","L6",IF(D966&gt;=2014,"L1",IF(D966&gt;=1998,"L2",IF(D966&gt;=1987,"L3",IF(D966&gt;=1978,"L4",IF(D966&gt;=1965,"L5","L6"))))))</f>
        <v>L2</v>
      </c>
      <c r="H966" s="4" t="str">
        <f aca="false">IFERROR(INDEX(Lanes!$C$2:$C$60,MATCH(LEFT(I966,FIND(" ",I966)-1),Lanes!$A$2:$A$60,0)),"?")</f>
        <v>V</v>
      </c>
      <c r="I966" s="4" t="s">
        <v>7080</v>
      </c>
      <c r="J966" s="4"/>
      <c r="K966" s="4" t="s">
        <v>44</v>
      </c>
      <c r="L966" s="4" t="s">
        <v>93</v>
      </c>
      <c r="M966" s="4" t="s">
        <v>902</v>
      </c>
      <c r="N966" s="4" t="s">
        <v>7265</v>
      </c>
      <c r="O966" s="4" t="s">
        <v>7274</v>
      </c>
      <c r="P966" s="2" t="s">
        <v>7275</v>
      </c>
      <c r="Q966" s="2" t="s">
        <v>7276</v>
      </c>
      <c r="R966" s="4" t="s">
        <v>391</v>
      </c>
      <c r="S966" s="4" t="s">
        <v>7277</v>
      </c>
      <c r="T966" s="4" t="s">
        <v>402</v>
      </c>
      <c r="U966" s="4"/>
      <c r="V966" s="4"/>
      <c r="W966" s="4"/>
      <c r="X966" s="2" t="s">
        <v>7278</v>
      </c>
      <c r="Y966" s="4" t="s">
        <v>54</v>
      </c>
      <c r="Z966" s="4"/>
      <c r="AA966" s="4"/>
      <c r="AB966" s="4"/>
    </row>
    <row r="967" customFormat="false" ht="75" hidden="false" customHeight="true" outlineLevel="0" collapsed="false">
      <c r="A967" s="4" t="s">
        <v>7279</v>
      </c>
      <c r="B967" s="4" t="s">
        <v>7280</v>
      </c>
      <c r="C967" s="4" t="s">
        <v>7281</v>
      </c>
      <c r="D967" s="4" t="n">
        <v>1969</v>
      </c>
      <c r="E967" s="4" t="s">
        <v>91</v>
      </c>
      <c r="F967" s="4" t="s">
        <v>7282</v>
      </c>
      <c r="G967" s="4" t="str">
        <f aca="false">IF(LEFT(I967,3)="R1 ","L6",IF(D967&gt;=2014,"L1",IF(D967&gt;=1998,"L2",IF(D967&gt;=1987,"L3",IF(D967&gt;=1978,"L4",IF(D967&gt;=1965,"L5","L6"))))))</f>
        <v>L5</v>
      </c>
      <c r="H967" s="4" t="str">
        <f aca="false">IFERROR(INDEX(Lanes!$C$2:$C$60,MATCH(LEFT(I967,FIND(" ",I967)-1),Lanes!$A$2:$A$60,0)),"?")</f>
        <v>V</v>
      </c>
      <c r="I967" s="4" t="s">
        <v>7080</v>
      </c>
      <c r="J967" s="4"/>
      <c r="K967" s="4" t="s">
        <v>429</v>
      </c>
      <c r="L967" s="4" t="s">
        <v>93</v>
      </c>
      <c r="M967" s="4" t="s">
        <v>341</v>
      </c>
      <c r="N967" s="4"/>
      <c r="O967" s="4" t="s">
        <v>7283</v>
      </c>
      <c r="P967" s="2" t="s">
        <v>7284</v>
      </c>
      <c r="Q967" s="2" t="s">
        <v>7285</v>
      </c>
      <c r="R967" s="4" t="s">
        <v>391</v>
      </c>
      <c r="S967" s="4" t="s">
        <v>7286</v>
      </c>
      <c r="T967" s="4" t="s">
        <v>107</v>
      </c>
      <c r="U967" s="4"/>
      <c r="V967" s="4"/>
      <c r="W967" s="4"/>
      <c r="X967" s="2" t="s">
        <v>7287</v>
      </c>
      <c r="Y967" s="4" t="s">
        <v>54</v>
      </c>
      <c r="Z967" s="4"/>
      <c r="AA967" s="4"/>
      <c r="AB967" s="4"/>
    </row>
    <row r="968" customFormat="false" ht="75" hidden="false" customHeight="true" outlineLevel="0" collapsed="false">
      <c r="A968" s="4" t="s">
        <v>7288</v>
      </c>
      <c r="B968" s="4" t="s">
        <v>7289</v>
      </c>
      <c r="C968" s="4" t="s">
        <v>7290</v>
      </c>
      <c r="D968" s="4" t="n">
        <v>1973</v>
      </c>
      <c r="E968" s="4" t="s">
        <v>91</v>
      </c>
      <c r="F968" s="4" t="s">
        <v>1266</v>
      </c>
      <c r="G968" s="4" t="str">
        <f aca="false">IF(LEFT(I968,3)="R1 ","L6",IF(D968&gt;=2014,"L1",IF(D968&gt;=1998,"L2",IF(D968&gt;=1987,"L3",IF(D968&gt;=1978,"L4",IF(D968&gt;=1965,"L5","L6"))))))</f>
        <v>L5</v>
      </c>
      <c r="H968" s="4" t="str">
        <f aca="false">IFERROR(INDEX(Lanes!$C$2:$C$60,MATCH(LEFT(I968,FIND(" ",I968)-1),Lanes!$A$2:$A$60,0)),"?")</f>
        <v>V</v>
      </c>
      <c r="I968" s="4" t="s">
        <v>7080</v>
      </c>
      <c r="J968" s="4"/>
      <c r="K968" s="4" t="s">
        <v>429</v>
      </c>
      <c r="L968" s="4" t="s">
        <v>93</v>
      </c>
      <c r="M968" s="4" t="s">
        <v>341</v>
      </c>
      <c r="N968" s="4"/>
      <c r="O968" s="4" t="s">
        <v>7291</v>
      </c>
      <c r="P968" s="2" t="s">
        <v>7292</v>
      </c>
      <c r="Q968" s="2" t="s">
        <v>7293</v>
      </c>
      <c r="R968" s="4" t="s">
        <v>50</v>
      </c>
      <c r="S968" s="4" t="s">
        <v>7294</v>
      </c>
      <c r="T968" s="4" t="s">
        <v>52</v>
      </c>
      <c r="U968" s="4"/>
      <c r="V968" s="4"/>
      <c r="W968" s="4"/>
      <c r="X968" s="2" t="s">
        <v>7295</v>
      </c>
      <c r="Y968" s="4" t="s">
        <v>54</v>
      </c>
      <c r="Z968" s="4"/>
      <c r="AA968" s="4"/>
      <c r="AB968" s="4"/>
    </row>
    <row r="969" customFormat="false" ht="75" hidden="false" customHeight="true" outlineLevel="0" collapsed="false">
      <c r="A969" s="4" t="s">
        <v>7296</v>
      </c>
      <c r="B969" s="4" t="s">
        <v>7289</v>
      </c>
      <c r="C969" s="4" t="s">
        <v>7297</v>
      </c>
      <c r="D969" s="4" t="n">
        <v>1973</v>
      </c>
      <c r="E969" s="4" t="s">
        <v>91</v>
      </c>
      <c r="F969" s="4" t="s">
        <v>1266</v>
      </c>
      <c r="G969" s="4" t="str">
        <f aca="false">IF(LEFT(I969,3)="R1 ","L6",IF(D969&gt;=2014,"L1",IF(D969&gt;=1998,"L2",IF(D969&gt;=1987,"L3",IF(D969&gt;=1978,"L4",IF(D969&gt;=1965,"L5","L6"))))))</f>
        <v>L5</v>
      </c>
      <c r="H969" s="4" t="str">
        <f aca="false">IFERROR(INDEX(Lanes!$C$2:$C$60,MATCH(LEFT(I969,FIND(" ",I969)-1),Lanes!$A$2:$A$60,0)),"?")</f>
        <v>V</v>
      </c>
      <c r="I969" s="4" t="s">
        <v>7080</v>
      </c>
      <c r="J969" s="4"/>
      <c r="K969" s="4" t="s">
        <v>429</v>
      </c>
      <c r="L969" s="4" t="s">
        <v>93</v>
      </c>
      <c r="M969" s="4" t="s">
        <v>341</v>
      </c>
      <c r="N969" s="4"/>
      <c r="O969" s="4" t="s">
        <v>7291</v>
      </c>
      <c r="P969" s="2" t="s">
        <v>7298</v>
      </c>
      <c r="Q969" s="2" t="s">
        <v>7299</v>
      </c>
      <c r="R969" s="4" t="s">
        <v>391</v>
      </c>
      <c r="S969" s="4" t="s">
        <v>7300</v>
      </c>
      <c r="T969" s="4" t="s">
        <v>107</v>
      </c>
      <c r="U969" s="4"/>
      <c r="V969" s="4"/>
      <c r="W969" s="4"/>
      <c r="X969" s="2" t="s">
        <v>7301</v>
      </c>
      <c r="Y969" s="4" t="s">
        <v>54</v>
      </c>
      <c r="Z969" s="4"/>
      <c r="AA969" s="4"/>
      <c r="AB969" s="4"/>
    </row>
    <row r="970" customFormat="false" ht="75" hidden="false" customHeight="true" outlineLevel="0" collapsed="false">
      <c r="A970" s="4" t="s">
        <v>7302</v>
      </c>
      <c r="B970" s="4" t="s">
        <v>7303</v>
      </c>
      <c r="C970" s="4" t="s">
        <v>7303</v>
      </c>
      <c r="D970" s="4" t="n">
        <v>1972</v>
      </c>
      <c r="E970" s="4" t="s">
        <v>91</v>
      </c>
      <c r="F970" s="4" t="s">
        <v>7304</v>
      </c>
      <c r="G970" s="4" t="str">
        <f aca="false">IF(LEFT(I970,3)="R1 ","L6",IF(D970&gt;=2014,"L1",IF(D970&gt;=1998,"L2",IF(D970&gt;=1987,"L3",IF(D970&gt;=1978,"L4",IF(D970&gt;=1965,"L5","L6"))))))</f>
        <v>L5</v>
      </c>
      <c r="H970" s="4" t="str">
        <f aca="false">IFERROR(INDEX(Lanes!$C$2:$C$60,MATCH(LEFT(I970,FIND(" ",I970)-1),Lanes!$A$2:$A$60,0)),"?")</f>
        <v>V</v>
      </c>
      <c r="I970" s="4" t="s">
        <v>7080</v>
      </c>
      <c r="J970" s="4"/>
      <c r="K970" s="4" t="s">
        <v>44</v>
      </c>
      <c r="L970" s="4" t="s">
        <v>93</v>
      </c>
      <c r="M970" s="4" t="s">
        <v>902</v>
      </c>
      <c r="N970" s="4" t="s">
        <v>6778</v>
      </c>
      <c r="O970" s="4" t="s">
        <v>7305</v>
      </c>
      <c r="P970" s="2" t="s">
        <v>7306</v>
      </c>
      <c r="Q970" s="2" t="s">
        <v>7307</v>
      </c>
      <c r="R970" s="4" t="s">
        <v>50</v>
      </c>
      <c r="S970" s="4" t="s">
        <v>7308</v>
      </c>
      <c r="T970" s="4" t="s">
        <v>52</v>
      </c>
      <c r="U970" s="4"/>
      <c r="V970" s="4"/>
      <c r="W970" s="4"/>
      <c r="X970" s="2" t="s">
        <v>7309</v>
      </c>
      <c r="Y970" s="4" t="s">
        <v>54</v>
      </c>
      <c r="Z970" s="4"/>
      <c r="AA970" s="4"/>
      <c r="AB970" s="4"/>
    </row>
    <row r="971" customFormat="false" ht="75" hidden="false" customHeight="true" outlineLevel="0" collapsed="false">
      <c r="A971" s="4" t="s">
        <v>7310</v>
      </c>
      <c r="B971" s="4" t="s">
        <v>7311</v>
      </c>
      <c r="C971" s="4" t="s">
        <v>7312</v>
      </c>
      <c r="D971" s="4" t="n">
        <v>1972</v>
      </c>
      <c r="E971" s="4" t="s">
        <v>91</v>
      </c>
      <c r="F971" s="4" t="s">
        <v>3120</v>
      </c>
      <c r="G971" s="4" t="str">
        <f aca="false">IF(LEFT(I971,3)="R1 ","L6",IF(D971&gt;=2014,"L1",IF(D971&gt;=1998,"L2",IF(D971&gt;=1987,"L3",IF(D971&gt;=1978,"L4",IF(D971&gt;=1965,"L5","L6"))))))</f>
        <v>L5</v>
      </c>
      <c r="H971" s="4" t="str">
        <f aca="false">IFERROR(INDEX(Lanes!$C$2:$C$60,MATCH(LEFT(I971,FIND(" ",I971)-1),Lanes!$A$2:$A$60,0)),"?")</f>
        <v>V</v>
      </c>
      <c r="I971" s="4" t="s">
        <v>7080</v>
      </c>
      <c r="J971" s="4"/>
      <c r="K971" s="4" t="s">
        <v>429</v>
      </c>
      <c r="L971" s="4" t="s">
        <v>93</v>
      </c>
      <c r="M971" s="4" t="s">
        <v>902</v>
      </c>
      <c r="N971" s="4" t="s">
        <v>7313</v>
      </c>
      <c r="O971" s="4" t="s">
        <v>7314</v>
      </c>
      <c r="P971" s="2" t="s">
        <v>7315</v>
      </c>
      <c r="Q971" s="2" t="s">
        <v>7316</v>
      </c>
      <c r="R971" s="4" t="s">
        <v>50</v>
      </c>
      <c r="S971" s="4" t="s">
        <v>7317</v>
      </c>
      <c r="T971" s="4" t="s">
        <v>52</v>
      </c>
      <c r="U971" s="4"/>
      <c r="V971" s="4"/>
      <c r="W971" s="4"/>
      <c r="X971" s="2" t="s">
        <v>7318</v>
      </c>
      <c r="Y971" s="4" t="s">
        <v>54</v>
      </c>
      <c r="Z971" s="4"/>
      <c r="AA971" s="4"/>
      <c r="AB971" s="4"/>
    </row>
    <row r="972" customFormat="false" ht="75" hidden="false" customHeight="true" outlineLevel="0" collapsed="false">
      <c r="A972" s="4" t="s">
        <v>7319</v>
      </c>
      <c r="B972" s="4" t="s">
        <v>7311</v>
      </c>
      <c r="C972" s="4" t="s">
        <v>7320</v>
      </c>
      <c r="D972" s="4" t="n">
        <v>1973</v>
      </c>
      <c r="E972" s="4" t="s">
        <v>91</v>
      </c>
      <c r="F972" s="4" t="s">
        <v>3120</v>
      </c>
      <c r="G972" s="4" t="str">
        <f aca="false">IF(LEFT(I972,3)="R1 ","L6",IF(D972&gt;=2014,"L1",IF(D972&gt;=1998,"L2",IF(D972&gt;=1987,"L3",IF(D972&gt;=1978,"L4",IF(D972&gt;=1965,"L5","L6"))))))</f>
        <v>L5</v>
      </c>
      <c r="H972" s="4" t="str">
        <f aca="false">IFERROR(INDEX(Lanes!$C$2:$C$60,MATCH(LEFT(I972,FIND(" ",I972)-1),Lanes!$A$2:$A$60,0)),"?")</f>
        <v>V</v>
      </c>
      <c r="I972" s="4" t="s">
        <v>7080</v>
      </c>
      <c r="J972" s="4"/>
      <c r="K972" s="4" t="s">
        <v>429</v>
      </c>
      <c r="L972" s="4" t="s">
        <v>93</v>
      </c>
      <c r="M972" s="4" t="s">
        <v>902</v>
      </c>
      <c r="N972" s="4" t="s">
        <v>7313</v>
      </c>
      <c r="O972" s="4" t="s">
        <v>7321</v>
      </c>
      <c r="P972" s="2" t="s">
        <v>7322</v>
      </c>
      <c r="Q972" s="2" t="s">
        <v>7323</v>
      </c>
      <c r="R972" s="4" t="s">
        <v>50</v>
      </c>
      <c r="S972" s="4" t="s">
        <v>7324</v>
      </c>
      <c r="T972" s="4" t="s">
        <v>107</v>
      </c>
      <c r="U972" s="4"/>
      <c r="V972" s="4"/>
      <c r="W972" s="4"/>
      <c r="X972" s="2" t="s">
        <v>7325</v>
      </c>
      <c r="Y972" s="4" t="s">
        <v>54</v>
      </c>
      <c r="Z972" s="4"/>
      <c r="AA972" s="4"/>
      <c r="AB972" s="4"/>
    </row>
    <row r="973" customFormat="false" ht="75" hidden="false" customHeight="true" outlineLevel="0" collapsed="false">
      <c r="A973" s="4" t="s">
        <v>7326</v>
      </c>
      <c r="B973" s="4" t="s">
        <v>7327</v>
      </c>
      <c r="C973" s="4" t="s">
        <v>7328</v>
      </c>
      <c r="D973" s="4" t="n">
        <v>1973</v>
      </c>
      <c r="E973" s="4" t="s">
        <v>91</v>
      </c>
      <c r="F973" s="4" t="s">
        <v>6238</v>
      </c>
      <c r="G973" s="4" t="str">
        <f aca="false">IF(LEFT(I973,3)="R1 ","L6",IF(D973&gt;=2014,"L1",IF(D973&gt;=1998,"L2",IF(D973&gt;=1987,"L3",IF(D973&gt;=1978,"L4",IF(D973&gt;=1965,"L5","L6"))))))</f>
        <v>L5</v>
      </c>
      <c r="H973" s="4" t="str">
        <f aca="false">IFERROR(INDEX(Lanes!$C$2:$C$60,MATCH(LEFT(I973,FIND(" ",I973)-1),Lanes!$A$2:$A$60,0)),"?")</f>
        <v>V</v>
      </c>
      <c r="I973" s="4" t="s">
        <v>7080</v>
      </c>
      <c r="J973" s="4"/>
      <c r="K973" s="4" t="s">
        <v>429</v>
      </c>
      <c r="L973" s="4" t="s">
        <v>93</v>
      </c>
      <c r="M973" s="4" t="s">
        <v>1834</v>
      </c>
      <c r="N973" s="4" t="s">
        <v>7313</v>
      </c>
      <c r="O973" s="4" t="s">
        <v>7329</v>
      </c>
      <c r="P973" s="2" t="s">
        <v>7330</v>
      </c>
      <c r="Q973" s="2" t="s">
        <v>7331</v>
      </c>
      <c r="R973" s="4" t="s">
        <v>391</v>
      </c>
      <c r="S973" s="4" t="s">
        <v>7332</v>
      </c>
      <c r="T973" s="4" t="s">
        <v>107</v>
      </c>
      <c r="U973" s="4"/>
      <c r="V973" s="4"/>
      <c r="W973" s="4"/>
      <c r="X973" s="2" t="s">
        <v>7333</v>
      </c>
      <c r="Y973" s="4" t="s">
        <v>54</v>
      </c>
      <c r="Z973" s="4"/>
      <c r="AA973" s="4"/>
      <c r="AB973" s="4"/>
    </row>
    <row r="974" customFormat="false" ht="75" hidden="false" customHeight="true" outlineLevel="0" collapsed="false">
      <c r="A974" s="4" t="s">
        <v>7334</v>
      </c>
      <c r="B974" s="4" t="s">
        <v>7335</v>
      </c>
      <c r="C974" s="4" t="s">
        <v>7336</v>
      </c>
      <c r="D974" s="4" t="n">
        <v>1975</v>
      </c>
      <c r="E974" s="4" t="s">
        <v>91</v>
      </c>
      <c r="F974" s="4" t="s">
        <v>7337</v>
      </c>
      <c r="G974" s="4" t="str">
        <f aca="false">IF(LEFT(I974,3)="R1 ","L6",IF(D974&gt;=2014,"L1",IF(D974&gt;=1998,"L2",IF(D974&gt;=1987,"L3",IF(D974&gt;=1978,"L4",IF(D974&gt;=1965,"L5","L6"))))))</f>
        <v>L5</v>
      </c>
      <c r="H974" s="4" t="str">
        <f aca="false">IFERROR(INDEX(Lanes!$C$2:$C$60,MATCH(LEFT(I974,FIND(" ",I974)-1),Lanes!$A$2:$A$60,0)),"?")</f>
        <v>V</v>
      </c>
      <c r="I974" s="4" t="s">
        <v>7080</v>
      </c>
      <c r="J974" s="4"/>
      <c r="K974" s="4" t="s">
        <v>429</v>
      </c>
      <c r="L974" s="4" t="s">
        <v>93</v>
      </c>
      <c r="M974" s="4" t="s">
        <v>902</v>
      </c>
      <c r="N974" s="4" t="s">
        <v>7313</v>
      </c>
      <c r="O974" s="4" t="s">
        <v>7338</v>
      </c>
      <c r="P974" s="2" t="s">
        <v>7339</v>
      </c>
      <c r="Q974" s="2" t="s">
        <v>7340</v>
      </c>
      <c r="R974" s="4" t="s">
        <v>391</v>
      </c>
      <c r="S974" s="4" t="s">
        <v>7341</v>
      </c>
      <c r="T974" s="4" t="s">
        <v>107</v>
      </c>
      <c r="U974" s="4"/>
      <c r="V974" s="4"/>
      <c r="W974" s="4"/>
      <c r="X974" s="2" t="s">
        <v>7342</v>
      </c>
      <c r="Y974" s="4" t="s">
        <v>54</v>
      </c>
      <c r="Z974" s="4"/>
      <c r="AA974" s="4"/>
      <c r="AB974" s="4"/>
    </row>
    <row r="975" customFormat="false" ht="75" hidden="false" customHeight="true" outlineLevel="0" collapsed="false">
      <c r="A975" s="4" t="s">
        <v>7343</v>
      </c>
      <c r="B975" s="4" t="s">
        <v>7344</v>
      </c>
      <c r="C975" s="4" t="s">
        <v>7345</v>
      </c>
      <c r="D975" s="4" t="n">
        <v>1975</v>
      </c>
      <c r="E975" s="4" t="s">
        <v>91</v>
      </c>
      <c r="F975" s="4" t="s">
        <v>7346</v>
      </c>
      <c r="G975" s="4" t="str">
        <f aca="false">IF(LEFT(I975,3)="R1 ","L6",IF(D975&gt;=2014,"L1",IF(D975&gt;=1998,"L2",IF(D975&gt;=1987,"L3",IF(D975&gt;=1978,"L4",IF(D975&gt;=1965,"L5","L6"))))))</f>
        <v>L5</v>
      </c>
      <c r="H975" s="4" t="str">
        <f aca="false">IFERROR(INDEX(Lanes!$C$2:$C$60,MATCH(LEFT(I975,FIND(" ",I975)-1),Lanes!$A$2:$A$60,0)),"?")</f>
        <v>V</v>
      </c>
      <c r="I975" s="4" t="s">
        <v>7080</v>
      </c>
      <c r="J975" s="4"/>
      <c r="K975" s="4" t="s">
        <v>44</v>
      </c>
      <c r="L975" s="4" t="s">
        <v>93</v>
      </c>
      <c r="M975" s="4" t="s">
        <v>5147</v>
      </c>
      <c r="N975" s="4" t="s">
        <v>5148</v>
      </c>
      <c r="O975" s="4" t="s">
        <v>7347</v>
      </c>
      <c r="P975" s="2" t="s">
        <v>7348</v>
      </c>
      <c r="Q975" s="2" t="s">
        <v>7349</v>
      </c>
      <c r="R975" s="4" t="s">
        <v>391</v>
      </c>
      <c r="S975" s="4" t="s">
        <v>7350</v>
      </c>
      <c r="T975" s="4" t="s">
        <v>52</v>
      </c>
      <c r="U975" s="4"/>
      <c r="V975" s="4"/>
      <c r="W975" s="4"/>
      <c r="X975" s="2" t="s">
        <v>7351</v>
      </c>
      <c r="Y975" s="4" t="s">
        <v>54</v>
      </c>
      <c r="Z975" s="4"/>
      <c r="AA975" s="4"/>
      <c r="AB975" s="4"/>
    </row>
    <row r="976" customFormat="false" ht="75" hidden="false" customHeight="true" outlineLevel="0" collapsed="false">
      <c r="A976" s="4" t="s">
        <v>7352</v>
      </c>
      <c r="B976" s="4" t="s">
        <v>7344</v>
      </c>
      <c r="C976" s="4" t="s">
        <v>7353</v>
      </c>
      <c r="D976" s="4" t="n">
        <v>1979</v>
      </c>
      <c r="E976" s="4" t="s">
        <v>91</v>
      </c>
      <c r="F976" s="4" t="s">
        <v>7354</v>
      </c>
      <c r="G976" s="4" t="str">
        <f aca="false">IF(LEFT(I976,3)="R1 ","L6",IF(D976&gt;=2014,"L1",IF(D976&gt;=1998,"L2",IF(D976&gt;=1987,"L3",IF(D976&gt;=1978,"L4",IF(D976&gt;=1965,"L5","L6"))))))</f>
        <v>L4</v>
      </c>
      <c r="H976" s="4" t="str">
        <f aca="false">IFERROR(INDEX(Lanes!$C$2:$C$60,MATCH(LEFT(I976,FIND(" ",I976)-1),Lanes!$A$2:$A$60,0)),"?")</f>
        <v>V</v>
      </c>
      <c r="I976" s="4" t="s">
        <v>7080</v>
      </c>
      <c r="J976" s="4"/>
      <c r="K976" s="4" t="s">
        <v>429</v>
      </c>
      <c r="L976" s="4" t="s">
        <v>93</v>
      </c>
      <c r="M976" s="4" t="s">
        <v>5147</v>
      </c>
      <c r="N976" s="4" t="s">
        <v>5148</v>
      </c>
      <c r="O976" s="4" t="s">
        <v>7355</v>
      </c>
      <c r="P976" s="2" t="s">
        <v>7356</v>
      </c>
      <c r="Q976" s="2" t="s">
        <v>7357</v>
      </c>
      <c r="R976" s="4" t="s">
        <v>50</v>
      </c>
      <c r="S976" s="4" t="s">
        <v>7358</v>
      </c>
      <c r="T976" s="4" t="s">
        <v>52</v>
      </c>
      <c r="U976" s="4"/>
      <c r="V976" s="4"/>
      <c r="W976" s="4"/>
      <c r="X976" s="2" t="s">
        <v>7359</v>
      </c>
      <c r="Y976" s="4" t="s">
        <v>54</v>
      </c>
      <c r="Z976" s="4"/>
      <c r="AA976" s="4"/>
      <c r="AB976" s="4"/>
    </row>
    <row r="977" customFormat="false" ht="75" hidden="false" customHeight="true" outlineLevel="0" collapsed="false">
      <c r="A977" s="4" t="s">
        <v>7360</v>
      </c>
      <c r="B977" s="4" t="s">
        <v>7361</v>
      </c>
      <c r="C977" s="4" t="s">
        <v>7362</v>
      </c>
      <c r="D977" s="4" t="n">
        <v>1976</v>
      </c>
      <c r="E977" s="4" t="s">
        <v>91</v>
      </c>
      <c r="F977" s="4" t="s">
        <v>112</v>
      </c>
      <c r="G977" s="4" t="str">
        <f aca="false">IF(LEFT(I977,3)="R1 ","L6",IF(D977&gt;=2014,"L1",IF(D977&gt;=1998,"L2",IF(D977&gt;=1987,"L3",IF(D977&gt;=1978,"L4",IF(D977&gt;=1965,"L5","L6"))))))</f>
        <v>L5</v>
      </c>
      <c r="H977" s="4" t="str">
        <f aca="false">IFERROR(INDEX(Lanes!$C$2:$C$60,MATCH(LEFT(I977,FIND(" ",I977)-1),Lanes!$A$2:$A$60,0)),"?")</f>
        <v>V</v>
      </c>
      <c r="I977" s="4" t="s">
        <v>7080</v>
      </c>
      <c r="J977" s="4"/>
      <c r="K977" s="4" t="s">
        <v>44</v>
      </c>
      <c r="L977" s="4" t="s">
        <v>93</v>
      </c>
      <c r="M977" s="4" t="s">
        <v>902</v>
      </c>
      <c r="N977" s="4" t="s">
        <v>6778</v>
      </c>
      <c r="O977" s="4" t="s">
        <v>7305</v>
      </c>
      <c r="P977" s="2" t="s">
        <v>7363</v>
      </c>
      <c r="Q977" s="2" t="s">
        <v>7364</v>
      </c>
      <c r="R977" s="4" t="s">
        <v>391</v>
      </c>
      <c r="S977" s="4" t="s">
        <v>7365</v>
      </c>
      <c r="T977" s="4" t="s">
        <v>107</v>
      </c>
      <c r="U977" s="4"/>
      <c r="V977" s="4"/>
      <c r="W977" s="4"/>
      <c r="X977" s="2" t="s">
        <v>7366</v>
      </c>
      <c r="Y977" s="4" t="s">
        <v>54</v>
      </c>
      <c r="Z977" s="4"/>
      <c r="AA977" s="4"/>
      <c r="AB977" s="4"/>
    </row>
    <row r="978" customFormat="false" ht="75" hidden="false" customHeight="true" outlineLevel="0" collapsed="false">
      <c r="A978" s="4" t="s">
        <v>7367</v>
      </c>
      <c r="B978" s="4" t="s">
        <v>7368</v>
      </c>
      <c r="C978" s="4" t="s">
        <v>7369</v>
      </c>
      <c r="D978" s="4" t="n">
        <v>1973</v>
      </c>
      <c r="E978" s="4" t="s">
        <v>91</v>
      </c>
      <c r="F978" s="4" t="s">
        <v>258</v>
      </c>
      <c r="G978" s="4" t="str">
        <f aca="false">IF(LEFT(I978,3)="R1 ","L6",IF(D978&gt;=2014,"L1",IF(D978&gt;=1998,"L2",IF(D978&gt;=1987,"L3",IF(D978&gt;=1978,"L4",IF(D978&gt;=1965,"L5","L6"))))))</f>
        <v>L5</v>
      </c>
      <c r="H978" s="4" t="str">
        <f aca="false">IFERROR(INDEX(Lanes!$C$2:$C$60,MATCH(LEFT(I978,FIND(" ",I978)-1),Lanes!$A$2:$A$60,0)),"?")</f>
        <v>V</v>
      </c>
      <c r="I978" s="4" t="s">
        <v>7080</v>
      </c>
      <c r="J978" s="4"/>
      <c r="K978" s="4" t="s">
        <v>6706</v>
      </c>
      <c r="L978" s="4" t="s">
        <v>93</v>
      </c>
      <c r="M978" s="4" t="s">
        <v>7370</v>
      </c>
      <c r="N978" s="4"/>
      <c r="O978" s="4" t="s">
        <v>7371</v>
      </c>
      <c r="P978" s="2" t="s">
        <v>7372</v>
      </c>
      <c r="Q978" s="2" t="s">
        <v>7373</v>
      </c>
      <c r="R978" s="4" t="s">
        <v>391</v>
      </c>
      <c r="S978" s="4" t="s">
        <v>7374</v>
      </c>
      <c r="T978" s="4" t="s">
        <v>52</v>
      </c>
      <c r="U978" s="4"/>
      <c r="V978" s="4"/>
      <c r="W978" s="4"/>
      <c r="X978" s="2" t="s">
        <v>7375</v>
      </c>
      <c r="Y978" s="4" t="s">
        <v>54</v>
      </c>
      <c r="Z978" s="4"/>
      <c r="AA978" s="4"/>
      <c r="AB978" s="4"/>
    </row>
    <row r="979" customFormat="false" ht="75" hidden="false" customHeight="true" outlineLevel="0" collapsed="false">
      <c r="A979" s="4" t="s">
        <v>7376</v>
      </c>
      <c r="B979" s="4" t="s">
        <v>7368</v>
      </c>
      <c r="C979" s="4" t="s">
        <v>7368</v>
      </c>
      <c r="D979" s="4" t="n">
        <v>1974</v>
      </c>
      <c r="E979" s="4" t="s">
        <v>91</v>
      </c>
      <c r="F979" s="4" t="s">
        <v>7377</v>
      </c>
      <c r="G979" s="4" t="str">
        <f aca="false">IF(LEFT(I979,3)="R1 ","L6",IF(D979&gt;=2014,"L1",IF(D979&gt;=1998,"L2",IF(D979&gt;=1987,"L3",IF(D979&gt;=1978,"L4",IF(D979&gt;=1965,"L5","L6"))))))</f>
        <v>L5</v>
      </c>
      <c r="H979" s="4" t="str">
        <f aca="false">IFERROR(INDEX(Lanes!$C$2:$C$60,MATCH(LEFT(I979,FIND(" ",I979)-1),Lanes!$A$2:$A$60,0)),"?")</f>
        <v>V</v>
      </c>
      <c r="I979" s="4" t="s">
        <v>7080</v>
      </c>
      <c r="J979" s="4"/>
      <c r="K979" s="4" t="s">
        <v>6706</v>
      </c>
      <c r="L979" s="4" t="s">
        <v>93</v>
      </c>
      <c r="M979" s="4" t="s">
        <v>7370</v>
      </c>
      <c r="N979" s="4"/>
      <c r="O979" s="4" t="s">
        <v>7378</v>
      </c>
      <c r="P979" s="2" t="s">
        <v>7379</v>
      </c>
      <c r="Q979" s="2" t="s">
        <v>7380</v>
      </c>
      <c r="R979" s="4" t="s">
        <v>391</v>
      </c>
      <c r="S979" s="4" t="s">
        <v>7381</v>
      </c>
      <c r="T979" s="4" t="s">
        <v>402</v>
      </c>
      <c r="U979" s="4"/>
      <c r="V979" s="4"/>
      <c r="W979" s="4"/>
      <c r="X979" s="2" t="s">
        <v>7382</v>
      </c>
      <c r="Y979" s="4" t="s">
        <v>54</v>
      </c>
      <c r="Z979" s="4"/>
      <c r="AA979" s="4"/>
      <c r="AB979" s="4"/>
    </row>
    <row r="980" customFormat="false" ht="75" hidden="false" customHeight="true" outlineLevel="0" collapsed="false">
      <c r="A980" s="4" t="s">
        <v>7383</v>
      </c>
      <c r="B980" s="4" t="s">
        <v>7384</v>
      </c>
      <c r="C980" s="4" t="s">
        <v>7385</v>
      </c>
      <c r="D980" s="4" t="n">
        <v>1975</v>
      </c>
      <c r="E980" s="4" t="s">
        <v>91</v>
      </c>
      <c r="F980" s="4" t="s">
        <v>4921</v>
      </c>
      <c r="G980" s="4" t="str">
        <f aca="false">IF(LEFT(I980,3)="R1 ","L6",IF(D980&gt;=2014,"L1",IF(D980&gt;=1998,"L2",IF(D980&gt;=1987,"L3",IF(D980&gt;=1978,"L4",IF(D980&gt;=1965,"L5","L6"))))))</f>
        <v>L5</v>
      </c>
      <c r="H980" s="4" t="str">
        <f aca="false">IFERROR(INDEX(Lanes!$C$2:$C$60,MATCH(LEFT(I980,FIND(" ",I980)-1),Lanes!$A$2:$A$60,0)),"?")</f>
        <v>V</v>
      </c>
      <c r="I980" s="4" t="s">
        <v>7080</v>
      </c>
      <c r="J980" s="4"/>
      <c r="K980" s="4" t="s">
        <v>6706</v>
      </c>
      <c r="L980" s="4" t="s">
        <v>93</v>
      </c>
      <c r="M980" s="4" t="s">
        <v>1834</v>
      </c>
      <c r="N980" s="4" t="s">
        <v>6778</v>
      </c>
      <c r="O980" s="4" t="s">
        <v>5149</v>
      </c>
      <c r="P980" s="2" t="s">
        <v>7386</v>
      </c>
      <c r="Q980" s="2" t="s">
        <v>7387</v>
      </c>
      <c r="R980" s="4" t="s">
        <v>50</v>
      </c>
      <c r="S980" s="4" t="s">
        <v>7388</v>
      </c>
      <c r="T980" s="4" t="s">
        <v>107</v>
      </c>
      <c r="U980" s="4"/>
      <c r="V980" s="4"/>
      <c r="W980" s="4"/>
      <c r="X980" s="2" t="s">
        <v>7389</v>
      </c>
      <c r="Y980" s="4" t="s">
        <v>54</v>
      </c>
      <c r="Z980" s="4"/>
      <c r="AA980" s="4"/>
      <c r="AB980" s="4"/>
    </row>
    <row r="981" customFormat="false" ht="75" hidden="false" customHeight="true" outlineLevel="0" collapsed="false">
      <c r="A981" s="4" t="s">
        <v>7390</v>
      </c>
      <c r="B981" s="4" t="s">
        <v>7384</v>
      </c>
      <c r="C981" s="4" t="s">
        <v>7391</v>
      </c>
      <c r="D981" s="4" t="n">
        <v>1978</v>
      </c>
      <c r="E981" s="4" t="s">
        <v>91</v>
      </c>
      <c r="F981" s="4" t="s">
        <v>7392</v>
      </c>
      <c r="G981" s="4" t="str">
        <f aca="false">IF(LEFT(I981,3)="R1 ","L6",IF(D981&gt;=2014,"L1",IF(D981&gt;=1998,"L2",IF(D981&gt;=1987,"L3",IF(D981&gt;=1978,"L4",IF(D981&gt;=1965,"L5","L6"))))))</f>
        <v>L4</v>
      </c>
      <c r="H981" s="4" t="str">
        <f aca="false">IFERROR(INDEX(Lanes!$C$2:$C$60,MATCH(LEFT(I981,FIND(" ",I981)-1),Lanes!$A$2:$A$60,0)),"?")</f>
        <v>V</v>
      </c>
      <c r="I981" s="4" t="s">
        <v>7080</v>
      </c>
      <c r="J981" s="4"/>
      <c r="K981" s="4" t="s">
        <v>6706</v>
      </c>
      <c r="L981" s="4" t="s">
        <v>93</v>
      </c>
      <c r="M981" s="4" t="s">
        <v>902</v>
      </c>
      <c r="N981" s="4" t="s">
        <v>6778</v>
      </c>
      <c r="O981" s="4" t="s">
        <v>7393</v>
      </c>
      <c r="P981" s="2" t="s">
        <v>7394</v>
      </c>
      <c r="Q981" s="2" t="s">
        <v>7395</v>
      </c>
      <c r="R981" s="4" t="s">
        <v>50</v>
      </c>
      <c r="S981" s="4" t="s">
        <v>7396</v>
      </c>
      <c r="T981" s="4" t="s">
        <v>107</v>
      </c>
      <c r="U981" s="4"/>
      <c r="V981" s="4"/>
      <c r="W981" s="4"/>
      <c r="X981" s="2" t="s">
        <v>7397</v>
      </c>
      <c r="Y981" s="4" t="s">
        <v>54</v>
      </c>
      <c r="Z981" s="4"/>
      <c r="AA981" s="4"/>
      <c r="AB981" s="4"/>
    </row>
    <row r="982" customFormat="false" ht="75" hidden="false" customHeight="true" outlineLevel="0" collapsed="false">
      <c r="A982" s="4" t="s">
        <v>7398</v>
      </c>
      <c r="B982" s="4" t="s">
        <v>2483</v>
      </c>
      <c r="C982" s="4" t="s">
        <v>7399</v>
      </c>
      <c r="D982" s="4" t="n">
        <v>1978</v>
      </c>
      <c r="E982" s="4" t="s">
        <v>91</v>
      </c>
      <c r="F982" s="4" t="s">
        <v>7400</v>
      </c>
      <c r="G982" s="4" t="str">
        <f aca="false">IF(LEFT(I982,3)="R1 ","L6",IF(D982&gt;=2014,"L1",IF(D982&gt;=1998,"L2",IF(D982&gt;=1987,"L3",IF(D982&gt;=1978,"L4",IF(D982&gt;=1965,"L5","L6"))))))</f>
        <v>L4</v>
      </c>
      <c r="H982" s="4" t="str">
        <f aca="false">IFERROR(INDEX(Lanes!$C$2:$C$60,MATCH(LEFT(I982,FIND(" ",I982)-1),Lanes!$A$2:$A$60,0)),"?")</f>
        <v>V</v>
      </c>
      <c r="I982" s="4" t="s">
        <v>7080</v>
      </c>
      <c r="J982" s="4" t="s">
        <v>7139</v>
      </c>
      <c r="K982" s="4" t="s">
        <v>44</v>
      </c>
      <c r="L982" s="4" t="s">
        <v>93</v>
      </c>
      <c r="M982" s="4" t="s">
        <v>902</v>
      </c>
      <c r="N982" s="4" t="s">
        <v>7401</v>
      </c>
      <c r="O982" s="4" t="s">
        <v>7402</v>
      </c>
      <c r="P982" s="2" t="s">
        <v>7403</v>
      </c>
      <c r="Q982" s="2" t="s">
        <v>7404</v>
      </c>
      <c r="R982" s="4" t="s">
        <v>391</v>
      </c>
      <c r="S982" s="4" t="s">
        <v>7405</v>
      </c>
      <c r="T982" s="4" t="s">
        <v>107</v>
      </c>
      <c r="U982" s="4"/>
      <c r="V982" s="4"/>
      <c r="W982" s="4"/>
      <c r="X982" s="2" t="s">
        <v>7406</v>
      </c>
      <c r="Y982" s="4" t="s">
        <v>54</v>
      </c>
      <c r="Z982" s="4"/>
      <c r="AA982" s="4"/>
      <c r="AB982" s="4"/>
    </row>
    <row r="983" customFormat="false" ht="75" hidden="false" customHeight="true" outlineLevel="0" collapsed="false">
      <c r="A983" s="4" t="s">
        <v>7407</v>
      </c>
      <c r="B983" s="4" t="s">
        <v>2695</v>
      </c>
      <c r="C983" s="4" t="s">
        <v>7408</v>
      </c>
      <c r="D983" s="4" t="n">
        <v>1984</v>
      </c>
      <c r="E983" s="4" t="s">
        <v>91</v>
      </c>
      <c r="F983" s="4" t="s">
        <v>7409</v>
      </c>
      <c r="G983" s="4" t="str">
        <f aca="false">IF(LEFT(I983,3)="R1 ","L6",IF(D983&gt;=2014,"L1",IF(D983&gt;=1998,"L2",IF(D983&gt;=1987,"L3",IF(D983&gt;=1978,"L4",IF(D983&gt;=1965,"L5","L6"))))))</f>
        <v>L4</v>
      </c>
      <c r="H983" s="4" t="str">
        <f aca="false">IFERROR(INDEX(Lanes!$C$2:$C$60,MATCH(LEFT(I983,FIND(" ",I983)-1),Lanes!$A$2:$A$60,0)),"?")</f>
        <v>V</v>
      </c>
      <c r="I983" s="4" t="s">
        <v>7080</v>
      </c>
      <c r="J983" s="4"/>
      <c r="K983" s="4" t="s">
        <v>44</v>
      </c>
      <c r="L983" s="4" t="s">
        <v>93</v>
      </c>
      <c r="M983" s="4" t="s">
        <v>4957</v>
      </c>
      <c r="N983" s="4"/>
      <c r="O983" s="4" t="s">
        <v>7147</v>
      </c>
      <c r="P983" s="2" t="s">
        <v>7410</v>
      </c>
      <c r="Q983" s="2" t="s">
        <v>7411</v>
      </c>
      <c r="R983" s="4" t="s">
        <v>50</v>
      </c>
      <c r="S983" s="4" t="s">
        <v>7412</v>
      </c>
      <c r="T983" s="4" t="s">
        <v>52</v>
      </c>
      <c r="U983" s="4"/>
      <c r="V983" s="4"/>
      <c r="W983" s="4"/>
      <c r="X983" s="2" t="s">
        <v>7413</v>
      </c>
      <c r="Y983" s="4" t="s">
        <v>54</v>
      </c>
      <c r="Z983" s="4"/>
      <c r="AA983" s="4"/>
      <c r="AB983" s="4"/>
    </row>
    <row r="984" customFormat="false" ht="75" hidden="false" customHeight="true" outlineLevel="0" collapsed="false">
      <c r="A984" s="4" t="s">
        <v>7414</v>
      </c>
      <c r="B984" s="4" t="s">
        <v>2695</v>
      </c>
      <c r="C984" s="4" t="s">
        <v>7415</v>
      </c>
      <c r="D984" s="4" t="n">
        <v>1989</v>
      </c>
      <c r="E984" s="4" t="s">
        <v>91</v>
      </c>
      <c r="F984" s="4" t="s">
        <v>7138</v>
      </c>
      <c r="G984" s="4" t="str">
        <f aca="false">IF(LEFT(I984,3)="R1 ","L6",IF(D984&gt;=2014,"L1",IF(D984&gt;=1998,"L2",IF(D984&gt;=1987,"L3",IF(D984&gt;=1978,"L4",IF(D984&gt;=1965,"L5","L6"))))))</f>
        <v>L3</v>
      </c>
      <c r="H984" s="4" t="str">
        <f aca="false">IFERROR(INDEX(Lanes!$C$2:$C$60,MATCH(LEFT(I984,FIND(" ",I984)-1),Lanes!$A$2:$A$60,0)),"?")</f>
        <v>V</v>
      </c>
      <c r="I984" s="4" t="s">
        <v>7080</v>
      </c>
      <c r="J984" s="4" t="s">
        <v>7139</v>
      </c>
      <c r="K984" s="4" t="s">
        <v>44</v>
      </c>
      <c r="L984" s="4" t="s">
        <v>93</v>
      </c>
      <c r="M984" s="4" t="s">
        <v>4957</v>
      </c>
      <c r="N984" s="4"/>
      <c r="O984" s="4" t="s">
        <v>7416</v>
      </c>
      <c r="P984" s="2" t="s">
        <v>7417</v>
      </c>
      <c r="Q984" s="2" t="s">
        <v>7418</v>
      </c>
      <c r="R984" s="4" t="s">
        <v>50</v>
      </c>
      <c r="S984" s="4" t="s">
        <v>7419</v>
      </c>
      <c r="T984" s="4" t="s">
        <v>52</v>
      </c>
      <c r="U984" s="4"/>
      <c r="V984" s="4"/>
      <c r="W984" s="4"/>
      <c r="X984" s="2" t="s">
        <v>7420</v>
      </c>
      <c r="Y984" s="4" t="s">
        <v>54</v>
      </c>
      <c r="Z984" s="4"/>
      <c r="AA984" s="4"/>
      <c r="AB984" s="4"/>
    </row>
    <row r="985" customFormat="false" ht="75" hidden="false" customHeight="true" outlineLevel="0" collapsed="false">
      <c r="A985" s="4" t="s">
        <v>7421</v>
      </c>
      <c r="B985" s="4" t="s">
        <v>7422</v>
      </c>
      <c r="C985" s="4" t="s">
        <v>7422</v>
      </c>
      <c r="D985" s="4" t="n">
        <v>1971</v>
      </c>
      <c r="E985" s="4" t="s">
        <v>91</v>
      </c>
      <c r="F985" s="4" t="s">
        <v>1266</v>
      </c>
      <c r="G985" s="4" t="str">
        <f aca="false">IF(LEFT(I985,3)="R1 ","L6",IF(D985&gt;=2014,"L1",IF(D985&gt;=1998,"L2",IF(D985&gt;=1987,"L3",IF(D985&gt;=1978,"L4",IF(D985&gt;=1965,"L5","L6"))))))</f>
        <v>L5</v>
      </c>
      <c r="H985" s="4" t="str">
        <f aca="false">IFERROR(INDEX(Lanes!$C$2:$C$60,MATCH(LEFT(I985,FIND(" ",I985)-1),Lanes!$A$2:$A$60,0)),"?")</f>
        <v>V</v>
      </c>
      <c r="I985" s="4" t="s">
        <v>7423</v>
      </c>
      <c r="J985" s="4"/>
      <c r="K985" s="4" t="s">
        <v>44</v>
      </c>
      <c r="L985" s="4" t="s">
        <v>352</v>
      </c>
      <c r="M985" s="4" t="s">
        <v>7424</v>
      </c>
      <c r="N985" s="4" t="s">
        <v>7425</v>
      </c>
      <c r="O985" s="4" t="s">
        <v>7426</v>
      </c>
      <c r="P985" s="2" t="s">
        <v>7427</v>
      </c>
      <c r="Q985" s="2" t="s">
        <v>7428</v>
      </c>
      <c r="R985" s="4" t="s">
        <v>50</v>
      </c>
      <c r="S985" s="4" t="s">
        <v>7429</v>
      </c>
      <c r="T985" s="4" t="s">
        <v>52</v>
      </c>
      <c r="U985" s="4" t="s">
        <v>75</v>
      </c>
      <c r="V985" s="4"/>
      <c r="W985" s="4" t="s">
        <v>75</v>
      </c>
      <c r="X985" s="2" t="s">
        <v>7430</v>
      </c>
      <c r="Y985" s="4" t="s">
        <v>54</v>
      </c>
      <c r="Z985" s="4"/>
      <c r="AA985" s="4"/>
      <c r="AB985" s="4"/>
    </row>
    <row r="986" customFormat="false" ht="75" hidden="false" customHeight="true" outlineLevel="0" collapsed="false">
      <c r="A986" s="4" t="s">
        <v>7431</v>
      </c>
      <c r="B986" s="4" t="s">
        <v>7422</v>
      </c>
      <c r="C986" s="4" t="s">
        <v>7432</v>
      </c>
      <c r="D986" s="4" t="n">
        <v>1972</v>
      </c>
      <c r="E986" s="4" t="s">
        <v>91</v>
      </c>
      <c r="F986" s="4" t="s">
        <v>1266</v>
      </c>
      <c r="G986" s="4" t="str">
        <f aca="false">IF(LEFT(I986,3)="R1 ","L6",IF(D986&gt;=2014,"L1",IF(D986&gt;=1998,"L2",IF(D986&gt;=1987,"L3",IF(D986&gt;=1978,"L4",IF(D986&gt;=1965,"L5","L6"))))))</f>
        <v>L5</v>
      </c>
      <c r="H986" s="4" t="str">
        <f aca="false">IFERROR(INDEX(Lanes!$C$2:$C$60,MATCH(LEFT(I986,FIND(" ",I986)-1),Lanes!$A$2:$A$60,0)),"?")</f>
        <v>V</v>
      </c>
      <c r="I986" s="4" t="s">
        <v>7423</v>
      </c>
      <c r="J986" s="4"/>
      <c r="K986" s="4" t="s">
        <v>44</v>
      </c>
      <c r="L986" s="4" t="s">
        <v>352</v>
      </c>
      <c r="M986" s="4" t="s">
        <v>7424</v>
      </c>
      <c r="N986" s="4" t="s">
        <v>7425</v>
      </c>
      <c r="O986" s="4" t="s">
        <v>7433</v>
      </c>
      <c r="P986" s="2" t="s">
        <v>7434</v>
      </c>
      <c r="Q986" s="2" t="s">
        <v>7435</v>
      </c>
      <c r="R986" s="4" t="s">
        <v>50</v>
      </c>
      <c r="S986" s="4" t="s">
        <v>7436</v>
      </c>
      <c r="T986" s="4" t="s">
        <v>107</v>
      </c>
      <c r="U986" s="4"/>
      <c r="V986" s="4"/>
      <c r="W986" s="4" t="s">
        <v>75</v>
      </c>
      <c r="X986" s="2" t="s">
        <v>7437</v>
      </c>
      <c r="Y986" s="4" t="s">
        <v>54</v>
      </c>
      <c r="Z986" s="4"/>
      <c r="AA986" s="4"/>
      <c r="AB986" s="4"/>
    </row>
    <row r="987" customFormat="false" ht="75" hidden="false" customHeight="true" outlineLevel="0" collapsed="false">
      <c r="A987" s="4" t="s">
        <v>7438</v>
      </c>
      <c r="B987" s="4" t="s">
        <v>7422</v>
      </c>
      <c r="C987" s="4" t="s">
        <v>7439</v>
      </c>
      <c r="D987" s="4" t="n">
        <v>1973</v>
      </c>
      <c r="E987" s="4" t="s">
        <v>91</v>
      </c>
      <c r="F987" s="4" t="s">
        <v>1266</v>
      </c>
      <c r="G987" s="4" t="str">
        <f aca="false">IF(LEFT(I987,3)="R1 ","L6",IF(D987&gt;=2014,"L1",IF(D987&gt;=1998,"L2",IF(D987&gt;=1987,"L3",IF(D987&gt;=1978,"L4",IF(D987&gt;=1965,"L5","L6"))))))</f>
        <v>L5</v>
      </c>
      <c r="H987" s="4" t="str">
        <f aca="false">IFERROR(INDEX(Lanes!$C$2:$C$60,MATCH(LEFT(I987,FIND(" ",I987)-1),Lanes!$A$2:$A$60,0)),"?")</f>
        <v>V</v>
      </c>
      <c r="I987" s="4" t="s">
        <v>7423</v>
      </c>
      <c r="J987" s="4"/>
      <c r="K987" s="4" t="s">
        <v>44</v>
      </c>
      <c r="L987" s="4" t="s">
        <v>352</v>
      </c>
      <c r="M987" s="4" t="s">
        <v>7424</v>
      </c>
      <c r="N987" s="4" t="s">
        <v>7425</v>
      </c>
      <c r="O987" s="4" t="s">
        <v>7440</v>
      </c>
      <c r="P987" s="2" t="s">
        <v>7441</v>
      </c>
      <c r="Q987" s="2" t="s">
        <v>7442</v>
      </c>
      <c r="R987" s="4" t="s">
        <v>50</v>
      </c>
      <c r="S987" s="4" t="s">
        <v>7443</v>
      </c>
      <c r="T987" s="4" t="s">
        <v>52</v>
      </c>
      <c r="U987" s="4"/>
      <c r="V987" s="4"/>
      <c r="W987" s="4" t="s">
        <v>75</v>
      </c>
      <c r="X987" s="2" t="s">
        <v>7444</v>
      </c>
      <c r="Y987" s="4" t="s">
        <v>54</v>
      </c>
      <c r="Z987" s="4"/>
      <c r="AA987" s="4"/>
      <c r="AB987" s="4"/>
    </row>
    <row r="988" customFormat="false" ht="75" hidden="false" customHeight="true" outlineLevel="0" collapsed="false">
      <c r="A988" s="4" t="s">
        <v>7445</v>
      </c>
      <c r="B988" s="4" t="s">
        <v>7422</v>
      </c>
      <c r="C988" s="4" t="s">
        <v>7446</v>
      </c>
      <c r="D988" s="4" t="n">
        <v>1975</v>
      </c>
      <c r="E988" s="4" t="s">
        <v>91</v>
      </c>
      <c r="F988" s="4" t="s">
        <v>1266</v>
      </c>
      <c r="G988" s="4" t="str">
        <f aca="false">IF(LEFT(I988,3)="R1 ","L6",IF(D988&gt;=2014,"L1",IF(D988&gt;=1998,"L2",IF(D988&gt;=1987,"L3",IF(D988&gt;=1978,"L4",IF(D988&gt;=1965,"L5","L6"))))))</f>
        <v>L5</v>
      </c>
      <c r="H988" s="4" t="str">
        <f aca="false">IFERROR(INDEX(Lanes!$C$2:$C$60,MATCH(LEFT(I988,FIND(" ",I988)-1),Lanes!$A$2:$A$60,0)),"?")</f>
        <v>V</v>
      </c>
      <c r="I988" s="4" t="s">
        <v>7423</v>
      </c>
      <c r="J988" s="4"/>
      <c r="K988" s="4" t="s">
        <v>429</v>
      </c>
      <c r="L988" s="4" t="s">
        <v>352</v>
      </c>
      <c r="M988" s="4" t="s">
        <v>7424</v>
      </c>
      <c r="N988" s="4" t="s">
        <v>7425</v>
      </c>
      <c r="O988" s="4" t="s">
        <v>7447</v>
      </c>
      <c r="P988" s="2" t="s">
        <v>7448</v>
      </c>
      <c r="Q988" s="2" t="s">
        <v>7449</v>
      </c>
      <c r="R988" s="4" t="s">
        <v>50</v>
      </c>
      <c r="S988" s="4" t="s">
        <v>7450</v>
      </c>
      <c r="T988" s="4" t="s">
        <v>107</v>
      </c>
      <c r="U988" s="4"/>
      <c r="V988" s="4"/>
      <c r="W988" s="4" t="s">
        <v>75</v>
      </c>
      <c r="X988" s="2" t="s">
        <v>7451</v>
      </c>
      <c r="Y988" s="4" t="s">
        <v>54</v>
      </c>
      <c r="Z988" s="4"/>
      <c r="AA988" s="4"/>
      <c r="AB988" s="4"/>
    </row>
    <row r="989" customFormat="false" ht="75" hidden="false" customHeight="true" outlineLevel="0" collapsed="false">
      <c r="A989" s="4" t="s">
        <v>7452</v>
      </c>
      <c r="B989" s="4" t="s">
        <v>7422</v>
      </c>
      <c r="C989" s="4" t="s">
        <v>7453</v>
      </c>
      <c r="D989" s="4" t="n">
        <v>1978</v>
      </c>
      <c r="E989" s="4" t="s">
        <v>91</v>
      </c>
      <c r="F989" s="4" t="s">
        <v>6505</v>
      </c>
      <c r="G989" s="4" t="str">
        <f aca="false">IF(LEFT(I989,3)="R1 ","L6",IF(D989&gt;=2014,"L1",IF(D989&gt;=1998,"L2",IF(D989&gt;=1987,"L3",IF(D989&gt;=1978,"L4",IF(D989&gt;=1965,"L5","L6"))))))</f>
        <v>L4</v>
      </c>
      <c r="H989" s="4" t="str">
        <f aca="false">IFERROR(INDEX(Lanes!$C$2:$C$60,MATCH(LEFT(I989,FIND(" ",I989)-1),Lanes!$A$2:$A$60,0)),"?")</f>
        <v>V</v>
      </c>
      <c r="I989" s="4" t="s">
        <v>7423</v>
      </c>
      <c r="J989" s="4" t="s">
        <v>7454</v>
      </c>
      <c r="K989" s="4" t="s">
        <v>44</v>
      </c>
      <c r="L989" s="4" t="s">
        <v>352</v>
      </c>
      <c r="M989" s="4" t="s">
        <v>7424</v>
      </c>
      <c r="N989" s="4" t="s">
        <v>7425</v>
      </c>
      <c r="O989" s="4" t="s">
        <v>7455</v>
      </c>
      <c r="P989" s="2" t="s">
        <v>7456</v>
      </c>
      <c r="Q989" s="2" t="s">
        <v>7457</v>
      </c>
      <c r="R989" s="4" t="s">
        <v>50</v>
      </c>
      <c r="S989" s="4" t="s">
        <v>7458</v>
      </c>
      <c r="T989" s="4" t="s">
        <v>52</v>
      </c>
      <c r="U989" s="4"/>
      <c r="V989" s="4"/>
      <c r="W989" s="4" t="s">
        <v>75</v>
      </c>
      <c r="X989" s="2" t="s">
        <v>7459</v>
      </c>
      <c r="Y989" s="4" t="s">
        <v>54</v>
      </c>
      <c r="Z989" s="4"/>
      <c r="AA989" s="4"/>
      <c r="AB989" s="4"/>
    </row>
    <row r="990" customFormat="false" ht="75" hidden="false" customHeight="true" outlineLevel="0" collapsed="false">
      <c r="A990" s="4" t="s">
        <v>7460</v>
      </c>
      <c r="B990" s="4" t="s">
        <v>7422</v>
      </c>
      <c r="C990" s="4" t="s">
        <v>7461</v>
      </c>
      <c r="D990" s="4" t="n">
        <v>1980</v>
      </c>
      <c r="E990" s="4" t="s">
        <v>91</v>
      </c>
      <c r="F990" s="4" t="s">
        <v>6505</v>
      </c>
      <c r="G990" s="4" t="str">
        <f aca="false">IF(LEFT(I990,3)="R1 ","L6",IF(D990&gt;=2014,"L1",IF(D990&gt;=1998,"L2",IF(D990&gt;=1987,"L3",IF(D990&gt;=1978,"L4",IF(D990&gt;=1965,"L5","L6"))))))</f>
        <v>L4</v>
      </c>
      <c r="H990" s="4" t="str">
        <f aca="false">IFERROR(INDEX(Lanes!$C$2:$C$60,MATCH(LEFT(I990,FIND(" ",I990)-1),Lanes!$A$2:$A$60,0)),"?")</f>
        <v>V</v>
      </c>
      <c r="I990" s="4" t="s">
        <v>7423</v>
      </c>
      <c r="J990" s="4"/>
      <c r="K990" s="4" t="s">
        <v>44</v>
      </c>
      <c r="L990" s="4" t="s">
        <v>352</v>
      </c>
      <c r="M990" s="4" t="s">
        <v>7424</v>
      </c>
      <c r="N990" s="4" t="s">
        <v>7425</v>
      </c>
      <c r="O990" s="4" t="s">
        <v>7462</v>
      </c>
      <c r="P990" s="2" t="s">
        <v>7463</v>
      </c>
      <c r="Q990" s="2" t="s">
        <v>7464</v>
      </c>
      <c r="R990" s="4" t="s">
        <v>50</v>
      </c>
      <c r="S990" s="4" t="s">
        <v>7465</v>
      </c>
      <c r="T990" s="4" t="s">
        <v>107</v>
      </c>
      <c r="U990" s="4"/>
      <c r="V990" s="4"/>
      <c r="W990" s="4" t="s">
        <v>75</v>
      </c>
      <c r="X990" s="2" t="s">
        <v>7466</v>
      </c>
      <c r="Y990" s="4" t="s">
        <v>54</v>
      </c>
      <c r="Z990" s="4"/>
      <c r="AA990" s="4"/>
      <c r="AB990" s="4"/>
    </row>
    <row r="991" customFormat="false" ht="75" hidden="false" customHeight="true" outlineLevel="0" collapsed="false">
      <c r="A991" s="4" t="s">
        <v>7467</v>
      </c>
      <c r="B991" s="4" t="s">
        <v>7422</v>
      </c>
      <c r="C991" s="4" t="s">
        <v>7468</v>
      </c>
      <c r="D991" s="4" t="n">
        <v>1984</v>
      </c>
      <c r="E991" s="4" t="s">
        <v>91</v>
      </c>
      <c r="F991" s="4" t="s">
        <v>7469</v>
      </c>
      <c r="G991" s="4" t="str">
        <f aca="false">IF(LEFT(I991,3)="R1 ","L6",IF(D991&gt;=2014,"L1",IF(D991&gt;=1998,"L2",IF(D991&gt;=1987,"L3",IF(D991&gt;=1978,"L4",IF(D991&gt;=1965,"L5","L6"))))))</f>
        <v>L4</v>
      </c>
      <c r="H991" s="4" t="str">
        <f aca="false">IFERROR(INDEX(Lanes!$C$2:$C$60,MATCH(LEFT(I991,FIND(" ",I991)-1),Lanes!$A$2:$A$60,0)),"?")</f>
        <v>V</v>
      </c>
      <c r="I991" s="4" t="s">
        <v>7423</v>
      </c>
      <c r="J991" s="4"/>
      <c r="K991" s="4" t="s">
        <v>44</v>
      </c>
      <c r="L991" s="4" t="s">
        <v>352</v>
      </c>
      <c r="M991" s="4" t="s">
        <v>7424</v>
      </c>
      <c r="N991" s="4" t="s">
        <v>7425</v>
      </c>
      <c r="O991" s="4" t="s">
        <v>7470</v>
      </c>
      <c r="P991" s="2" t="s">
        <v>7471</v>
      </c>
      <c r="Q991" s="2" t="s">
        <v>7472</v>
      </c>
      <c r="R991" s="4" t="s">
        <v>50</v>
      </c>
      <c r="S991" s="4" t="s">
        <v>7473</v>
      </c>
      <c r="T991" s="4" t="s">
        <v>107</v>
      </c>
      <c r="U991" s="4"/>
      <c r="V991" s="4"/>
      <c r="W991" s="4" t="s">
        <v>75</v>
      </c>
      <c r="X991" s="2" t="s">
        <v>7474</v>
      </c>
      <c r="Y991" s="4" t="s">
        <v>54</v>
      </c>
      <c r="Z991" s="4"/>
      <c r="AA991" s="4"/>
      <c r="AB991" s="4"/>
    </row>
    <row r="992" customFormat="false" ht="75" hidden="false" customHeight="true" outlineLevel="0" collapsed="false">
      <c r="A992" s="4" t="s">
        <v>7475</v>
      </c>
      <c r="B992" s="4" t="s">
        <v>7422</v>
      </c>
      <c r="C992" s="4" t="s">
        <v>7476</v>
      </c>
      <c r="D992" s="4" t="n">
        <v>1991</v>
      </c>
      <c r="E992" s="4" t="s">
        <v>91</v>
      </c>
      <c r="F992" s="4" t="s">
        <v>7469</v>
      </c>
      <c r="G992" s="4" t="str">
        <f aca="false">IF(LEFT(I992,3)="R1 ","L6",IF(D992&gt;=2014,"L1",IF(D992&gt;=1998,"L2",IF(D992&gt;=1987,"L3",IF(D992&gt;=1978,"L4",IF(D992&gt;=1965,"L5","L6"))))))</f>
        <v>L3</v>
      </c>
      <c r="H992" s="4" t="str">
        <f aca="false">IFERROR(INDEX(Lanes!$C$2:$C$60,MATCH(LEFT(I992,FIND(" ",I992)-1),Lanes!$A$2:$A$60,0)),"?")</f>
        <v>V</v>
      </c>
      <c r="I992" s="4" t="s">
        <v>7423</v>
      </c>
      <c r="J992" s="4"/>
      <c r="K992" s="4" t="s">
        <v>44</v>
      </c>
      <c r="L992" s="4" t="s">
        <v>352</v>
      </c>
      <c r="M992" s="4" t="s">
        <v>7424</v>
      </c>
      <c r="N992" s="4" t="s">
        <v>7425</v>
      </c>
      <c r="O992" s="4" t="s">
        <v>7477</v>
      </c>
      <c r="P992" s="2" t="s">
        <v>7478</v>
      </c>
      <c r="Q992" s="2" t="s">
        <v>7479</v>
      </c>
      <c r="R992" s="4" t="s">
        <v>50</v>
      </c>
      <c r="S992" s="4" t="s">
        <v>7480</v>
      </c>
      <c r="T992" s="4" t="s">
        <v>52</v>
      </c>
      <c r="U992" s="4"/>
      <c r="V992" s="4"/>
      <c r="W992" s="4" t="s">
        <v>75</v>
      </c>
      <c r="X992" s="2" t="s">
        <v>7481</v>
      </c>
      <c r="Y992" s="4" t="s">
        <v>54</v>
      </c>
      <c r="Z992" s="4"/>
      <c r="AA992" s="4"/>
      <c r="AB992" s="4"/>
    </row>
    <row r="993" customFormat="false" ht="75" hidden="false" customHeight="true" outlineLevel="0" collapsed="false">
      <c r="A993" s="4" t="s">
        <v>7482</v>
      </c>
      <c r="B993" s="4" t="s">
        <v>7422</v>
      </c>
      <c r="C993" s="4" t="s">
        <v>7483</v>
      </c>
      <c r="D993" s="4" t="n">
        <v>1999</v>
      </c>
      <c r="E993" s="4" t="s">
        <v>91</v>
      </c>
      <c r="F993" s="4" t="s">
        <v>7469</v>
      </c>
      <c r="G993" s="4" t="str">
        <f aca="false">IF(LEFT(I993,3)="R1 ","L6",IF(D993&gt;=2014,"L1",IF(D993&gt;=1998,"L2",IF(D993&gt;=1987,"L3",IF(D993&gt;=1978,"L4",IF(D993&gt;=1965,"L5","L6"))))))</f>
        <v>L2</v>
      </c>
      <c r="H993" s="4" t="str">
        <f aca="false">IFERROR(INDEX(Lanes!$C$2:$C$60,MATCH(LEFT(I993,FIND(" ",I993)-1),Lanes!$A$2:$A$60,0)),"?")</f>
        <v>V</v>
      </c>
      <c r="I993" s="4" t="s">
        <v>7423</v>
      </c>
      <c r="J993" s="4"/>
      <c r="K993" s="4" t="s">
        <v>69</v>
      </c>
      <c r="L993" s="4" t="s">
        <v>352</v>
      </c>
      <c r="M993" s="4" t="s">
        <v>7424</v>
      </c>
      <c r="N993" s="4" t="s">
        <v>7425</v>
      </c>
      <c r="O993" s="4" t="s">
        <v>7484</v>
      </c>
      <c r="P993" s="2" t="s">
        <v>7485</v>
      </c>
      <c r="Q993" s="2" t="s">
        <v>7486</v>
      </c>
      <c r="R993" s="4" t="s">
        <v>50</v>
      </c>
      <c r="S993" s="4" t="s">
        <v>7487</v>
      </c>
      <c r="T993" s="4" t="s">
        <v>107</v>
      </c>
      <c r="U993" s="4"/>
      <c r="V993" s="4"/>
      <c r="W993" s="4" t="s">
        <v>75</v>
      </c>
      <c r="X993" s="2" t="s">
        <v>7488</v>
      </c>
      <c r="Y993" s="4" t="s">
        <v>54</v>
      </c>
      <c r="Z993" s="4"/>
      <c r="AA993" s="4"/>
      <c r="AB993" s="4"/>
    </row>
    <row r="994" customFormat="false" ht="75" hidden="false" customHeight="true" outlineLevel="0" collapsed="false">
      <c r="A994" s="4" t="s">
        <v>7489</v>
      </c>
      <c r="B994" s="4" t="s">
        <v>7422</v>
      </c>
      <c r="C994" s="4" t="s">
        <v>7249</v>
      </c>
      <c r="D994" s="4" t="n">
        <v>2005</v>
      </c>
      <c r="E994" s="4" t="s">
        <v>91</v>
      </c>
      <c r="F994" s="4" t="s">
        <v>7469</v>
      </c>
      <c r="G994" s="4" t="str">
        <f aca="false">IF(LEFT(I994,3)="R1 ","L6",IF(D994&gt;=2014,"L1",IF(D994&gt;=1998,"L2",IF(D994&gt;=1987,"L3",IF(D994&gt;=1978,"L4",IF(D994&gt;=1965,"L5","L6"))))))</f>
        <v>L2</v>
      </c>
      <c r="H994" s="4" t="str">
        <f aca="false">IFERROR(INDEX(Lanes!$C$2:$C$60,MATCH(LEFT(I994,FIND(" ",I994)-1),Lanes!$A$2:$A$60,0)),"?")</f>
        <v>V</v>
      </c>
      <c r="I994" s="4" t="s">
        <v>7423</v>
      </c>
      <c r="J994" s="4"/>
      <c r="K994" s="4" t="s">
        <v>44</v>
      </c>
      <c r="L994" s="4" t="s">
        <v>352</v>
      </c>
      <c r="M994" s="4" t="s">
        <v>7424</v>
      </c>
      <c r="N994" s="4" t="s">
        <v>7425</v>
      </c>
      <c r="O994" s="4" t="s">
        <v>7490</v>
      </c>
      <c r="P994" s="2" t="s">
        <v>7491</v>
      </c>
      <c r="Q994" s="2" t="s">
        <v>7492</v>
      </c>
      <c r="R994" s="4" t="s">
        <v>50</v>
      </c>
      <c r="S994" s="4" t="s">
        <v>7493</v>
      </c>
      <c r="T994" s="4" t="s">
        <v>52</v>
      </c>
      <c r="U994" s="4"/>
      <c r="V994" s="4"/>
      <c r="W994" s="4" t="s">
        <v>75</v>
      </c>
      <c r="X994" s="2" t="s">
        <v>7494</v>
      </c>
      <c r="Y994" s="4" t="s">
        <v>54</v>
      </c>
      <c r="Z994" s="4"/>
      <c r="AA994" s="4"/>
      <c r="AB994" s="4"/>
    </row>
    <row r="995" customFormat="false" ht="75" hidden="false" customHeight="true" outlineLevel="0" collapsed="false">
      <c r="A995" s="4" t="s">
        <v>7495</v>
      </c>
      <c r="B995" s="4" t="s">
        <v>7422</v>
      </c>
      <c r="C995" s="4" t="s">
        <v>7496</v>
      </c>
      <c r="D995" s="4" t="n">
        <v>2018</v>
      </c>
      <c r="E995" s="4" t="s">
        <v>91</v>
      </c>
      <c r="F995" s="4" t="s">
        <v>7469</v>
      </c>
      <c r="G995" s="4" t="str">
        <f aca="false">IF(LEFT(I995,3)="R1 ","L6",IF(D995&gt;=2014,"L1",IF(D995&gt;=1998,"L2",IF(D995&gt;=1987,"L3",IF(D995&gt;=1978,"L4",IF(D995&gt;=1965,"L5","L6"))))))</f>
        <v>L1</v>
      </c>
      <c r="H995" s="4" t="str">
        <f aca="false">IFERROR(INDEX(Lanes!$C$2:$C$60,MATCH(LEFT(I995,FIND(" ",I995)-1),Lanes!$A$2:$A$60,0)),"?")</f>
        <v>V</v>
      </c>
      <c r="I995" s="4" t="s">
        <v>7423</v>
      </c>
      <c r="J995" s="4" t="s">
        <v>7454</v>
      </c>
      <c r="K995" s="4" t="s">
        <v>44</v>
      </c>
      <c r="L995" s="4" t="s">
        <v>352</v>
      </c>
      <c r="M995" s="4" t="s">
        <v>7424</v>
      </c>
      <c r="N995" s="4" t="s">
        <v>7425</v>
      </c>
      <c r="O995" s="4" t="s">
        <v>7497</v>
      </c>
      <c r="P995" s="2" t="s">
        <v>7498</v>
      </c>
      <c r="Q995" s="2" t="s">
        <v>7499</v>
      </c>
      <c r="R995" s="4" t="s">
        <v>50</v>
      </c>
      <c r="S995" s="4" t="s">
        <v>7500</v>
      </c>
      <c r="T995" s="4" t="s">
        <v>52</v>
      </c>
      <c r="U995" s="4"/>
      <c r="V995" s="4"/>
      <c r="W995" s="4" t="s">
        <v>75</v>
      </c>
      <c r="X995" s="2" t="s">
        <v>7501</v>
      </c>
      <c r="Y995" s="4" t="s">
        <v>54</v>
      </c>
      <c r="Z995" s="4"/>
      <c r="AA995" s="4"/>
      <c r="AB995" s="4"/>
    </row>
    <row r="996" customFormat="false" ht="75" hidden="false" customHeight="true" outlineLevel="0" collapsed="false">
      <c r="A996" s="4" t="s">
        <v>7502</v>
      </c>
      <c r="B996" s="4" t="s">
        <v>7503</v>
      </c>
      <c r="C996" s="4" t="s">
        <v>7504</v>
      </c>
      <c r="D996" s="4" t="n">
        <v>1969</v>
      </c>
      <c r="E996" s="4" t="s">
        <v>91</v>
      </c>
      <c r="F996" s="4" t="s">
        <v>68</v>
      </c>
      <c r="G996" s="4" t="str">
        <f aca="false">IF(LEFT(I996,3)="R1 ","L6",IF(D996&gt;=2014,"L1",IF(D996&gt;=1998,"L2",IF(D996&gt;=1987,"L3",IF(D996&gt;=1978,"L4",IF(D996&gt;=1965,"L5","L6"))))))</f>
        <v>L5</v>
      </c>
      <c r="H996" s="4" t="str">
        <f aca="false">IFERROR(INDEX(Lanes!$C$2:$C$60,MATCH(LEFT(I996,FIND(" ",I996)-1),Lanes!$A$2:$A$60,0)),"?")</f>
        <v>V</v>
      </c>
      <c r="I996" s="4" t="s">
        <v>7423</v>
      </c>
      <c r="J996" s="4"/>
      <c r="K996" s="4" t="s">
        <v>44</v>
      </c>
      <c r="L996" s="4" t="s">
        <v>45</v>
      </c>
      <c r="M996" s="4" t="s">
        <v>131</v>
      </c>
      <c r="N996" s="4"/>
      <c r="O996" s="4" t="s">
        <v>7505</v>
      </c>
      <c r="P996" s="2" t="s">
        <v>7506</v>
      </c>
      <c r="Q996" s="2" t="s">
        <v>7507</v>
      </c>
      <c r="R996" s="4" t="s">
        <v>50</v>
      </c>
      <c r="S996" s="4" t="s">
        <v>7508</v>
      </c>
      <c r="T996" s="4" t="s">
        <v>107</v>
      </c>
      <c r="U996" s="4"/>
      <c r="V996" s="4"/>
      <c r="W996" s="4"/>
      <c r="X996" s="2" t="s">
        <v>7509</v>
      </c>
      <c r="Y996" s="4" t="s">
        <v>54</v>
      </c>
      <c r="Z996" s="4"/>
      <c r="AA996" s="4"/>
      <c r="AB996" s="4"/>
    </row>
    <row r="997" customFormat="false" ht="75" hidden="false" customHeight="true" outlineLevel="0" collapsed="false">
      <c r="A997" s="4" t="s">
        <v>7510</v>
      </c>
      <c r="B997" s="4" t="s">
        <v>7503</v>
      </c>
      <c r="C997" s="4" t="s">
        <v>7511</v>
      </c>
      <c r="D997" s="4" t="n">
        <v>1969</v>
      </c>
      <c r="E997" s="4" t="s">
        <v>91</v>
      </c>
      <c r="F997" s="4" t="s">
        <v>68</v>
      </c>
      <c r="G997" s="4" t="str">
        <f aca="false">IF(LEFT(I997,3)="R1 ","L6",IF(D997&gt;=2014,"L1",IF(D997&gt;=1998,"L2",IF(D997&gt;=1987,"L3",IF(D997&gt;=1978,"L4",IF(D997&gt;=1965,"L5","L6"))))))</f>
        <v>L5</v>
      </c>
      <c r="H997" s="4" t="str">
        <f aca="false">IFERROR(INDEX(Lanes!$C$2:$C$60,MATCH(LEFT(I997,FIND(" ",I997)-1),Lanes!$A$2:$A$60,0)),"?")</f>
        <v>V</v>
      </c>
      <c r="I997" s="4" t="s">
        <v>7423</v>
      </c>
      <c r="J997" s="4"/>
      <c r="K997" s="4" t="s">
        <v>113</v>
      </c>
      <c r="L997" s="4" t="s">
        <v>45</v>
      </c>
      <c r="M997" s="4" t="s">
        <v>131</v>
      </c>
      <c r="N997" s="4"/>
      <c r="O997" s="4" t="s">
        <v>7512</v>
      </c>
      <c r="P997" s="2" t="s">
        <v>7513</v>
      </c>
      <c r="Q997" s="2" t="s">
        <v>7514</v>
      </c>
      <c r="R997" s="4" t="s">
        <v>50</v>
      </c>
      <c r="S997" s="4" t="s">
        <v>7515</v>
      </c>
      <c r="T997" s="4" t="s">
        <v>107</v>
      </c>
      <c r="U997" s="4"/>
      <c r="V997" s="4"/>
      <c r="W997" s="4"/>
      <c r="X997" s="2" t="s">
        <v>7516</v>
      </c>
      <c r="Y997" s="4" t="s">
        <v>54</v>
      </c>
      <c r="Z997" s="4"/>
      <c r="AA997" s="4"/>
      <c r="AB997" s="4"/>
    </row>
    <row r="998" customFormat="false" ht="75" hidden="false" customHeight="true" outlineLevel="0" collapsed="false">
      <c r="A998" s="4" t="s">
        <v>7517</v>
      </c>
      <c r="B998" s="4" t="s">
        <v>7503</v>
      </c>
      <c r="C998" s="4" t="s">
        <v>7518</v>
      </c>
      <c r="D998" s="4" t="n">
        <v>1971</v>
      </c>
      <c r="E998" s="4" t="s">
        <v>91</v>
      </c>
      <c r="F998" s="4" t="s">
        <v>68</v>
      </c>
      <c r="G998" s="4" t="str">
        <f aca="false">IF(LEFT(I998,3)="R1 ","L6",IF(D998&gt;=2014,"L1",IF(D998&gt;=1998,"L2",IF(D998&gt;=1987,"L3",IF(D998&gt;=1978,"L4",IF(D998&gt;=1965,"L5","L6"))))))</f>
        <v>L5</v>
      </c>
      <c r="H998" s="4" t="str">
        <f aca="false">IFERROR(INDEX(Lanes!$C$2:$C$60,MATCH(LEFT(I998,FIND(" ",I998)-1),Lanes!$A$2:$A$60,0)),"?")</f>
        <v>V</v>
      </c>
      <c r="I998" s="4" t="s">
        <v>7423</v>
      </c>
      <c r="J998" s="4"/>
      <c r="K998" s="4" t="s">
        <v>44</v>
      </c>
      <c r="L998" s="4" t="s">
        <v>45</v>
      </c>
      <c r="M998" s="4" t="s">
        <v>131</v>
      </c>
      <c r="N998" s="4"/>
      <c r="O998" s="4" t="s">
        <v>7519</v>
      </c>
      <c r="P998" s="2" t="s">
        <v>7520</v>
      </c>
      <c r="Q998" s="2" t="s">
        <v>7521</v>
      </c>
      <c r="R998" s="4" t="s">
        <v>50</v>
      </c>
      <c r="S998" s="4" t="s">
        <v>7522</v>
      </c>
      <c r="T998" s="4" t="s">
        <v>52</v>
      </c>
      <c r="U998" s="4" t="s">
        <v>75</v>
      </c>
      <c r="V998" s="4"/>
      <c r="W998" s="4"/>
      <c r="X998" s="2" t="s">
        <v>7523</v>
      </c>
      <c r="Y998" s="4" t="s">
        <v>54</v>
      </c>
      <c r="Z998" s="4"/>
      <c r="AA998" s="4"/>
      <c r="AB998" s="4"/>
    </row>
    <row r="999" customFormat="false" ht="75" hidden="false" customHeight="true" outlineLevel="0" collapsed="false">
      <c r="A999" s="4" t="s">
        <v>7524</v>
      </c>
      <c r="B999" s="4" t="s">
        <v>7503</v>
      </c>
      <c r="C999" s="4" t="s">
        <v>7525</v>
      </c>
      <c r="D999" s="4" t="n">
        <v>1972</v>
      </c>
      <c r="E999" s="4" t="s">
        <v>91</v>
      </c>
      <c r="F999" s="4" t="s">
        <v>68</v>
      </c>
      <c r="G999" s="4" t="str">
        <f aca="false">IF(LEFT(I999,3)="R1 ","L6",IF(D999&gt;=2014,"L1",IF(D999&gt;=1998,"L2",IF(D999&gt;=1987,"L3",IF(D999&gt;=1978,"L4",IF(D999&gt;=1965,"L5","L6"))))))</f>
        <v>L5</v>
      </c>
      <c r="H999" s="4" t="str">
        <f aca="false">IFERROR(INDEX(Lanes!$C$2:$C$60,MATCH(LEFT(I999,FIND(" ",I999)-1),Lanes!$A$2:$A$60,0)),"?")</f>
        <v>V</v>
      </c>
      <c r="I999" s="4" t="s">
        <v>7423</v>
      </c>
      <c r="J999" s="4"/>
      <c r="K999" s="4" t="s">
        <v>44</v>
      </c>
      <c r="L999" s="4" t="s">
        <v>45</v>
      </c>
      <c r="M999" s="4" t="s">
        <v>131</v>
      </c>
      <c r="N999" s="4"/>
      <c r="O999" s="4" t="s">
        <v>7526</v>
      </c>
      <c r="P999" s="2" t="s">
        <v>7527</v>
      </c>
      <c r="Q999" s="2" t="s">
        <v>7528</v>
      </c>
      <c r="R999" s="4" t="s">
        <v>50</v>
      </c>
      <c r="S999" s="4" t="s">
        <v>7529</v>
      </c>
      <c r="T999" s="4" t="s">
        <v>107</v>
      </c>
      <c r="U999" s="4"/>
      <c r="V999" s="4"/>
      <c r="W999" s="4"/>
      <c r="X999" s="2" t="s">
        <v>7530</v>
      </c>
      <c r="Y999" s="4" t="s">
        <v>54</v>
      </c>
      <c r="Z999" s="4"/>
      <c r="AA999" s="4"/>
      <c r="AB999" s="4"/>
    </row>
    <row r="1000" customFormat="false" ht="75" hidden="false" customHeight="true" outlineLevel="0" collapsed="false">
      <c r="A1000" s="4" t="s">
        <v>7531</v>
      </c>
      <c r="B1000" s="4" t="s">
        <v>7503</v>
      </c>
      <c r="C1000" s="4" t="s">
        <v>7532</v>
      </c>
      <c r="D1000" s="4" t="n">
        <v>1972</v>
      </c>
      <c r="E1000" s="4" t="s">
        <v>91</v>
      </c>
      <c r="F1000" s="4" t="s">
        <v>68</v>
      </c>
      <c r="G1000" s="4" t="str">
        <f aca="false">IF(LEFT(I1000,3)="R1 ","L6",IF(D1000&gt;=2014,"L1",IF(D1000&gt;=1998,"L2",IF(D1000&gt;=1987,"L3",IF(D1000&gt;=1978,"L4",IF(D1000&gt;=1965,"L5","L6"))))))</f>
        <v>L5</v>
      </c>
      <c r="H1000" s="4" t="str">
        <f aca="false">IFERROR(INDEX(Lanes!$C$2:$C$60,MATCH(LEFT(I1000,FIND(" ",I1000)-1),Lanes!$A$2:$A$60,0)),"?")</f>
        <v>V</v>
      </c>
      <c r="I1000" s="4" t="s">
        <v>7423</v>
      </c>
      <c r="J1000" s="4"/>
      <c r="K1000" s="4" t="s">
        <v>44</v>
      </c>
      <c r="L1000" s="4" t="s">
        <v>45</v>
      </c>
      <c r="M1000" s="4" t="s">
        <v>131</v>
      </c>
      <c r="N1000" s="4"/>
      <c r="O1000" s="4" t="s">
        <v>7533</v>
      </c>
      <c r="P1000" s="2" t="s">
        <v>7534</v>
      </c>
      <c r="Q1000" s="2" t="s">
        <v>7535</v>
      </c>
      <c r="R1000" s="4" t="s">
        <v>50</v>
      </c>
      <c r="S1000" s="4" t="s">
        <v>7536</v>
      </c>
      <c r="T1000" s="4" t="s">
        <v>52</v>
      </c>
      <c r="U1000" s="4"/>
      <c r="V1000" s="4"/>
      <c r="W1000" s="4"/>
      <c r="X1000" s="2" t="s">
        <v>7537</v>
      </c>
      <c r="Y1000" s="4" t="s">
        <v>54</v>
      </c>
      <c r="Z1000" s="4"/>
      <c r="AA1000" s="4"/>
      <c r="AB1000" s="4"/>
    </row>
    <row r="1001" customFormat="false" ht="75" hidden="false" customHeight="true" outlineLevel="0" collapsed="false">
      <c r="A1001" s="4" t="s">
        <v>7538</v>
      </c>
      <c r="B1001" s="4" t="s">
        <v>7503</v>
      </c>
      <c r="C1001" s="4" t="s">
        <v>7539</v>
      </c>
      <c r="D1001" s="4" t="n">
        <v>1974</v>
      </c>
      <c r="E1001" s="4" t="s">
        <v>91</v>
      </c>
      <c r="F1001" s="4" t="s">
        <v>68</v>
      </c>
      <c r="G1001" s="4" t="str">
        <f aca="false">IF(LEFT(I1001,3)="R1 ","L6",IF(D1001&gt;=2014,"L1",IF(D1001&gt;=1998,"L2",IF(D1001&gt;=1987,"L3",IF(D1001&gt;=1978,"L4",IF(D1001&gt;=1965,"L5","L6"))))))</f>
        <v>L5</v>
      </c>
      <c r="H1001" s="4" t="str">
        <f aca="false">IFERROR(INDEX(Lanes!$C$2:$C$60,MATCH(LEFT(I1001,FIND(" ",I1001)-1),Lanes!$A$2:$A$60,0)),"?")</f>
        <v>V</v>
      </c>
      <c r="I1001" s="4" t="s">
        <v>7423</v>
      </c>
      <c r="J1001" s="4"/>
      <c r="K1001" s="4" t="s">
        <v>44</v>
      </c>
      <c r="L1001" s="4" t="s">
        <v>45</v>
      </c>
      <c r="M1001" s="4" t="s">
        <v>7540</v>
      </c>
      <c r="N1001" s="4"/>
      <c r="O1001" s="4" t="s">
        <v>7541</v>
      </c>
      <c r="P1001" s="2" t="s">
        <v>7542</v>
      </c>
      <c r="Q1001" s="2" t="s">
        <v>7543</v>
      </c>
      <c r="R1001" s="4" t="s">
        <v>50</v>
      </c>
      <c r="S1001" s="4" t="s">
        <v>7544</v>
      </c>
      <c r="T1001" s="4" t="s">
        <v>402</v>
      </c>
      <c r="U1001" s="4"/>
      <c r="V1001" s="4"/>
      <c r="W1001" s="4"/>
      <c r="X1001" s="2" t="s">
        <v>7545</v>
      </c>
      <c r="Y1001" s="4" t="s">
        <v>54</v>
      </c>
      <c r="Z1001" s="4"/>
      <c r="AA1001" s="4"/>
      <c r="AB1001" s="4"/>
    </row>
    <row r="1002" customFormat="false" ht="75" hidden="false" customHeight="true" outlineLevel="0" collapsed="false">
      <c r="A1002" s="4" t="s">
        <v>7546</v>
      </c>
      <c r="B1002" s="4" t="s">
        <v>7547</v>
      </c>
      <c r="C1002" s="4" t="s">
        <v>7548</v>
      </c>
      <c r="D1002" s="4" t="n">
        <v>1969</v>
      </c>
      <c r="E1002" s="4" t="s">
        <v>91</v>
      </c>
      <c r="F1002" s="4" t="s">
        <v>68</v>
      </c>
      <c r="G1002" s="4" t="str">
        <f aca="false">IF(LEFT(I1002,3)="R1 ","L6",IF(D1002&gt;=2014,"L1",IF(D1002&gt;=1998,"L2",IF(D1002&gt;=1987,"L3",IF(D1002&gt;=1978,"L4",IF(D1002&gt;=1965,"L5","L6"))))))</f>
        <v>L5</v>
      </c>
      <c r="H1002" s="4" t="str">
        <f aca="false">IFERROR(INDEX(Lanes!$C$2:$C$60,MATCH(LEFT(I1002,FIND(" ",I1002)-1),Lanes!$A$2:$A$60,0)),"?")</f>
        <v>V</v>
      </c>
      <c r="I1002" s="4" t="s">
        <v>7423</v>
      </c>
      <c r="J1002" s="4"/>
      <c r="K1002" s="4" t="s">
        <v>44</v>
      </c>
      <c r="L1002" s="4" t="s">
        <v>45</v>
      </c>
      <c r="M1002" s="4" t="s">
        <v>131</v>
      </c>
      <c r="N1002" s="4"/>
      <c r="O1002" s="4" t="s">
        <v>7549</v>
      </c>
      <c r="P1002" s="2" t="s">
        <v>7550</v>
      </c>
      <c r="Q1002" s="2" t="s">
        <v>7551</v>
      </c>
      <c r="R1002" s="4" t="s">
        <v>50</v>
      </c>
      <c r="S1002" s="4" t="s">
        <v>7552</v>
      </c>
      <c r="T1002" s="4" t="s">
        <v>107</v>
      </c>
      <c r="U1002" s="4"/>
      <c r="V1002" s="4"/>
      <c r="W1002" s="4"/>
      <c r="X1002" s="2" t="s">
        <v>7553</v>
      </c>
      <c r="Y1002" s="4" t="s">
        <v>54</v>
      </c>
      <c r="Z1002" s="4"/>
      <c r="AA1002" s="4"/>
      <c r="AB1002" s="4"/>
    </row>
    <row r="1003" customFormat="false" ht="75" hidden="false" customHeight="true" outlineLevel="0" collapsed="false">
      <c r="A1003" s="4" t="s">
        <v>7554</v>
      </c>
      <c r="B1003" s="4" t="s">
        <v>7547</v>
      </c>
      <c r="C1003" s="4" t="s">
        <v>7555</v>
      </c>
      <c r="D1003" s="4" t="n">
        <v>1971</v>
      </c>
      <c r="E1003" s="4" t="s">
        <v>91</v>
      </c>
      <c r="F1003" s="4" t="s">
        <v>296</v>
      </c>
      <c r="G1003" s="4" t="str">
        <f aca="false">IF(LEFT(I1003,3)="R1 ","L6",IF(D1003&gt;=2014,"L1",IF(D1003&gt;=1998,"L2",IF(D1003&gt;=1987,"L3",IF(D1003&gt;=1978,"L4",IF(D1003&gt;=1965,"L5","L6"))))))</f>
        <v>L5</v>
      </c>
      <c r="H1003" s="4" t="str">
        <f aca="false">IFERROR(INDEX(Lanes!$C$2:$C$60,MATCH(LEFT(I1003,FIND(" ",I1003)-1),Lanes!$A$2:$A$60,0)),"?")</f>
        <v>V</v>
      </c>
      <c r="I1003" s="4" t="s">
        <v>7423</v>
      </c>
      <c r="J1003" s="4"/>
      <c r="K1003" s="4" t="s">
        <v>44</v>
      </c>
      <c r="L1003" s="4" t="s">
        <v>45</v>
      </c>
      <c r="M1003" s="4" t="s">
        <v>131</v>
      </c>
      <c r="N1003" s="4"/>
      <c r="O1003" s="4" t="s">
        <v>7556</v>
      </c>
      <c r="P1003" s="2" t="s">
        <v>7557</v>
      </c>
      <c r="Q1003" s="2" t="s">
        <v>7558</v>
      </c>
      <c r="R1003" s="4" t="s">
        <v>50</v>
      </c>
      <c r="S1003" s="4" t="s">
        <v>7559</v>
      </c>
      <c r="T1003" s="4" t="s">
        <v>52</v>
      </c>
      <c r="U1003" s="4"/>
      <c r="V1003" s="4"/>
      <c r="W1003" s="4"/>
      <c r="X1003" s="2" t="s">
        <v>7560</v>
      </c>
      <c r="Y1003" s="4" t="s">
        <v>54</v>
      </c>
      <c r="Z1003" s="4"/>
      <c r="AA1003" s="4"/>
      <c r="AB1003" s="4"/>
    </row>
    <row r="1004" customFormat="false" ht="75" hidden="false" customHeight="true" outlineLevel="0" collapsed="false">
      <c r="A1004" s="4" t="s">
        <v>7561</v>
      </c>
      <c r="B1004" s="4" t="s">
        <v>7547</v>
      </c>
      <c r="C1004" s="4" t="s">
        <v>7562</v>
      </c>
      <c r="D1004" s="4" t="n">
        <v>1973</v>
      </c>
      <c r="E1004" s="4" t="s">
        <v>91</v>
      </c>
      <c r="F1004" s="4" t="s">
        <v>296</v>
      </c>
      <c r="G1004" s="4" t="str">
        <f aca="false">IF(LEFT(I1004,3)="R1 ","L6",IF(D1004&gt;=2014,"L1",IF(D1004&gt;=1998,"L2",IF(D1004&gt;=1987,"L3",IF(D1004&gt;=1978,"L4",IF(D1004&gt;=1965,"L5","L6"))))))</f>
        <v>L5</v>
      </c>
      <c r="H1004" s="4" t="str">
        <f aca="false">IFERROR(INDEX(Lanes!$C$2:$C$60,MATCH(LEFT(I1004,FIND(" ",I1004)-1),Lanes!$A$2:$A$60,0)),"?")</f>
        <v>V</v>
      </c>
      <c r="I1004" s="4" t="s">
        <v>7423</v>
      </c>
      <c r="J1004" s="4"/>
      <c r="K1004" s="4" t="s">
        <v>44</v>
      </c>
      <c r="L1004" s="4" t="s">
        <v>45</v>
      </c>
      <c r="M1004" s="4" t="s">
        <v>131</v>
      </c>
      <c r="N1004" s="4"/>
      <c r="O1004" s="4" t="s">
        <v>7563</v>
      </c>
      <c r="P1004" s="2" t="s">
        <v>7564</v>
      </c>
      <c r="Q1004" s="2" t="s">
        <v>7565</v>
      </c>
      <c r="R1004" s="4" t="s">
        <v>50</v>
      </c>
      <c r="S1004" s="4" t="s">
        <v>7566</v>
      </c>
      <c r="T1004" s="4" t="s">
        <v>107</v>
      </c>
      <c r="U1004" s="4"/>
      <c r="V1004" s="4"/>
      <c r="W1004" s="4"/>
      <c r="X1004" s="2" t="s">
        <v>7567</v>
      </c>
      <c r="Y1004" s="4" t="s">
        <v>54</v>
      </c>
      <c r="Z1004" s="4"/>
      <c r="AA1004" s="4"/>
      <c r="AB1004" s="4"/>
    </row>
    <row r="1005" customFormat="false" ht="75" hidden="false" customHeight="true" outlineLevel="0" collapsed="false">
      <c r="A1005" s="4" t="s">
        <v>7568</v>
      </c>
      <c r="B1005" s="4" t="s">
        <v>7569</v>
      </c>
      <c r="C1005" s="4" t="s">
        <v>7569</v>
      </c>
      <c r="D1005" s="4" t="n">
        <v>1971</v>
      </c>
      <c r="E1005" s="4" t="s">
        <v>91</v>
      </c>
      <c r="F1005" s="4" t="s">
        <v>7570</v>
      </c>
      <c r="G1005" s="4" t="str">
        <f aca="false">IF(LEFT(I1005,3)="R1 ","L6",IF(D1005&gt;=2014,"L1",IF(D1005&gt;=1998,"L2",IF(D1005&gt;=1987,"L3",IF(D1005&gt;=1978,"L4",IF(D1005&gt;=1965,"L5","L6"))))))</f>
        <v>L5</v>
      </c>
      <c r="H1005" s="4" t="str">
        <f aca="false">IFERROR(INDEX(Lanes!$C$2:$C$60,MATCH(LEFT(I1005,FIND(" ",I1005)-1),Lanes!$A$2:$A$60,0)),"?")</f>
        <v>V</v>
      </c>
      <c r="I1005" s="4" t="s">
        <v>7423</v>
      </c>
      <c r="J1005" s="4"/>
      <c r="K1005" s="4" t="s">
        <v>44</v>
      </c>
      <c r="L1005" s="4" t="s">
        <v>352</v>
      </c>
      <c r="M1005" s="4" t="s">
        <v>353</v>
      </c>
      <c r="N1005" s="4" t="s">
        <v>7425</v>
      </c>
      <c r="O1005" s="4" t="s">
        <v>7571</v>
      </c>
      <c r="P1005" s="2" t="s">
        <v>7572</v>
      </c>
      <c r="Q1005" s="2" t="s">
        <v>7573</v>
      </c>
      <c r="R1005" s="4" t="s">
        <v>50</v>
      </c>
      <c r="S1005" s="4" t="s">
        <v>7574</v>
      </c>
      <c r="T1005" s="4" t="s">
        <v>52</v>
      </c>
      <c r="U1005" s="4"/>
      <c r="V1005" s="4"/>
      <c r="W1005" s="4"/>
      <c r="X1005" s="2" t="s">
        <v>7575</v>
      </c>
      <c r="Y1005" s="4" t="s">
        <v>54</v>
      </c>
      <c r="Z1005" s="4"/>
      <c r="AA1005" s="4"/>
      <c r="AB1005" s="4"/>
    </row>
    <row r="1006" customFormat="false" ht="75" hidden="false" customHeight="true" outlineLevel="0" collapsed="false">
      <c r="A1006" s="4" t="s">
        <v>7576</v>
      </c>
      <c r="B1006" s="4" t="s">
        <v>7569</v>
      </c>
      <c r="C1006" s="4" t="s">
        <v>7577</v>
      </c>
      <c r="D1006" s="4" t="n">
        <v>1972</v>
      </c>
      <c r="E1006" s="4" t="s">
        <v>91</v>
      </c>
      <c r="F1006" s="4" t="s">
        <v>7570</v>
      </c>
      <c r="G1006" s="4" t="str">
        <f aca="false">IF(LEFT(I1006,3)="R1 ","L6",IF(D1006&gt;=2014,"L1",IF(D1006&gt;=1998,"L2",IF(D1006&gt;=1987,"L3",IF(D1006&gt;=1978,"L4",IF(D1006&gt;=1965,"L5","L6"))))))</f>
        <v>L5</v>
      </c>
      <c r="H1006" s="4" t="str">
        <f aca="false">IFERROR(INDEX(Lanes!$C$2:$C$60,MATCH(LEFT(I1006,FIND(" ",I1006)-1),Lanes!$A$2:$A$60,0)),"?")</f>
        <v>V</v>
      </c>
      <c r="I1006" s="4" t="s">
        <v>7423</v>
      </c>
      <c r="J1006" s="4"/>
      <c r="K1006" s="4" t="s">
        <v>44</v>
      </c>
      <c r="L1006" s="4" t="s">
        <v>352</v>
      </c>
      <c r="M1006" s="4" t="s">
        <v>353</v>
      </c>
      <c r="N1006" s="4" t="s">
        <v>7425</v>
      </c>
      <c r="O1006" s="4" t="s">
        <v>7578</v>
      </c>
      <c r="P1006" s="2" t="s">
        <v>7579</v>
      </c>
      <c r="Q1006" s="2" t="s">
        <v>7580</v>
      </c>
      <c r="R1006" s="4" t="s">
        <v>50</v>
      </c>
      <c r="S1006" s="4" t="s">
        <v>7581</v>
      </c>
      <c r="T1006" s="4" t="s">
        <v>107</v>
      </c>
      <c r="U1006" s="4"/>
      <c r="V1006" s="4"/>
      <c r="W1006" s="4"/>
      <c r="X1006" s="2" t="s">
        <v>7582</v>
      </c>
      <c r="Y1006" s="4" t="s">
        <v>54</v>
      </c>
      <c r="Z1006" s="4"/>
      <c r="AA1006" s="4"/>
      <c r="AB1006" s="4"/>
    </row>
    <row r="1007" customFormat="false" ht="75" hidden="false" customHeight="true" outlineLevel="0" collapsed="false">
      <c r="A1007" s="4" t="s">
        <v>7583</v>
      </c>
      <c r="B1007" s="4" t="s">
        <v>7569</v>
      </c>
      <c r="C1007" s="4" t="s">
        <v>7584</v>
      </c>
      <c r="D1007" s="4" t="n">
        <v>1975</v>
      </c>
      <c r="E1007" s="4" t="s">
        <v>91</v>
      </c>
      <c r="F1007" s="4" t="s">
        <v>6222</v>
      </c>
      <c r="G1007" s="4" t="str">
        <f aca="false">IF(LEFT(I1007,3)="R1 ","L6",IF(D1007&gt;=2014,"L1",IF(D1007&gt;=1998,"L2",IF(D1007&gt;=1987,"L3",IF(D1007&gt;=1978,"L4",IF(D1007&gt;=1965,"L5","L6"))))))</f>
        <v>L5</v>
      </c>
      <c r="H1007" s="4" t="str">
        <f aca="false">IFERROR(INDEX(Lanes!$C$2:$C$60,MATCH(LEFT(I1007,FIND(" ",I1007)-1),Lanes!$A$2:$A$60,0)),"?")</f>
        <v>V</v>
      </c>
      <c r="I1007" s="4" t="s">
        <v>7423</v>
      </c>
      <c r="J1007" s="4"/>
      <c r="K1007" s="4" t="s">
        <v>44</v>
      </c>
      <c r="L1007" s="4" t="s">
        <v>352</v>
      </c>
      <c r="M1007" s="4" t="s">
        <v>353</v>
      </c>
      <c r="N1007" s="4" t="s">
        <v>7425</v>
      </c>
      <c r="O1007" s="4" t="s">
        <v>7585</v>
      </c>
      <c r="P1007" s="2" t="s">
        <v>7586</v>
      </c>
      <c r="Q1007" s="2" t="s">
        <v>7587</v>
      </c>
      <c r="R1007" s="4" t="s">
        <v>50</v>
      </c>
      <c r="S1007" s="4" t="s">
        <v>7588</v>
      </c>
      <c r="T1007" s="4" t="s">
        <v>107</v>
      </c>
      <c r="U1007" s="4"/>
      <c r="V1007" s="4"/>
      <c r="W1007" s="4"/>
      <c r="X1007" s="2" t="s">
        <v>7589</v>
      </c>
      <c r="Y1007" s="4" t="s">
        <v>54</v>
      </c>
      <c r="Z1007" s="4"/>
      <c r="AA1007" s="4"/>
      <c r="AB1007" s="4"/>
    </row>
    <row r="1008" customFormat="false" ht="75" hidden="false" customHeight="true" outlineLevel="0" collapsed="false">
      <c r="A1008" s="4" t="s">
        <v>7590</v>
      </c>
      <c r="B1008" s="4" t="s">
        <v>7591</v>
      </c>
      <c r="C1008" s="4" t="s">
        <v>7592</v>
      </c>
      <c r="D1008" s="4" t="n">
        <v>1967</v>
      </c>
      <c r="E1008" s="4" t="s">
        <v>91</v>
      </c>
      <c r="F1008" s="4" t="s">
        <v>1461</v>
      </c>
      <c r="G1008" s="4" t="str">
        <f aca="false">IF(LEFT(I1008,3)="R1 ","L6",IF(D1008&gt;=2014,"L1",IF(D1008&gt;=1998,"L2",IF(D1008&gt;=1987,"L3",IF(D1008&gt;=1978,"L4",IF(D1008&gt;=1965,"L5","L6"))))))</f>
        <v>L5</v>
      </c>
      <c r="H1008" s="4" t="str">
        <f aca="false">IFERROR(INDEX(Lanes!$C$2:$C$60,MATCH(LEFT(I1008,FIND(" ",I1008)-1),Lanes!$A$2:$A$60,0)),"?")</f>
        <v>V</v>
      </c>
      <c r="I1008" s="4" t="s">
        <v>7423</v>
      </c>
      <c r="J1008" s="4"/>
      <c r="K1008" s="4" t="s">
        <v>44</v>
      </c>
      <c r="L1008" s="4" t="s">
        <v>45</v>
      </c>
      <c r="M1008" s="4" t="s">
        <v>7593</v>
      </c>
      <c r="N1008" s="4"/>
      <c r="O1008" s="4" t="s">
        <v>7594</v>
      </c>
      <c r="P1008" s="2" t="s">
        <v>7595</v>
      </c>
      <c r="Q1008" s="2" t="s">
        <v>7596</v>
      </c>
      <c r="R1008" s="4" t="s">
        <v>3326</v>
      </c>
      <c r="S1008" s="4" t="s">
        <v>7597</v>
      </c>
      <c r="T1008" s="4" t="s">
        <v>52</v>
      </c>
      <c r="U1008" s="4"/>
      <c r="V1008" s="4"/>
      <c r="W1008" s="4"/>
      <c r="X1008" s="2" t="s">
        <v>7598</v>
      </c>
      <c r="Y1008" s="4" t="s">
        <v>54</v>
      </c>
      <c r="Z1008" s="4"/>
      <c r="AA1008" s="4"/>
      <c r="AB1008" s="4"/>
    </row>
    <row r="1009" customFormat="false" ht="75" hidden="false" customHeight="true" outlineLevel="0" collapsed="false">
      <c r="A1009" s="4" t="s">
        <v>7599</v>
      </c>
      <c r="B1009" s="4" t="s">
        <v>7591</v>
      </c>
      <c r="C1009" s="4" t="s">
        <v>7600</v>
      </c>
      <c r="D1009" s="4" t="n">
        <v>1968</v>
      </c>
      <c r="E1009" s="4" t="s">
        <v>91</v>
      </c>
      <c r="F1009" s="4" t="s">
        <v>1461</v>
      </c>
      <c r="G1009" s="4" t="str">
        <f aca="false">IF(LEFT(I1009,3)="R1 ","L6",IF(D1009&gt;=2014,"L1",IF(D1009&gt;=1998,"L2",IF(D1009&gt;=1987,"L3",IF(D1009&gt;=1978,"L4",IF(D1009&gt;=1965,"L5","L6"))))))</f>
        <v>L5</v>
      </c>
      <c r="H1009" s="4" t="str">
        <f aca="false">IFERROR(INDEX(Lanes!$C$2:$C$60,MATCH(LEFT(I1009,FIND(" ",I1009)-1),Lanes!$A$2:$A$60,0)),"?")</f>
        <v>V</v>
      </c>
      <c r="I1009" s="4" t="s">
        <v>7423</v>
      </c>
      <c r="J1009" s="4"/>
      <c r="K1009" s="4" t="s">
        <v>44</v>
      </c>
      <c r="L1009" s="4" t="s">
        <v>45</v>
      </c>
      <c r="M1009" s="4" t="s">
        <v>7593</v>
      </c>
      <c r="N1009" s="4"/>
      <c r="O1009" s="4" t="s">
        <v>7601</v>
      </c>
      <c r="P1009" s="2" t="s">
        <v>7602</v>
      </c>
      <c r="Q1009" s="2" t="s">
        <v>7603</v>
      </c>
      <c r="R1009" s="4" t="s">
        <v>3326</v>
      </c>
      <c r="S1009" s="4" t="s">
        <v>7604</v>
      </c>
      <c r="T1009" s="4" t="s">
        <v>52</v>
      </c>
      <c r="U1009" s="4"/>
      <c r="V1009" s="4"/>
      <c r="W1009" s="4"/>
      <c r="X1009" s="2" t="s">
        <v>7605</v>
      </c>
      <c r="Y1009" s="4" t="s">
        <v>54</v>
      </c>
      <c r="Z1009" s="4"/>
      <c r="AA1009" s="4"/>
      <c r="AB1009" s="4"/>
    </row>
    <row r="1010" customFormat="false" ht="75" hidden="false" customHeight="true" outlineLevel="0" collapsed="false">
      <c r="A1010" s="4" t="s">
        <v>7606</v>
      </c>
      <c r="B1010" s="4" t="s">
        <v>7591</v>
      </c>
      <c r="C1010" s="4" t="s">
        <v>7607</v>
      </c>
      <c r="D1010" s="4" t="n">
        <v>1970</v>
      </c>
      <c r="E1010" s="4" t="s">
        <v>91</v>
      </c>
      <c r="F1010" s="4" t="s">
        <v>1461</v>
      </c>
      <c r="G1010" s="4" t="str">
        <f aca="false">IF(LEFT(I1010,3)="R1 ","L6",IF(D1010&gt;=2014,"L1",IF(D1010&gt;=1998,"L2",IF(D1010&gt;=1987,"L3",IF(D1010&gt;=1978,"L4",IF(D1010&gt;=1965,"L5","L6"))))))</f>
        <v>L5</v>
      </c>
      <c r="H1010" s="4" t="str">
        <f aca="false">IFERROR(INDEX(Lanes!$C$2:$C$60,MATCH(LEFT(I1010,FIND(" ",I1010)-1),Lanes!$A$2:$A$60,0)),"?")</f>
        <v>V</v>
      </c>
      <c r="I1010" s="4" t="s">
        <v>7423</v>
      </c>
      <c r="J1010" s="4"/>
      <c r="K1010" s="4" t="s">
        <v>44</v>
      </c>
      <c r="L1010" s="4" t="s">
        <v>45</v>
      </c>
      <c r="M1010" s="4" t="s">
        <v>7593</v>
      </c>
      <c r="N1010" s="4"/>
      <c r="O1010" s="4" t="s">
        <v>7608</v>
      </c>
      <c r="P1010" s="2" t="s">
        <v>7609</v>
      </c>
      <c r="Q1010" s="2" t="s">
        <v>7610</v>
      </c>
      <c r="R1010" s="4" t="s">
        <v>50</v>
      </c>
      <c r="S1010" s="4" t="s">
        <v>7611</v>
      </c>
      <c r="T1010" s="4" t="s">
        <v>52</v>
      </c>
      <c r="U1010" s="4"/>
      <c r="V1010" s="4"/>
      <c r="W1010" s="4"/>
      <c r="X1010" s="2" t="s">
        <v>7612</v>
      </c>
      <c r="Y1010" s="4" t="s">
        <v>54</v>
      </c>
      <c r="Z1010" s="4"/>
      <c r="AA1010" s="4"/>
      <c r="AB1010" s="4"/>
    </row>
    <row r="1011" customFormat="false" ht="75" hidden="false" customHeight="true" outlineLevel="0" collapsed="false">
      <c r="A1011" s="4" t="s">
        <v>7613</v>
      </c>
      <c r="B1011" s="4" t="s">
        <v>7591</v>
      </c>
      <c r="C1011" s="4" t="s">
        <v>7614</v>
      </c>
      <c r="D1011" s="4" t="n">
        <v>1971</v>
      </c>
      <c r="E1011" s="4" t="s">
        <v>91</v>
      </c>
      <c r="F1011" s="4" t="s">
        <v>1461</v>
      </c>
      <c r="G1011" s="4" t="str">
        <f aca="false">IF(LEFT(I1011,3)="R1 ","L6",IF(D1011&gt;=2014,"L1",IF(D1011&gt;=1998,"L2",IF(D1011&gt;=1987,"L3",IF(D1011&gt;=1978,"L4",IF(D1011&gt;=1965,"L5","L6"))))))</f>
        <v>L5</v>
      </c>
      <c r="H1011" s="4" t="str">
        <f aca="false">IFERROR(INDEX(Lanes!$C$2:$C$60,MATCH(LEFT(I1011,FIND(" ",I1011)-1),Lanes!$A$2:$A$60,0)),"?")</f>
        <v>V</v>
      </c>
      <c r="I1011" s="4" t="s">
        <v>7423</v>
      </c>
      <c r="J1011" s="4"/>
      <c r="K1011" s="4" t="s">
        <v>44</v>
      </c>
      <c r="L1011" s="4" t="s">
        <v>45</v>
      </c>
      <c r="M1011" s="4" t="s">
        <v>7593</v>
      </c>
      <c r="N1011" s="4"/>
      <c r="O1011" s="4" t="s">
        <v>7615</v>
      </c>
      <c r="P1011" s="2" t="s">
        <v>7616</v>
      </c>
      <c r="Q1011" s="2" t="s">
        <v>7617</v>
      </c>
      <c r="R1011" s="4" t="s">
        <v>50</v>
      </c>
      <c r="S1011" s="4" t="s">
        <v>7618</v>
      </c>
      <c r="T1011" s="4" t="s">
        <v>107</v>
      </c>
      <c r="U1011" s="4"/>
      <c r="V1011" s="4"/>
      <c r="W1011" s="4"/>
      <c r="X1011" s="2" t="s">
        <v>7619</v>
      </c>
      <c r="Y1011" s="4" t="s">
        <v>54</v>
      </c>
      <c r="Z1011" s="4"/>
      <c r="AA1011" s="4"/>
      <c r="AB1011" s="4"/>
    </row>
    <row r="1012" customFormat="false" ht="75" hidden="false" customHeight="true" outlineLevel="0" collapsed="false">
      <c r="A1012" s="4" t="s">
        <v>7620</v>
      </c>
      <c r="B1012" s="4" t="s">
        <v>7621</v>
      </c>
      <c r="C1012" s="4" t="s">
        <v>7622</v>
      </c>
      <c r="D1012" s="4" t="n">
        <v>1963</v>
      </c>
      <c r="E1012" s="4" t="s">
        <v>91</v>
      </c>
      <c r="F1012" s="4" t="s">
        <v>68</v>
      </c>
      <c r="G1012" s="4" t="str">
        <f aca="false">IF(LEFT(I1012,3)="R1 ","L6",IF(D1012&gt;=2014,"L1",IF(D1012&gt;=1998,"L2",IF(D1012&gt;=1987,"L3",IF(D1012&gt;=1978,"L4",IF(D1012&gt;=1965,"L5","L6"))))))</f>
        <v>L6</v>
      </c>
      <c r="H1012" s="4" t="str">
        <f aca="false">IFERROR(INDEX(Lanes!$C$2:$C$60,MATCH(LEFT(I1012,FIND(" ",I1012)-1),Lanes!$A$2:$A$60,0)),"?")</f>
        <v>V</v>
      </c>
      <c r="I1012" s="4" t="s">
        <v>7423</v>
      </c>
      <c r="J1012" s="4"/>
      <c r="K1012" s="4" t="s">
        <v>44</v>
      </c>
      <c r="L1012" s="4" t="s">
        <v>472</v>
      </c>
      <c r="M1012" s="4" t="s">
        <v>1565</v>
      </c>
      <c r="N1012" s="4"/>
      <c r="O1012" s="4" t="s">
        <v>7623</v>
      </c>
      <c r="P1012" s="2" t="s">
        <v>7624</v>
      </c>
      <c r="Q1012" s="2" t="s">
        <v>7625</v>
      </c>
      <c r="R1012" s="4" t="s">
        <v>50</v>
      </c>
      <c r="S1012" s="4" t="s">
        <v>7626</v>
      </c>
      <c r="T1012" s="4" t="s">
        <v>107</v>
      </c>
      <c r="U1012" s="4"/>
      <c r="V1012" s="4"/>
      <c r="W1012" s="4"/>
      <c r="X1012" s="2" t="s">
        <v>7627</v>
      </c>
      <c r="Y1012" s="4" t="s">
        <v>54</v>
      </c>
      <c r="Z1012" s="4"/>
      <c r="AA1012" s="4"/>
      <c r="AB1012" s="4"/>
    </row>
    <row r="1013" customFormat="false" ht="75" hidden="false" customHeight="true" outlineLevel="0" collapsed="false">
      <c r="A1013" s="4" t="s">
        <v>7628</v>
      </c>
      <c r="B1013" s="4" t="s">
        <v>7621</v>
      </c>
      <c r="C1013" s="4" t="s">
        <v>7629</v>
      </c>
      <c r="D1013" s="4" t="n">
        <v>1970</v>
      </c>
      <c r="E1013" s="4" t="s">
        <v>91</v>
      </c>
      <c r="F1013" s="4" t="s">
        <v>6116</v>
      </c>
      <c r="G1013" s="4" t="str">
        <f aca="false">IF(LEFT(I1013,3)="R1 ","L6",IF(D1013&gt;=2014,"L1",IF(D1013&gt;=1998,"L2",IF(D1013&gt;=1987,"L3",IF(D1013&gt;=1978,"L4",IF(D1013&gt;=1965,"L5","L6"))))))</f>
        <v>L5</v>
      </c>
      <c r="H1013" s="4" t="str">
        <f aca="false">IFERROR(INDEX(Lanes!$C$2:$C$60,MATCH(LEFT(I1013,FIND(" ",I1013)-1),Lanes!$A$2:$A$60,0)),"?")</f>
        <v>V</v>
      </c>
      <c r="I1013" s="4" t="s">
        <v>7423</v>
      </c>
      <c r="J1013" s="4"/>
      <c r="K1013" s="4" t="s">
        <v>2528</v>
      </c>
      <c r="L1013" s="4" t="s">
        <v>472</v>
      </c>
      <c r="M1013" s="4" t="s">
        <v>1565</v>
      </c>
      <c r="N1013" s="4"/>
      <c r="O1013" s="4" t="s">
        <v>7630</v>
      </c>
      <c r="P1013" s="2" t="s">
        <v>7631</v>
      </c>
      <c r="Q1013" s="2" t="s">
        <v>7632</v>
      </c>
      <c r="R1013" s="4" t="s">
        <v>50</v>
      </c>
      <c r="S1013" s="4" t="s">
        <v>7633</v>
      </c>
      <c r="T1013" s="4" t="s">
        <v>52</v>
      </c>
      <c r="U1013" s="4"/>
      <c r="V1013" s="4"/>
      <c r="W1013" s="4"/>
      <c r="X1013" s="2" t="s">
        <v>7634</v>
      </c>
      <c r="Y1013" s="4" t="s">
        <v>54</v>
      </c>
      <c r="Z1013" s="4"/>
      <c r="AA1013" s="4"/>
      <c r="AB1013" s="4"/>
    </row>
    <row r="1014" customFormat="false" ht="75" hidden="false" customHeight="true" outlineLevel="0" collapsed="false">
      <c r="A1014" s="4" t="s">
        <v>7635</v>
      </c>
      <c r="B1014" s="4" t="s">
        <v>7621</v>
      </c>
      <c r="C1014" s="4" t="s">
        <v>7636</v>
      </c>
      <c r="D1014" s="4" t="n">
        <v>1971</v>
      </c>
      <c r="E1014" s="4" t="s">
        <v>91</v>
      </c>
      <c r="F1014" s="4" t="s">
        <v>7637</v>
      </c>
      <c r="G1014" s="4" t="str">
        <f aca="false">IF(LEFT(I1014,3)="R1 ","L6",IF(D1014&gt;=2014,"L1",IF(D1014&gt;=1998,"L2",IF(D1014&gt;=1987,"L3",IF(D1014&gt;=1978,"L4",IF(D1014&gt;=1965,"L5","L6"))))))</f>
        <v>L5</v>
      </c>
      <c r="H1014" s="4" t="str">
        <f aca="false">IFERROR(INDEX(Lanes!$C$2:$C$60,MATCH(LEFT(I1014,FIND(" ",I1014)-1),Lanes!$A$2:$A$60,0)),"?")</f>
        <v>V</v>
      </c>
      <c r="I1014" s="4" t="s">
        <v>7423</v>
      </c>
      <c r="J1014" s="4"/>
      <c r="K1014" s="4" t="s">
        <v>44</v>
      </c>
      <c r="L1014" s="4" t="s">
        <v>472</v>
      </c>
      <c r="M1014" s="4" t="s">
        <v>1565</v>
      </c>
      <c r="N1014" s="4"/>
      <c r="O1014" s="4" t="s">
        <v>7638</v>
      </c>
      <c r="P1014" s="2" t="s">
        <v>7639</v>
      </c>
      <c r="Q1014" s="2" t="s">
        <v>7640</v>
      </c>
      <c r="R1014" s="4" t="s">
        <v>50</v>
      </c>
      <c r="S1014" s="4" t="s">
        <v>7641</v>
      </c>
      <c r="T1014" s="4" t="s">
        <v>107</v>
      </c>
      <c r="U1014" s="4"/>
      <c r="V1014" s="4"/>
      <c r="W1014" s="4"/>
      <c r="X1014" s="2" t="s">
        <v>7642</v>
      </c>
      <c r="Y1014" s="4" t="s">
        <v>54</v>
      </c>
      <c r="Z1014" s="4"/>
      <c r="AA1014" s="4"/>
      <c r="AB1014" s="4"/>
    </row>
    <row r="1015" customFormat="false" ht="75" hidden="false" customHeight="true" outlineLevel="0" collapsed="false">
      <c r="A1015" s="4" t="s">
        <v>7643</v>
      </c>
      <c r="B1015" s="4" t="s">
        <v>7621</v>
      </c>
      <c r="C1015" s="4" t="s">
        <v>7644</v>
      </c>
      <c r="D1015" s="4" t="n">
        <v>1972</v>
      </c>
      <c r="E1015" s="4" t="s">
        <v>91</v>
      </c>
      <c r="F1015" s="4" t="s">
        <v>7637</v>
      </c>
      <c r="G1015" s="4" t="str">
        <f aca="false">IF(LEFT(I1015,3)="R1 ","L6",IF(D1015&gt;=2014,"L1",IF(D1015&gt;=1998,"L2",IF(D1015&gt;=1987,"L3",IF(D1015&gt;=1978,"L4",IF(D1015&gt;=1965,"L5","L6"))))))</f>
        <v>L5</v>
      </c>
      <c r="H1015" s="4" t="str">
        <f aca="false">IFERROR(INDEX(Lanes!$C$2:$C$60,MATCH(LEFT(I1015,FIND(" ",I1015)-1),Lanes!$A$2:$A$60,0)),"?")</f>
        <v>V</v>
      </c>
      <c r="I1015" s="4" t="s">
        <v>7423</v>
      </c>
      <c r="J1015" s="4"/>
      <c r="K1015" s="4" t="s">
        <v>2528</v>
      </c>
      <c r="L1015" s="4" t="s">
        <v>472</v>
      </c>
      <c r="M1015" s="4" t="s">
        <v>1565</v>
      </c>
      <c r="N1015" s="4"/>
      <c r="O1015" s="4" t="s">
        <v>7645</v>
      </c>
      <c r="P1015" s="2" t="s">
        <v>7646</v>
      </c>
      <c r="Q1015" s="2" t="s">
        <v>7647</v>
      </c>
      <c r="R1015" s="4" t="s">
        <v>50</v>
      </c>
      <c r="S1015" s="4" t="s">
        <v>7648</v>
      </c>
      <c r="T1015" s="4" t="s">
        <v>402</v>
      </c>
      <c r="U1015" s="4"/>
      <c r="V1015" s="4"/>
      <c r="W1015" s="4"/>
      <c r="X1015" s="2" t="s">
        <v>7649</v>
      </c>
      <c r="Y1015" s="4" t="s">
        <v>54</v>
      </c>
      <c r="Z1015" s="4"/>
      <c r="AA1015" s="4"/>
      <c r="AB1015" s="4"/>
    </row>
    <row r="1016" customFormat="false" ht="75" hidden="false" customHeight="true" outlineLevel="0" collapsed="false">
      <c r="A1016" s="4" t="s">
        <v>7650</v>
      </c>
      <c r="B1016" s="4" t="s">
        <v>7651</v>
      </c>
      <c r="C1016" s="4" t="s">
        <v>7652</v>
      </c>
      <c r="D1016" s="4" t="n">
        <v>1969</v>
      </c>
      <c r="E1016" s="4" t="s">
        <v>91</v>
      </c>
      <c r="F1016" s="4" t="s">
        <v>1461</v>
      </c>
      <c r="G1016" s="4" t="str">
        <f aca="false">IF(LEFT(I1016,3)="R1 ","L6",IF(D1016&gt;=2014,"L1",IF(D1016&gt;=1998,"L2",IF(D1016&gt;=1987,"L3",IF(D1016&gt;=1978,"L4",IF(D1016&gt;=1965,"L5","L6"))))))</f>
        <v>L5</v>
      </c>
      <c r="H1016" s="4" t="str">
        <f aca="false">IFERROR(INDEX(Lanes!$C$2:$C$60,MATCH(LEFT(I1016,FIND(" ",I1016)-1),Lanes!$A$2:$A$60,0)),"?")</f>
        <v>V</v>
      </c>
      <c r="I1016" s="4" t="s">
        <v>7423</v>
      </c>
      <c r="J1016" s="4"/>
      <c r="K1016" s="4" t="s">
        <v>44</v>
      </c>
      <c r="L1016" s="4" t="s">
        <v>753</v>
      </c>
      <c r="M1016" s="4" t="s">
        <v>316</v>
      </c>
      <c r="N1016" s="4" t="s">
        <v>6452</v>
      </c>
      <c r="O1016" s="4" t="s">
        <v>7653</v>
      </c>
      <c r="P1016" s="2" t="s">
        <v>7654</v>
      </c>
      <c r="Q1016" s="2" t="s">
        <v>7655</v>
      </c>
      <c r="R1016" s="4" t="s">
        <v>50</v>
      </c>
      <c r="S1016" s="4" t="s">
        <v>7656</v>
      </c>
      <c r="T1016" s="4" t="s">
        <v>52</v>
      </c>
      <c r="U1016" s="4"/>
      <c r="V1016" s="4"/>
      <c r="W1016" s="4"/>
      <c r="X1016" s="2" t="s">
        <v>7657</v>
      </c>
      <c r="Y1016" s="4" t="s">
        <v>54</v>
      </c>
      <c r="Z1016" s="4"/>
      <c r="AA1016" s="4"/>
      <c r="AB1016" s="4"/>
    </row>
    <row r="1017" customFormat="false" ht="75" hidden="false" customHeight="true" outlineLevel="0" collapsed="false">
      <c r="A1017" s="4" t="s">
        <v>7658</v>
      </c>
      <c r="B1017" s="4" t="s">
        <v>7651</v>
      </c>
      <c r="C1017" s="4" t="s">
        <v>7659</v>
      </c>
      <c r="D1017" s="4" t="n">
        <v>1971</v>
      </c>
      <c r="E1017" s="4" t="s">
        <v>91</v>
      </c>
      <c r="F1017" s="4" t="s">
        <v>7660</v>
      </c>
      <c r="G1017" s="4" t="str">
        <f aca="false">IF(LEFT(I1017,3)="R1 ","L6",IF(D1017&gt;=2014,"L1",IF(D1017&gt;=1998,"L2",IF(D1017&gt;=1987,"L3",IF(D1017&gt;=1978,"L4",IF(D1017&gt;=1965,"L5","L6"))))))</f>
        <v>L5</v>
      </c>
      <c r="H1017" s="4" t="str">
        <f aca="false">IFERROR(INDEX(Lanes!$C$2:$C$60,MATCH(LEFT(I1017,FIND(" ",I1017)-1),Lanes!$A$2:$A$60,0)),"?")</f>
        <v>V</v>
      </c>
      <c r="I1017" s="4" t="s">
        <v>7423</v>
      </c>
      <c r="J1017" s="4"/>
      <c r="K1017" s="4" t="s">
        <v>44</v>
      </c>
      <c r="L1017" s="4" t="s">
        <v>753</v>
      </c>
      <c r="M1017" s="4" t="s">
        <v>316</v>
      </c>
      <c r="N1017" s="4" t="s">
        <v>6452</v>
      </c>
      <c r="O1017" s="4" t="s">
        <v>7661</v>
      </c>
      <c r="P1017" s="2" t="s">
        <v>7662</v>
      </c>
      <c r="Q1017" s="2" t="s">
        <v>7663</v>
      </c>
      <c r="R1017" s="4" t="s">
        <v>50</v>
      </c>
      <c r="S1017" s="4" t="s">
        <v>7664</v>
      </c>
      <c r="T1017" s="4" t="s">
        <v>52</v>
      </c>
      <c r="U1017" s="4"/>
      <c r="V1017" s="4"/>
      <c r="W1017" s="4"/>
      <c r="X1017" s="2" t="s">
        <v>7665</v>
      </c>
      <c r="Y1017" s="4" t="s">
        <v>54</v>
      </c>
      <c r="Z1017" s="4"/>
      <c r="AA1017" s="4"/>
      <c r="AB1017" s="4"/>
    </row>
    <row r="1018" customFormat="false" ht="75" hidden="false" customHeight="true" outlineLevel="0" collapsed="false">
      <c r="A1018" s="4" t="s">
        <v>7666</v>
      </c>
      <c r="B1018" s="4" t="s">
        <v>7667</v>
      </c>
      <c r="C1018" s="4" t="s">
        <v>7667</v>
      </c>
      <c r="D1018" s="4" t="n">
        <v>1966</v>
      </c>
      <c r="E1018" s="4" t="s">
        <v>91</v>
      </c>
      <c r="F1018" s="4" t="s">
        <v>1461</v>
      </c>
      <c r="G1018" s="4" t="str">
        <f aca="false">IF(LEFT(I1018,3)="R1 ","L6",IF(D1018&gt;=2014,"L1",IF(D1018&gt;=1998,"L2",IF(D1018&gt;=1987,"L3",IF(D1018&gt;=1978,"L4",IF(D1018&gt;=1965,"L5","L6"))))))</f>
        <v>L5</v>
      </c>
      <c r="H1018" s="4" t="str">
        <f aca="false">IFERROR(INDEX(Lanes!$C$2:$C$60,MATCH(LEFT(I1018,FIND(" ",I1018)-1),Lanes!$A$2:$A$60,0)),"?")</f>
        <v>V</v>
      </c>
      <c r="I1018" s="4" t="s">
        <v>7423</v>
      </c>
      <c r="J1018" s="4"/>
      <c r="K1018" s="4" t="s">
        <v>2678</v>
      </c>
      <c r="L1018" s="4" t="s">
        <v>753</v>
      </c>
      <c r="M1018" s="4" t="s">
        <v>316</v>
      </c>
      <c r="N1018" s="4" t="s">
        <v>6452</v>
      </c>
      <c r="O1018" s="4" t="s">
        <v>7668</v>
      </c>
      <c r="P1018" s="2" t="s">
        <v>7669</v>
      </c>
      <c r="Q1018" s="2" t="s">
        <v>7670</v>
      </c>
      <c r="R1018" s="4" t="s">
        <v>50</v>
      </c>
      <c r="S1018" s="4" t="s">
        <v>7671</v>
      </c>
      <c r="T1018" s="4" t="s">
        <v>52</v>
      </c>
      <c r="U1018" s="4"/>
      <c r="V1018" s="4"/>
      <c r="W1018" s="4"/>
      <c r="X1018" s="2" t="s">
        <v>7672</v>
      </c>
      <c r="Y1018" s="4" t="s">
        <v>54</v>
      </c>
      <c r="Z1018" s="4"/>
      <c r="AA1018" s="4"/>
      <c r="AB1018" s="4"/>
    </row>
    <row r="1019" customFormat="false" ht="75" hidden="false" customHeight="true" outlineLevel="0" collapsed="false">
      <c r="A1019" s="4" t="s">
        <v>7673</v>
      </c>
      <c r="B1019" s="4" t="s">
        <v>7667</v>
      </c>
      <c r="C1019" s="4" t="s">
        <v>7674</v>
      </c>
      <c r="D1019" s="4" t="n">
        <v>1968</v>
      </c>
      <c r="E1019" s="4" t="s">
        <v>91</v>
      </c>
      <c r="F1019" s="4" t="s">
        <v>1461</v>
      </c>
      <c r="G1019" s="4" t="str">
        <f aca="false">IF(LEFT(I1019,3)="R1 ","L6",IF(D1019&gt;=2014,"L1",IF(D1019&gt;=1998,"L2",IF(D1019&gt;=1987,"L3",IF(D1019&gt;=1978,"L4",IF(D1019&gt;=1965,"L5","L6"))))))</f>
        <v>L5</v>
      </c>
      <c r="H1019" s="4" t="str">
        <f aca="false">IFERROR(INDEX(Lanes!$C$2:$C$60,MATCH(LEFT(I1019,FIND(" ",I1019)-1),Lanes!$A$2:$A$60,0)),"?")</f>
        <v>V</v>
      </c>
      <c r="I1019" s="4" t="s">
        <v>7423</v>
      </c>
      <c r="J1019" s="4"/>
      <c r="K1019" s="4" t="s">
        <v>2678</v>
      </c>
      <c r="L1019" s="4" t="s">
        <v>753</v>
      </c>
      <c r="M1019" s="4" t="s">
        <v>316</v>
      </c>
      <c r="N1019" s="4" t="s">
        <v>6452</v>
      </c>
      <c r="O1019" s="4" t="s">
        <v>7675</v>
      </c>
      <c r="P1019" s="2" t="s">
        <v>7676</v>
      </c>
      <c r="Q1019" s="2" t="s">
        <v>7677</v>
      </c>
      <c r="R1019" s="4" t="s">
        <v>50</v>
      </c>
      <c r="S1019" s="4" t="s">
        <v>7678</v>
      </c>
      <c r="T1019" s="4" t="s">
        <v>402</v>
      </c>
      <c r="U1019" s="4"/>
      <c r="V1019" s="4"/>
      <c r="W1019" s="4"/>
      <c r="X1019" s="2" t="s">
        <v>7679</v>
      </c>
      <c r="Y1019" s="4" t="s">
        <v>54</v>
      </c>
      <c r="Z1019" s="4"/>
      <c r="AA1019" s="4"/>
      <c r="AB1019" s="4"/>
    </row>
    <row r="1020" customFormat="false" ht="75" hidden="false" customHeight="true" outlineLevel="0" collapsed="false">
      <c r="A1020" s="4" t="s">
        <v>7680</v>
      </c>
      <c r="B1020" s="4" t="s">
        <v>7681</v>
      </c>
      <c r="C1020" s="4" t="s">
        <v>7682</v>
      </c>
      <c r="D1020" s="4" t="n">
        <v>1966</v>
      </c>
      <c r="E1020" s="4" t="s">
        <v>91</v>
      </c>
      <c r="F1020" s="4" t="s">
        <v>7683</v>
      </c>
      <c r="G1020" s="4" t="str">
        <f aca="false">IF(LEFT(I1020,3)="R1 ","L6",IF(D1020&gt;=2014,"L1",IF(D1020&gt;=1998,"L2",IF(D1020&gt;=1987,"L3",IF(D1020&gt;=1978,"L4",IF(D1020&gt;=1965,"L5","L6"))))))</f>
        <v>L5</v>
      </c>
      <c r="H1020" s="4" t="str">
        <f aca="false">IFERROR(INDEX(Lanes!$C$2:$C$60,MATCH(LEFT(I1020,FIND(" ",I1020)-1),Lanes!$A$2:$A$60,0)),"?")</f>
        <v>V</v>
      </c>
      <c r="I1020" s="4" t="s">
        <v>7423</v>
      </c>
      <c r="J1020" s="4"/>
      <c r="K1020" s="4" t="s">
        <v>2678</v>
      </c>
      <c r="L1020" s="4" t="s">
        <v>753</v>
      </c>
      <c r="M1020" s="4" t="s">
        <v>316</v>
      </c>
      <c r="N1020" s="4" t="s">
        <v>6452</v>
      </c>
      <c r="O1020" s="4" t="s">
        <v>7684</v>
      </c>
      <c r="P1020" s="2" t="s">
        <v>7685</v>
      </c>
      <c r="Q1020" s="2" t="s">
        <v>7686</v>
      </c>
      <c r="R1020" s="4" t="s">
        <v>50</v>
      </c>
      <c r="S1020" s="4" t="s">
        <v>7687</v>
      </c>
      <c r="T1020" s="4" t="s">
        <v>52</v>
      </c>
      <c r="U1020" s="4"/>
      <c r="V1020" s="4"/>
      <c r="W1020" s="4"/>
      <c r="X1020" s="2" t="s">
        <v>7688</v>
      </c>
      <c r="Y1020" s="4" t="s">
        <v>54</v>
      </c>
      <c r="Z1020" s="4"/>
      <c r="AA1020" s="4"/>
      <c r="AB1020" s="4"/>
    </row>
    <row r="1021" customFormat="false" ht="75" hidden="false" customHeight="true" outlineLevel="0" collapsed="false">
      <c r="A1021" s="4" t="s">
        <v>7689</v>
      </c>
      <c r="B1021" s="4" t="s">
        <v>7681</v>
      </c>
      <c r="C1021" s="4" t="s">
        <v>7690</v>
      </c>
      <c r="D1021" s="4" t="n">
        <v>1967</v>
      </c>
      <c r="E1021" s="4" t="s">
        <v>91</v>
      </c>
      <c r="F1021" s="4" t="s">
        <v>7683</v>
      </c>
      <c r="G1021" s="4" t="str">
        <f aca="false">IF(LEFT(I1021,3)="R1 ","L6",IF(D1021&gt;=2014,"L1",IF(D1021&gt;=1998,"L2",IF(D1021&gt;=1987,"L3",IF(D1021&gt;=1978,"L4",IF(D1021&gt;=1965,"L5","L6"))))))</f>
        <v>L5</v>
      </c>
      <c r="H1021" s="4" t="str">
        <f aca="false">IFERROR(INDEX(Lanes!$C$2:$C$60,MATCH(LEFT(I1021,FIND(" ",I1021)-1),Lanes!$A$2:$A$60,0)),"?")</f>
        <v>V</v>
      </c>
      <c r="I1021" s="4" t="s">
        <v>7423</v>
      </c>
      <c r="J1021" s="4"/>
      <c r="K1021" s="4" t="s">
        <v>2678</v>
      </c>
      <c r="L1021" s="4" t="s">
        <v>753</v>
      </c>
      <c r="M1021" s="4" t="s">
        <v>316</v>
      </c>
      <c r="N1021" s="4" t="s">
        <v>6452</v>
      </c>
      <c r="O1021" s="4" t="s">
        <v>7691</v>
      </c>
      <c r="P1021" s="2" t="s">
        <v>7692</v>
      </c>
      <c r="Q1021" s="2" t="s">
        <v>7693</v>
      </c>
      <c r="R1021" s="4" t="s">
        <v>50</v>
      </c>
      <c r="S1021" s="4" t="s">
        <v>7694</v>
      </c>
      <c r="T1021" s="4" t="s">
        <v>52</v>
      </c>
      <c r="U1021" s="4"/>
      <c r="V1021" s="4"/>
      <c r="W1021" s="4"/>
      <c r="X1021" s="2" t="s">
        <v>7695</v>
      </c>
      <c r="Y1021" s="4" t="s">
        <v>54</v>
      </c>
      <c r="Z1021" s="4"/>
      <c r="AA1021" s="4"/>
      <c r="AB1021" s="4"/>
    </row>
    <row r="1022" customFormat="false" ht="75" hidden="false" customHeight="true" outlineLevel="0" collapsed="false">
      <c r="A1022" s="4" t="s">
        <v>7696</v>
      </c>
      <c r="B1022" s="4" t="s">
        <v>7697</v>
      </c>
      <c r="C1022" s="4" t="s">
        <v>7697</v>
      </c>
      <c r="D1022" s="4" t="n">
        <v>1970</v>
      </c>
      <c r="E1022" s="4" t="s">
        <v>91</v>
      </c>
      <c r="F1022" s="4" t="s">
        <v>1266</v>
      </c>
      <c r="G1022" s="4" t="str">
        <f aca="false">IF(LEFT(I1022,3)="R1 ","L6",IF(D1022&gt;=2014,"L1",IF(D1022&gt;=1998,"L2",IF(D1022&gt;=1987,"L3",IF(D1022&gt;=1978,"L4",IF(D1022&gt;=1965,"L5","L6"))))))</f>
        <v>L5</v>
      </c>
      <c r="H1022" s="4" t="str">
        <f aca="false">IFERROR(INDEX(Lanes!$C$2:$C$60,MATCH(LEFT(I1022,FIND(" ",I1022)-1),Lanes!$A$2:$A$60,0)),"?")</f>
        <v>V</v>
      </c>
      <c r="I1022" s="4" t="s">
        <v>7423</v>
      </c>
      <c r="J1022" s="4"/>
      <c r="K1022" s="4" t="s">
        <v>44</v>
      </c>
      <c r="L1022" s="4" t="s">
        <v>753</v>
      </c>
      <c r="M1022" s="4" t="s">
        <v>316</v>
      </c>
      <c r="N1022" s="4"/>
      <c r="O1022" s="4" t="s">
        <v>7698</v>
      </c>
      <c r="P1022" s="2" t="s">
        <v>7699</v>
      </c>
      <c r="Q1022" s="2" t="s">
        <v>7700</v>
      </c>
      <c r="R1022" s="4" t="s">
        <v>3326</v>
      </c>
      <c r="S1022" s="4" t="s">
        <v>7701</v>
      </c>
      <c r="T1022" s="4" t="s">
        <v>107</v>
      </c>
      <c r="U1022" s="4"/>
      <c r="V1022" s="4"/>
      <c r="W1022" s="4"/>
      <c r="X1022" s="2" t="s">
        <v>7702</v>
      </c>
      <c r="Y1022" s="4" t="s">
        <v>54</v>
      </c>
      <c r="Z1022" s="4"/>
      <c r="AA1022" s="4"/>
      <c r="AB1022" s="4"/>
    </row>
    <row r="1023" customFormat="false" ht="75" hidden="false" customHeight="true" outlineLevel="0" collapsed="false">
      <c r="A1023" s="4" t="s">
        <v>7703</v>
      </c>
      <c r="B1023" s="4" t="s">
        <v>7697</v>
      </c>
      <c r="C1023" s="4" t="s">
        <v>7704</v>
      </c>
      <c r="D1023" s="4" t="n">
        <v>1971</v>
      </c>
      <c r="E1023" s="4" t="s">
        <v>91</v>
      </c>
      <c r="F1023" s="4" t="s">
        <v>1266</v>
      </c>
      <c r="G1023" s="4" t="str">
        <f aca="false">IF(LEFT(I1023,3)="R1 ","L6",IF(D1023&gt;=2014,"L1",IF(D1023&gt;=1998,"L2",IF(D1023&gt;=1987,"L3",IF(D1023&gt;=1978,"L4",IF(D1023&gt;=1965,"L5","L6"))))))</f>
        <v>L5</v>
      </c>
      <c r="H1023" s="4" t="str">
        <f aca="false">IFERROR(INDEX(Lanes!$C$2:$C$60,MATCH(LEFT(I1023,FIND(" ",I1023)-1),Lanes!$A$2:$A$60,0)),"?")</f>
        <v>V</v>
      </c>
      <c r="I1023" s="4" t="s">
        <v>7423</v>
      </c>
      <c r="J1023" s="4"/>
      <c r="K1023" s="4" t="s">
        <v>44</v>
      </c>
      <c r="L1023" s="4" t="s">
        <v>753</v>
      </c>
      <c r="M1023" s="4" t="s">
        <v>316</v>
      </c>
      <c r="N1023" s="4"/>
      <c r="O1023" s="4" t="s">
        <v>7705</v>
      </c>
      <c r="P1023" s="2" t="s">
        <v>7706</v>
      </c>
      <c r="Q1023" s="2" t="s">
        <v>7707</v>
      </c>
      <c r="R1023" s="4" t="s">
        <v>50</v>
      </c>
      <c r="S1023" s="4" t="s">
        <v>7708</v>
      </c>
      <c r="T1023" s="4" t="s">
        <v>107</v>
      </c>
      <c r="U1023" s="4"/>
      <c r="V1023" s="4"/>
      <c r="W1023" s="4"/>
      <c r="X1023" s="2" t="s">
        <v>7709</v>
      </c>
      <c r="Y1023" s="4" t="s">
        <v>54</v>
      </c>
      <c r="Z1023" s="4"/>
      <c r="AA1023" s="4"/>
      <c r="AB1023" s="4"/>
    </row>
    <row r="1024" customFormat="false" ht="75" hidden="false" customHeight="true" outlineLevel="0" collapsed="false">
      <c r="A1024" s="4" t="s">
        <v>7710</v>
      </c>
      <c r="B1024" s="4" t="s">
        <v>7697</v>
      </c>
      <c r="C1024" s="4" t="s">
        <v>7711</v>
      </c>
      <c r="D1024" s="4" t="n">
        <v>1972</v>
      </c>
      <c r="E1024" s="4" t="s">
        <v>91</v>
      </c>
      <c r="F1024" s="4" t="s">
        <v>156</v>
      </c>
      <c r="G1024" s="4" t="str">
        <f aca="false">IF(LEFT(I1024,3)="R1 ","L6",IF(D1024&gt;=2014,"L1",IF(D1024&gt;=1998,"L2",IF(D1024&gt;=1987,"L3",IF(D1024&gt;=1978,"L4",IF(D1024&gt;=1965,"L5","L6"))))))</f>
        <v>L5</v>
      </c>
      <c r="H1024" s="4" t="str">
        <f aca="false">IFERROR(INDEX(Lanes!$C$2:$C$60,MATCH(LEFT(I1024,FIND(" ",I1024)-1),Lanes!$A$2:$A$60,0)),"?")</f>
        <v>V</v>
      </c>
      <c r="I1024" s="4" t="s">
        <v>7423</v>
      </c>
      <c r="J1024" s="4"/>
      <c r="K1024" s="4" t="s">
        <v>44</v>
      </c>
      <c r="L1024" s="4" t="s">
        <v>753</v>
      </c>
      <c r="M1024" s="4" t="s">
        <v>316</v>
      </c>
      <c r="N1024" s="4"/>
      <c r="O1024" s="4" t="s">
        <v>7712</v>
      </c>
      <c r="P1024" s="2" t="s">
        <v>7713</v>
      </c>
      <c r="Q1024" s="2" t="s">
        <v>7714</v>
      </c>
      <c r="R1024" s="4" t="s">
        <v>50</v>
      </c>
      <c r="S1024" s="4" t="s">
        <v>7715</v>
      </c>
      <c r="T1024" s="4" t="s">
        <v>107</v>
      </c>
      <c r="U1024" s="4"/>
      <c r="V1024" s="4"/>
      <c r="W1024" s="4"/>
      <c r="X1024" s="2" t="s">
        <v>7716</v>
      </c>
      <c r="Y1024" s="4" t="s">
        <v>54</v>
      </c>
      <c r="Z1024" s="4"/>
      <c r="AA1024" s="4"/>
      <c r="AB1024" s="4"/>
    </row>
    <row r="1025" customFormat="false" ht="75" hidden="false" customHeight="true" outlineLevel="0" collapsed="false">
      <c r="A1025" s="4" t="s">
        <v>7717</v>
      </c>
      <c r="B1025" s="4" t="s">
        <v>7697</v>
      </c>
      <c r="C1025" s="4" t="s">
        <v>7718</v>
      </c>
      <c r="D1025" s="4" t="n">
        <v>1973</v>
      </c>
      <c r="E1025" s="4" t="s">
        <v>91</v>
      </c>
      <c r="F1025" s="4" t="s">
        <v>156</v>
      </c>
      <c r="G1025" s="4" t="str">
        <f aca="false">IF(LEFT(I1025,3)="R1 ","L6",IF(D1025&gt;=2014,"L1",IF(D1025&gt;=1998,"L2",IF(D1025&gt;=1987,"L3",IF(D1025&gt;=1978,"L4",IF(D1025&gt;=1965,"L5","L6"))))))</f>
        <v>L5</v>
      </c>
      <c r="H1025" s="4" t="str">
        <f aca="false">IFERROR(INDEX(Lanes!$C$2:$C$60,MATCH(LEFT(I1025,FIND(" ",I1025)-1),Lanes!$A$2:$A$60,0)),"?")</f>
        <v>V</v>
      </c>
      <c r="I1025" s="4" t="s">
        <v>7423</v>
      </c>
      <c r="J1025" s="4"/>
      <c r="K1025" s="4" t="s">
        <v>44</v>
      </c>
      <c r="L1025" s="4" t="s">
        <v>753</v>
      </c>
      <c r="M1025" s="4" t="s">
        <v>316</v>
      </c>
      <c r="N1025" s="4"/>
      <c r="O1025" s="4" t="s">
        <v>7719</v>
      </c>
      <c r="P1025" s="2" t="s">
        <v>7720</v>
      </c>
      <c r="Q1025" s="2" t="s">
        <v>7721</v>
      </c>
      <c r="R1025" s="4" t="s">
        <v>50</v>
      </c>
      <c r="S1025" s="4" t="s">
        <v>7722</v>
      </c>
      <c r="T1025" s="4" t="s">
        <v>52</v>
      </c>
      <c r="U1025" s="4"/>
      <c r="V1025" s="4"/>
      <c r="W1025" s="4"/>
      <c r="X1025" s="2" t="s">
        <v>7723</v>
      </c>
      <c r="Y1025" s="4" t="s">
        <v>54</v>
      </c>
      <c r="Z1025" s="4"/>
      <c r="AA1025" s="4"/>
      <c r="AB1025" s="4"/>
    </row>
    <row r="1026" customFormat="false" ht="75" hidden="false" customHeight="true" outlineLevel="0" collapsed="false">
      <c r="A1026" s="4" t="s">
        <v>7724</v>
      </c>
      <c r="B1026" s="4" t="s">
        <v>7725</v>
      </c>
      <c r="C1026" s="4" t="s">
        <v>7725</v>
      </c>
      <c r="D1026" s="4" t="n">
        <v>1970</v>
      </c>
      <c r="E1026" s="4" t="s">
        <v>91</v>
      </c>
      <c r="F1026" s="4" t="s">
        <v>7726</v>
      </c>
      <c r="G1026" s="4" t="str">
        <f aca="false">IF(LEFT(I1026,3)="R1 ","L6",IF(D1026&gt;=2014,"L1",IF(D1026&gt;=1998,"L2",IF(D1026&gt;=1987,"L3",IF(D1026&gt;=1978,"L4",IF(D1026&gt;=1965,"L5","L6"))))))</f>
        <v>L5</v>
      </c>
      <c r="H1026" s="4" t="str">
        <f aca="false">IFERROR(INDEX(Lanes!$C$2:$C$60,MATCH(LEFT(I1026,FIND(" ",I1026)-1),Lanes!$A$2:$A$60,0)),"?")</f>
        <v>V</v>
      </c>
      <c r="I1026" s="4" t="s">
        <v>7423</v>
      </c>
      <c r="J1026" s="4"/>
      <c r="K1026" s="4" t="s">
        <v>44</v>
      </c>
      <c r="L1026" s="4" t="s">
        <v>887</v>
      </c>
      <c r="M1026" s="4" t="s">
        <v>7727</v>
      </c>
      <c r="N1026" s="4"/>
      <c r="O1026" s="4" t="s">
        <v>7728</v>
      </c>
      <c r="P1026" s="2" t="s">
        <v>7729</v>
      </c>
      <c r="Q1026" s="2" t="s">
        <v>7730</v>
      </c>
      <c r="R1026" s="4" t="s">
        <v>50</v>
      </c>
      <c r="S1026" s="4" t="s">
        <v>7731</v>
      </c>
      <c r="T1026" s="4" t="s">
        <v>52</v>
      </c>
      <c r="U1026" s="4"/>
      <c r="V1026" s="4"/>
      <c r="W1026" s="4"/>
      <c r="X1026" s="2" t="s">
        <v>7732</v>
      </c>
      <c r="Y1026" s="4" t="s">
        <v>54</v>
      </c>
      <c r="Z1026" s="4"/>
      <c r="AA1026" s="4"/>
      <c r="AB1026" s="4"/>
    </row>
    <row r="1027" customFormat="false" ht="75" hidden="false" customHeight="true" outlineLevel="0" collapsed="false">
      <c r="A1027" s="4" t="s">
        <v>7733</v>
      </c>
      <c r="B1027" s="4" t="s">
        <v>7725</v>
      </c>
      <c r="C1027" s="4" t="s">
        <v>7734</v>
      </c>
      <c r="D1027" s="4" t="n">
        <v>1972</v>
      </c>
      <c r="E1027" s="4" t="s">
        <v>91</v>
      </c>
      <c r="F1027" s="4" t="s">
        <v>7735</v>
      </c>
      <c r="G1027" s="4" t="str">
        <f aca="false">IF(LEFT(I1027,3)="R1 ","L6",IF(D1027&gt;=2014,"L1",IF(D1027&gt;=1998,"L2",IF(D1027&gt;=1987,"L3",IF(D1027&gt;=1978,"L4",IF(D1027&gt;=1965,"L5","L6"))))))</f>
        <v>L5</v>
      </c>
      <c r="H1027" s="4" t="str">
        <f aca="false">IFERROR(INDEX(Lanes!$C$2:$C$60,MATCH(LEFT(I1027,FIND(" ",I1027)-1),Lanes!$A$2:$A$60,0)),"?")</f>
        <v>V</v>
      </c>
      <c r="I1027" s="4" t="s">
        <v>7423</v>
      </c>
      <c r="J1027" s="4"/>
      <c r="K1027" s="4" t="s">
        <v>44</v>
      </c>
      <c r="L1027" s="4" t="s">
        <v>887</v>
      </c>
      <c r="M1027" s="4" t="s">
        <v>7727</v>
      </c>
      <c r="N1027" s="4"/>
      <c r="O1027" s="4" t="s">
        <v>7736</v>
      </c>
      <c r="P1027" s="2" t="s">
        <v>7737</v>
      </c>
      <c r="Q1027" s="2" t="s">
        <v>7738</v>
      </c>
      <c r="R1027" s="4" t="s">
        <v>50</v>
      </c>
      <c r="S1027" s="4" t="s">
        <v>7739</v>
      </c>
      <c r="T1027" s="4" t="s">
        <v>107</v>
      </c>
      <c r="U1027" s="4"/>
      <c r="V1027" s="4"/>
      <c r="W1027" s="4"/>
      <c r="X1027" s="2" t="s">
        <v>7740</v>
      </c>
      <c r="Y1027" s="4" t="s">
        <v>54</v>
      </c>
      <c r="Z1027" s="4"/>
      <c r="AA1027" s="4"/>
      <c r="AB1027" s="4"/>
    </row>
    <row r="1028" customFormat="false" ht="75" hidden="false" customHeight="true" outlineLevel="0" collapsed="false">
      <c r="A1028" s="4" t="s">
        <v>7741</v>
      </c>
      <c r="B1028" s="4" t="s">
        <v>7725</v>
      </c>
      <c r="C1028" s="4" t="s">
        <v>7742</v>
      </c>
      <c r="D1028" s="4" t="n">
        <v>1977</v>
      </c>
      <c r="E1028" s="4" t="s">
        <v>91</v>
      </c>
      <c r="F1028" s="4" t="s">
        <v>7735</v>
      </c>
      <c r="G1028" s="4" t="str">
        <f aca="false">IF(LEFT(I1028,3)="R1 ","L6",IF(D1028&gt;=2014,"L1",IF(D1028&gt;=1998,"L2",IF(D1028&gt;=1987,"L3",IF(D1028&gt;=1978,"L4",IF(D1028&gt;=1965,"L5","L6"))))))</f>
        <v>L5</v>
      </c>
      <c r="H1028" s="4" t="str">
        <f aca="false">IFERROR(INDEX(Lanes!$C$2:$C$60,MATCH(LEFT(I1028,FIND(" ",I1028)-1),Lanes!$A$2:$A$60,0)),"?")</f>
        <v>V</v>
      </c>
      <c r="I1028" s="4" t="s">
        <v>7423</v>
      </c>
      <c r="J1028" s="4"/>
      <c r="K1028" s="4" t="s">
        <v>44</v>
      </c>
      <c r="L1028" s="4" t="s">
        <v>887</v>
      </c>
      <c r="M1028" s="4" t="s">
        <v>7727</v>
      </c>
      <c r="N1028" s="4"/>
      <c r="O1028" s="4" t="s">
        <v>7743</v>
      </c>
      <c r="P1028" s="2" t="s">
        <v>7744</v>
      </c>
      <c r="Q1028" s="2" t="s">
        <v>7745</v>
      </c>
      <c r="R1028" s="4" t="s">
        <v>50</v>
      </c>
      <c r="S1028" s="4" t="s">
        <v>7746</v>
      </c>
      <c r="T1028" s="4" t="s">
        <v>107</v>
      </c>
      <c r="U1028" s="4"/>
      <c r="V1028" s="4"/>
      <c r="W1028" s="4"/>
      <c r="X1028" s="2" t="s">
        <v>7747</v>
      </c>
      <c r="Y1028" s="4" t="s">
        <v>54</v>
      </c>
      <c r="Z1028" s="4"/>
      <c r="AA1028" s="4"/>
      <c r="AB1028" s="4"/>
    </row>
    <row r="1029" customFormat="false" ht="75" hidden="false" customHeight="true" outlineLevel="0" collapsed="false">
      <c r="A1029" s="4" t="s">
        <v>7748</v>
      </c>
      <c r="B1029" s="4" t="s">
        <v>7749</v>
      </c>
      <c r="C1029" s="4" t="s">
        <v>7750</v>
      </c>
      <c r="D1029" s="4" t="n">
        <v>1972</v>
      </c>
      <c r="E1029" s="4" t="s">
        <v>91</v>
      </c>
      <c r="F1029" s="4" t="s">
        <v>156</v>
      </c>
      <c r="G1029" s="4" t="str">
        <f aca="false">IF(LEFT(I1029,3)="R1 ","L6",IF(D1029&gt;=2014,"L1",IF(D1029&gt;=1998,"L2",IF(D1029&gt;=1987,"L3",IF(D1029&gt;=1978,"L4",IF(D1029&gt;=1965,"L5","L6"))))))</f>
        <v>L5</v>
      </c>
      <c r="H1029" s="4" t="str">
        <f aca="false">IFERROR(INDEX(Lanes!$C$2:$C$60,MATCH(LEFT(I1029,FIND(" ",I1029)-1),Lanes!$A$2:$A$60,0)),"?")</f>
        <v>V</v>
      </c>
      <c r="I1029" s="4" t="s">
        <v>7423</v>
      </c>
      <c r="J1029" s="4"/>
      <c r="K1029" s="4" t="s">
        <v>2678</v>
      </c>
      <c r="L1029" s="4" t="s">
        <v>753</v>
      </c>
      <c r="M1029" s="4" t="s">
        <v>316</v>
      </c>
      <c r="N1029" s="4" t="s">
        <v>6452</v>
      </c>
      <c r="O1029" s="4" t="s">
        <v>7751</v>
      </c>
      <c r="P1029" s="2" t="s">
        <v>7752</v>
      </c>
      <c r="Q1029" s="2" t="s">
        <v>7753</v>
      </c>
      <c r="R1029" s="4" t="s">
        <v>50</v>
      </c>
      <c r="S1029" s="4" t="s">
        <v>7754</v>
      </c>
      <c r="T1029" s="4" t="s">
        <v>52</v>
      </c>
      <c r="U1029" s="4"/>
      <c r="V1029" s="4"/>
      <c r="W1029" s="4"/>
      <c r="X1029" s="2" t="s">
        <v>7755</v>
      </c>
      <c r="Y1029" s="4" t="s">
        <v>54</v>
      </c>
      <c r="Z1029" s="4"/>
      <c r="AA1029" s="4"/>
      <c r="AB1029" s="4"/>
    </row>
    <row r="1030" customFormat="false" ht="75" hidden="false" customHeight="true" outlineLevel="0" collapsed="false">
      <c r="A1030" s="4" t="s">
        <v>7756</v>
      </c>
      <c r="B1030" s="4" t="s">
        <v>7757</v>
      </c>
      <c r="C1030" s="4" t="s">
        <v>7758</v>
      </c>
      <c r="D1030" s="4" t="n">
        <v>1969</v>
      </c>
      <c r="E1030" s="4" t="s">
        <v>91</v>
      </c>
      <c r="F1030" s="4" t="s">
        <v>6238</v>
      </c>
      <c r="G1030" s="4" t="str">
        <f aca="false">IF(LEFT(I1030,3)="R1 ","L6",IF(D1030&gt;=2014,"L1",IF(D1030&gt;=1998,"L2",IF(D1030&gt;=1987,"L3",IF(D1030&gt;=1978,"L4",IF(D1030&gt;=1965,"L5","L6"))))))</f>
        <v>L5</v>
      </c>
      <c r="H1030" s="4" t="str">
        <f aca="false">IFERROR(INDEX(Lanes!$C$2:$C$60,MATCH(LEFT(I1030,FIND(" ",I1030)-1),Lanes!$A$2:$A$60,0)),"?")</f>
        <v>V</v>
      </c>
      <c r="I1030" s="4" t="s">
        <v>7423</v>
      </c>
      <c r="J1030" s="4"/>
      <c r="K1030" s="4" t="s">
        <v>113</v>
      </c>
      <c r="L1030" s="4" t="s">
        <v>352</v>
      </c>
      <c r="M1030" s="4" t="s">
        <v>353</v>
      </c>
      <c r="N1030" s="4"/>
      <c r="O1030" s="4" t="s">
        <v>7759</v>
      </c>
      <c r="P1030" s="2" t="s">
        <v>7760</v>
      </c>
      <c r="Q1030" s="2" t="s">
        <v>7761</v>
      </c>
      <c r="R1030" s="4" t="s">
        <v>50</v>
      </c>
      <c r="S1030" s="4" t="s">
        <v>7762</v>
      </c>
      <c r="T1030" s="4" t="s">
        <v>107</v>
      </c>
      <c r="U1030" s="4"/>
      <c r="V1030" s="4"/>
      <c r="W1030" s="4"/>
      <c r="X1030" s="2" t="s">
        <v>7763</v>
      </c>
      <c r="Y1030" s="4" t="s">
        <v>54</v>
      </c>
      <c r="Z1030" s="4"/>
      <c r="AA1030" s="4"/>
      <c r="AB1030" s="4"/>
    </row>
    <row r="1031" customFormat="false" ht="75" hidden="false" customHeight="true" outlineLevel="0" collapsed="false">
      <c r="A1031" s="4" t="s">
        <v>7764</v>
      </c>
      <c r="B1031" s="4" t="s">
        <v>7757</v>
      </c>
      <c r="C1031" s="4" t="s">
        <v>7765</v>
      </c>
      <c r="D1031" s="4" t="n">
        <v>1972</v>
      </c>
      <c r="E1031" s="4" t="s">
        <v>91</v>
      </c>
      <c r="F1031" s="4" t="s">
        <v>156</v>
      </c>
      <c r="G1031" s="4" t="str">
        <f aca="false">IF(LEFT(I1031,3)="R1 ","L6",IF(D1031&gt;=2014,"L1",IF(D1031&gt;=1998,"L2",IF(D1031&gt;=1987,"L3",IF(D1031&gt;=1978,"L4",IF(D1031&gt;=1965,"L5","L6"))))))</f>
        <v>L5</v>
      </c>
      <c r="H1031" s="4" t="str">
        <f aca="false">IFERROR(INDEX(Lanes!$C$2:$C$60,MATCH(LEFT(I1031,FIND(" ",I1031)-1),Lanes!$A$2:$A$60,0)),"?")</f>
        <v>V</v>
      </c>
      <c r="I1031" s="4" t="s">
        <v>7423</v>
      </c>
      <c r="J1031" s="4"/>
      <c r="K1031" s="4" t="s">
        <v>44</v>
      </c>
      <c r="L1031" s="4" t="s">
        <v>352</v>
      </c>
      <c r="M1031" s="4" t="s">
        <v>353</v>
      </c>
      <c r="N1031" s="4"/>
      <c r="O1031" s="4" t="s">
        <v>7766</v>
      </c>
      <c r="P1031" s="2" t="s">
        <v>7767</v>
      </c>
      <c r="Q1031" s="2" t="s">
        <v>7768</v>
      </c>
      <c r="R1031" s="4" t="s">
        <v>50</v>
      </c>
      <c r="S1031" s="4" t="s">
        <v>7769</v>
      </c>
      <c r="T1031" s="4" t="s">
        <v>107</v>
      </c>
      <c r="U1031" s="4"/>
      <c r="V1031" s="4"/>
      <c r="W1031" s="4"/>
      <c r="X1031" s="2" t="s">
        <v>7770</v>
      </c>
      <c r="Y1031" s="4" t="s">
        <v>77</v>
      </c>
      <c r="Z1031" s="4"/>
      <c r="AA1031" s="4"/>
      <c r="AB1031" s="4"/>
    </row>
    <row r="1032" customFormat="false" ht="75" hidden="false" customHeight="true" outlineLevel="0" collapsed="false">
      <c r="A1032" s="4" t="s">
        <v>7771</v>
      </c>
      <c r="B1032" s="4" t="s">
        <v>7772</v>
      </c>
      <c r="C1032" s="4" t="s">
        <v>7773</v>
      </c>
      <c r="D1032" s="4" t="n">
        <v>1969</v>
      </c>
      <c r="E1032" s="4" t="s">
        <v>91</v>
      </c>
      <c r="F1032" s="4" t="s">
        <v>7774</v>
      </c>
      <c r="G1032" s="4" t="str">
        <f aca="false">IF(LEFT(I1032,3)="R1 ","L6",IF(D1032&gt;=2014,"L1",IF(D1032&gt;=1998,"L2",IF(D1032&gt;=1987,"L3",IF(D1032&gt;=1978,"L4",IF(D1032&gt;=1965,"L5","L6"))))))</f>
        <v>L5</v>
      </c>
      <c r="H1032" s="4" t="str">
        <f aca="false">IFERROR(INDEX(Lanes!$C$2:$C$60,MATCH(LEFT(I1032,FIND(" ",I1032)-1),Lanes!$A$2:$A$60,0)),"?")</f>
        <v>V</v>
      </c>
      <c r="I1032" s="4" t="s">
        <v>7423</v>
      </c>
      <c r="J1032" s="4"/>
      <c r="K1032" s="4" t="s">
        <v>44</v>
      </c>
      <c r="L1032" s="4" t="s">
        <v>472</v>
      </c>
      <c r="M1032" s="4" t="s">
        <v>1565</v>
      </c>
      <c r="N1032" s="4"/>
      <c r="O1032" s="4" t="s">
        <v>7775</v>
      </c>
      <c r="P1032" s="2" t="s">
        <v>7776</v>
      </c>
      <c r="Q1032" s="2" t="s">
        <v>7777</v>
      </c>
      <c r="R1032" s="4" t="s">
        <v>50</v>
      </c>
      <c r="S1032" s="4" t="s">
        <v>7778</v>
      </c>
      <c r="T1032" s="4" t="s">
        <v>107</v>
      </c>
      <c r="U1032" s="4"/>
      <c r="V1032" s="4"/>
      <c r="W1032" s="4"/>
      <c r="X1032" s="2" t="s">
        <v>7779</v>
      </c>
      <c r="Y1032" s="4" t="s">
        <v>54</v>
      </c>
      <c r="Z1032" s="4"/>
      <c r="AA1032" s="4"/>
      <c r="AB1032" s="4"/>
    </row>
    <row r="1033" customFormat="false" ht="75" hidden="false" customHeight="true" outlineLevel="0" collapsed="false">
      <c r="A1033" s="4" t="s">
        <v>7780</v>
      </c>
      <c r="B1033" s="4" t="s">
        <v>7781</v>
      </c>
      <c r="C1033" s="4" t="s">
        <v>7782</v>
      </c>
      <c r="D1033" s="4" t="n">
        <v>1965</v>
      </c>
      <c r="E1033" s="4" t="s">
        <v>91</v>
      </c>
      <c r="F1033" s="4" t="s">
        <v>112</v>
      </c>
      <c r="G1033" s="4" t="str">
        <f aca="false">IF(LEFT(I1033,3)="R1 ","L6",IF(D1033&gt;=2014,"L1",IF(D1033&gt;=1998,"L2",IF(D1033&gt;=1987,"L3",IF(D1033&gt;=1978,"L4",IF(D1033&gt;=1965,"L5","L6"))))))</f>
        <v>L5</v>
      </c>
      <c r="H1033" s="4" t="str">
        <f aca="false">IFERROR(INDEX(Lanes!$C$2:$C$60,MATCH(LEFT(I1033,FIND(" ",I1033)-1),Lanes!$A$2:$A$60,0)),"?")</f>
        <v>V</v>
      </c>
      <c r="I1033" s="4" t="s">
        <v>7783</v>
      </c>
      <c r="J1033" s="4"/>
      <c r="K1033" s="4" t="s">
        <v>69</v>
      </c>
      <c r="L1033" s="4" t="s">
        <v>472</v>
      </c>
      <c r="M1033" s="4" t="s">
        <v>238</v>
      </c>
      <c r="N1033" s="4" t="s">
        <v>7784</v>
      </c>
      <c r="O1033" s="4" t="s">
        <v>6830</v>
      </c>
      <c r="P1033" s="2" t="s">
        <v>7785</v>
      </c>
      <c r="Q1033" s="2" t="s">
        <v>7786</v>
      </c>
      <c r="R1033" s="4" t="s">
        <v>50</v>
      </c>
      <c r="S1033" s="4" t="s">
        <v>7787</v>
      </c>
      <c r="T1033" s="4" t="s">
        <v>52</v>
      </c>
      <c r="U1033" s="4"/>
      <c r="V1033" s="4"/>
      <c r="W1033" s="4"/>
      <c r="X1033" s="2" t="s">
        <v>7788</v>
      </c>
      <c r="Y1033" s="4" t="s">
        <v>77</v>
      </c>
      <c r="Z1033" s="4"/>
      <c r="AA1033" s="4"/>
      <c r="AB1033" s="4"/>
    </row>
    <row r="1034" customFormat="false" ht="75" hidden="false" customHeight="true" outlineLevel="0" collapsed="false">
      <c r="A1034" s="4" t="s">
        <v>7789</v>
      </c>
      <c r="B1034" s="4" t="s">
        <v>7781</v>
      </c>
      <c r="C1034" s="4" t="s">
        <v>7790</v>
      </c>
      <c r="D1034" s="4" t="n">
        <v>1966</v>
      </c>
      <c r="E1034" s="4" t="s">
        <v>91</v>
      </c>
      <c r="F1034" s="4" t="s">
        <v>112</v>
      </c>
      <c r="G1034" s="4" t="str">
        <f aca="false">IF(LEFT(I1034,3)="R1 ","L6",IF(D1034&gt;=2014,"L1",IF(D1034&gt;=1998,"L2",IF(D1034&gt;=1987,"L3",IF(D1034&gt;=1978,"L4",IF(D1034&gt;=1965,"L5","L6"))))))</f>
        <v>L5</v>
      </c>
      <c r="H1034" s="4" t="str">
        <f aca="false">IFERROR(INDEX(Lanes!$C$2:$C$60,MATCH(LEFT(I1034,FIND(" ",I1034)-1),Lanes!$A$2:$A$60,0)),"?")</f>
        <v>V</v>
      </c>
      <c r="I1034" s="4" t="s">
        <v>7783</v>
      </c>
      <c r="J1034" s="4"/>
      <c r="K1034" s="4" t="s">
        <v>69</v>
      </c>
      <c r="L1034" s="4" t="s">
        <v>472</v>
      </c>
      <c r="M1034" s="4" t="s">
        <v>238</v>
      </c>
      <c r="N1034" s="4" t="s">
        <v>7784</v>
      </c>
      <c r="O1034" s="4" t="s">
        <v>7791</v>
      </c>
      <c r="P1034" s="2" t="s">
        <v>7792</v>
      </c>
      <c r="Q1034" s="2" t="s">
        <v>7793</v>
      </c>
      <c r="R1034" s="4" t="s">
        <v>50</v>
      </c>
      <c r="S1034" s="4" t="s">
        <v>7794</v>
      </c>
      <c r="T1034" s="4" t="s">
        <v>52</v>
      </c>
      <c r="U1034" s="4"/>
      <c r="V1034" s="4"/>
      <c r="W1034" s="4"/>
      <c r="X1034" s="2" t="s">
        <v>7795</v>
      </c>
      <c r="Y1034" s="4" t="s">
        <v>54</v>
      </c>
      <c r="Z1034" s="4"/>
      <c r="AA1034" s="4"/>
      <c r="AB1034" s="4"/>
    </row>
    <row r="1035" customFormat="false" ht="75" hidden="false" customHeight="true" outlineLevel="0" collapsed="false">
      <c r="A1035" s="4" t="s">
        <v>7796</v>
      </c>
      <c r="B1035" s="4" t="s">
        <v>7781</v>
      </c>
      <c r="C1035" s="4" t="s">
        <v>7797</v>
      </c>
      <c r="D1035" s="4" t="n">
        <v>1967</v>
      </c>
      <c r="E1035" s="4" t="s">
        <v>91</v>
      </c>
      <c r="F1035" s="4" t="s">
        <v>112</v>
      </c>
      <c r="G1035" s="4" t="str">
        <f aca="false">IF(LEFT(I1035,3)="R1 ","L6",IF(D1035&gt;=2014,"L1",IF(D1035&gt;=1998,"L2",IF(D1035&gt;=1987,"L3",IF(D1035&gt;=1978,"L4",IF(D1035&gt;=1965,"L5","L6"))))))</f>
        <v>L5</v>
      </c>
      <c r="H1035" s="4" t="str">
        <f aca="false">IFERROR(INDEX(Lanes!$C$2:$C$60,MATCH(LEFT(I1035,FIND(" ",I1035)-1),Lanes!$A$2:$A$60,0)),"?")</f>
        <v>V</v>
      </c>
      <c r="I1035" s="4" t="s">
        <v>7783</v>
      </c>
      <c r="J1035" s="4"/>
      <c r="K1035" s="4" t="s">
        <v>69</v>
      </c>
      <c r="L1035" s="4" t="s">
        <v>472</v>
      </c>
      <c r="M1035" s="4" t="s">
        <v>238</v>
      </c>
      <c r="N1035" s="4" t="s">
        <v>7784</v>
      </c>
      <c r="O1035" s="4" t="s">
        <v>7798</v>
      </c>
      <c r="P1035" s="2" t="s">
        <v>7799</v>
      </c>
      <c r="Q1035" s="2" t="s">
        <v>7800</v>
      </c>
      <c r="R1035" s="4" t="s">
        <v>50</v>
      </c>
      <c r="S1035" s="4" t="s">
        <v>7801</v>
      </c>
      <c r="T1035" s="4" t="s">
        <v>107</v>
      </c>
      <c r="U1035" s="4"/>
      <c r="V1035" s="4"/>
      <c r="W1035" s="4"/>
      <c r="X1035" s="2" t="s">
        <v>7802</v>
      </c>
      <c r="Y1035" s="4" t="s">
        <v>54</v>
      </c>
      <c r="Z1035" s="4"/>
      <c r="AA1035" s="4"/>
      <c r="AB1035" s="4"/>
    </row>
    <row r="1036" customFormat="false" ht="75" hidden="false" customHeight="true" outlineLevel="0" collapsed="false">
      <c r="A1036" s="4" t="s">
        <v>7803</v>
      </c>
      <c r="B1036" s="4" t="s">
        <v>7781</v>
      </c>
      <c r="C1036" s="4" t="s">
        <v>7804</v>
      </c>
      <c r="D1036" s="4" t="n">
        <v>1967</v>
      </c>
      <c r="E1036" s="4" t="s">
        <v>91</v>
      </c>
      <c r="F1036" s="4" t="s">
        <v>112</v>
      </c>
      <c r="G1036" s="4" t="str">
        <f aca="false">IF(LEFT(I1036,3)="R1 ","L6",IF(D1036&gt;=2014,"L1",IF(D1036&gt;=1998,"L2",IF(D1036&gt;=1987,"L3",IF(D1036&gt;=1978,"L4",IF(D1036&gt;=1965,"L5","L6"))))))</f>
        <v>L5</v>
      </c>
      <c r="H1036" s="4" t="str">
        <f aca="false">IFERROR(INDEX(Lanes!$C$2:$C$60,MATCH(LEFT(I1036,FIND(" ",I1036)-1),Lanes!$A$2:$A$60,0)),"?")</f>
        <v>V</v>
      </c>
      <c r="I1036" s="4" t="s">
        <v>7783</v>
      </c>
      <c r="J1036" s="4"/>
      <c r="K1036" s="4" t="s">
        <v>69</v>
      </c>
      <c r="L1036" s="4" t="s">
        <v>472</v>
      </c>
      <c r="M1036" s="4" t="s">
        <v>238</v>
      </c>
      <c r="N1036" s="4" t="s">
        <v>7784</v>
      </c>
      <c r="O1036" s="4" t="s">
        <v>7805</v>
      </c>
      <c r="P1036" s="2" t="s">
        <v>7806</v>
      </c>
      <c r="Q1036" s="2" t="s">
        <v>7807</v>
      </c>
      <c r="R1036" s="4" t="s">
        <v>50</v>
      </c>
      <c r="S1036" s="4" t="s">
        <v>7808</v>
      </c>
      <c r="T1036" s="4" t="s">
        <v>52</v>
      </c>
      <c r="U1036" s="4"/>
      <c r="V1036" s="4"/>
      <c r="W1036" s="4"/>
      <c r="X1036" s="2" t="s">
        <v>7809</v>
      </c>
      <c r="Y1036" s="4" t="s">
        <v>54</v>
      </c>
      <c r="Z1036" s="4"/>
      <c r="AA1036" s="4"/>
      <c r="AB1036" s="4"/>
    </row>
    <row r="1037" customFormat="false" ht="75" hidden="false" customHeight="true" outlineLevel="0" collapsed="false">
      <c r="A1037" s="4" t="s">
        <v>7810</v>
      </c>
      <c r="B1037" s="4" t="s">
        <v>7781</v>
      </c>
      <c r="C1037" s="4" t="s">
        <v>7811</v>
      </c>
      <c r="D1037" s="4" t="n">
        <v>1968</v>
      </c>
      <c r="E1037" s="4" t="s">
        <v>91</v>
      </c>
      <c r="F1037" s="4" t="s">
        <v>112</v>
      </c>
      <c r="G1037" s="4" t="str">
        <f aca="false">IF(LEFT(I1037,3)="R1 ","L6",IF(D1037&gt;=2014,"L1",IF(D1037&gt;=1998,"L2",IF(D1037&gt;=1987,"L3",IF(D1037&gt;=1978,"L4",IF(D1037&gt;=1965,"L5","L6"))))))</f>
        <v>L5</v>
      </c>
      <c r="H1037" s="4" t="str">
        <f aca="false">IFERROR(INDEX(Lanes!$C$2:$C$60,MATCH(LEFT(I1037,FIND(" ",I1037)-1),Lanes!$A$2:$A$60,0)),"?")</f>
        <v>V</v>
      </c>
      <c r="I1037" s="4" t="s">
        <v>7783</v>
      </c>
      <c r="J1037" s="4"/>
      <c r="K1037" s="4" t="s">
        <v>69</v>
      </c>
      <c r="L1037" s="4" t="s">
        <v>472</v>
      </c>
      <c r="M1037" s="4" t="s">
        <v>238</v>
      </c>
      <c r="N1037" s="4" t="s">
        <v>7784</v>
      </c>
      <c r="O1037" s="4" t="s">
        <v>7812</v>
      </c>
      <c r="P1037" s="2" t="s">
        <v>7813</v>
      </c>
      <c r="Q1037" s="2" t="s">
        <v>7814</v>
      </c>
      <c r="R1037" s="4" t="s">
        <v>50</v>
      </c>
      <c r="S1037" s="4" t="s">
        <v>7815</v>
      </c>
      <c r="T1037" s="4" t="s">
        <v>107</v>
      </c>
      <c r="U1037" s="4"/>
      <c r="V1037" s="4"/>
      <c r="W1037" s="4"/>
      <c r="X1037" s="2" t="s">
        <v>7816</v>
      </c>
      <c r="Y1037" s="4" t="s">
        <v>54</v>
      </c>
      <c r="Z1037" s="4"/>
      <c r="AA1037" s="4"/>
      <c r="AB1037" s="4"/>
    </row>
    <row r="1038" customFormat="false" ht="75" hidden="false" customHeight="true" outlineLevel="0" collapsed="false">
      <c r="A1038" s="4" t="s">
        <v>7817</v>
      </c>
      <c r="B1038" s="4" t="s">
        <v>7781</v>
      </c>
      <c r="C1038" s="4" t="s">
        <v>7818</v>
      </c>
      <c r="D1038" s="4" t="n">
        <v>1968</v>
      </c>
      <c r="E1038" s="4" t="s">
        <v>91</v>
      </c>
      <c r="F1038" s="4" t="s">
        <v>112</v>
      </c>
      <c r="G1038" s="4" t="str">
        <f aca="false">IF(LEFT(I1038,3)="R1 ","L6",IF(D1038&gt;=2014,"L1",IF(D1038&gt;=1998,"L2",IF(D1038&gt;=1987,"L3",IF(D1038&gt;=1978,"L4",IF(D1038&gt;=1965,"L5","L6"))))))</f>
        <v>L5</v>
      </c>
      <c r="H1038" s="4" t="str">
        <f aca="false">IFERROR(INDEX(Lanes!$C$2:$C$60,MATCH(LEFT(I1038,FIND(" ",I1038)-1),Lanes!$A$2:$A$60,0)),"?")</f>
        <v>V</v>
      </c>
      <c r="I1038" s="4" t="s">
        <v>7783</v>
      </c>
      <c r="J1038" s="4"/>
      <c r="K1038" s="4" t="s">
        <v>69</v>
      </c>
      <c r="L1038" s="4" t="s">
        <v>472</v>
      </c>
      <c r="M1038" s="4" t="s">
        <v>238</v>
      </c>
      <c r="N1038" s="4" t="s">
        <v>7784</v>
      </c>
      <c r="O1038" s="4" t="s">
        <v>7819</v>
      </c>
      <c r="P1038" s="2" t="s">
        <v>7820</v>
      </c>
      <c r="Q1038" s="2" t="s">
        <v>7821</v>
      </c>
      <c r="R1038" s="4" t="s">
        <v>50</v>
      </c>
      <c r="S1038" s="4" t="s">
        <v>7822</v>
      </c>
      <c r="T1038" s="4" t="s">
        <v>52</v>
      </c>
      <c r="U1038" s="4" t="s">
        <v>75</v>
      </c>
      <c r="V1038" s="4"/>
      <c r="W1038" s="4"/>
      <c r="X1038" s="2" t="s">
        <v>7823</v>
      </c>
      <c r="Y1038" s="4" t="s">
        <v>54</v>
      </c>
      <c r="Z1038" s="4"/>
      <c r="AA1038" s="4"/>
      <c r="AB1038" s="4"/>
    </row>
    <row r="1039" customFormat="false" ht="75" hidden="false" customHeight="true" outlineLevel="0" collapsed="false">
      <c r="A1039" s="4" t="s">
        <v>7824</v>
      </c>
      <c r="B1039" s="4" t="s">
        <v>7781</v>
      </c>
      <c r="C1039" s="4" t="s">
        <v>7825</v>
      </c>
      <c r="D1039" s="4" t="n">
        <v>1969</v>
      </c>
      <c r="E1039" s="4" t="s">
        <v>91</v>
      </c>
      <c r="F1039" s="4" t="s">
        <v>112</v>
      </c>
      <c r="G1039" s="4" t="str">
        <f aca="false">IF(LEFT(I1039,3)="R1 ","L6",IF(D1039&gt;=2014,"L1",IF(D1039&gt;=1998,"L2",IF(D1039&gt;=1987,"L3",IF(D1039&gt;=1978,"L4",IF(D1039&gt;=1965,"L5","L6"))))))</f>
        <v>L5</v>
      </c>
      <c r="H1039" s="4" t="str">
        <f aca="false">IFERROR(INDEX(Lanes!$C$2:$C$60,MATCH(LEFT(I1039,FIND(" ",I1039)-1),Lanes!$A$2:$A$60,0)),"?")</f>
        <v>V</v>
      </c>
      <c r="I1039" s="4" t="s">
        <v>7783</v>
      </c>
      <c r="J1039" s="4"/>
      <c r="K1039" s="4" t="s">
        <v>69</v>
      </c>
      <c r="L1039" s="4" t="s">
        <v>472</v>
      </c>
      <c r="M1039" s="4" t="s">
        <v>238</v>
      </c>
      <c r="N1039" s="4" t="s">
        <v>7784</v>
      </c>
      <c r="O1039" s="4" t="s">
        <v>7826</v>
      </c>
      <c r="P1039" s="2" t="s">
        <v>7827</v>
      </c>
      <c r="Q1039" s="2" t="s">
        <v>7828</v>
      </c>
      <c r="R1039" s="4" t="s">
        <v>50</v>
      </c>
      <c r="S1039" s="4" t="s">
        <v>7829</v>
      </c>
      <c r="T1039" s="4" t="s">
        <v>402</v>
      </c>
      <c r="U1039" s="4"/>
      <c r="V1039" s="4"/>
      <c r="W1039" s="4"/>
      <c r="X1039" s="2" t="s">
        <v>7830</v>
      </c>
      <c r="Y1039" s="4" t="s">
        <v>77</v>
      </c>
      <c r="Z1039" s="4"/>
      <c r="AA1039" s="4"/>
      <c r="AB1039" s="4"/>
    </row>
    <row r="1040" customFormat="false" ht="75" hidden="false" customHeight="true" outlineLevel="0" collapsed="false">
      <c r="A1040" s="4" t="s">
        <v>7831</v>
      </c>
      <c r="B1040" s="4" t="s">
        <v>7781</v>
      </c>
      <c r="C1040" s="4" t="s">
        <v>7832</v>
      </c>
      <c r="D1040" s="4" t="n">
        <v>1969</v>
      </c>
      <c r="E1040" s="4" t="s">
        <v>91</v>
      </c>
      <c r="F1040" s="4" t="s">
        <v>112</v>
      </c>
      <c r="G1040" s="4" t="str">
        <f aca="false">IF(LEFT(I1040,3)="R1 ","L6",IF(D1040&gt;=2014,"L1",IF(D1040&gt;=1998,"L2",IF(D1040&gt;=1987,"L3",IF(D1040&gt;=1978,"L4",IF(D1040&gt;=1965,"L5","L6"))))))</f>
        <v>L5</v>
      </c>
      <c r="H1040" s="4" t="str">
        <f aca="false">IFERROR(INDEX(Lanes!$C$2:$C$60,MATCH(LEFT(I1040,FIND(" ",I1040)-1),Lanes!$A$2:$A$60,0)),"?")</f>
        <v>V</v>
      </c>
      <c r="I1040" s="4" t="s">
        <v>7783</v>
      </c>
      <c r="J1040" s="4"/>
      <c r="K1040" s="4" t="s">
        <v>69</v>
      </c>
      <c r="L1040" s="4" t="s">
        <v>472</v>
      </c>
      <c r="M1040" s="4" t="s">
        <v>238</v>
      </c>
      <c r="N1040" s="4" t="s">
        <v>7784</v>
      </c>
      <c r="O1040" s="4" t="s">
        <v>7833</v>
      </c>
      <c r="P1040" s="2" t="s">
        <v>7834</v>
      </c>
      <c r="Q1040" s="2" t="s">
        <v>7835</v>
      </c>
      <c r="R1040" s="4" t="s">
        <v>50</v>
      </c>
      <c r="S1040" s="4" t="s">
        <v>7836</v>
      </c>
      <c r="T1040" s="4" t="s">
        <v>107</v>
      </c>
      <c r="U1040" s="4"/>
      <c r="V1040" s="4"/>
      <c r="W1040" s="4"/>
      <c r="X1040" s="2" t="s">
        <v>7837</v>
      </c>
      <c r="Y1040" s="4" t="s">
        <v>54</v>
      </c>
      <c r="Z1040" s="4"/>
      <c r="AA1040" s="4"/>
      <c r="AB1040" s="4"/>
    </row>
    <row r="1041" customFormat="false" ht="75" hidden="false" customHeight="true" outlineLevel="0" collapsed="false">
      <c r="A1041" s="4" t="s">
        <v>7838</v>
      </c>
      <c r="B1041" s="4" t="s">
        <v>7781</v>
      </c>
      <c r="C1041" s="4" t="s">
        <v>7839</v>
      </c>
      <c r="D1041" s="4" t="n">
        <v>1969</v>
      </c>
      <c r="E1041" s="4" t="s">
        <v>396</v>
      </c>
      <c r="F1041" s="4" t="s">
        <v>112</v>
      </c>
      <c r="G1041" s="4" t="str">
        <f aca="false">IF(LEFT(I1041,3)="R1 ","L6",IF(D1041&gt;=2014,"L1",IF(D1041&gt;=1998,"L2",IF(D1041&gt;=1987,"L3",IF(D1041&gt;=1978,"L4",IF(D1041&gt;=1965,"L5","L6"))))))</f>
        <v>L5</v>
      </c>
      <c r="H1041" s="4" t="str">
        <f aca="false">IFERROR(INDEX(Lanes!$C$2:$C$60,MATCH(LEFT(I1041,FIND(" ",I1041)-1),Lanes!$A$2:$A$60,0)),"?")</f>
        <v>V</v>
      </c>
      <c r="I1041" s="4" t="s">
        <v>7783</v>
      </c>
      <c r="J1041" s="4"/>
      <c r="K1041" s="4" t="s">
        <v>69</v>
      </c>
      <c r="L1041" s="4" t="s">
        <v>472</v>
      </c>
      <c r="M1041" s="4" t="s">
        <v>238</v>
      </c>
      <c r="N1041" s="4" t="s">
        <v>7784</v>
      </c>
      <c r="O1041" s="4" t="s">
        <v>7840</v>
      </c>
      <c r="P1041" s="2" t="s">
        <v>7841</v>
      </c>
      <c r="Q1041" s="2" t="s">
        <v>7842</v>
      </c>
      <c r="R1041" s="4" t="s">
        <v>50</v>
      </c>
      <c r="S1041" s="4" t="s">
        <v>7843</v>
      </c>
      <c r="T1041" s="4" t="s">
        <v>52</v>
      </c>
      <c r="U1041" s="4"/>
      <c r="V1041" s="4"/>
      <c r="W1041" s="4"/>
      <c r="X1041" s="2" t="s">
        <v>7844</v>
      </c>
      <c r="Y1041" s="4" t="s">
        <v>54</v>
      </c>
      <c r="Z1041" s="4"/>
      <c r="AA1041" s="4"/>
      <c r="AB1041" s="4"/>
    </row>
    <row r="1042" customFormat="false" ht="75" hidden="false" customHeight="true" outlineLevel="0" collapsed="false">
      <c r="A1042" s="4" t="s">
        <v>7845</v>
      </c>
      <c r="B1042" s="4" t="s">
        <v>7781</v>
      </c>
      <c r="C1042" s="4" t="s">
        <v>7846</v>
      </c>
      <c r="D1042" s="4" t="n">
        <v>1971</v>
      </c>
      <c r="E1042" s="4" t="s">
        <v>91</v>
      </c>
      <c r="F1042" s="4" t="s">
        <v>112</v>
      </c>
      <c r="G1042" s="4" t="str">
        <f aca="false">IF(LEFT(I1042,3)="R1 ","L6",IF(D1042&gt;=2014,"L1",IF(D1042&gt;=1998,"L2",IF(D1042&gt;=1987,"L3",IF(D1042&gt;=1978,"L4",IF(D1042&gt;=1965,"L5","L6"))))))</f>
        <v>L5</v>
      </c>
      <c r="H1042" s="4" t="str">
        <f aca="false">IFERROR(INDEX(Lanes!$C$2:$C$60,MATCH(LEFT(I1042,FIND(" ",I1042)-1),Lanes!$A$2:$A$60,0)),"?")</f>
        <v>V</v>
      </c>
      <c r="I1042" s="4" t="s">
        <v>7783</v>
      </c>
      <c r="J1042" s="4"/>
      <c r="K1042" s="4" t="s">
        <v>69</v>
      </c>
      <c r="L1042" s="4" t="s">
        <v>472</v>
      </c>
      <c r="M1042" s="4" t="s">
        <v>238</v>
      </c>
      <c r="N1042" s="4" t="s">
        <v>7784</v>
      </c>
      <c r="O1042" s="4" t="s">
        <v>2175</v>
      </c>
      <c r="P1042" s="2" t="s">
        <v>7847</v>
      </c>
      <c r="Q1042" s="2" t="s">
        <v>7848</v>
      </c>
      <c r="R1042" s="4" t="s">
        <v>50</v>
      </c>
      <c r="S1042" s="4" t="s">
        <v>7849</v>
      </c>
      <c r="T1042" s="4" t="s">
        <v>402</v>
      </c>
      <c r="U1042" s="4"/>
      <c r="V1042" s="4"/>
      <c r="W1042" s="4"/>
      <c r="X1042" s="2" t="s">
        <v>7830</v>
      </c>
      <c r="Y1042" s="4" t="s">
        <v>77</v>
      </c>
      <c r="Z1042" s="4"/>
      <c r="AA1042" s="4"/>
      <c r="AB1042" s="4"/>
    </row>
    <row r="1043" customFormat="false" ht="75" hidden="false" customHeight="true" outlineLevel="0" collapsed="false">
      <c r="A1043" s="4" t="s">
        <v>7850</v>
      </c>
      <c r="B1043" s="4" t="s">
        <v>7781</v>
      </c>
      <c r="C1043" s="4" t="s">
        <v>7851</v>
      </c>
      <c r="D1043" s="4" t="n">
        <v>1971</v>
      </c>
      <c r="E1043" s="4" t="s">
        <v>91</v>
      </c>
      <c r="F1043" s="4" t="s">
        <v>112</v>
      </c>
      <c r="G1043" s="4" t="str">
        <f aca="false">IF(LEFT(I1043,3)="R1 ","L6",IF(D1043&gt;=2014,"L1",IF(D1043&gt;=1998,"L2",IF(D1043&gt;=1987,"L3",IF(D1043&gt;=1978,"L4",IF(D1043&gt;=1965,"L5","L6"))))))</f>
        <v>L5</v>
      </c>
      <c r="H1043" s="4" t="str">
        <f aca="false">IFERROR(INDEX(Lanes!$C$2:$C$60,MATCH(LEFT(I1043,FIND(" ",I1043)-1),Lanes!$A$2:$A$60,0)),"?")</f>
        <v>V</v>
      </c>
      <c r="I1043" s="4" t="s">
        <v>7783</v>
      </c>
      <c r="J1043" s="4"/>
      <c r="K1043" s="4" t="s">
        <v>69</v>
      </c>
      <c r="L1043" s="4" t="s">
        <v>472</v>
      </c>
      <c r="M1043" s="4" t="s">
        <v>238</v>
      </c>
      <c r="N1043" s="4" t="s">
        <v>7784</v>
      </c>
      <c r="O1043" s="4" t="s">
        <v>7852</v>
      </c>
      <c r="P1043" s="2" t="s">
        <v>7853</v>
      </c>
      <c r="Q1043" s="2" t="s">
        <v>7854</v>
      </c>
      <c r="R1043" s="4" t="s">
        <v>50</v>
      </c>
      <c r="S1043" s="4" t="s">
        <v>7855</v>
      </c>
      <c r="T1043" s="4" t="s">
        <v>402</v>
      </c>
      <c r="U1043" s="4"/>
      <c r="V1043" s="4"/>
      <c r="W1043" s="4"/>
      <c r="X1043" s="2" t="s">
        <v>7830</v>
      </c>
      <c r="Y1043" s="4" t="s">
        <v>77</v>
      </c>
      <c r="Z1043" s="4"/>
      <c r="AA1043" s="4"/>
      <c r="AB1043" s="4"/>
    </row>
    <row r="1044" customFormat="false" ht="75" hidden="false" customHeight="true" outlineLevel="0" collapsed="false">
      <c r="A1044" s="4" t="s">
        <v>7856</v>
      </c>
      <c r="B1044" s="4" t="s">
        <v>7781</v>
      </c>
      <c r="C1044" s="4" t="s">
        <v>7857</v>
      </c>
      <c r="D1044" s="4" t="n">
        <v>1972</v>
      </c>
      <c r="E1044" s="4" t="s">
        <v>91</v>
      </c>
      <c r="F1044" s="4" t="s">
        <v>112</v>
      </c>
      <c r="G1044" s="4" t="str">
        <f aca="false">IF(LEFT(I1044,3)="R1 ","L6",IF(D1044&gt;=2014,"L1",IF(D1044&gt;=1998,"L2",IF(D1044&gt;=1987,"L3",IF(D1044&gt;=1978,"L4",IF(D1044&gt;=1965,"L5","L6"))))))</f>
        <v>L5</v>
      </c>
      <c r="H1044" s="4" t="str">
        <f aca="false">IFERROR(INDEX(Lanes!$C$2:$C$60,MATCH(LEFT(I1044,FIND(" ",I1044)-1),Lanes!$A$2:$A$60,0)),"?")</f>
        <v>V</v>
      </c>
      <c r="I1044" s="4" t="s">
        <v>7783</v>
      </c>
      <c r="J1044" s="4"/>
      <c r="K1044" s="4" t="s">
        <v>69</v>
      </c>
      <c r="L1044" s="4" t="s">
        <v>472</v>
      </c>
      <c r="M1044" s="4" t="s">
        <v>238</v>
      </c>
      <c r="N1044" s="4" t="s">
        <v>7784</v>
      </c>
      <c r="O1044" s="4" t="s">
        <v>7858</v>
      </c>
      <c r="P1044" s="2" t="s">
        <v>7859</v>
      </c>
      <c r="Q1044" s="2" t="s">
        <v>7860</v>
      </c>
      <c r="R1044" s="4" t="s">
        <v>50</v>
      </c>
      <c r="S1044" s="4" t="s">
        <v>7861</v>
      </c>
      <c r="T1044" s="4" t="s">
        <v>402</v>
      </c>
      <c r="U1044" s="4"/>
      <c r="V1044" s="4"/>
      <c r="W1044" s="4"/>
      <c r="X1044" s="2" t="s">
        <v>7830</v>
      </c>
      <c r="Y1044" s="4" t="s">
        <v>77</v>
      </c>
      <c r="Z1044" s="4"/>
      <c r="AA1044" s="4"/>
      <c r="AB1044" s="4"/>
    </row>
    <row r="1045" customFormat="false" ht="75" hidden="false" customHeight="true" outlineLevel="0" collapsed="false">
      <c r="A1045" s="4" t="s">
        <v>7862</v>
      </c>
      <c r="B1045" s="4" t="s">
        <v>7781</v>
      </c>
      <c r="C1045" s="4" t="s">
        <v>7863</v>
      </c>
      <c r="D1045" s="4" t="n">
        <v>1974</v>
      </c>
      <c r="E1045" s="4" t="s">
        <v>91</v>
      </c>
      <c r="F1045" s="4" t="s">
        <v>112</v>
      </c>
      <c r="G1045" s="4" t="str">
        <f aca="false">IF(LEFT(I1045,3)="R1 ","L6",IF(D1045&gt;=2014,"L1",IF(D1045&gt;=1998,"L2",IF(D1045&gt;=1987,"L3",IF(D1045&gt;=1978,"L4",IF(D1045&gt;=1965,"L5","L6"))))))</f>
        <v>L5</v>
      </c>
      <c r="H1045" s="4" t="str">
        <f aca="false">IFERROR(INDEX(Lanes!$C$2:$C$60,MATCH(LEFT(I1045,FIND(" ",I1045)-1),Lanes!$A$2:$A$60,0)),"?")</f>
        <v>V</v>
      </c>
      <c r="I1045" s="4" t="s">
        <v>7783</v>
      </c>
      <c r="J1045" s="4"/>
      <c r="K1045" s="4" t="s">
        <v>69</v>
      </c>
      <c r="L1045" s="4" t="s">
        <v>472</v>
      </c>
      <c r="M1045" s="4" t="s">
        <v>238</v>
      </c>
      <c r="N1045" s="4" t="s">
        <v>7784</v>
      </c>
      <c r="O1045" s="4" t="s">
        <v>7864</v>
      </c>
      <c r="P1045" s="2" t="s">
        <v>7865</v>
      </c>
      <c r="Q1045" s="2" t="s">
        <v>7866</v>
      </c>
      <c r="R1045" s="4" t="s">
        <v>50</v>
      </c>
      <c r="S1045" s="4" t="s">
        <v>7867</v>
      </c>
      <c r="T1045" s="4" t="s">
        <v>52</v>
      </c>
      <c r="U1045" s="4"/>
      <c r="V1045" s="4"/>
      <c r="W1045" s="4"/>
      <c r="X1045" s="2" t="s">
        <v>7868</v>
      </c>
      <c r="Y1045" s="4" t="s">
        <v>54</v>
      </c>
      <c r="Z1045" s="4"/>
      <c r="AA1045" s="4"/>
      <c r="AB1045" s="4"/>
    </row>
    <row r="1046" customFormat="false" ht="75" hidden="false" customHeight="true" outlineLevel="0" collapsed="false">
      <c r="A1046" s="4" t="s">
        <v>7869</v>
      </c>
      <c r="B1046" s="4" t="s">
        <v>7870</v>
      </c>
      <c r="C1046" s="4" t="s">
        <v>7871</v>
      </c>
      <c r="D1046" s="4" t="n">
        <v>1979</v>
      </c>
      <c r="E1046" s="4" t="s">
        <v>91</v>
      </c>
      <c r="F1046" s="4" t="s">
        <v>4889</v>
      </c>
      <c r="G1046" s="4" t="str">
        <f aca="false">IF(LEFT(I1046,3)="R1 ","L6",IF(D1046&gt;=2014,"L1",IF(D1046&gt;=1998,"L2",IF(D1046&gt;=1987,"L3",IF(D1046&gt;=1978,"L4",IF(D1046&gt;=1965,"L5","L6"))))))</f>
        <v>L4</v>
      </c>
      <c r="H1046" s="4" t="str">
        <f aca="false">IFERROR(INDEX(Lanes!$C$2:$C$60,MATCH(LEFT(I1046,FIND(" ",I1046)-1),Lanes!$A$2:$A$60,0)),"?")</f>
        <v>V</v>
      </c>
      <c r="I1046" s="4" t="s">
        <v>7783</v>
      </c>
      <c r="J1046" s="4"/>
      <c r="K1046" s="4" t="s">
        <v>69</v>
      </c>
      <c r="L1046" s="4" t="s">
        <v>472</v>
      </c>
      <c r="M1046" s="4" t="s">
        <v>238</v>
      </c>
      <c r="N1046" s="4" t="s">
        <v>7784</v>
      </c>
      <c r="O1046" s="4" t="s">
        <v>7791</v>
      </c>
      <c r="P1046" s="2" t="s">
        <v>7872</v>
      </c>
      <c r="Q1046" s="2" t="s">
        <v>7873</v>
      </c>
      <c r="R1046" s="4" t="s">
        <v>50</v>
      </c>
      <c r="S1046" s="4" t="s">
        <v>7874</v>
      </c>
      <c r="T1046" s="4" t="s">
        <v>107</v>
      </c>
      <c r="U1046" s="4"/>
      <c r="V1046" s="4"/>
      <c r="W1046" s="4"/>
      <c r="X1046" s="2" t="s">
        <v>7875</v>
      </c>
      <c r="Y1046" s="4" t="s">
        <v>54</v>
      </c>
      <c r="Z1046" s="4"/>
      <c r="AA1046" s="4"/>
      <c r="AB1046" s="4"/>
    </row>
    <row r="1047" customFormat="false" ht="75" hidden="false" customHeight="true" outlineLevel="0" collapsed="false">
      <c r="A1047" s="4" t="s">
        <v>7876</v>
      </c>
      <c r="B1047" s="4" t="s">
        <v>7870</v>
      </c>
      <c r="C1047" s="4" t="s">
        <v>7877</v>
      </c>
      <c r="D1047" s="4" t="n">
        <v>1981</v>
      </c>
      <c r="E1047" s="4" t="s">
        <v>91</v>
      </c>
      <c r="F1047" s="4" t="s">
        <v>5872</v>
      </c>
      <c r="G1047" s="4" t="str">
        <f aca="false">IF(LEFT(I1047,3)="R1 ","L6",IF(D1047&gt;=2014,"L1",IF(D1047&gt;=1998,"L2",IF(D1047&gt;=1987,"L3",IF(D1047&gt;=1978,"L4",IF(D1047&gt;=1965,"L5","L6"))))))</f>
        <v>L4</v>
      </c>
      <c r="H1047" s="4" t="str">
        <f aca="false">IFERROR(INDEX(Lanes!$C$2:$C$60,MATCH(LEFT(I1047,FIND(" ",I1047)-1),Lanes!$A$2:$A$60,0)),"?")</f>
        <v>V</v>
      </c>
      <c r="I1047" s="4" t="s">
        <v>7783</v>
      </c>
      <c r="J1047" s="4"/>
      <c r="K1047" s="4" t="s">
        <v>69</v>
      </c>
      <c r="L1047" s="4" t="s">
        <v>472</v>
      </c>
      <c r="M1047" s="4" t="s">
        <v>238</v>
      </c>
      <c r="N1047" s="4" t="s">
        <v>7784</v>
      </c>
      <c r="O1047" s="4" t="s">
        <v>4891</v>
      </c>
      <c r="P1047" s="2" t="s">
        <v>7878</v>
      </c>
      <c r="Q1047" s="2" t="s">
        <v>7879</v>
      </c>
      <c r="R1047" s="4" t="s">
        <v>50</v>
      </c>
      <c r="S1047" s="4" t="s">
        <v>7880</v>
      </c>
      <c r="T1047" s="4" t="s">
        <v>107</v>
      </c>
      <c r="U1047" s="4"/>
      <c r="V1047" s="4"/>
      <c r="W1047" s="4"/>
      <c r="X1047" s="2" t="s">
        <v>7881</v>
      </c>
      <c r="Y1047" s="4" t="s">
        <v>54</v>
      </c>
      <c r="Z1047" s="4"/>
      <c r="AA1047" s="4"/>
      <c r="AB1047" s="4"/>
    </row>
    <row r="1048" customFormat="false" ht="75" hidden="false" customHeight="true" outlineLevel="0" collapsed="false">
      <c r="A1048" s="4" t="s">
        <v>7882</v>
      </c>
      <c r="B1048" s="4" t="s">
        <v>237</v>
      </c>
      <c r="C1048" s="4" t="s">
        <v>7883</v>
      </c>
      <c r="D1048" s="4" t="n">
        <v>1961</v>
      </c>
      <c r="E1048" s="4" t="s">
        <v>91</v>
      </c>
      <c r="F1048" s="4" t="s">
        <v>112</v>
      </c>
      <c r="G1048" s="4" t="str">
        <f aca="false">IF(LEFT(I1048,3)="R1 ","L6",IF(D1048&gt;=2014,"L1",IF(D1048&gt;=1998,"L2",IF(D1048&gt;=1987,"L3",IF(D1048&gt;=1978,"L4",IF(D1048&gt;=1965,"L5","L6"))))))</f>
        <v>L6</v>
      </c>
      <c r="H1048" s="4" t="str">
        <f aca="false">IFERROR(INDEX(Lanes!$C$2:$C$60,MATCH(LEFT(I1048,FIND(" ",I1048)-1),Lanes!$A$2:$A$60,0)),"?")</f>
        <v>V</v>
      </c>
      <c r="I1048" s="4" t="s">
        <v>7783</v>
      </c>
      <c r="J1048" s="4"/>
      <c r="K1048" s="4" t="s">
        <v>69</v>
      </c>
      <c r="L1048" s="4" t="s">
        <v>472</v>
      </c>
      <c r="M1048" s="4" t="s">
        <v>238</v>
      </c>
      <c r="N1048" s="4" t="s">
        <v>7784</v>
      </c>
      <c r="O1048" s="4" t="s">
        <v>148</v>
      </c>
      <c r="P1048" s="2" t="s">
        <v>7884</v>
      </c>
      <c r="Q1048" s="2" t="s">
        <v>7885</v>
      </c>
      <c r="R1048" s="4" t="s">
        <v>50</v>
      </c>
      <c r="S1048" s="4" t="s">
        <v>7886</v>
      </c>
      <c r="T1048" s="4" t="s">
        <v>402</v>
      </c>
      <c r="U1048" s="4"/>
      <c r="V1048" s="4"/>
      <c r="W1048" s="4"/>
      <c r="X1048" s="2" t="s">
        <v>7887</v>
      </c>
      <c r="Y1048" s="4" t="s">
        <v>77</v>
      </c>
      <c r="Z1048" s="4"/>
      <c r="AA1048" s="4"/>
      <c r="AB1048" s="4"/>
    </row>
    <row r="1049" customFormat="false" ht="75" hidden="false" customHeight="true" outlineLevel="0" collapsed="false">
      <c r="A1049" s="4" t="s">
        <v>7888</v>
      </c>
      <c r="B1049" s="4" t="s">
        <v>7889</v>
      </c>
      <c r="C1049" s="4" t="s">
        <v>7890</v>
      </c>
      <c r="D1049" s="4" t="n">
        <v>1964</v>
      </c>
      <c r="E1049" s="4" t="s">
        <v>91</v>
      </c>
      <c r="F1049" s="4" t="s">
        <v>112</v>
      </c>
      <c r="G1049" s="4" t="str">
        <f aca="false">IF(LEFT(I1049,3)="R1 ","L6",IF(D1049&gt;=2014,"L1",IF(D1049&gt;=1998,"L2",IF(D1049&gt;=1987,"L3",IF(D1049&gt;=1978,"L4",IF(D1049&gt;=1965,"L5","L6"))))))</f>
        <v>L6</v>
      </c>
      <c r="H1049" s="4" t="str">
        <f aca="false">IFERROR(INDEX(Lanes!$C$2:$C$60,MATCH(LEFT(I1049,FIND(" ",I1049)-1),Lanes!$A$2:$A$60,0)),"?")</f>
        <v>V</v>
      </c>
      <c r="I1049" s="4" t="s">
        <v>7783</v>
      </c>
      <c r="J1049" s="4"/>
      <c r="K1049" s="4" t="s">
        <v>69</v>
      </c>
      <c r="L1049" s="4" t="s">
        <v>472</v>
      </c>
      <c r="M1049" s="4" t="s">
        <v>238</v>
      </c>
      <c r="N1049" s="4" t="s">
        <v>7784</v>
      </c>
      <c r="O1049" s="4" t="s">
        <v>7891</v>
      </c>
      <c r="P1049" s="2" t="s">
        <v>7892</v>
      </c>
      <c r="Q1049" s="2" t="s">
        <v>7893</v>
      </c>
      <c r="R1049" s="4" t="s">
        <v>50</v>
      </c>
      <c r="S1049" s="4" t="s">
        <v>7894</v>
      </c>
      <c r="T1049" s="4" t="s">
        <v>52</v>
      </c>
      <c r="U1049" s="4"/>
      <c r="V1049" s="4"/>
      <c r="W1049" s="4"/>
      <c r="X1049" s="2" t="s">
        <v>7895</v>
      </c>
      <c r="Y1049" s="4" t="s">
        <v>54</v>
      </c>
      <c r="Z1049" s="4"/>
      <c r="AA1049" s="4"/>
      <c r="AB1049" s="4"/>
    </row>
    <row r="1050" customFormat="false" ht="75" hidden="false" customHeight="true" outlineLevel="0" collapsed="false">
      <c r="A1050" s="4" t="s">
        <v>7896</v>
      </c>
      <c r="B1050" s="4" t="s">
        <v>7889</v>
      </c>
      <c r="C1050" s="4" t="s">
        <v>7897</v>
      </c>
      <c r="D1050" s="4" t="n">
        <v>1965</v>
      </c>
      <c r="E1050" s="4" t="s">
        <v>91</v>
      </c>
      <c r="F1050" s="4" t="s">
        <v>112</v>
      </c>
      <c r="G1050" s="4" t="str">
        <f aca="false">IF(LEFT(I1050,3)="R1 ","L6",IF(D1050&gt;=2014,"L1",IF(D1050&gt;=1998,"L2",IF(D1050&gt;=1987,"L3",IF(D1050&gt;=1978,"L4",IF(D1050&gt;=1965,"L5","L6"))))))</f>
        <v>L5</v>
      </c>
      <c r="H1050" s="4" t="str">
        <f aca="false">IFERROR(INDEX(Lanes!$C$2:$C$60,MATCH(LEFT(I1050,FIND(" ",I1050)-1),Lanes!$A$2:$A$60,0)),"?")</f>
        <v>V</v>
      </c>
      <c r="I1050" s="4" t="s">
        <v>7783</v>
      </c>
      <c r="J1050" s="4"/>
      <c r="K1050" s="4" t="s">
        <v>69</v>
      </c>
      <c r="L1050" s="4" t="s">
        <v>472</v>
      </c>
      <c r="M1050" s="4" t="s">
        <v>238</v>
      </c>
      <c r="N1050" s="4" t="s">
        <v>7784</v>
      </c>
      <c r="O1050" s="4" t="s">
        <v>7898</v>
      </c>
      <c r="P1050" s="2" t="s">
        <v>7899</v>
      </c>
      <c r="Q1050" s="2" t="s">
        <v>7900</v>
      </c>
      <c r="R1050" s="4" t="s">
        <v>50</v>
      </c>
      <c r="S1050" s="4" t="s">
        <v>7901</v>
      </c>
      <c r="T1050" s="4" t="s">
        <v>52</v>
      </c>
      <c r="U1050" s="4"/>
      <c r="V1050" s="4"/>
      <c r="W1050" s="4"/>
      <c r="X1050" s="2" t="s">
        <v>7902</v>
      </c>
      <c r="Y1050" s="4" t="s">
        <v>54</v>
      </c>
      <c r="Z1050" s="4"/>
      <c r="AA1050" s="4"/>
      <c r="AB1050" s="4"/>
    </row>
    <row r="1051" customFormat="false" ht="75" hidden="false" customHeight="true" outlineLevel="0" collapsed="false">
      <c r="A1051" s="4" t="s">
        <v>7903</v>
      </c>
      <c r="B1051" s="4" t="s">
        <v>7889</v>
      </c>
      <c r="C1051" s="4" t="s">
        <v>7904</v>
      </c>
      <c r="D1051" s="4" t="n">
        <v>1966</v>
      </c>
      <c r="E1051" s="4" t="s">
        <v>396</v>
      </c>
      <c r="F1051" s="4" t="s">
        <v>112</v>
      </c>
      <c r="G1051" s="4" t="str">
        <f aca="false">IF(LEFT(I1051,3)="R1 ","L6",IF(D1051&gt;=2014,"L1",IF(D1051&gt;=1998,"L2",IF(D1051&gt;=1987,"L3",IF(D1051&gt;=1978,"L4",IF(D1051&gt;=1965,"L5","L6"))))))</f>
        <v>L5</v>
      </c>
      <c r="H1051" s="4" t="str">
        <f aca="false">IFERROR(INDEX(Lanes!$C$2:$C$60,MATCH(LEFT(I1051,FIND(" ",I1051)-1),Lanes!$A$2:$A$60,0)),"?")</f>
        <v>V</v>
      </c>
      <c r="I1051" s="4" t="s">
        <v>7783</v>
      </c>
      <c r="J1051" s="4"/>
      <c r="K1051" s="4" t="s">
        <v>69</v>
      </c>
      <c r="L1051" s="4" t="s">
        <v>472</v>
      </c>
      <c r="M1051" s="4" t="s">
        <v>238</v>
      </c>
      <c r="N1051" s="4" t="s">
        <v>7784</v>
      </c>
      <c r="O1051" s="4" t="s">
        <v>7905</v>
      </c>
      <c r="P1051" s="2" t="s">
        <v>7906</v>
      </c>
      <c r="Q1051" s="2" t="s">
        <v>7907</v>
      </c>
      <c r="R1051" s="4" t="s">
        <v>50</v>
      </c>
      <c r="S1051" s="4" t="s">
        <v>7908</v>
      </c>
      <c r="T1051" s="4" t="s">
        <v>52</v>
      </c>
      <c r="U1051" s="4"/>
      <c r="V1051" s="4"/>
      <c r="W1051" s="4"/>
      <c r="X1051" s="2" t="s">
        <v>7909</v>
      </c>
      <c r="Y1051" s="4" t="s">
        <v>54</v>
      </c>
      <c r="Z1051" s="4"/>
      <c r="AA1051" s="4"/>
      <c r="AB1051" s="4"/>
    </row>
    <row r="1052" customFormat="false" ht="75" hidden="false" customHeight="true" outlineLevel="0" collapsed="false">
      <c r="A1052" s="4" t="s">
        <v>7910</v>
      </c>
      <c r="B1052" s="4" t="s">
        <v>7889</v>
      </c>
      <c r="C1052" s="4" t="s">
        <v>7911</v>
      </c>
      <c r="D1052" s="4" t="n">
        <v>1966</v>
      </c>
      <c r="E1052" s="4" t="s">
        <v>91</v>
      </c>
      <c r="F1052" s="4" t="s">
        <v>112</v>
      </c>
      <c r="G1052" s="4" t="str">
        <f aca="false">IF(LEFT(I1052,3)="R1 ","L6",IF(D1052&gt;=2014,"L1",IF(D1052&gt;=1998,"L2",IF(D1052&gt;=1987,"L3",IF(D1052&gt;=1978,"L4",IF(D1052&gt;=1965,"L5","L6"))))))</f>
        <v>L5</v>
      </c>
      <c r="H1052" s="4" t="str">
        <f aca="false">IFERROR(INDEX(Lanes!$C$2:$C$60,MATCH(LEFT(I1052,FIND(" ",I1052)-1),Lanes!$A$2:$A$60,0)),"?")</f>
        <v>V</v>
      </c>
      <c r="I1052" s="4" t="s">
        <v>7783</v>
      </c>
      <c r="J1052" s="4"/>
      <c r="K1052" s="4" t="s">
        <v>69</v>
      </c>
      <c r="L1052" s="4" t="s">
        <v>472</v>
      </c>
      <c r="M1052" s="4" t="s">
        <v>238</v>
      </c>
      <c r="N1052" s="4" t="s">
        <v>7784</v>
      </c>
      <c r="O1052" s="4" t="s">
        <v>7891</v>
      </c>
      <c r="P1052" s="2" t="s">
        <v>7912</v>
      </c>
      <c r="Q1052" s="2" t="s">
        <v>7913</v>
      </c>
      <c r="R1052" s="4" t="s">
        <v>50</v>
      </c>
      <c r="S1052" s="4" t="s">
        <v>7914</v>
      </c>
      <c r="T1052" s="4" t="s">
        <v>402</v>
      </c>
      <c r="U1052" s="4"/>
      <c r="V1052" s="4"/>
      <c r="W1052" s="4"/>
      <c r="X1052" s="2" t="s">
        <v>7887</v>
      </c>
      <c r="Y1052" s="4" t="s">
        <v>77</v>
      </c>
      <c r="Z1052" s="4"/>
      <c r="AA1052" s="4"/>
      <c r="AB1052" s="4"/>
    </row>
    <row r="1053" customFormat="false" ht="75" hidden="false" customHeight="true" outlineLevel="0" collapsed="false">
      <c r="A1053" s="4" t="s">
        <v>7915</v>
      </c>
      <c r="B1053" s="4" t="s">
        <v>7916</v>
      </c>
      <c r="C1053" s="4" t="s">
        <v>7917</v>
      </c>
      <c r="D1053" s="4" t="n">
        <v>1967</v>
      </c>
      <c r="E1053" s="4" t="s">
        <v>91</v>
      </c>
      <c r="F1053" s="4" t="s">
        <v>112</v>
      </c>
      <c r="G1053" s="4" t="str">
        <f aca="false">IF(LEFT(I1053,3)="R1 ","L6",IF(D1053&gt;=2014,"L1",IF(D1053&gt;=1998,"L2",IF(D1053&gt;=1987,"L3",IF(D1053&gt;=1978,"L4",IF(D1053&gt;=1965,"L5","L6"))))))</f>
        <v>L5</v>
      </c>
      <c r="H1053" s="4" t="str">
        <f aca="false">IFERROR(INDEX(Lanes!$C$2:$C$60,MATCH(LEFT(I1053,FIND(" ",I1053)-1),Lanes!$A$2:$A$60,0)),"?")</f>
        <v>V</v>
      </c>
      <c r="I1053" s="4" t="s">
        <v>7783</v>
      </c>
      <c r="J1053" s="4"/>
      <c r="K1053" s="4" t="s">
        <v>69</v>
      </c>
      <c r="L1053" s="4" t="s">
        <v>472</v>
      </c>
      <c r="M1053" s="4" t="s">
        <v>238</v>
      </c>
      <c r="N1053" s="4" t="s">
        <v>7784</v>
      </c>
      <c r="O1053" s="4" t="s">
        <v>7918</v>
      </c>
      <c r="P1053" s="2" t="s">
        <v>7919</v>
      </c>
      <c r="Q1053" s="2" t="s">
        <v>7920</v>
      </c>
      <c r="R1053" s="4" t="s">
        <v>50</v>
      </c>
      <c r="S1053" s="4" t="s">
        <v>7921</v>
      </c>
      <c r="T1053" s="4" t="s">
        <v>52</v>
      </c>
      <c r="U1053" s="4"/>
      <c r="V1053" s="4"/>
      <c r="W1053" s="4"/>
      <c r="X1053" s="2" t="s">
        <v>7922</v>
      </c>
      <c r="Y1053" s="4" t="s">
        <v>54</v>
      </c>
      <c r="Z1053" s="4"/>
      <c r="AA1053" s="4"/>
      <c r="AB1053" s="4"/>
    </row>
    <row r="1054" customFormat="false" ht="75" hidden="false" customHeight="true" outlineLevel="0" collapsed="false">
      <c r="A1054" s="4" t="s">
        <v>7923</v>
      </c>
      <c r="B1054" s="4" t="s">
        <v>7924</v>
      </c>
      <c r="C1054" s="4" t="s">
        <v>7925</v>
      </c>
      <c r="D1054" s="4" t="n">
        <v>1968</v>
      </c>
      <c r="E1054" s="4" t="s">
        <v>91</v>
      </c>
      <c r="F1054" s="4" t="s">
        <v>7926</v>
      </c>
      <c r="G1054" s="4" t="str">
        <f aca="false">IF(LEFT(I1054,3)="R1 ","L6",IF(D1054&gt;=2014,"L1",IF(D1054&gt;=1998,"L2",IF(D1054&gt;=1987,"L3",IF(D1054&gt;=1978,"L4",IF(D1054&gt;=1965,"L5","L6"))))))</f>
        <v>L5</v>
      </c>
      <c r="H1054" s="4" t="str">
        <f aca="false">IFERROR(INDEX(Lanes!$C$2:$C$60,MATCH(LEFT(I1054,FIND(" ",I1054)-1),Lanes!$A$2:$A$60,0)),"?")</f>
        <v>V</v>
      </c>
      <c r="I1054" s="4" t="s">
        <v>7783</v>
      </c>
      <c r="J1054" s="4"/>
      <c r="K1054" s="4" t="s">
        <v>69</v>
      </c>
      <c r="L1054" s="4" t="s">
        <v>45</v>
      </c>
      <c r="M1054" s="4" t="s">
        <v>131</v>
      </c>
      <c r="N1054" s="4" t="s">
        <v>7927</v>
      </c>
      <c r="O1054" s="4" t="s">
        <v>6735</v>
      </c>
      <c r="P1054" s="2" t="s">
        <v>7928</v>
      </c>
      <c r="Q1054" s="2" t="s">
        <v>7929</v>
      </c>
      <c r="R1054" s="4" t="s">
        <v>50</v>
      </c>
      <c r="S1054" s="4" t="s">
        <v>7930</v>
      </c>
      <c r="T1054" s="4" t="s">
        <v>402</v>
      </c>
      <c r="U1054" s="4"/>
      <c r="V1054" s="4"/>
      <c r="W1054" s="4"/>
      <c r="X1054" s="2" t="s">
        <v>7931</v>
      </c>
      <c r="Y1054" s="4" t="s">
        <v>77</v>
      </c>
      <c r="Z1054" s="4"/>
      <c r="AA1054" s="4"/>
      <c r="AB1054" s="4"/>
    </row>
    <row r="1055" customFormat="false" ht="75" hidden="false" customHeight="true" outlineLevel="0" collapsed="false">
      <c r="A1055" s="4" t="s">
        <v>7932</v>
      </c>
      <c r="B1055" s="4" t="s">
        <v>7924</v>
      </c>
      <c r="C1055" s="4" t="s">
        <v>7933</v>
      </c>
      <c r="D1055" s="4" t="n">
        <v>1974</v>
      </c>
      <c r="E1055" s="4" t="s">
        <v>91</v>
      </c>
      <c r="F1055" s="4" t="s">
        <v>5872</v>
      </c>
      <c r="G1055" s="4" t="str">
        <f aca="false">IF(LEFT(I1055,3)="R1 ","L6",IF(D1055&gt;=2014,"L1",IF(D1055&gt;=1998,"L2",IF(D1055&gt;=1987,"L3",IF(D1055&gt;=1978,"L4",IF(D1055&gt;=1965,"L5","L6"))))))</f>
        <v>L5</v>
      </c>
      <c r="H1055" s="4" t="str">
        <f aca="false">IFERROR(INDEX(Lanes!$C$2:$C$60,MATCH(LEFT(I1055,FIND(" ",I1055)-1),Lanes!$A$2:$A$60,0)),"?")</f>
        <v>V</v>
      </c>
      <c r="I1055" s="4" t="s">
        <v>7783</v>
      </c>
      <c r="J1055" s="4"/>
      <c r="K1055" s="4" t="s">
        <v>113</v>
      </c>
      <c r="L1055" s="4" t="s">
        <v>45</v>
      </c>
      <c r="M1055" s="4" t="s">
        <v>131</v>
      </c>
      <c r="N1055" s="4" t="s">
        <v>7927</v>
      </c>
      <c r="O1055" s="4" t="s">
        <v>7934</v>
      </c>
      <c r="P1055" s="2" t="s">
        <v>7935</v>
      </c>
      <c r="Q1055" s="2" t="s">
        <v>7936</v>
      </c>
      <c r="R1055" s="4" t="s">
        <v>50</v>
      </c>
      <c r="S1055" s="4" t="s">
        <v>7937</v>
      </c>
      <c r="T1055" s="4" t="s">
        <v>52</v>
      </c>
      <c r="U1055" s="4"/>
      <c r="V1055" s="4"/>
      <c r="W1055" s="4"/>
      <c r="X1055" s="2" t="s">
        <v>7938</v>
      </c>
      <c r="Y1055" s="4" t="s">
        <v>54</v>
      </c>
      <c r="Z1055" s="4"/>
      <c r="AA1055" s="4"/>
      <c r="AB1055" s="4"/>
    </row>
    <row r="1056" customFormat="false" ht="75" hidden="false" customHeight="true" outlineLevel="0" collapsed="false">
      <c r="A1056" s="4" t="s">
        <v>7939</v>
      </c>
      <c r="B1056" s="4" t="s">
        <v>7924</v>
      </c>
      <c r="C1056" s="4" t="s">
        <v>7940</v>
      </c>
      <c r="D1056" s="4" t="n">
        <v>1976</v>
      </c>
      <c r="E1056" s="4" t="s">
        <v>91</v>
      </c>
      <c r="F1056" s="4" t="s">
        <v>5872</v>
      </c>
      <c r="G1056" s="4" t="str">
        <f aca="false">IF(LEFT(I1056,3)="R1 ","L6",IF(D1056&gt;=2014,"L1",IF(D1056&gt;=1998,"L2",IF(D1056&gt;=1987,"L3",IF(D1056&gt;=1978,"L4",IF(D1056&gt;=1965,"L5","L6"))))))</f>
        <v>L5</v>
      </c>
      <c r="H1056" s="4" t="str">
        <f aca="false">IFERROR(INDEX(Lanes!$C$2:$C$60,MATCH(LEFT(I1056,FIND(" ",I1056)-1),Lanes!$A$2:$A$60,0)),"?")</f>
        <v>V</v>
      </c>
      <c r="I1056" s="4" t="s">
        <v>7783</v>
      </c>
      <c r="J1056" s="4"/>
      <c r="K1056" s="4" t="s">
        <v>113</v>
      </c>
      <c r="L1056" s="4" t="s">
        <v>45</v>
      </c>
      <c r="M1056" s="4" t="s">
        <v>131</v>
      </c>
      <c r="N1056" s="4" t="s">
        <v>7927</v>
      </c>
      <c r="O1056" s="4" t="s">
        <v>7941</v>
      </c>
      <c r="P1056" s="2" t="s">
        <v>7942</v>
      </c>
      <c r="Q1056" s="2" t="s">
        <v>7943</v>
      </c>
      <c r="R1056" s="4" t="s">
        <v>50</v>
      </c>
      <c r="S1056" s="4" t="s">
        <v>7944</v>
      </c>
      <c r="T1056" s="4" t="s">
        <v>402</v>
      </c>
      <c r="U1056" s="4"/>
      <c r="V1056" s="4"/>
      <c r="W1056" s="4"/>
      <c r="X1056" s="2" t="s">
        <v>7945</v>
      </c>
      <c r="Y1056" s="4" t="s">
        <v>77</v>
      </c>
      <c r="Z1056" s="4"/>
      <c r="AA1056" s="4"/>
      <c r="AB1056" s="4"/>
    </row>
    <row r="1057" customFormat="false" ht="75" hidden="false" customHeight="true" outlineLevel="0" collapsed="false">
      <c r="A1057" s="4" t="s">
        <v>7946</v>
      </c>
      <c r="B1057" s="4" t="s">
        <v>7924</v>
      </c>
      <c r="C1057" s="4" t="s">
        <v>7947</v>
      </c>
      <c r="D1057" s="4" t="n">
        <v>1980</v>
      </c>
      <c r="E1057" s="4" t="s">
        <v>91</v>
      </c>
      <c r="F1057" s="4" t="s">
        <v>5872</v>
      </c>
      <c r="G1057" s="4" t="str">
        <f aca="false">IF(LEFT(I1057,3)="R1 ","L6",IF(D1057&gt;=2014,"L1",IF(D1057&gt;=1998,"L2",IF(D1057&gt;=1987,"L3",IF(D1057&gt;=1978,"L4",IF(D1057&gt;=1965,"L5","L6"))))))</f>
        <v>L4</v>
      </c>
      <c r="H1057" s="4" t="str">
        <f aca="false">IFERROR(INDEX(Lanes!$C$2:$C$60,MATCH(LEFT(I1057,FIND(" ",I1057)-1),Lanes!$A$2:$A$60,0)),"?")</f>
        <v>V</v>
      </c>
      <c r="I1057" s="4" t="s">
        <v>7783</v>
      </c>
      <c r="J1057" s="4"/>
      <c r="K1057" s="4" t="s">
        <v>113</v>
      </c>
      <c r="L1057" s="4" t="s">
        <v>45</v>
      </c>
      <c r="M1057" s="4" t="s">
        <v>131</v>
      </c>
      <c r="N1057" s="4" t="s">
        <v>7927</v>
      </c>
      <c r="O1057" s="4" t="s">
        <v>7948</v>
      </c>
      <c r="P1057" s="2" t="s">
        <v>7949</v>
      </c>
      <c r="Q1057" s="2" t="s">
        <v>7950</v>
      </c>
      <c r="R1057" s="4" t="s">
        <v>50</v>
      </c>
      <c r="S1057" s="4" t="s">
        <v>7951</v>
      </c>
      <c r="T1057" s="4" t="s">
        <v>52</v>
      </c>
      <c r="U1057" s="4"/>
      <c r="V1057" s="4"/>
      <c r="W1057" s="4"/>
      <c r="X1057" s="2" t="s">
        <v>7952</v>
      </c>
      <c r="Y1057" s="4" t="s">
        <v>54</v>
      </c>
      <c r="Z1057" s="4"/>
      <c r="AA1057" s="4"/>
      <c r="AB1057" s="4"/>
    </row>
    <row r="1058" customFormat="false" ht="75" hidden="false" customHeight="true" outlineLevel="0" collapsed="false">
      <c r="A1058" s="4" t="s">
        <v>7953</v>
      </c>
      <c r="B1058" s="4" t="s">
        <v>7954</v>
      </c>
      <c r="C1058" s="4" t="s">
        <v>7955</v>
      </c>
      <c r="D1058" s="4" t="n">
        <v>1973</v>
      </c>
      <c r="E1058" s="4" t="s">
        <v>2246</v>
      </c>
      <c r="F1058" s="4" t="s">
        <v>5872</v>
      </c>
      <c r="G1058" s="4" t="str">
        <f aca="false">IF(LEFT(I1058,3)="R1 ","L6",IF(D1058&gt;=2014,"L1",IF(D1058&gt;=1998,"L2",IF(D1058&gt;=1987,"L3",IF(D1058&gt;=1978,"L4",IF(D1058&gt;=1965,"L5","L6"))))))</f>
        <v>L5</v>
      </c>
      <c r="H1058" s="4" t="str">
        <f aca="false">IFERROR(INDEX(Lanes!$C$2:$C$60,MATCH(LEFT(I1058,FIND(" ",I1058)-1),Lanes!$A$2:$A$60,0)),"?")</f>
        <v>V</v>
      </c>
      <c r="I1058" s="4" t="s">
        <v>7783</v>
      </c>
      <c r="J1058" s="4"/>
      <c r="K1058" s="4" t="s">
        <v>113</v>
      </c>
      <c r="L1058" s="4" t="s">
        <v>45</v>
      </c>
      <c r="M1058" s="4" t="s">
        <v>131</v>
      </c>
      <c r="N1058" s="4" t="s">
        <v>7927</v>
      </c>
      <c r="O1058" s="4" t="s">
        <v>7956</v>
      </c>
      <c r="P1058" s="2" t="s">
        <v>7957</v>
      </c>
      <c r="Q1058" s="2" t="s">
        <v>7958</v>
      </c>
      <c r="R1058" s="4" t="s">
        <v>50</v>
      </c>
      <c r="S1058" s="4" t="s">
        <v>7959</v>
      </c>
      <c r="T1058" s="4" t="s">
        <v>107</v>
      </c>
      <c r="U1058" s="4"/>
      <c r="V1058" s="4"/>
      <c r="W1058" s="4"/>
      <c r="X1058" s="2" t="s">
        <v>7945</v>
      </c>
      <c r="Y1058" s="4" t="s">
        <v>77</v>
      </c>
      <c r="Z1058" s="4"/>
      <c r="AA1058" s="4"/>
      <c r="AB1058" s="4"/>
    </row>
    <row r="1059" customFormat="false" ht="75" hidden="false" customHeight="true" outlineLevel="0" collapsed="false">
      <c r="A1059" s="4" t="s">
        <v>7960</v>
      </c>
      <c r="B1059" s="4" t="s">
        <v>7954</v>
      </c>
      <c r="C1059" s="4" t="s">
        <v>7961</v>
      </c>
      <c r="D1059" s="4" t="n">
        <v>1976</v>
      </c>
      <c r="E1059" s="4" t="s">
        <v>2246</v>
      </c>
      <c r="F1059" s="4" t="s">
        <v>5872</v>
      </c>
      <c r="G1059" s="4" t="str">
        <f aca="false">IF(LEFT(I1059,3)="R1 ","L6",IF(D1059&gt;=2014,"L1",IF(D1059&gt;=1998,"L2",IF(D1059&gt;=1987,"L3",IF(D1059&gt;=1978,"L4",IF(D1059&gt;=1965,"L5","L6"))))))</f>
        <v>L5</v>
      </c>
      <c r="H1059" s="4" t="str">
        <f aca="false">IFERROR(INDEX(Lanes!$C$2:$C$60,MATCH(LEFT(I1059,FIND(" ",I1059)-1),Lanes!$A$2:$A$60,0)),"?")</f>
        <v>V</v>
      </c>
      <c r="I1059" s="4" t="s">
        <v>7783</v>
      </c>
      <c r="J1059" s="4"/>
      <c r="K1059" s="4" t="s">
        <v>113</v>
      </c>
      <c r="L1059" s="4" t="s">
        <v>45</v>
      </c>
      <c r="M1059" s="4" t="s">
        <v>131</v>
      </c>
      <c r="N1059" s="4" t="s">
        <v>7927</v>
      </c>
      <c r="O1059" s="4" t="s">
        <v>7956</v>
      </c>
      <c r="P1059" s="2" t="s">
        <v>7962</v>
      </c>
      <c r="Q1059" s="2" t="s">
        <v>7963</v>
      </c>
      <c r="R1059" s="4" t="s">
        <v>50</v>
      </c>
      <c r="S1059" s="4" t="s">
        <v>7964</v>
      </c>
      <c r="T1059" s="4" t="s">
        <v>52</v>
      </c>
      <c r="U1059" s="4"/>
      <c r="V1059" s="4"/>
      <c r="W1059" s="4"/>
      <c r="X1059" s="2" t="s">
        <v>7965</v>
      </c>
      <c r="Y1059" s="4" t="s">
        <v>54</v>
      </c>
      <c r="Z1059" s="4"/>
      <c r="AA1059" s="4"/>
      <c r="AB1059" s="4"/>
    </row>
    <row r="1060" customFormat="false" ht="75" hidden="false" customHeight="true" outlineLevel="0" collapsed="false">
      <c r="A1060" s="4" t="s">
        <v>7966</v>
      </c>
      <c r="B1060" s="4" t="s">
        <v>7967</v>
      </c>
      <c r="C1060" s="4" t="s">
        <v>7968</v>
      </c>
      <c r="D1060" s="4" t="n">
        <v>1963</v>
      </c>
      <c r="E1060" s="4" t="s">
        <v>2246</v>
      </c>
      <c r="F1060" s="4" t="s">
        <v>7969</v>
      </c>
      <c r="G1060" s="4" t="str">
        <f aca="false">IF(LEFT(I1060,3)="R1 ","L6",IF(D1060&gt;=2014,"L1",IF(D1060&gt;=1998,"L2",IF(D1060&gt;=1987,"L3",IF(D1060&gt;=1978,"L4",IF(D1060&gt;=1965,"L5","L6"))))))</f>
        <v>L6</v>
      </c>
      <c r="H1060" s="4" t="str">
        <f aca="false">IFERROR(INDEX(Lanes!$C$2:$C$60,MATCH(LEFT(I1060,FIND(" ",I1060)-1),Lanes!$A$2:$A$60,0)),"?")</f>
        <v>V</v>
      </c>
      <c r="I1060" s="4" t="s">
        <v>7783</v>
      </c>
      <c r="J1060" s="4"/>
      <c r="K1060" s="4" t="s">
        <v>69</v>
      </c>
      <c r="L1060" s="4" t="s">
        <v>45</v>
      </c>
      <c r="M1060" s="4" t="s">
        <v>131</v>
      </c>
      <c r="N1060" s="4"/>
      <c r="O1060" s="4" t="s">
        <v>7970</v>
      </c>
      <c r="P1060" s="2" t="s">
        <v>7971</v>
      </c>
      <c r="Q1060" s="2" t="s">
        <v>7972</v>
      </c>
      <c r="R1060" s="4" t="s">
        <v>50</v>
      </c>
      <c r="S1060" s="4" t="s">
        <v>7973</v>
      </c>
      <c r="T1060" s="4" t="s">
        <v>402</v>
      </c>
      <c r="U1060" s="4"/>
      <c r="V1060" s="4"/>
      <c r="W1060" s="4"/>
      <c r="X1060" s="2" t="s">
        <v>7974</v>
      </c>
      <c r="Y1060" s="4" t="s">
        <v>77</v>
      </c>
      <c r="Z1060" s="4"/>
      <c r="AA1060" s="4"/>
      <c r="AB1060" s="4"/>
    </row>
    <row r="1061" customFormat="false" ht="75" hidden="false" customHeight="true" outlineLevel="0" collapsed="false">
      <c r="A1061" s="4" t="s">
        <v>7975</v>
      </c>
      <c r="B1061" s="4" t="s">
        <v>7976</v>
      </c>
      <c r="C1061" s="4" t="s">
        <v>7977</v>
      </c>
      <c r="D1061" s="4" t="n">
        <v>1967</v>
      </c>
      <c r="E1061" s="4" t="s">
        <v>91</v>
      </c>
      <c r="F1061" s="4" t="s">
        <v>5872</v>
      </c>
      <c r="G1061" s="4" t="str">
        <f aca="false">IF(LEFT(I1061,3)="R1 ","L6",IF(D1061&gt;=2014,"L1",IF(D1061&gt;=1998,"L2",IF(D1061&gt;=1987,"L3",IF(D1061&gt;=1978,"L4",IF(D1061&gt;=1965,"L5","L6"))))))</f>
        <v>L5</v>
      </c>
      <c r="H1061" s="4" t="str">
        <f aca="false">IFERROR(INDEX(Lanes!$C$2:$C$60,MATCH(LEFT(I1061,FIND(" ",I1061)-1),Lanes!$A$2:$A$60,0)),"?")</f>
        <v>V</v>
      </c>
      <c r="I1061" s="4" t="s">
        <v>7783</v>
      </c>
      <c r="J1061" s="4"/>
      <c r="K1061" s="4" t="s">
        <v>113</v>
      </c>
      <c r="L1061" s="4" t="s">
        <v>45</v>
      </c>
      <c r="M1061" s="4" t="s">
        <v>131</v>
      </c>
      <c r="N1061" s="4" t="s">
        <v>7927</v>
      </c>
      <c r="O1061" s="4" t="s">
        <v>7978</v>
      </c>
      <c r="P1061" s="2" t="s">
        <v>7979</v>
      </c>
      <c r="Q1061" s="2" t="s">
        <v>7980</v>
      </c>
      <c r="R1061" s="4" t="s">
        <v>50</v>
      </c>
      <c r="S1061" s="4" t="s">
        <v>7981</v>
      </c>
      <c r="T1061" s="4" t="s">
        <v>107</v>
      </c>
      <c r="U1061" s="4"/>
      <c r="V1061" s="4"/>
      <c r="W1061" s="4"/>
      <c r="X1061" s="2" t="s">
        <v>7982</v>
      </c>
      <c r="Y1061" s="4" t="s">
        <v>77</v>
      </c>
      <c r="Z1061" s="4"/>
      <c r="AA1061" s="4"/>
      <c r="AB1061" s="4"/>
    </row>
    <row r="1062" customFormat="false" ht="75" hidden="false" customHeight="true" outlineLevel="0" collapsed="false">
      <c r="A1062" s="4" t="s">
        <v>7983</v>
      </c>
      <c r="B1062" s="4" t="s">
        <v>7976</v>
      </c>
      <c r="C1062" s="4" t="s">
        <v>7984</v>
      </c>
      <c r="D1062" s="4" t="n">
        <v>1968</v>
      </c>
      <c r="E1062" s="4" t="s">
        <v>91</v>
      </c>
      <c r="F1062" s="4" t="s">
        <v>5872</v>
      </c>
      <c r="G1062" s="4" t="str">
        <f aca="false">IF(LEFT(I1062,3)="R1 ","L6",IF(D1062&gt;=2014,"L1",IF(D1062&gt;=1998,"L2",IF(D1062&gt;=1987,"L3",IF(D1062&gt;=1978,"L4",IF(D1062&gt;=1965,"L5","L6"))))))</f>
        <v>L5</v>
      </c>
      <c r="H1062" s="4" t="str">
        <f aca="false">IFERROR(INDEX(Lanes!$C$2:$C$60,MATCH(LEFT(I1062,FIND(" ",I1062)-1),Lanes!$A$2:$A$60,0)),"?")</f>
        <v>V</v>
      </c>
      <c r="I1062" s="4" t="s">
        <v>7783</v>
      </c>
      <c r="J1062" s="4"/>
      <c r="K1062" s="4" t="s">
        <v>113</v>
      </c>
      <c r="L1062" s="4" t="s">
        <v>45</v>
      </c>
      <c r="M1062" s="4" t="s">
        <v>131</v>
      </c>
      <c r="N1062" s="4" t="s">
        <v>7927</v>
      </c>
      <c r="O1062" s="4" t="s">
        <v>7978</v>
      </c>
      <c r="P1062" s="2" t="s">
        <v>7985</v>
      </c>
      <c r="Q1062" s="2" t="s">
        <v>7986</v>
      </c>
      <c r="R1062" s="4" t="s">
        <v>50</v>
      </c>
      <c r="S1062" s="4" t="s">
        <v>7987</v>
      </c>
      <c r="T1062" s="4" t="s">
        <v>52</v>
      </c>
      <c r="U1062" s="4"/>
      <c r="V1062" s="4"/>
      <c r="W1062" s="4"/>
      <c r="X1062" s="2" t="s">
        <v>7988</v>
      </c>
      <c r="Y1062" s="4" t="s">
        <v>54</v>
      </c>
      <c r="Z1062" s="4"/>
      <c r="AA1062" s="4"/>
      <c r="AB1062" s="4"/>
    </row>
    <row r="1063" customFormat="false" ht="75" hidden="false" customHeight="true" outlineLevel="0" collapsed="false">
      <c r="A1063" s="4" t="s">
        <v>7989</v>
      </c>
      <c r="B1063" s="4" t="s">
        <v>7976</v>
      </c>
      <c r="C1063" s="4" t="s">
        <v>7990</v>
      </c>
      <c r="D1063" s="4" t="n">
        <v>1969</v>
      </c>
      <c r="E1063" s="4" t="s">
        <v>91</v>
      </c>
      <c r="F1063" s="4" t="s">
        <v>5872</v>
      </c>
      <c r="G1063" s="4" t="str">
        <f aca="false">IF(LEFT(I1063,3)="R1 ","L6",IF(D1063&gt;=2014,"L1",IF(D1063&gt;=1998,"L2",IF(D1063&gt;=1987,"L3",IF(D1063&gt;=1978,"L4",IF(D1063&gt;=1965,"L5","L6"))))))</f>
        <v>L5</v>
      </c>
      <c r="H1063" s="4" t="str">
        <f aca="false">IFERROR(INDEX(Lanes!$C$2:$C$60,MATCH(LEFT(I1063,FIND(" ",I1063)-1),Lanes!$A$2:$A$60,0)),"?")</f>
        <v>V</v>
      </c>
      <c r="I1063" s="4" t="s">
        <v>7783</v>
      </c>
      <c r="J1063" s="4"/>
      <c r="K1063" s="4" t="s">
        <v>113</v>
      </c>
      <c r="L1063" s="4" t="s">
        <v>45</v>
      </c>
      <c r="M1063" s="4" t="s">
        <v>131</v>
      </c>
      <c r="N1063" s="4" t="s">
        <v>7927</v>
      </c>
      <c r="O1063" s="4" t="s">
        <v>7978</v>
      </c>
      <c r="P1063" s="2" t="s">
        <v>7991</v>
      </c>
      <c r="Q1063" s="2" t="s">
        <v>7992</v>
      </c>
      <c r="R1063" s="4" t="s">
        <v>50</v>
      </c>
      <c r="S1063" s="4" t="s">
        <v>7993</v>
      </c>
      <c r="T1063" s="4" t="s">
        <v>52</v>
      </c>
      <c r="U1063" s="4"/>
      <c r="V1063" s="4"/>
      <c r="W1063" s="4"/>
      <c r="X1063" s="2" t="s">
        <v>7994</v>
      </c>
      <c r="Y1063" s="4" t="s">
        <v>77</v>
      </c>
      <c r="Z1063" s="4"/>
      <c r="AA1063" s="4"/>
      <c r="AB1063" s="4"/>
    </row>
    <row r="1064" customFormat="false" ht="75" hidden="false" customHeight="true" outlineLevel="0" collapsed="false">
      <c r="A1064" s="4" t="s">
        <v>7995</v>
      </c>
      <c r="B1064" s="4" t="s">
        <v>7976</v>
      </c>
      <c r="C1064" s="4" t="s">
        <v>7996</v>
      </c>
      <c r="D1064" s="4" t="n">
        <v>1970</v>
      </c>
      <c r="E1064" s="4" t="s">
        <v>91</v>
      </c>
      <c r="F1064" s="4" t="s">
        <v>5872</v>
      </c>
      <c r="G1064" s="4" t="str">
        <f aca="false">IF(LEFT(I1064,3)="R1 ","L6",IF(D1064&gt;=2014,"L1",IF(D1064&gt;=1998,"L2",IF(D1064&gt;=1987,"L3",IF(D1064&gt;=1978,"L4",IF(D1064&gt;=1965,"L5","L6"))))))</f>
        <v>L5</v>
      </c>
      <c r="H1064" s="4" t="str">
        <f aca="false">IFERROR(INDEX(Lanes!$C$2:$C$60,MATCH(LEFT(I1064,FIND(" ",I1064)-1),Lanes!$A$2:$A$60,0)),"?")</f>
        <v>V</v>
      </c>
      <c r="I1064" s="4" t="s">
        <v>7783</v>
      </c>
      <c r="J1064" s="4"/>
      <c r="K1064" s="4" t="s">
        <v>113</v>
      </c>
      <c r="L1064" s="4" t="s">
        <v>45</v>
      </c>
      <c r="M1064" s="4" t="s">
        <v>131</v>
      </c>
      <c r="N1064" s="4" t="s">
        <v>7927</v>
      </c>
      <c r="O1064" s="4" t="s">
        <v>7997</v>
      </c>
      <c r="P1064" s="2" t="s">
        <v>7998</v>
      </c>
      <c r="Q1064" s="2" t="s">
        <v>7999</v>
      </c>
      <c r="R1064" s="4" t="s">
        <v>50</v>
      </c>
      <c r="S1064" s="4" t="s">
        <v>8000</v>
      </c>
      <c r="T1064" s="4" t="s">
        <v>402</v>
      </c>
      <c r="U1064" s="4"/>
      <c r="V1064" s="4"/>
      <c r="W1064" s="4"/>
      <c r="X1064" s="2" t="s">
        <v>8001</v>
      </c>
      <c r="Y1064" s="4" t="s">
        <v>77</v>
      </c>
      <c r="Z1064" s="4"/>
      <c r="AA1064" s="4"/>
      <c r="AB1064" s="4"/>
    </row>
    <row r="1065" customFormat="false" ht="75" hidden="false" customHeight="true" outlineLevel="0" collapsed="false">
      <c r="A1065" s="4" t="s">
        <v>8002</v>
      </c>
      <c r="B1065" s="4" t="s">
        <v>8003</v>
      </c>
      <c r="C1065" s="4" t="s">
        <v>8004</v>
      </c>
      <c r="D1065" s="4" t="n">
        <v>1967</v>
      </c>
      <c r="E1065" s="4" t="s">
        <v>91</v>
      </c>
      <c r="F1065" s="4" t="s">
        <v>191</v>
      </c>
      <c r="G1065" s="4" t="str">
        <f aca="false">IF(LEFT(I1065,3)="R1 ","L6",IF(D1065&gt;=2014,"L1",IF(D1065&gt;=1998,"L2",IF(D1065&gt;=1987,"L3",IF(D1065&gt;=1978,"L4",IF(D1065&gt;=1965,"L5","L6"))))))</f>
        <v>L5</v>
      </c>
      <c r="H1065" s="4" t="str">
        <f aca="false">IFERROR(INDEX(Lanes!$C$2:$C$60,MATCH(LEFT(I1065,FIND(" ",I1065)-1),Lanes!$A$2:$A$60,0)),"?")</f>
        <v>V</v>
      </c>
      <c r="I1065" s="4" t="s">
        <v>7783</v>
      </c>
      <c r="J1065" s="4"/>
      <c r="K1065" s="4" t="s">
        <v>69</v>
      </c>
      <c r="L1065" s="4" t="s">
        <v>45</v>
      </c>
      <c r="M1065" s="4" t="s">
        <v>131</v>
      </c>
      <c r="N1065" s="4" t="s">
        <v>7927</v>
      </c>
      <c r="O1065" s="4" t="s">
        <v>8005</v>
      </c>
      <c r="P1065" s="2" t="s">
        <v>8006</v>
      </c>
      <c r="Q1065" s="2" t="s">
        <v>8007</v>
      </c>
      <c r="R1065" s="4" t="s">
        <v>50</v>
      </c>
      <c r="S1065" s="4" t="s">
        <v>8008</v>
      </c>
      <c r="T1065" s="4" t="s">
        <v>52</v>
      </c>
      <c r="U1065" s="4"/>
      <c r="V1065" s="4"/>
      <c r="W1065" s="4"/>
      <c r="X1065" s="2" t="s">
        <v>8009</v>
      </c>
      <c r="Y1065" s="4" t="s">
        <v>77</v>
      </c>
      <c r="Z1065" s="4"/>
      <c r="AA1065" s="4"/>
      <c r="AB1065" s="4"/>
    </row>
    <row r="1066" customFormat="false" ht="75" hidden="false" customHeight="true" outlineLevel="0" collapsed="false">
      <c r="A1066" s="4" t="s">
        <v>8010</v>
      </c>
      <c r="B1066" s="4" t="s">
        <v>8003</v>
      </c>
      <c r="C1066" s="4" t="s">
        <v>8011</v>
      </c>
      <c r="D1066" s="4" t="n">
        <v>1968</v>
      </c>
      <c r="E1066" s="4" t="s">
        <v>91</v>
      </c>
      <c r="F1066" s="4" t="s">
        <v>191</v>
      </c>
      <c r="G1066" s="4" t="str">
        <f aca="false">IF(LEFT(I1066,3)="R1 ","L6",IF(D1066&gt;=2014,"L1",IF(D1066&gt;=1998,"L2",IF(D1066&gt;=1987,"L3",IF(D1066&gt;=1978,"L4",IF(D1066&gt;=1965,"L5","L6"))))))</f>
        <v>L5</v>
      </c>
      <c r="H1066" s="4" t="str">
        <f aca="false">IFERROR(INDEX(Lanes!$C$2:$C$60,MATCH(LEFT(I1066,FIND(" ",I1066)-1),Lanes!$A$2:$A$60,0)),"?")</f>
        <v>V</v>
      </c>
      <c r="I1066" s="4" t="s">
        <v>7783</v>
      </c>
      <c r="J1066" s="4"/>
      <c r="K1066" s="4" t="s">
        <v>69</v>
      </c>
      <c r="L1066" s="4" t="s">
        <v>45</v>
      </c>
      <c r="M1066" s="4" t="s">
        <v>131</v>
      </c>
      <c r="N1066" s="4" t="s">
        <v>7927</v>
      </c>
      <c r="O1066" s="4" t="s">
        <v>8012</v>
      </c>
      <c r="P1066" s="2" t="s">
        <v>8013</v>
      </c>
      <c r="Q1066" s="2" t="s">
        <v>8014</v>
      </c>
      <c r="R1066" s="4" t="s">
        <v>50</v>
      </c>
      <c r="S1066" s="4" t="s">
        <v>8015</v>
      </c>
      <c r="T1066" s="4" t="s">
        <v>52</v>
      </c>
      <c r="U1066" s="4"/>
      <c r="V1066" s="4"/>
      <c r="W1066" s="4"/>
      <c r="X1066" s="2" t="s">
        <v>8009</v>
      </c>
      <c r="Y1066" s="4" t="s">
        <v>77</v>
      </c>
      <c r="Z1066" s="4"/>
      <c r="AA1066" s="4"/>
      <c r="AB1066" s="4"/>
    </row>
    <row r="1067" customFormat="false" ht="75" hidden="false" customHeight="true" outlineLevel="0" collapsed="false">
      <c r="A1067" s="4" t="s">
        <v>8016</v>
      </c>
      <c r="B1067" s="4" t="s">
        <v>8003</v>
      </c>
      <c r="C1067" s="4" t="s">
        <v>8017</v>
      </c>
      <c r="D1067" s="4" t="n">
        <v>1971</v>
      </c>
      <c r="E1067" s="4" t="s">
        <v>91</v>
      </c>
      <c r="F1067" s="4" t="s">
        <v>191</v>
      </c>
      <c r="G1067" s="4" t="str">
        <f aca="false">IF(LEFT(I1067,3)="R1 ","L6",IF(D1067&gt;=2014,"L1",IF(D1067&gt;=1998,"L2",IF(D1067&gt;=1987,"L3",IF(D1067&gt;=1978,"L4",IF(D1067&gt;=1965,"L5","L6"))))))</f>
        <v>L5</v>
      </c>
      <c r="H1067" s="4" t="str">
        <f aca="false">IFERROR(INDEX(Lanes!$C$2:$C$60,MATCH(LEFT(I1067,FIND(" ",I1067)-1),Lanes!$A$2:$A$60,0)),"?")</f>
        <v>V</v>
      </c>
      <c r="I1067" s="4" t="s">
        <v>7783</v>
      </c>
      <c r="J1067" s="4"/>
      <c r="K1067" s="4" t="s">
        <v>69</v>
      </c>
      <c r="L1067" s="4" t="s">
        <v>45</v>
      </c>
      <c r="M1067" s="4" t="s">
        <v>131</v>
      </c>
      <c r="N1067" s="4" t="s">
        <v>7927</v>
      </c>
      <c r="O1067" s="4" t="s">
        <v>8018</v>
      </c>
      <c r="P1067" s="2" t="s">
        <v>8019</v>
      </c>
      <c r="Q1067" s="2" t="s">
        <v>8020</v>
      </c>
      <c r="R1067" s="4" t="s">
        <v>50</v>
      </c>
      <c r="S1067" s="4" t="s">
        <v>8021</v>
      </c>
      <c r="T1067" s="4" t="s">
        <v>52</v>
      </c>
      <c r="U1067" s="4"/>
      <c r="V1067" s="4"/>
      <c r="W1067" s="4"/>
      <c r="X1067" s="2" t="s">
        <v>8022</v>
      </c>
      <c r="Y1067" s="4" t="s">
        <v>54</v>
      </c>
      <c r="Z1067" s="4"/>
      <c r="AA1067" s="4"/>
      <c r="AB1067" s="4"/>
    </row>
    <row r="1068" customFormat="false" ht="75" hidden="false" customHeight="true" outlineLevel="0" collapsed="false">
      <c r="A1068" s="4" t="s">
        <v>8023</v>
      </c>
      <c r="B1068" s="4" t="s">
        <v>8003</v>
      </c>
      <c r="C1068" s="4" t="s">
        <v>8024</v>
      </c>
      <c r="D1068" s="4" t="n">
        <v>2004</v>
      </c>
      <c r="E1068" s="4" t="s">
        <v>91</v>
      </c>
      <c r="F1068" s="4" t="s">
        <v>1258</v>
      </c>
      <c r="G1068" s="4" t="str">
        <f aca="false">IF(LEFT(I1068,3)="R1 ","L6",IF(D1068&gt;=2014,"L1",IF(D1068&gt;=1998,"L2",IF(D1068&gt;=1987,"L3",IF(D1068&gt;=1978,"L4",IF(D1068&gt;=1965,"L5","L6"))))))</f>
        <v>L2</v>
      </c>
      <c r="H1068" s="4" t="str">
        <f aca="false">IFERROR(INDEX(Lanes!$C$2:$C$60,MATCH(LEFT(I1068,FIND(" ",I1068)-1),Lanes!$A$2:$A$60,0)),"?")</f>
        <v>V</v>
      </c>
      <c r="I1068" s="4" t="s">
        <v>7783</v>
      </c>
      <c r="J1068" s="4" t="s">
        <v>8025</v>
      </c>
      <c r="K1068" s="4" t="s">
        <v>69</v>
      </c>
      <c r="L1068" s="4" t="s">
        <v>45</v>
      </c>
      <c r="M1068" s="4" t="s">
        <v>131</v>
      </c>
      <c r="N1068" s="4" t="s">
        <v>7927</v>
      </c>
      <c r="O1068" s="4" t="s">
        <v>8026</v>
      </c>
      <c r="P1068" s="2" t="s">
        <v>8027</v>
      </c>
      <c r="Q1068" s="2" t="s">
        <v>8028</v>
      </c>
      <c r="R1068" s="4" t="s">
        <v>50</v>
      </c>
      <c r="S1068" s="4" t="s">
        <v>8029</v>
      </c>
      <c r="T1068" s="4" t="s">
        <v>107</v>
      </c>
      <c r="U1068" s="4"/>
      <c r="V1068" s="4"/>
      <c r="W1068" s="4"/>
      <c r="X1068" s="2" t="s">
        <v>8030</v>
      </c>
      <c r="Y1068" s="4" t="s">
        <v>54</v>
      </c>
      <c r="Z1068" s="4"/>
      <c r="AA1068" s="4"/>
      <c r="AB1068" s="4"/>
    </row>
    <row r="1069" customFormat="false" ht="75" hidden="false" customHeight="true" outlineLevel="0" collapsed="false">
      <c r="A1069" s="4" t="s">
        <v>8031</v>
      </c>
      <c r="B1069" s="4" t="s">
        <v>8032</v>
      </c>
      <c r="C1069" s="4" t="s">
        <v>8033</v>
      </c>
      <c r="D1069" s="4" t="n">
        <v>1967</v>
      </c>
      <c r="E1069" s="4" t="s">
        <v>91</v>
      </c>
      <c r="F1069" s="4" t="s">
        <v>8034</v>
      </c>
      <c r="G1069" s="4" t="str">
        <f aca="false">IF(LEFT(I1069,3)="R1 ","L6",IF(D1069&gt;=2014,"L1",IF(D1069&gt;=1998,"L2",IF(D1069&gt;=1987,"L3",IF(D1069&gt;=1978,"L4",IF(D1069&gt;=1965,"L5","L6"))))))</f>
        <v>L5</v>
      </c>
      <c r="H1069" s="4" t="str">
        <f aca="false">IFERROR(INDEX(Lanes!$C$2:$C$60,MATCH(LEFT(I1069,FIND(" ",I1069)-1),Lanes!$A$2:$A$60,0)),"?")</f>
        <v>V</v>
      </c>
      <c r="I1069" s="4" t="s">
        <v>7783</v>
      </c>
      <c r="J1069" s="4"/>
      <c r="K1069" s="4" t="s">
        <v>113</v>
      </c>
      <c r="L1069" s="4" t="s">
        <v>45</v>
      </c>
      <c r="M1069" s="4" t="s">
        <v>131</v>
      </c>
      <c r="N1069" s="4" t="s">
        <v>7927</v>
      </c>
      <c r="O1069" s="4" t="s">
        <v>8035</v>
      </c>
      <c r="P1069" s="2" t="s">
        <v>8036</v>
      </c>
      <c r="Q1069" s="2" t="s">
        <v>8037</v>
      </c>
      <c r="R1069" s="4" t="s">
        <v>50</v>
      </c>
      <c r="S1069" s="4" t="s">
        <v>8038</v>
      </c>
      <c r="T1069" s="4" t="s">
        <v>107</v>
      </c>
      <c r="U1069" s="4"/>
      <c r="V1069" s="4"/>
      <c r="W1069" s="4"/>
      <c r="X1069" s="2" t="s">
        <v>8039</v>
      </c>
      <c r="Y1069" s="4" t="s">
        <v>77</v>
      </c>
      <c r="Z1069" s="4"/>
      <c r="AA1069" s="4"/>
      <c r="AB1069" s="4"/>
    </row>
    <row r="1070" customFormat="false" ht="75" hidden="false" customHeight="true" outlineLevel="0" collapsed="false">
      <c r="A1070" s="4" t="s">
        <v>8040</v>
      </c>
      <c r="B1070" s="4" t="s">
        <v>8032</v>
      </c>
      <c r="C1070" s="4" t="s">
        <v>8041</v>
      </c>
      <c r="D1070" s="4" t="n">
        <v>1971</v>
      </c>
      <c r="E1070" s="4" t="s">
        <v>91</v>
      </c>
      <c r="F1070" s="4" t="s">
        <v>6238</v>
      </c>
      <c r="G1070" s="4" t="str">
        <f aca="false">IF(LEFT(I1070,3)="R1 ","L6",IF(D1070&gt;=2014,"L1",IF(D1070&gt;=1998,"L2",IF(D1070&gt;=1987,"L3",IF(D1070&gt;=1978,"L4",IF(D1070&gt;=1965,"L5","L6"))))))</f>
        <v>L5</v>
      </c>
      <c r="H1070" s="4" t="str">
        <f aca="false">IFERROR(INDEX(Lanes!$C$2:$C$60,MATCH(LEFT(I1070,FIND(" ",I1070)-1),Lanes!$A$2:$A$60,0)),"?")</f>
        <v>V</v>
      </c>
      <c r="I1070" s="4" t="s">
        <v>7783</v>
      </c>
      <c r="J1070" s="4"/>
      <c r="K1070" s="4" t="s">
        <v>44</v>
      </c>
      <c r="L1070" s="4" t="s">
        <v>45</v>
      </c>
      <c r="M1070" s="4" t="s">
        <v>131</v>
      </c>
      <c r="N1070" s="4" t="s">
        <v>7927</v>
      </c>
      <c r="O1070" s="4" t="s">
        <v>8042</v>
      </c>
      <c r="P1070" s="2" t="s">
        <v>8043</v>
      </c>
      <c r="Q1070" s="2" t="s">
        <v>8044</v>
      </c>
      <c r="R1070" s="4" t="s">
        <v>50</v>
      </c>
      <c r="S1070" s="4" t="s">
        <v>8045</v>
      </c>
      <c r="T1070" s="4" t="s">
        <v>52</v>
      </c>
      <c r="U1070" s="4"/>
      <c r="V1070" s="4"/>
      <c r="W1070" s="4"/>
      <c r="X1070" s="2" t="s">
        <v>8046</v>
      </c>
      <c r="Y1070" s="4" t="s">
        <v>54</v>
      </c>
      <c r="Z1070" s="4"/>
      <c r="AA1070" s="4"/>
      <c r="AB1070" s="4"/>
    </row>
    <row r="1071" customFormat="false" ht="75" hidden="false" customHeight="true" outlineLevel="0" collapsed="false">
      <c r="A1071" s="4" t="s">
        <v>8047</v>
      </c>
      <c r="B1071" s="4" t="s">
        <v>8032</v>
      </c>
      <c r="C1071" s="4" t="s">
        <v>8048</v>
      </c>
      <c r="D1071" s="4" t="n">
        <v>1973</v>
      </c>
      <c r="E1071" s="4" t="s">
        <v>91</v>
      </c>
      <c r="F1071" s="4" t="s">
        <v>6238</v>
      </c>
      <c r="G1071" s="4" t="str">
        <f aca="false">IF(LEFT(I1071,3)="R1 ","L6",IF(D1071&gt;=2014,"L1",IF(D1071&gt;=1998,"L2",IF(D1071&gt;=1987,"L3",IF(D1071&gt;=1978,"L4",IF(D1071&gt;=1965,"L5","L6"))))))</f>
        <v>L5</v>
      </c>
      <c r="H1071" s="4" t="str">
        <f aca="false">IFERROR(INDEX(Lanes!$C$2:$C$60,MATCH(LEFT(I1071,FIND(" ",I1071)-1),Lanes!$A$2:$A$60,0)),"?")</f>
        <v>V</v>
      </c>
      <c r="I1071" s="4" t="s">
        <v>7783</v>
      </c>
      <c r="J1071" s="4"/>
      <c r="K1071" s="4" t="s">
        <v>44</v>
      </c>
      <c r="L1071" s="4" t="s">
        <v>45</v>
      </c>
      <c r="M1071" s="4" t="s">
        <v>131</v>
      </c>
      <c r="N1071" s="4" t="s">
        <v>7927</v>
      </c>
      <c r="O1071" s="4" t="s">
        <v>8049</v>
      </c>
      <c r="P1071" s="2" t="s">
        <v>8050</v>
      </c>
      <c r="Q1071" s="2" t="s">
        <v>8051</v>
      </c>
      <c r="R1071" s="4" t="s">
        <v>50</v>
      </c>
      <c r="S1071" s="4" t="s">
        <v>8052</v>
      </c>
      <c r="T1071" s="4" t="s">
        <v>107</v>
      </c>
      <c r="U1071" s="4"/>
      <c r="V1071" s="4"/>
      <c r="W1071" s="4"/>
      <c r="X1071" s="2" t="s">
        <v>8053</v>
      </c>
      <c r="Y1071" s="4" t="s">
        <v>77</v>
      </c>
      <c r="Z1071" s="4"/>
      <c r="AA1071" s="4"/>
      <c r="AB1071" s="4"/>
    </row>
    <row r="1072" customFormat="false" ht="75" hidden="false" customHeight="true" outlineLevel="0" collapsed="false">
      <c r="A1072" s="4" t="s">
        <v>8054</v>
      </c>
      <c r="B1072" s="4" t="s">
        <v>8032</v>
      </c>
      <c r="C1072" s="4" t="s">
        <v>8055</v>
      </c>
      <c r="D1072" s="4" t="n">
        <v>1974</v>
      </c>
      <c r="E1072" s="4" t="s">
        <v>91</v>
      </c>
      <c r="F1072" s="4" t="s">
        <v>6238</v>
      </c>
      <c r="G1072" s="4" t="str">
        <f aca="false">IF(LEFT(I1072,3)="R1 ","L6",IF(D1072&gt;=2014,"L1",IF(D1072&gt;=1998,"L2",IF(D1072&gt;=1987,"L3",IF(D1072&gt;=1978,"L4",IF(D1072&gt;=1965,"L5","L6"))))))</f>
        <v>L5</v>
      </c>
      <c r="H1072" s="4" t="str">
        <f aca="false">IFERROR(INDEX(Lanes!$C$2:$C$60,MATCH(LEFT(I1072,FIND(" ",I1072)-1),Lanes!$A$2:$A$60,0)),"?")</f>
        <v>V</v>
      </c>
      <c r="I1072" s="4" t="s">
        <v>7783</v>
      </c>
      <c r="J1072" s="4"/>
      <c r="K1072" s="4" t="s">
        <v>113</v>
      </c>
      <c r="L1072" s="4" t="s">
        <v>45</v>
      </c>
      <c r="M1072" s="4" t="s">
        <v>131</v>
      </c>
      <c r="N1072" s="4" t="s">
        <v>7927</v>
      </c>
      <c r="O1072" s="4" t="s">
        <v>8035</v>
      </c>
      <c r="P1072" s="2" t="s">
        <v>8056</v>
      </c>
      <c r="Q1072" s="2" t="s">
        <v>8057</v>
      </c>
      <c r="R1072" s="4" t="s">
        <v>50</v>
      </c>
      <c r="S1072" s="4" t="s">
        <v>8058</v>
      </c>
      <c r="T1072" s="4" t="s">
        <v>52</v>
      </c>
      <c r="U1072" s="4"/>
      <c r="V1072" s="4"/>
      <c r="W1072" s="4"/>
      <c r="X1072" s="2" t="s">
        <v>8059</v>
      </c>
      <c r="Y1072" s="4" t="s">
        <v>77</v>
      </c>
      <c r="Z1072" s="4"/>
      <c r="AA1072" s="4"/>
      <c r="AB1072" s="4"/>
    </row>
    <row r="1073" customFormat="false" ht="75" hidden="false" customHeight="true" outlineLevel="0" collapsed="false">
      <c r="A1073" s="4" t="s">
        <v>8060</v>
      </c>
      <c r="B1073" s="4" t="s">
        <v>8032</v>
      </c>
      <c r="C1073" s="4" t="s">
        <v>8061</v>
      </c>
      <c r="D1073" s="4" t="n">
        <v>1975</v>
      </c>
      <c r="E1073" s="4" t="s">
        <v>91</v>
      </c>
      <c r="F1073" s="4" t="s">
        <v>6238</v>
      </c>
      <c r="G1073" s="4" t="str">
        <f aca="false">IF(LEFT(I1073,3)="R1 ","L6",IF(D1073&gt;=2014,"L1",IF(D1073&gt;=1998,"L2",IF(D1073&gt;=1987,"L3",IF(D1073&gt;=1978,"L4",IF(D1073&gt;=1965,"L5","L6"))))))</f>
        <v>L5</v>
      </c>
      <c r="H1073" s="4" t="str">
        <f aca="false">IFERROR(INDEX(Lanes!$C$2:$C$60,MATCH(LEFT(I1073,FIND(" ",I1073)-1),Lanes!$A$2:$A$60,0)),"?")</f>
        <v>V</v>
      </c>
      <c r="I1073" s="4" t="s">
        <v>7783</v>
      </c>
      <c r="J1073" s="4"/>
      <c r="K1073" s="4" t="s">
        <v>113</v>
      </c>
      <c r="L1073" s="4" t="s">
        <v>45</v>
      </c>
      <c r="M1073" s="4" t="s">
        <v>131</v>
      </c>
      <c r="N1073" s="4" t="s">
        <v>7927</v>
      </c>
      <c r="O1073" s="4" t="s">
        <v>8062</v>
      </c>
      <c r="P1073" s="2" t="s">
        <v>8063</v>
      </c>
      <c r="Q1073" s="2" t="s">
        <v>8064</v>
      </c>
      <c r="R1073" s="4" t="s">
        <v>50</v>
      </c>
      <c r="S1073" s="4" t="s">
        <v>8065</v>
      </c>
      <c r="T1073" s="4" t="s">
        <v>107</v>
      </c>
      <c r="U1073" s="4"/>
      <c r="V1073" s="4"/>
      <c r="W1073" s="4"/>
      <c r="X1073" s="2" t="s">
        <v>8066</v>
      </c>
      <c r="Y1073" s="4" t="s">
        <v>54</v>
      </c>
      <c r="Z1073" s="4"/>
      <c r="AA1073" s="4"/>
      <c r="AB1073" s="4"/>
    </row>
    <row r="1074" customFormat="false" ht="75" hidden="false" customHeight="true" outlineLevel="0" collapsed="false">
      <c r="A1074" s="4" t="s">
        <v>8067</v>
      </c>
      <c r="B1074" s="4" t="s">
        <v>164</v>
      </c>
      <c r="C1074" s="4" t="s">
        <v>8068</v>
      </c>
      <c r="D1074" s="4" t="n">
        <v>1960</v>
      </c>
      <c r="E1074" s="4" t="s">
        <v>91</v>
      </c>
      <c r="F1074" s="4" t="s">
        <v>156</v>
      </c>
      <c r="G1074" s="4" t="str">
        <f aca="false">IF(LEFT(I1074,3)="R1 ","L6",IF(D1074&gt;=2014,"L1",IF(D1074&gt;=1998,"L2",IF(D1074&gt;=1987,"L3",IF(D1074&gt;=1978,"L4",IF(D1074&gt;=1965,"L5","L6"))))))</f>
        <v>L6</v>
      </c>
      <c r="H1074" s="4" t="str">
        <f aca="false">IFERROR(INDEX(Lanes!$C$2:$C$60,MATCH(LEFT(I1074,FIND(" ",I1074)-1),Lanes!$A$2:$A$60,0)),"?")</f>
        <v>V</v>
      </c>
      <c r="I1074" s="4" t="s">
        <v>7783</v>
      </c>
      <c r="J1074" s="4"/>
      <c r="K1074" s="4" t="s">
        <v>44</v>
      </c>
      <c r="L1074" s="4" t="s">
        <v>45</v>
      </c>
      <c r="M1074" s="4" t="s">
        <v>131</v>
      </c>
      <c r="N1074" s="4"/>
      <c r="O1074" s="4" t="s">
        <v>8069</v>
      </c>
      <c r="P1074" s="2" t="s">
        <v>8070</v>
      </c>
      <c r="Q1074" s="2" t="s">
        <v>8071</v>
      </c>
      <c r="R1074" s="4" t="s">
        <v>50</v>
      </c>
      <c r="S1074" s="4" t="s">
        <v>8072</v>
      </c>
      <c r="T1074" s="4" t="s">
        <v>402</v>
      </c>
      <c r="U1074" s="4"/>
      <c r="V1074" s="4"/>
      <c r="W1074" s="4"/>
      <c r="X1074" s="2" t="s">
        <v>8073</v>
      </c>
      <c r="Y1074" s="4" t="s">
        <v>77</v>
      </c>
      <c r="Z1074" s="4"/>
      <c r="AA1074" s="4"/>
      <c r="AB1074" s="4"/>
    </row>
    <row r="1075" customFormat="false" ht="75" hidden="false" customHeight="true" outlineLevel="0" collapsed="false">
      <c r="A1075" s="4" t="s">
        <v>8074</v>
      </c>
      <c r="B1075" s="4" t="s">
        <v>164</v>
      </c>
      <c r="C1075" s="4" t="s">
        <v>8075</v>
      </c>
      <c r="D1075" s="4" t="n">
        <v>1964</v>
      </c>
      <c r="E1075" s="4" t="s">
        <v>91</v>
      </c>
      <c r="F1075" s="4" t="s">
        <v>156</v>
      </c>
      <c r="G1075" s="4" t="str">
        <f aca="false">IF(LEFT(I1075,3)="R1 ","L6",IF(D1075&gt;=2014,"L1",IF(D1075&gt;=1998,"L2",IF(D1075&gt;=1987,"L3",IF(D1075&gt;=1978,"L4",IF(D1075&gt;=1965,"L5","L6"))))))</f>
        <v>L6</v>
      </c>
      <c r="H1075" s="4" t="str">
        <f aca="false">IFERROR(INDEX(Lanes!$C$2:$C$60,MATCH(LEFT(I1075,FIND(" ",I1075)-1),Lanes!$A$2:$A$60,0)),"?")</f>
        <v>V</v>
      </c>
      <c r="I1075" s="4" t="s">
        <v>7783</v>
      </c>
      <c r="J1075" s="4"/>
      <c r="K1075" s="4" t="s">
        <v>44</v>
      </c>
      <c r="L1075" s="4" t="s">
        <v>45</v>
      </c>
      <c r="M1075" s="4" t="s">
        <v>131</v>
      </c>
      <c r="N1075" s="4"/>
      <c r="O1075" s="4" t="s">
        <v>8076</v>
      </c>
      <c r="P1075" s="2" t="s">
        <v>8077</v>
      </c>
      <c r="Q1075" s="2" t="s">
        <v>8078</v>
      </c>
      <c r="R1075" s="4" t="s">
        <v>50</v>
      </c>
      <c r="S1075" s="4" t="s">
        <v>8079</v>
      </c>
      <c r="T1075" s="4" t="s">
        <v>52</v>
      </c>
      <c r="U1075" s="4"/>
      <c r="V1075" s="4"/>
      <c r="W1075" s="4"/>
      <c r="X1075" s="2" t="s">
        <v>8080</v>
      </c>
      <c r="Y1075" s="4" t="s">
        <v>54</v>
      </c>
      <c r="Z1075" s="4"/>
      <c r="AA1075" s="4"/>
      <c r="AB1075" s="4"/>
    </row>
    <row r="1076" customFormat="false" ht="75" hidden="false" customHeight="true" outlineLevel="0" collapsed="false">
      <c r="A1076" s="4" t="s">
        <v>8081</v>
      </c>
      <c r="B1076" s="4" t="s">
        <v>164</v>
      </c>
      <c r="C1076" s="4" t="s">
        <v>8082</v>
      </c>
      <c r="D1076" s="4" t="n">
        <v>1965</v>
      </c>
      <c r="E1076" s="4" t="s">
        <v>91</v>
      </c>
      <c r="F1076" s="4" t="s">
        <v>156</v>
      </c>
      <c r="G1076" s="4" t="str">
        <f aca="false">IF(LEFT(I1076,3)="R1 ","L6",IF(D1076&gt;=2014,"L1",IF(D1076&gt;=1998,"L2",IF(D1076&gt;=1987,"L3",IF(D1076&gt;=1978,"L4",IF(D1076&gt;=1965,"L5","L6"))))))</f>
        <v>L5</v>
      </c>
      <c r="H1076" s="4" t="str">
        <f aca="false">IFERROR(INDEX(Lanes!$C$2:$C$60,MATCH(LEFT(I1076,FIND(" ",I1076)-1),Lanes!$A$2:$A$60,0)),"?")</f>
        <v>V</v>
      </c>
      <c r="I1076" s="4" t="s">
        <v>7783</v>
      </c>
      <c r="J1076" s="4"/>
      <c r="K1076" s="4" t="s">
        <v>44</v>
      </c>
      <c r="L1076" s="4" t="s">
        <v>45</v>
      </c>
      <c r="M1076" s="4" t="s">
        <v>131</v>
      </c>
      <c r="N1076" s="4"/>
      <c r="O1076" s="4" t="s">
        <v>8083</v>
      </c>
      <c r="P1076" s="2" t="s">
        <v>8084</v>
      </c>
      <c r="Q1076" s="2" t="s">
        <v>8085</v>
      </c>
      <c r="R1076" s="4" t="s">
        <v>50</v>
      </c>
      <c r="S1076" s="4" t="s">
        <v>8086</v>
      </c>
      <c r="T1076" s="4" t="s">
        <v>52</v>
      </c>
      <c r="U1076" s="4"/>
      <c r="V1076" s="4"/>
      <c r="W1076" s="4"/>
      <c r="X1076" s="2" t="s">
        <v>8087</v>
      </c>
      <c r="Y1076" s="4" t="s">
        <v>54</v>
      </c>
      <c r="Z1076" s="4"/>
      <c r="AA1076" s="4"/>
      <c r="AB1076" s="4"/>
    </row>
    <row r="1077" customFormat="false" ht="75" hidden="false" customHeight="true" outlineLevel="0" collapsed="false">
      <c r="A1077" s="4" t="s">
        <v>8088</v>
      </c>
      <c r="B1077" s="4" t="s">
        <v>164</v>
      </c>
      <c r="C1077" s="4" t="s">
        <v>8089</v>
      </c>
      <c r="D1077" s="4" t="n">
        <v>1968</v>
      </c>
      <c r="E1077" s="4" t="s">
        <v>396</v>
      </c>
      <c r="F1077" s="4" t="s">
        <v>156</v>
      </c>
      <c r="G1077" s="4" t="str">
        <f aca="false">IF(LEFT(I1077,3)="R1 ","L6",IF(D1077&gt;=2014,"L1",IF(D1077&gt;=1998,"L2",IF(D1077&gt;=1987,"L3",IF(D1077&gt;=1978,"L4",IF(D1077&gt;=1965,"L5","L6"))))))</f>
        <v>L5</v>
      </c>
      <c r="H1077" s="4" t="str">
        <f aca="false">IFERROR(INDEX(Lanes!$C$2:$C$60,MATCH(LEFT(I1077,FIND(" ",I1077)-1),Lanes!$A$2:$A$60,0)),"?")</f>
        <v>V</v>
      </c>
      <c r="I1077" s="4" t="s">
        <v>7783</v>
      </c>
      <c r="J1077" s="4"/>
      <c r="K1077" s="4" t="s">
        <v>44</v>
      </c>
      <c r="L1077" s="4" t="s">
        <v>45</v>
      </c>
      <c r="M1077" s="4" t="s">
        <v>131</v>
      </c>
      <c r="N1077" s="4"/>
      <c r="O1077" s="4" t="s">
        <v>8090</v>
      </c>
      <c r="P1077" s="2" t="s">
        <v>8091</v>
      </c>
      <c r="Q1077" s="2" t="s">
        <v>8092</v>
      </c>
      <c r="R1077" s="4" t="s">
        <v>50</v>
      </c>
      <c r="S1077" s="4" t="s">
        <v>8093</v>
      </c>
      <c r="T1077" s="4" t="s">
        <v>52</v>
      </c>
      <c r="U1077" s="4"/>
      <c r="V1077" s="4"/>
      <c r="W1077" s="4"/>
      <c r="X1077" s="2" t="s">
        <v>8094</v>
      </c>
      <c r="Y1077" s="4" t="s">
        <v>54</v>
      </c>
      <c r="Z1077" s="4"/>
      <c r="AA1077" s="4"/>
      <c r="AB1077" s="4"/>
    </row>
    <row r="1078" customFormat="false" ht="75" hidden="false" customHeight="true" outlineLevel="0" collapsed="false">
      <c r="A1078" s="4" t="s">
        <v>8095</v>
      </c>
      <c r="B1078" s="4" t="s">
        <v>164</v>
      </c>
      <c r="C1078" s="4" t="s">
        <v>8096</v>
      </c>
      <c r="D1078" s="4" t="n">
        <v>1969</v>
      </c>
      <c r="E1078" s="4" t="s">
        <v>396</v>
      </c>
      <c r="F1078" s="4" t="s">
        <v>156</v>
      </c>
      <c r="G1078" s="4" t="str">
        <f aca="false">IF(LEFT(I1078,3)="R1 ","L6",IF(D1078&gt;=2014,"L1",IF(D1078&gt;=1998,"L2",IF(D1078&gt;=1987,"L3",IF(D1078&gt;=1978,"L4",IF(D1078&gt;=1965,"L5","L6"))))))</f>
        <v>L5</v>
      </c>
      <c r="H1078" s="4" t="str">
        <f aca="false">IFERROR(INDEX(Lanes!$C$2:$C$60,MATCH(LEFT(I1078,FIND(" ",I1078)-1),Lanes!$A$2:$A$60,0)),"?")</f>
        <v>V</v>
      </c>
      <c r="I1078" s="4" t="s">
        <v>7783</v>
      </c>
      <c r="J1078" s="4"/>
      <c r="K1078" s="4" t="s">
        <v>44</v>
      </c>
      <c r="L1078" s="4" t="s">
        <v>45</v>
      </c>
      <c r="M1078" s="4" t="s">
        <v>131</v>
      </c>
      <c r="N1078" s="4"/>
      <c r="O1078" s="4" t="s">
        <v>8090</v>
      </c>
      <c r="P1078" s="2" t="s">
        <v>8097</v>
      </c>
      <c r="Q1078" s="2" t="s">
        <v>8098</v>
      </c>
      <c r="R1078" s="4" t="s">
        <v>50</v>
      </c>
      <c r="S1078" s="4" t="s">
        <v>8099</v>
      </c>
      <c r="T1078" s="4" t="s">
        <v>52</v>
      </c>
      <c r="U1078" s="4"/>
      <c r="V1078" s="4"/>
      <c r="W1078" s="4"/>
      <c r="X1078" s="2" t="s">
        <v>8100</v>
      </c>
      <c r="Y1078" s="4" t="s">
        <v>54</v>
      </c>
      <c r="Z1078" s="4"/>
      <c r="AA1078" s="4"/>
      <c r="AB1078" s="4"/>
    </row>
    <row r="1079" customFormat="false" ht="75" hidden="false" customHeight="true" outlineLevel="0" collapsed="false">
      <c r="A1079" s="4" t="s">
        <v>8101</v>
      </c>
      <c r="B1079" s="4" t="s">
        <v>164</v>
      </c>
      <c r="C1079" s="4" t="s">
        <v>8102</v>
      </c>
      <c r="D1079" s="4" t="n">
        <v>1970</v>
      </c>
      <c r="E1079" s="4" t="s">
        <v>91</v>
      </c>
      <c r="F1079" s="4" t="s">
        <v>156</v>
      </c>
      <c r="G1079" s="4" t="str">
        <f aca="false">IF(LEFT(I1079,3)="R1 ","L6",IF(D1079&gt;=2014,"L1",IF(D1079&gt;=1998,"L2",IF(D1079&gt;=1987,"L3",IF(D1079&gt;=1978,"L4",IF(D1079&gt;=1965,"L5","L6"))))))</f>
        <v>L5</v>
      </c>
      <c r="H1079" s="4" t="str">
        <f aca="false">IFERROR(INDEX(Lanes!$C$2:$C$60,MATCH(LEFT(I1079,FIND(" ",I1079)-1),Lanes!$A$2:$A$60,0)),"?")</f>
        <v>V</v>
      </c>
      <c r="I1079" s="4" t="s">
        <v>7783</v>
      </c>
      <c r="J1079" s="4"/>
      <c r="K1079" s="4" t="s">
        <v>44</v>
      </c>
      <c r="L1079" s="4" t="s">
        <v>45</v>
      </c>
      <c r="M1079" s="4" t="s">
        <v>131</v>
      </c>
      <c r="N1079" s="4"/>
      <c r="O1079" s="4" t="s">
        <v>8083</v>
      </c>
      <c r="P1079" s="2" t="s">
        <v>8103</v>
      </c>
      <c r="Q1079" s="2" t="s">
        <v>8104</v>
      </c>
      <c r="R1079" s="4" t="s">
        <v>50</v>
      </c>
      <c r="S1079" s="4" t="s">
        <v>8105</v>
      </c>
      <c r="T1079" s="4" t="s">
        <v>107</v>
      </c>
      <c r="U1079" s="4"/>
      <c r="V1079" s="4"/>
      <c r="W1079" s="4"/>
      <c r="X1079" s="2" t="s">
        <v>8073</v>
      </c>
      <c r="Y1079" s="4" t="s">
        <v>77</v>
      </c>
      <c r="Z1079" s="4"/>
      <c r="AA1079" s="4"/>
      <c r="AB1079" s="4"/>
    </row>
    <row r="1080" customFormat="false" ht="75" hidden="false" customHeight="true" outlineLevel="0" collapsed="false">
      <c r="A1080" s="4" t="s">
        <v>8106</v>
      </c>
      <c r="B1080" s="4" t="s">
        <v>8107</v>
      </c>
      <c r="C1080" s="4" t="s">
        <v>8108</v>
      </c>
      <c r="D1080" s="4" t="n">
        <v>1975</v>
      </c>
      <c r="E1080" s="4" t="s">
        <v>91</v>
      </c>
      <c r="F1080" s="4" t="s">
        <v>6238</v>
      </c>
      <c r="G1080" s="4" t="str">
        <f aca="false">IF(LEFT(I1080,3)="R1 ","L6",IF(D1080&gt;=2014,"L1",IF(D1080&gt;=1998,"L2",IF(D1080&gt;=1987,"L3",IF(D1080&gt;=1978,"L4",IF(D1080&gt;=1965,"L5","L6"))))))</f>
        <v>L5</v>
      </c>
      <c r="H1080" s="4" t="str">
        <f aca="false">IFERROR(INDEX(Lanes!$C$2:$C$60,MATCH(LEFT(I1080,FIND(" ",I1080)-1),Lanes!$A$2:$A$60,0)),"?")</f>
        <v>V</v>
      </c>
      <c r="I1080" s="4" t="s">
        <v>7783</v>
      </c>
      <c r="J1080" s="4"/>
      <c r="K1080" s="4" t="s">
        <v>69</v>
      </c>
      <c r="L1080" s="4" t="s">
        <v>45</v>
      </c>
      <c r="M1080" s="4" t="s">
        <v>131</v>
      </c>
      <c r="N1080" s="4"/>
      <c r="O1080" s="4" t="s">
        <v>8109</v>
      </c>
      <c r="P1080" s="2" t="s">
        <v>8110</v>
      </c>
      <c r="Q1080" s="2" t="s">
        <v>8111</v>
      </c>
      <c r="R1080" s="4" t="s">
        <v>50</v>
      </c>
      <c r="S1080" s="4" t="s">
        <v>8112</v>
      </c>
      <c r="T1080" s="4" t="s">
        <v>52</v>
      </c>
      <c r="U1080" s="4" t="s">
        <v>75</v>
      </c>
      <c r="V1080" s="4"/>
      <c r="W1080" s="4" t="s">
        <v>75</v>
      </c>
      <c r="X1080" s="2" t="s">
        <v>8113</v>
      </c>
      <c r="Y1080" s="4" t="s">
        <v>77</v>
      </c>
      <c r="Z1080" s="4"/>
      <c r="AA1080" s="4"/>
      <c r="AB1080" s="4"/>
    </row>
    <row r="1081" customFormat="false" ht="75" hidden="false" customHeight="true" outlineLevel="0" collapsed="false">
      <c r="A1081" s="4" t="s">
        <v>8114</v>
      </c>
      <c r="B1081" s="4" t="s">
        <v>8107</v>
      </c>
      <c r="C1081" s="4" t="s">
        <v>8115</v>
      </c>
      <c r="D1081" s="4" t="n">
        <v>1976</v>
      </c>
      <c r="E1081" s="4" t="s">
        <v>91</v>
      </c>
      <c r="F1081" s="4" t="s">
        <v>6238</v>
      </c>
      <c r="G1081" s="4" t="str">
        <f aca="false">IF(LEFT(I1081,3)="R1 ","L6",IF(D1081&gt;=2014,"L1",IF(D1081&gt;=1998,"L2",IF(D1081&gt;=1987,"L3",IF(D1081&gt;=1978,"L4",IF(D1081&gt;=1965,"L5","L6"))))))</f>
        <v>L5</v>
      </c>
      <c r="H1081" s="4" t="str">
        <f aca="false">IFERROR(INDEX(Lanes!$C$2:$C$60,MATCH(LEFT(I1081,FIND(" ",I1081)-1),Lanes!$A$2:$A$60,0)),"?")</f>
        <v>V</v>
      </c>
      <c r="I1081" s="4" t="s">
        <v>7783</v>
      </c>
      <c r="J1081" s="4"/>
      <c r="K1081" s="4" t="s">
        <v>69</v>
      </c>
      <c r="L1081" s="4" t="s">
        <v>45</v>
      </c>
      <c r="M1081" s="4" t="s">
        <v>131</v>
      </c>
      <c r="N1081" s="4"/>
      <c r="O1081" s="4" t="s">
        <v>8116</v>
      </c>
      <c r="P1081" s="2" t="s">
        <v>8117</v>
      </c>
      <c r="Q1081" s="2" t="s">
        <v>8118</v>
      </c>
      <c r="R1081" s="4" t="s">
        <v>50</v>
      </c>
      <c r="S1081" s="4" t="s">
        <v>8119</v>
      </c>
      <c r="T1081" s="4" t="s">
        <v>107</v>
      </c>
      <c r="U1081" s="4"/>
      <c r="V1081" s="4"/>
      <c r="W1081" s="4" t="s">
        <v>75</v>
      </c>
      <c r="X1081" s="2" t="s">
        <v>8113</v>
      </c>
      <c r="Y1081" s="4" t="s">
        <v>77</v>
      </c>
      <c r="Z1081" s="4"/>
      <c r="AA1081" s="4"/>
      <c r="AB1081" s="4"/>
    </row>
    <row r="1082" customFormat="false" ht="75" hidden="false" customHeight="true" outlineLevel="0" collapsed="false">
      <c r="A1082" s="4" t="s">
        <v>8120</v>
      </c>
      <c r="B1082" s="4" t="s">
        <v>8107</v>
      </c>
      <c r="C1082" s="4" t="s">
        <v>8121</v>
      </c>
      <c r="D1082" s="4" t="n">
        <v>1977</v>
      </c>
      <c r="E1082" s="4" t="s">
        <v>91</v>
      </c>
      <c r="F1082" s="4" t="s">
        <v>6238</v>
      </c>
      <c r="G1082" s="4" t="str">
        <f aca="false">IF(LEFT(I1082,3)="R1 ","L6",IF(D1082&gt;=2014,"L1",IF(D1082&gt;=1998,"L2",IF(D1082&gt;=1987,"L3",IF(D1082&gt;=1978,"L4",IF(D1082&gt;=1965,"L5","L6"))))))</f>
        <v>L5</v>
      </c>
      <c r="H1082" s="4" t="str">
        <f aca="false">IFERROR(INDEX(Lanes!$C$2:$C$60,MATCH(LEFT(I1082,FIND(" ",I1082)-1),Lanes!$A$2:$A$60,0)),"?")</f>
        <v>V</v>
      </c>
      <c r="I1082" s="4" t="s">
        <v>7783</v>
      </c>
      <c r="J1082" s="4"/>
      <c r="K1082" s="4" t="s">
        <v>69</v>
      </c>
      <c r="L1082" s="4" t="s">
        <v>45</v>
      </c>
      <c r="M1082" s="4" t="s">
        <v>131</v>
      </c>
      <c r="N1082" s="4"/>
      <c r="O1082" s="4" t="s">
        <v>8122</v>
      </c>
      <c r="P1082" s="2" t="s">
        <v>8123</v>
      </c>
      <c r="Q1082" s="2" t="s">
        <v>8124</v>
      </c>
      <c r="R1082" s="4" t="s">
        <v>50</v>
      </c>
      <c r="S1082" s="4" t="s">
        <v>8125</v>
      </c>
      <c r="T1082" s="4" t="s">
        <v>402</v>
      </c>
      <c r="U1082" s="4"/>
      <c r="V1082" s="4"/>
      <c r="W1082" s="4" t="s">
        <v>75</v>
      </c>
      <c r="X1082" s="2" t="s">
        <v>8113</v>
      </c>
      <c r="Y1082" s="4" t="s">
        <v>77</v>
      </c>
      <c r="Z1082" s="4"/>
      <c r="AA1082" s="4"/>
      <c r="AB1082" s="4"/>
    </row>
    <row r="1083" customFormat="false" ht="75" hidden="false" customHeight="true" outlineLevel="0" collapsed="false">
      <c r="A1083" s="4" t="s">
        <v>8126</v>
      </c>
      <c r="B1083" s="4" t="s">
        <v>8107</v>
      </c>
      <c r="C1083" s="4" t="s">
        <v>8127</v>
      </c>
      <c r="D1083" s="4" t="n">
        <v>1978</v>
      </c>
      <c r="E1083" s="4" t="s">
        <v>91</v>
      </c>
      <c r="F1083" s="4" t="s">
        <v>6238</v>
      </c>
      <c r="G1083" s="4" t="str">
        <f aca="false">IF(LEFT(I1083,3)="R1 ","L6",IF(D1083&gt;=2014,"L1",IF(D1083&gt;=1998,"L2",IF(D1083&gt;=1987,"L3",IF(D1083&gt;=1978,"L4",IF(D1083&gt;=1965,"L5","L6"))))))</f>
        <v>L4</v>
      </c>
      <c r="H1083" s="4" t="str">
        <f aca="false">IFERROR(INDEX(Lanes!$C$2:$C$60,MATCH(LEFT(I1083,FIND(" ",I1083)-1),Lanes!$A$2:$A$60,0)),"?")</f>
        <v>V</v>
      </c>
      <c r="I1083" s="4" t="s">
        <v>7783</v>
      </c>
      <c r="J1083" s="4"/>
      <c r="K1083" s="4" t="s">
        <v>69</v>
      </c>
      <c r="L1083" s="4" t="s">
        <v>45</v>
      </c>
      <c r="M1083" s="4" t="s">
        <v>131</v>
      </c>
      <c r="N1083" s="4"/>
      <c r="O1083" s="4" t="s">
        <v>8128</v>
      </c>
      <c r="P1083" s="2" t="s">
        <v>8129</v>
      </c>
      <c r="Q1083" s="2" t="s">
        <v>8130</v>
      </c>
      <c r="R1083" s="4" t="s">
        <v>50</v>
      </c>
      <c r="S1083" s="4" t="s">
        <v>8131</v>
      </c>
      <c r="T1083" s="4" t="s">
        <v>402</v>
      </c>
      <c r="U1083" s="4"/>
      <c r="V1083" s="4"/>
      <c r="W1083" s="4" t="s">
        <v>75</v>
      </c>
      <c r="X1083" s="2" t="s">
        <v>8113</v>
      </c>
      <c r="Y1083" s="4" t="s">
        <v>77</v>
      </c>
      <c r="Z1083" s="4"/>
      <c r="AA1083" s="4"/>
      <c r="AB1083" s="4"/>
    </row>
    <row r="1084" customFormat="false" ht="75" hidden="false" customHeight="true" outlineLevel="0" collapsed="false">
      <c r="A1084" s="4" t="s">
        <v>8132</v>
      </c>
      <c r="B1084" s="4" t="s">
        <v>8107</v>
      </c>
      <c r="C1084" s="4" t="s">
        <v>8133</v>
      </c>
      <c r="D1084" s="4" t="n">
        <v>1973</v>
      </c>
      <c r="E1084" s="4" t="s">
        <v>91</v>
      </c>
      <c r="F1084" s="4" t="s">
        <v>4889</v>
      </c>
      <c r="G1084" s="4" t="str">
        <f aca="false">IF(LEFT(I1084,3)="R1 ","L6",IF(D1084&gt;=2014,"L1",IF(D1084&gt;=1998,"L2",IF(D1084&gt;=1987,"L3",IF(D1084&gt;=1978,"L4",IF(D1084&gt;=1965,"L5","L6"))))))</f>
        <v>L5</v>
      </c>
      <c r="H1084" s="4" t="str">
        <f aca="false">IFERROR(INDEX(Lanes!$C$2:$C$60,MATCH(LEFT(I1084,FIND(" ",I1084)-1),Lanes!$A$2:$A$60,0)),"?")</f>
        <v>V</v>
      </c>
      <c r="I1084" s="4" t="s">
        <v>7783</v>
      </c>
      <c r="J1084" s="4"/>
      <c r="K1084" s="4" t="s">
        <v>69</v>
      </c>
      <c r="L1084" s="4" t="s">
        <v>45</v>
      </c>
      <c r="M1084" s="4" t="s">
        <v>131</v>
      </c>
      <c r="N1084" s="4"/>
      <c r="O1084" s="4" t="s">
        <v>8122</v>
      </c>
      <c r="P1084" s="2" t="s">
        <v>8134</v>
      </c>
      <c r="Q1084" s="2" t="s">
        <v>8135</v>
      </c>
      <c r="R1084" s="4" t="s">
        <v>50</v>
      </c>
      <c r="S1084" s="4" t="s">
        <v>8136</v>
      </c>
      <c r="T1084" s="4" t="s">
        <v>402</v>
      </c>
      <c r="U1084" s="4"/>
      <c r="V1084" s="4"/>
      <c r="W1084" s="4" t="s">
        <v>75</v>
      </c>
      <c r="X1084" s="2" t="s">
        <v>8113</v>
      </c>
      <c r="Y1084" s="4" t="s">
        <v>77</v>
      </c>
      <c r="Z1084" s="4"/>
      <c r="AA1084" s="4"/>
      <c r="AB1084" s="4"/>
    </row>
    <row r="1085" customFormat="false" ht="75" hidden="false" customHeight="true" outlineLevel="0" collapsed="false">
      <c r="A1085" s="4" t="s">
        <v>8137</v>
      </c>
      <c r="B1085" s="4" t="s">
        <v>8138</v>
      </c>
      <c r="C1085" s="4" t="s">
        <v>8139</v>
      </c>
      <c r="D1085" s="4" t="n">
        <v>1970</v>
      </c>
      <c r="E1085" s="4" t="s">
        <v>91</v>
      </c>
      <c r="F1085" s="4" t="s">
        <v>191</v>
      </c>
      <c r="G1085" s="4" t="str">
        <f aca="false">IF(LEFT(I1085,3)="R1 ","L6",IF(D1085&gt;=2014,"L1",IF(D1085&gt;=1998,"L2",IF(D1085&gt;=1987,"L3",IF(D1085&gt;=1978,"L4",IF(D1085&gt;=1965,"L5","L6"))))))</f>
        <v>L5</v>
      </c>
      <c r="H1085" s="4" t="str">
        <f aca="false">IFERROR(INDEX(Lanes!$C$2:$C$60,MATCH(LEFT(I1085,FIND(" ",I1085)-1),Lanes!$A$2:$A$60,0)),"?")</f>
        <v>V</v>
      </c>
      <c r="I1085" s="4" t="s">
        <v>7783</v>
      </c>
      <c r="J1085" s="4"/>
      <c r="K1085" s="4" t="s">
        <v>113</v>
      </c>
      <c r="L1085" s="4" t="s">
        <v>45</v>
      </c>
      <c r="M1085" s="4" t="s">
        <v>131</v>
      </c>
      <c r="N1085" s="4" t="s">
        <v>7927</v>
      </c>
      <c r="O1085" s="4" t="s">
        <v>8140</v>
      </c>
      <c r="P1085" s="2" t="s">
        <v>8141</v>
      </c>
      <c r="Q1085" s="2" t="s">
        <v>8142</v>
      </c>
      <c r="R1085" s="4" t="s">
        <v>50</v>
      </c>
      <c r="S1085" s="4" t="s">
        <v>8143</v>
      </c>
      <c r="T1085" s="4" t="s">
        <v>52</v>
      </c>
      <c r="U1085" s="4"/>
      <c r="V1085" s="4"/>
      <c r="W1085" s="4"/>
      <c r="X1085" s="2" t="s">
        <v>8144</v>
      </c>
      <c r="Y1085" s="4" t="s">
        <v>77</v>
      </c>
      <c r="Z1085" s="4"/>
      <c r="AA1085" s="4"/>
      <c r="AB1085" s="4"/>
    </row>
    <row r="1086" customFormat="false" ht="75" hidden="false" customHeight="true" outlineLevel="0" collapsed="false">
      <c r="A1086" s="4" t="s">
        <v>8145</v>
      </c>
      <c r="B1086" s="4" t="s">
        <v>8146</v>
      </c>
      <c r="C1086" s="4" t="s">
        <v>8147</v>
      </c>
      <c r="D1086" s="4" t="n">
        <v>1973</v>
      </c>
      <c r="E1086" s="4" t="s">
        <v>91</v>
      </c>
      <c r="F1086" s="4" t="s">
        <v>5872</v>
      </c>
      <c r="G1086" s="4" t="str">
        <f aca="false">IF(LEFT(I1086,3)="R1 ","L6",IF(D1086&gt;=2014,"L1",IF(D1086&gt;=1998,"L2",IF(D1086&gt;=1987,"L3",IF(D1086&gt;=1978,"L4",IF(D1086&gt;=1965,"L5","L6"))))))</f>
        <v>L5</v>
      </c>
      <c r="H1086" s="4" t="str">
        <f aca="false">IFERROR(INDEX(Lanes!$C$2:$C$60,MATCH(LEFT(I1086,FIND(" ",I1086)-1),Lanes!$A$2:$A$60,0)),"?")</f>
        <v>V</v>
      </c>
      <c r="I1086" s="4" t="s">
        <v>7783</v>
      </c>
      <c r="J1086" s="4"/>
      <c r="K1086" s="4" t="s">
        <v>113</v>
      </c>
      <c r="L1086" s="4" t="s">
        <v>45</v>
      </c>
      <c r="M1086" s="4" t="s">
        <v>131</v>
      </c>
      <c r="N1086" s="4" t="s">
        <v>7927</v>
      </c>
      <c r="O1086" s="4" t="s">
        <v>8148</v>
      </c>
      <c r="P1086" s="2" t="s">
        <v>8149</v>
      </c>
      <c r="Q1086" s="2" t="s">
        <v>8150</v>
      </c>
      <c r="R1086" s="4" t="s">
        <v>50</v>
      </c>
      <c r="S1086" s="4" t="s">
        <v>8151</v>
      </c>
      <c r="T1086" s="4" t="s">
        <v>52</v>
      </c>
      <c r="U1086" s="4"/>
      <c r="V1086" s="4"/>
      <c r="W1086" s="4"/>
      <c r="X1086" s="2" t="s">
        <v>8152</v>
      </c>
      <c r="Y1086" s="4" t="s">
        <v>77</v>
      </c>
      <c r="Z1086" s="4"/>
      <c r="AA1086" s="4"/>
      <c r="AB1086" s="4"/>
    </row>
    <row r="1087" customFormat="false" ht="75" hidden="false" customHeight="true" outlineLevel="0" collapsed="false">
      <c r="A1087" s="4" t="s">
        <v>8153</v>
      </c>
      <c r="B1087" s="4" t="s">
        <v>8154</v>
      </c>
      <c r="C1087" s="4" t="s">
        <v>8155</v>
      </c>
      <c r="D1087" s="4" t="n">
        <v>1968</v>
      </c>
      <c r="E1087" s="4" t="s">
        <v>91</v>
      </c>
      <c r="F1087" s="4" t="s">
        <v>7282</v>
      </c>
      <c r="G1087" s="4" t="str">
        <f aca="false">IF(LEFT(I1087,3)="R1 ","L6",IF(D1087&gt;=2014,"L1",IF(D1087&gt;=1998,"L2",IF(D1087&gt;=1987,"L3",IF(D1087&gt;=1978,"L4",IF(D1087&gt;=1965,"L5","L6"))))))</f>
        <v>L5</v>
      </c>
      <c r="H1087" s="4" t="str">
        <f aca="false">IFERROR(INDEX(Lanes!$C$2:$C$60,MATCH(LEFT(I1087,FIND(" ",I1087)-1),Lanes!$A$2:$A$60,0)),"?")</f>
        <v>V</v>
      </c>
      <c r="I1087" s="4" t="s">
        <v>7783</v>
      </c>
      <c r="J1087" s="4"/>
      <c r="K1087" s="4" t="s">
        <v>69</v>
      </c>
      <c r="L1087" s="4" t="s">
        <v>45</v>
      </c>
      <c r="M1087" s="4" t="s">
        <v>131</v>
      </c>
      <c r="N1087" s="4"/>
      <c r="O1087" s="4" t="s">
        <v>8156</v>
      </c>
      <c r="P1087" s="2" t="s">
        <v>8157</v>
      </c>
      <c r="Q1087" s="2" t="s">
        <v>8158</v>
      </c>
      <c r="R1087" s="4" t="s">
        <v>50</v>
      </c>
      <c r="S1087" s="4" t="s">
        <v>8159</v>
      </c>
      <c r="T1087" s="4" t="s">
        <v>107</v>
      </c>
      <c r="U1087" s="4"/>
      <c r="V1087" s="4"/>
      <c r="W1087" s="4"/>
      <c r="X1087" s="2" t="s">
        <v>8160</v>
      </c>
      <c r="Y1087" s="4" t="s">
        <v>77</v>
      </c>
      <c r="Z1087" s="4"/>
      <c r="AA1087" s="4"/>
      <c r="AB1087" s="4"/>
    </row>
    <row r="1088" customFormat="false" ht="75" hidden="false" customHeight="true" outlineLevel="0" collapsed="false">
      <c r="A1088" s="4" t="s">
        <v>8161</v>
      </c>
      <c r="B1088" s="4" t="s">
        <v>8162</v>
      </c>
      <c r="C1088" s="4" t="s">
        <v>8163</v>
      </c>
      <c r="D1088" s="4" t="n">
        <v>1963</v>
      </c>
      <c r="E1088" s="4" t="s">
        <v>91</v>
      </c>
      <c r="F1088" s="4" t="s">
        <v>156</v>
      </c>
      <c r="G1088" s="4" t="str">
        <f aca="false">IF(LEFT(I1088,3)="R1 ","L6",IF(D1088&gt;=2014,"L1",IF(D1088&gt;=1998,"L2",IF(D1088&gt;=1987,"L3",IF(D1088&gt;=1978,"L4",IF(D1088&gt;=1965,"L5","L6"))))))</f>
        <v>L6</v>
      </c>
      <c r="H1088" s="4" t="str">
        <f aca="false">IFERROR(INDEX(Lanes!$C$2:$C$60,MATCH(LEFT(I1088,FIND(" ",I1088)-1),Lanes!$A$2:$A$60,0)),"?")</f>
        <v>V</v>
      </c>
      <c r="I1088" s="4" t="s">
        <v>7783</v>
      </c>
      <c r="J1088" s="4"/>
      <c r="K1088" s="4" t="s">
        <v>69</v>
      </c>
      <c r="L1088" s="4" t="s">
        <v>45</v>
      </c>
      <c r="M1088" s="4" t="s">
        <v>131</v>
      </c>
      <c r="N1088" s="4"/>
      <c r="O1088" s="4" t="s">
        <v>8164</v>
      </c>
      <c r="P1088" s="2" t="s">
        <v>8165</v>
      </c>
      <c r="Q1088" s="2" t="s">
        <v>8166</v>
      </c>
      <c r="R1088" s="4" t="s">
        <v>50</v>
      </c>
      <c r="S1088" s="4" t="s">
        <v>8167</v>
      </c>
      <c r="T1088" s="4" t="s">
        <v>52</v>
      </c>
      <c r="U1088" s="4"/>
      <c r="V1088" s="4"/>
      <c r="W1088" s="4"/>
      <c r="X1088" s="2" t="s">
        <v>8168</v>
      </c>
      <c r="Y1088" s="4" t="s">
        <v>77</v>
      </c>
      <c r="Z1088" s="4"/>
      <c r="AA1088" s="4"/>
      <c r="AB1088" s="4"/>
    </row>
    <row r="1089" customFormat="false" ht="75" hidden="false" customHeight="true" outlineLevel="0" collapsed="false">
      <c r="A1089" s="4" t="s">
        <v>8169</v>
      </c>
      <c r="B1089" s="4" t="s">
        <v>339</v>
      </c>
      <c r="C1089" s="4" t="s">
        <v>8170</v>
      </c>
      <c r="D1089" s="4" t="n">
        <v>1963</v>
      </c>
      <c r="E1089" s="4" t="s">
        <v>91</v>
      </c>
      <c r="F1089" s="4" t="s">
        <v>191</v>
      </c>
      <c r="G1089" s="4" t="str">
        <f aca="false">IF(LEFT(I1089,3)="R1 ","L6",IF(D1089&gt;=2014,"L1",IF(D1089&gt;=1998,"L2",IF(D1089&gt;=1987,"L3",IF(D1089&gt;=1978,"L4",IF(D1089&gt;=1965,"L5","L6"))))))</f>
        <v>L6</v>
      </c>
      <c r="H1089" s="4" t="str">
        <f aca="false">IFERROR(INDEX(Lanes!$C$2:$C$60,MATCH(LEFT(I1089,FIND(" ",I1089)-1),Lanes!$A$2:$A$60,0)),"?")</f>
        <v>V</v>
      </c>
      <c r="I1089" s="4" t="s">
        <v>7783</v>
      </c>
      <c r="J1089" s="4"/>
      <c r="K1089" s="4" t="s">
        <v>69</v>
      </c>
      <c r="L1089" s="4" t="s">
        <v>45</v>
      </c>
      <c r="M1089" s="4" t="s">
        <v>131</v>
      </c>
      <c r="N1089" s="4"/>
      <c r="O1089" s="4" t="s">
        <v>8171</v>
      </c>
      <c r="P1089" s="2" t="s">
        <v>8172</v>
      </c>
      <c r="Q1089" s="2" t="s">
        <v>8173</v>
      </c>
      <c r="R1089" s="4" t="s">
        <v>50</v>
      </c>
      <c r="S1089" s="4" t="s">
        <v>8174</v>
      </c>
      <c r="T1089" s="4" t="s">
        <v>402</v>
      </c>
      <c r="U1089" s="4"/>
      <c r="V1089" s="4"/>
      <c r="W1089" s="4"/>
      <c r="X1089" s="2" t="s">
        <v>8175</v>
      </c>
      <c r="Y1089" s="4" t="s">
        <v>77</v>
      </c>
      <c r="Z1089" s="4"/>
      <c r="AA1089" s="4"/>
      <c r="AB1089" s="4"/>
    </row>
    <row r="1090" customFormat="false" ht="75" hidden="false" customHeight="true" outlineLevel="0" collapsed="false">
      <c r="A1090" s="4" t="s">
        <v>8176</v>
      </c>
      <c r="B1090" s="4" t="s">
        <v>8177</v>
      </c>
      <c r="C1090" s="4" t="s">
        <v>8177</v>
      </c>
      <c r="D1090" s="4" t="n">
        <v>1965</v>
      </c>
      <c r="E1090" s="4" t="s">
        <v>91</v>
      </c>
      <c r="F1090" s="4" t="s">
        <v>6238</v>
      </c>
      <c r="G1090" s="4" t="str">
        <f aca="false">IF(LEFT(I1090,3)="R1 ","L6",IF(D1090&gt;=2014,"L1",IF(D1090&gt;=1998,"L2",IF(D1090&gt;=1987,"L3",IF(D1090&gt;=1978,"L4",IF(D1090&gt;=1965,"L5","L6"))))))</f>
        <v>L5</v>
      </c>
      <c r="H1090" s="4" t="str">
        <f aca="false">IFERROR(INDEX(Lanes!$C$2:$C$60,MATCH(LEFT(I1090,FIND(" ",I1090)-1),Lanes!$A$2:$A$60,0)),"?")</f>
        <v>V</v>
      </c>
      <c r="I1090" s="4" t="s">
        <v>7783</v>
      </c>
      <c r="J1090" s="4"/>
      <c r="K1090" s="4" t="s">
        <v>69</v>
      </c>
      <c r="L1090" s="4" t="s">
        <v>45</v>
      </c>
      <c r="M1090" s="4" t="s">
        <v>131</v>
      </c>
      <c r="N1090" s="4"/>
      <c r="O1090" s="4" t="s">
        <v>8178</v>
      </c>
      <c r="P1090" s="2" t="s">
        <v>8179</v>
      </c>
      <c r="Q1090" s="2" t="s">
        <v>8180</v>
      </c>
      <c r="R1090" s="4" t="s">
        <v>50</v>
      </c>
      <c r="S1090" s="4" t="s">
        <v>8181</v>
      </c>
      <c r="T1090" s="4" t="s">
        <v>107</v>
      </c>
      <c r="U1090" s="4"/>
      <c r="V1090" s="4"/>
      <c r="W1090" s="4"/>
      <c r="X1090" s="2" t="s">
        <v>8182</v>
      </c>
      <c r="Y1090" s="4" t="s">
        <v>77</v>
      </c>
      <c r="Z1090" s="4"/>
      <c r="AA1090" s="4"/>
      <c r="AB1090" s="4"/>
    </row>
    <row r="1091" customFormat="false" ht="75" hidden="false" customHeight="true" outlineLevel="0" collapsed="false">
      <c r="A1091" s="4" t="s">
        <v>8183</v>
      </c>
      <c r="B1091" s="4" t="s">
        <v>8184</v>
      </c>
      <c r="C1091" s="4" t="s">
        <v>8185</v>
      </c>
      <c r="D1091" s="4" t="n">
        <v>1974</v>
      </c>
      <c r="E1091" s="4" t="s">
        <v>91</v>
      </c>
      <c r="F1091" s="4" t="s">
        <v>8186</v>
      </c>
      <c r="G1091" s="4" t="str">
        <f aca="false">IF(LEFT(I1091,3)="R1 ","L6",IF(D1091&gt;=2014,"L1",IF(D1091&gt;=1998,"L2",IF(D1091&gt;=1987,"L3",IF(D1091&gt;=1978,"L4",IF(D1091&gt;=1965,"L5","L6"))))))</f>
        <v>L5</v>
      </c>
      <c r="H1091" s="4" t="str">
        <f aca="false">IFERROR(INDEX(Lanes!$C$2:$C$60,MATCH(LEFT(I1091,FIND(" ",I1091)-1),Lanes!$A$2:$A$60,0)),"?")</f>
        <v>V</v>
      </c>
      <c r="I1091" s="4" t="s">
        <v>7783</v>
      </c>
      <c r="J1091" s="4"/>
      <c r="K1091" s="4" t="s">
        <v>69</v>
      </c>
      <c r="L1091" s="4" t="s">
        <v>45</v>
      </c>
      <c r="M1091" s="4" t="s">
        <v>131</v>
      </c>
      <c r="N1091" s="4"/>
      <c r="O1091" s="4" t="s">
        <v>8187</v>
      </c>
      <c r="P1091" s="2" t="s">
        <v>8188</v>
      </c>
      <c r="Q1091" s="2" t="s">
        <v>8189</v>
      </c>
      <c r="R1091" s="4" t="s">
        <v>50</v>
      </c>
      <c r="S1091" s="4" t="s">
        <v>8190</v>
      </c>
      <c r="T1091" s="4" t="s">
        <v>107</v>
      </c>
      <c r="U1091" s="4"/>
      <c r="V1091" s="4"/>
      <c r="W1091" s="4"/>
      <c r="X1091" s="2" t="s">
        <v>8191</v>
      </c>
      <c r="Y1091" s="4" t="s">
        <v>77</v>
      </c>
      <c r="Z1091" s="4"/>
      <c r="AA1091" s="4"/>
      <c r="AB1091" s="4"/>
    </row>
    <row r="1092" customFormat="false" ht="75" hidden="false" customHeight="true" outlineLevel="0" collapsed="false">
      <c r="A1092" s="4" t="s">
        <v>8192</v>
      </c>
      <c r="B1092" s="4" t="s">
        <v>8184</v>
      </c>
      <c r="C1092" s="4" t="s">
        <v>8193</v>
      </c>
      <c r="D1092" s="4" t="n">
        <v>1975</v>
      </c>
      <c r="E1092" s="4" t="s">
        <v>91</v>
      </c>
      <c r="F1092" s="4" t="s">
        <v>8186</v>
      </c>
      <c r="G1092" s="4" t="str">
        <f aca="false">IF(LEFT(I1092,3)="R1 ","L6",IF(D1092&gt;=2014,"L1",IF(D1092&gt;=1998,"L2",IF(D1092&gt;=1987,"L3",IF(D1092&gt;=1978,"L4",IF(D1092&gt;=1965,"L5","L6"))))))</f>
        <v>L5</v>
      </c>
      <c r="H1092" s="4" t="str">
        <f aca="false">IFERROR(INDEX(Lanes!$C$2:$C$60,MATCH(LEFT(I1092,FIND(" ",I1092)-1),Lanes!$A$2:$A$60,0)),"?")</f>
        <v>V</v>
      </c>
      <c r="I1092" s="4" t="s">
        <v>7783</v>
      </c>
      <c r="J1092" s="4"/>
      <c r="K1092" s="4" t="s">
        <v>69</v>
      </c>
      <c r="L1092" s="4" t="s">
        <v>45</v>
      </c>
      <c r="M1092" s="4" t="s">
        <v>131</v>
      </c>
      <c r="N1092" s="4"/>
      <c r="O1092" s="4" t="s">
        <v>8194</v>
      </c>
      <c r="P1092" s="2" t="s">
        <v>8195</v>
      </c>
      <c r="Q1092" s="2" t="s">
        <v>8196</v>
      </c>
      <c r="R1092" s="4" t="s">
        <v>50</v>
      </c>
      <c r="S1092" s="4" t="s">
        <v>8197</v>
      </c>
      <c r="T1092" s="4" t="s">
        <v>402</v>
      </c>
      <c r="U1092" s="4"/>
      <c r="V1092" s="4"/>
      <c r="W1092" s="4"/>
      <c r="X1092" s="2" t="s">
        <v>8191</v>
      </c>
      <c r="Y1092" s="4" t="s">
        <v>77</v>
      </c>
      <c r="Z1092" s="4"/>
      <c r="AA1092" s="4"/>
      <c r="AB1092" s="4"/>
    </row>
    <row r="1093" customFormat="false" ht="75" hidden="false" customHeight="true" outlineLevel="0" collapsed="false">
      <c r="A1093" s="4" t="s">
        <v>8198</v>
      </c>
      <c r="B1093" s="4" t="s">
        <v>8199</v>
      </c>
      <c r="C1093" s="4" t="s">
        <v>8200</v>
      </c>
      <c r="D1093" s="4" t="n">
        <v>1975</v>
      </c>
      <c r="E1093" s="4" t="s">
        <v>91</v>
      </c>
      <c r="F1093" s="4" t="s">
        <v>112</v>
      </c>
      <c r="G1093" s="4" t="str">
        <f aca="false">IF(LEFT(I1093,3)="R1 ","L6",IF(D1093&gt;=2014,"L1",IF(D1093&gt;=1998,"L2",IF(D1093&gt;=1987,"L3",IF(D1093&gt;=1978,"L4",IF(D1093&gt;=1965,"L5","L6"))))))</f>
        <v>L5</v>
      </c>
      <c r="H1093" s="4" t="str">
        <f aca="false">IFERROR(INDEX(Lanes!$C$2:$C$60,MATCH(LEFT(I1093,FIND(" ",I1093)-1),Lanes!$A$2:$A$60,0)),"?")</f>
        <v>V</v>
      </c>
      <c r="I1093" s="4" t="s">
        <v>7783</v>
      </c>
      <c r="J1093" s="4"/>
      <c r="K1093" s="4" t="s">
        <v>69</v>
      </c>
      <c r="L1093" s="4" t="s">
        <v>93</v>
      </c>
      <c r="M1093" s="4" t="s">
        <v>4957</v>
      </c>
      <c r="N1093" s="4"/>
      <c r="O1093" s="4" t="s">
        <v>8201</v>
      </c>
      <c r="P1093" s="2" t="s">
        <v>8202</v>
      </c>
      <c r="Q1093" s="2" t="s">
        <v>8203</v>
      </c>
      <c r="R1093" s="4" t="s">
        <v>50</v>
      </c>
      <c r="S1093" s="4" t="s">
        <v>8204</v>
      </c>
      <c r="T1093" s="4" t="s">
        <v>107</v>
      </c>
      <c r="U1093" s="4"/>
      <c r="V1093" s="4"/>
      <c r="W1093" s="4"/>
      <c r="X1093" s="2" t="s">
        <v>8205</v>
      </c>
      <c r="Y1093" s="4" t="s">
        <v>77</v>
      </c>
      <c r="Z1093" s="4"/>
      <c r="AA1093" s="4"/>
      <c r="AB1093" s="4"/>
    </row>
    <row r="1094" customFormat="false" ht="75" hidden="false" customHeight="true" outlineLevel="0" collapsed="false">
      <c r="A1094" s="4" t="s">
        <v>8206</v>
      </c>
      <c r="B1094" s="4" t="s">
        <v>8207</v>
      </c>
      <c r="C1094" s="4" t="s">
        <v>8208</v>
      </c>
      <c r="D1094" s="4" t="n">
        <v>1977</v>
      </c>
      <c r="E1094" s="4" t="s">
        <v>91</v>
      </c>
      <c r="F1094" s="4" t="s">
        <v>296</v>
      </c>
      <c r="G1094" s="4" t="str">
        <f aca="false">IF(LEFT(I1094,3)="R1 ","L6",IF(D1094&gt;=2014,"L1",IF(D1094&gt;=1998,"L2",IF(D1094&gt;=1987,"L3",IF(D1094&gt;=1978,"L4",IF(D1094&gt;=1965,"L5","L6"))))))</f>
        <v>L5</v>
      </c>
      <c r="H1094" s="4" t="str">
        <f aca="false">IFERROR(INDEX(Lanes!$C$2:$C$60,MATCH(LEFT(I1094,FIND(" ",I1094)-1),Lanes!$A$2:$A$60,0)),"?")</f>
        <v>V</v>
      </c>
      <c r="I1094" s="4" t="s">
        <v>7783</v>
      </c>
      <c r="J1094" s="4"/>
      <c r="K1094" s="4" t="s">
        <v>69</v>
      </c>
      <c r="L1094" s="4" t="s">
        <v>45</v>
      </c>
      <c r="M1094" s="4" t="s">
        <v>131</v>
      </c>
      <c r="N1094" s="4"/>
      <c r="O1094" s="4" t="s">
        <v>8209</v>
      </c>
      <c r="P1094" s="2" t="s">
        <v>8210</v>
      </c>
      <c r="Q1094" s="2" t="s">
        <v>8211</v>
      </c>
      <c r="R1094" s="4" t="s">
        <v>50</v>
      </c>
      <c r="S1094" s="4" t="s">
        <v>8212</v>
      </c>
      <c r="T1094" s="4" t="s">
        <v>107</v>
      </c>
      <c r="U1094" s="4"/>
      <c r="V1094" s="4"/>
      <c r="W1094" s="4"/>
      <c r="X1094" s="2" t="s">
        <v>8213</v>
      </c>
      <c r="Y1094" s="4" t="s">
        <v>77</v>
      </c>
      <c r="Z1094" s="4"/>
      <c r="AA1094" s="4"/>
      <c r="AB1094" s="4"/>
    </row>
    <row r="1095" customFormat="false" ht="75" hidden="false" customHeight="true" outlineLevel="0" collapsed="false">
      <c r="A1095" s="4" t="s">
        <v>8214</v>
      </c>
      <c r="B1095" s="4" t="s">
        <v>8215</v>
      </c>
      <c r="C1095" s="4" t="s">
        <v>8216</v>
      </c>
      <c r="D1095" s="4" t="n">
        <v>1982</v>
      </c>
      <c r="E1095" s="4" t="s">
        <v>91</v>
      </c>
      <c r="F1095" s="4" t="s">
        <v>5034</v>
      </c>
      <c r="G1095" s="4" t="str">
        <f aca="false">IF(LEFT(I1095,3)="R1 ","L6",IF(D1095&gt;=2014,"L1",IF(D1095&gt;=1998,"L2",IF(D1095&gt;=1987,"L3",IF(D1095&gt;=1978,"L4",IF(D1095&gt;=1965,"L5","L6"))))))</f>
        <v>L4</v>
      </c>
      <c r="H1095" s="4" t="str">
        <f aca="false">IFERROR(INDEX(Lanes!$C$2:$C$60,MATCH(LEFT(I1095,FIND(" ",I1095)-1),Lanes!$A$2:$A$60,0)),"?")</f>
        <v>V</v>
      </c>
      <c r="I1095" s="4" t="s">
        <v>7783</v>
      </c>
      <c r="J1095" s="4" t="s">
        <v>2527</v>
      </c>
      <c r="K1095" s="4" t="s">
        <v>69</v>
      </c>
      <c r="L1095" s="4" t="s">
        <v>45</v>
      </c>
      <c r="M1095" s="4" t="s">
        <v>131</v>
      </c>
      <c r="N1095" s="4"/>
      <c r="O1095" s="4" t="s">
        <v>8217</v>
      </c>
      <c r="P1095" s="2" t="s">
        <v>8218</v>
      </c>
      <c r="Q1095" s="2" t="s">
        <v>8219</v>
      </c>
      <c r="R1095" s="4" t="s">
        <v>50</v>
      </c>
      <c r="S1095" s="4" t="s">
        <v>8220</v>
      </c>
      <c r="T1095" s="4" t="s">
        <v>107</v>
      </c>
      <c r="U1095" s="4"/>
      <c r="V1095" s="4"/>
      <c r="W1095" s="4"/>
      <c r="X1095" s="2" t="s">
        <v>8221</v>
      </c>
      <c r="Y1095" s="4" t="s">
        <v>77</v>
      </c>
      <c r="Z1095" s="4"/>
      <c r="AA1095" s="4"/>
      <c r="AB1095" s="4"/>
    </row>
    <row r="1096" customFormat="false" ht="75" hidden="false" customHeight="true" outlineLevel="0" collapsed="false">
      <c r="A1096" s="4" t="s">
        <v>8222</v>
      </c>
      <c r="B1096" s="4" t="s">
        <v>8223</v>
      </c>
      <c r="C1096" s="4" t="s">
        <v>8224</v>
      </c>
      <c r="D1096" s="4" t="n">
        <v>1974</v>
      </c>
      <c r="E1096" s="4" t="s">
        <v>91</v>
      </c>
      <c r="F1096" s="4" t="s">
        <v>8225</v>
      </c>
      <c r="G1096" s="4" t="str">
        <f aca="false">IF(LEFT(I1096,3)="R1 ","L6",IF(D1096&gt;=2014,"L1",IF(D1096&gt;=1998,"L2",IF(D1096&gt;=1987,"L3",IF(D1096&gt;=1978,"L4",IF(D1096&gt;=1965,"L5","L6"))))))</f>
        <v>L5</v>
      </c>
      <c r="H1096" s="4" t="str">
        <f aca="false">IFERROR(INDEX(Lanes!$C$2:$C$60,MATCH(LEFT(I1096,FIND(" ",I1096)-1),Lanes!$A$2:$A$60,0)),"?")</f>
        <v>V</v>
      </c>
      <c r="I1096" s="4" t="s">
        <v>7783</v>
      </c>
      <c r="J1096" s="4"/>
      <c r="K1096" s="4" t="s">
        <v>69</v>
      </c>
      <c r="L1096" s="4" t="s">
        <v>93</v>
      </c>
      <c r="M1096" s="4" t="s">
        <v>8226</v>
      </c>
      <c r="N1096" s="4"/>
      <c r="O1096" s="4" t="s">
        <v>8227</v>
      </c>
      <c r="P1096" s="2" t="s">
        <v>8228</v>
      </c>
      <c r="Q1096" s="2" t="s">
        <v>8229</v>
      </c>
      <c r="R1096" s="4" t="s">
        <v>50</v>
      </c>
      <c r="S1096" s="4" t="s">
        <v>8230</v>
      </c>
      <c r="T1096" s="4" t="s">
        <v>107</v>
      </c>
      <c r="U1096" s="4"/>
      <c r="V1096" s="4"/>
      <c r="W1096" s="4"/>
      <c r="X1096" s="2" t="s">
        <v>8231</v>
      </c>
      <c r="Y1096" s="4" t="s">
        <v>77</v>
      </c>
      <c r="Z1096" s="4"/>
      <c r="AA1096" s="4"/>
      <c r="AB1096" s="4"/>
    </row>
    <row r="1097" customFormat="false" ht="75" hidden="false" customHeight="true" outlineLevel="0" collapsed="false">
      <c r="A1097" s="4" t="s">
        <v>8232</v>
      </c>
      <c r="B1097" s="4" t="s">
        <v>8233</v>
      </c>
      <c r="C1097" s="4" t="s">
        <v>8234</v>
      </c>
      <c r="D1097" s="4" t="n">
        <v>1973</v>
      </c>
      <c r="E1097" s="4" t="s">
        <v>91</v>
      </c>
      <c r="F1097" s="4" t="s">
        <v>6238</v>
      </c>
      <c r="G1097" s="4" t="str">
        <f aca="false">IF(LEFT(I1097,3)="R1 ","L6",IF(D1097&gt;=2014,"L1",IF(D1097&gt;=1998,"L2",IF(D1097&gt;=1987,"L3",IF(D1097&gt;=1978,"L4",IF(D1097&gt;=1965,"L5","L6"))))))</f>
        <v>L5</v>
      </c>
      <c r="H1097" s="4" t="str">
        <f aca="false">IFERROR(INDEX(Lanes!$C$2:$C$60,MATCH(LEFT(I1097,FIND(" ",I1097)-1),Lanes!$A$2:$A$60,0)),"?")</f>
        <v>V</v>
      </c>
      <c r="I1097" s="4" t="s">
        <v>7783</v>
      </c>
      <c r="J1097" s="4"/>
      <c r="K1097" s="4" t="s">
        <v>69</v>
      </c>
      <c r="L1097" s="4" t="s">
        <v>93</v>
      </c>
      <c r="M1097" s="4" t="s">
        <v>341</v>
      </c>
      <c r="N1097" s="4" t="s">
        <v>8235</v>
      </c>
      <c r="O1097" s="4" t="s">
        <v>8236</v>
      </c>
      <c r="P1097" s="2" t="s">
        <v>8237</v>
      </c>
      <c r="Q1097" s="2" t="s">
        <v>8238</v>
      </c>
      <c r="R1097" s="4" t="s">
        <v>50</v>
      </c>
      <c r="S1097" s="4" t="s">
        <v>8239</v>
      </c>
      <c r="T1097" s="4" t="s">
        <v>107</v>
      </c>
      <c r="U1097" s="4"/>
      <c r="V1097" s="4"/>
      <c r="W1097" s="4"/>
      <c r="X1097" s="2" t="s">
        <v>8240</v>
      </c>
      <c r="Y1097" s="4" t="s">
        <v>77</v>
      </c>
      <c r="Z1097" s="4"/>
      <c r="AA1097" s="4"/>
      <c r="AB1097" s="4"/>
    </row>
    <row r="1098" customFormat="false" ht="75" hidden="false" customHeight="true" outlineLevel="0" collapsed="false">
      <c r="A1098" s="4" t="s">
        <v>8241</v>
      </c>
      <c r="B1098" s="4" t="s">
        <v>8242</v>
      </c>
      <c r="C1098" s="4" t="s">
        <v>8243</v>
      </c>
      <c r="D1098" s="4" t="n">
        <v>1966</v>
      </c>
      <c r="E1098" s="4" t="s">
        <v>91</v>
      </c>
      <c r="F1098" s="4" t="s">
        <v>112</v>
      </c>
      <c r="G1098" s="4" t="str">
        <f aca="false">IF(LEFT(I1098,3)="R1 ","L6",IF(D1098&gt;=2014,"L1",IF(D1098&gt;=1998,"L2",IF(D1098&gt;=1987,"L3",IF(D1098&gt;=1978,"L4",IF(D1098&gt;=1965,"L5","L6"))))))</f>
        <v>L5</v>
      </c>
      <c r="H1098" s="4" t="str">
        <f aca="false">IFERROR(INDEX(Lanes!$C$2:$C$60,MATCH(LEFT(I1098,FIND(" ",I1098)-1),Lanes!$A$2:$A$60,0)),"?")</f>
        <v>V</v>
      </c>
      <c r="I1098" s="4" t="s">
        <v>7783</v>
      </c>
      <c r="J1098" s="4"/>
      <c r="K1098" s="4" t="s">
        <v>69</v>
      </c>
      <c r="L1098" s="4" t="s">
        <v>472</v>
      </c>
      <c r="M1098" s="4" t="s">
        <v>238</v>
      </c>
      <c r="N1098" s="4" t="s">
        <v>7784</v>
      </c>
      <c r="O1098" s="4" t="s">
        <v>8244</v>
      </c>
      <c r="P1098" s="2" t="s">
        <v>8245</v>
      </c>
      <c r="Q1098" s="2" t="s">
        <v>8246</v>
      </c>
      <c r="R1098" s="4" t="s">
        <v>50</v>
      </c>
      <c r="S1098" s="4" t="s">
        <v>8247</v>
      </c>
      <c r="T1098" s="4" t="s">
        <v>402</v>
      </c>
      <c r="U1098" s="4"/>
      <c r="V1098" s="4"/>
      <c r="W1098" s="4"/>
      <c r="X1098" s="2" t="s">
        <v>8248</v>
      </c>
      <c r="Y1098" s="4" t="s">
        <v>54</v>
      </c>
      <c r="Z1098" s="4"/>
      <c r="AA1098" s="4"/>
      <c r="AB1098" s="4"/>
    </row>
    <row r="1099" customFormat="false" ht="75" hidden="false" customHeight="true" outlineLevel="0" collapsed="false">
      <c r="A1099" s="4" t="s">
        <v>8249</v>
      </c>
      <c r="B1099" s="4" t="s">
        <v>8250</v>
      </c>
      <c r="C1099" s="4" t="s">
        <v>8251</v>
      </c>
      <c r="D1099" s="4" t="n">
        <v>1967</v>
      </c>
      <c r="E1099" s="4" t="s">
        <v>91</v>
      </c>
      <c r="F1099" s="4" t="s">
        <v>6238</v>
      </c>
      <c r="G1099" s="4" t="str">
        <f aca="false">IF(LEFT(I1099,3)="R1 ","L6",IF(D1099&gt;=2014,"L1",IF(D1099&gt;=1998,"L2",IF(D1099&gt;=1987,"L3",IF(D1099&gt;=1978,"L4",IF(D1099&gt;=1965,"L5","L6"))))))</f>
        <v>L5</v>
      </c>
      <c r="H1099" s="4" t="str">
        <f aca="false">IFERROR(INDEX(Lanes!$C$2:$C$60,MATCH(LEFT(I1099,FIND(" ",I1099)-1),Lanes!$A$2:$A$60,0)),"?")</f>
        <v>V</v>
      </c>
      <c r="I1099" s="4" t="s">
        <v>7783</v>
      </c>
      <c r="J1099" s="4"/>
      <c r="K1099" s="4" t="s">
        <v>69</v>
      </c>
      <c r="L1099" s="4" t="s">
        <v>45</v>
      </c>
      <c r="M1099" s="4" t="s">
        <v>131</v>
      </c>
      <c r="N1099" s="4"/>
      <c r="O1099" s="4" t="s">
        <v>8252</v>
      </c>
      <c r="P1099" s="2" t="s">
        <v>8253</v>
      </c>
      <c r="Q1099" s="2" t="s">
        <v>8254</v>
      </c>
      <c r="R1099" s="4" t="s">
        <v>50</v>
      </c>
      <c r="S1099" s="4" t="s">
        <v>8255</v>
      </c>
      <c r="T1099" s="4" t="s">
        <v>52</v>
      </c>
      <c r="U1099" s="4"/>
      <c r="V1099" s="4"/>
      <c r="W1099" s="4"/>
      <c r="X1099" s="2" t="s">
        <v>8256</v>
      </c>
      <c r="Y1099" s="4" t="s">
        <v>77</v>
      </c>
      <c r="Z1099" s="4"/>
      <c r="AA1099" s="4"/>
      <c r="AB1099" s="4"/>
    </row>
    <row r="1100" customFormat="false" ht="75" hidden="false" customHeight="true" outlineLevel="0" collapsed="false">
      <c r="A1100" s="4" t="s">
        <v>8257</v>
      </c>
      <c r="B1100" s="4" t="s">
        <v>8250</v>
      </c>
      <c r="C1100" s="4" t="s">
        <v>8258</v>
      </c>
      <c r="D1100" s="4" t="n">
        <v>1970</v>
      </c>
      <c r="E1100" s="4" t="s">
        <v>91</v>
      </c>
      <c r="F1100" s="4" t="s">
        <v>6238</v>
      </c>
      <c r="G1100" s="4" t="str">
        <f aca="false">IF(LEFT(I1100,3)="R1 ","L6",IF(D1100&gt;=2014,"L1",IF(D1100&gt;=1998,"L2",IF(D1100&gt;=1987,"L3",IF(D1100&gt;=1978,"L4",IF(D1100&gt;=1965,"L5","L6"))))))</f>
        <v>L5</v>
      </c>
      <c r="H1100" s="4" t="str">
        <f aca="false">IFERROR(INDEX(Lanes!$C$2:$C$60,MATCH(LEFT(I1100,FIND(" ",I1100)-1),Lanes!$A$2:$A$60,0)),"?")</f>
        <v>V</v>
      </c>
      <c r="I1100" s="4" t="s">
        <v>7783</v>
      </c>
      <c r="J1100" s="4"/>
      <c r="K1100" s="4" t="s">
        <v>69</v>
      </c>
      <c r="L1100" s="4" t="s">
        <v>45</v>
      </c>
      <c r="M1100" s="4" t="s">
        <v>131</v>
      </c>
      <c r="N1100" s="4"/>
      <c r="O1100" s="4" t="s">
        <v>8252</v>
      </c>
      <c r="P1100" s="2" t="s">
        <v>8259</v>
      </c>
      <c r="Q1100" s="2" t="s">
        <v>8260</v>
      </c>
      <c r="R1100" s="4" t="s">
        <v>50</v>
      </c>
      <c r="S1100" s="4" t="s">
        <v>8261</v>
      </c>
      <c r="T1100" s="4" t="s">
        <v>402</v>
      </c>
      <c r="U1100" s="4"/>
      <c r="V1100" s="4"/>
      <c r="W1100" s="4"/>
      <c r="X1100" s="2" t="s">
        <v>8262</v>
      </c>
      <c r="Y1100" s="4" t="s">
        <v>77</v>
      </c>
      <c r="Z1100" s="4"/>
      <c r="AA1100" s="4"/>
      <c r="AB1100" s="4"/>
    </row>
    <row r="1101" customFormat="false" ht="75" hidden="false" customHeight="true" outlineLevel="0" collapsed="false">
      <c r="A1101" s="4" t="s">
        <v>8263</v>
      </c>
      <c r="B1101" s="4" t="s">
        <v>8264</v>
      </c>
      <c r="C1101" s="4" t="s">
        <v>8265</v>
      </c>
      <c r="D1101" s="4" t="n">
        <v>1966</v>
      </c>
      <c r="E1101" s="4" t="s">
        <v>91</v>
      </c>
      <c r="F1101" s="4" t="s">
        <v>112</v>
      </c>
      <c r="G1101" s="4" t="str">
        <f aca="false">IF(LEFT(I1101,3)="R1 ","L6",IF(D1101&gt;=2014,"L1",IF(D1101&gt;=1998,"L2",IF(D1101&gt;=1987,"L3",IF(D1101&gt;=1978,"L4",IF(D1101&gt;=1965,"L5","L6"))))))</f>
        <v>L5</v>
      </c>
      <c r="H1101" s="4" t="str">
        <f aca="false">IFERROR(INDEX(Lanes!$C$2:$C$60,MATCH(LEFT(I1101,FIND(" ",I1101)-1),Lanes!$A$2:$A$60,0)),"?")</f>
        <v>V</v>
      </c>
      <c r="I1101" s="4" t="s">
        <v>7783</v>
      </c>
      <c r="J1101" s="4"/>
      <c r="K1101" s="4" t="s">
        <v>69</v>
      </c>
      <c r="L1101" s="4" t="s">
        <v>472</v>
      </c>
      <c r="M1101" s="4" t="s">
        <v>238</v>
      </c>
      <c r="N1101" s="4" t="s">
        <v>7784</v>
      </c>
      <c r="O1101" s="4" t="s">
        <v>8266</v>
      </c>
      <c r="P1101" s="2" t="s">
        <v>8267</v>
      </c>
      <c r="Q1101" s="2" t="s">
        <v>8268</v>
      </c>
      <c r="R1101" s="4" t="s">
        <v>50</v>
      </c>
      <c r="S1101" s="4" t="s">
        <v>8269</v>
      </c>
      <c r="T1101" s="4" t="s">
        <v>402</v>
      </c>
      <c r="U1101" s="4"/>
      <c r="V1101" s="4"/>
      <c r="W1101" s="4"/>
      <c r="X1101" s="2" t="s">
        <v>8270</v>
      </c>
      <c r="Y1101" s="4" t="s">
        <v>54</v>
      </c>
      <c r="Z1101" s="4"/>
      <c r="AA1101" s="4"/>
      <c r="AB1101" s="4"/>
    </row>
    <row r="1102" customFormat="false" ht="75" hidden="false" customHeight="true" outlineLevel="0" collapsed="false">
      <c r="A1102" s="4" t="s">
        <v>8271</v>
      </c>
      <c r="B1102" s="4" t="s">
        <v>331</v>
      </c>
      <c r="C1102" s="4" t="s">
        <v>8272</v>
      </c>
      <c r="D1102" s="4" t="n">
        <v>1961</v>
      </c>
      <c r="E1102" s="4" t="s">
        <v>91</v>
      </c>
      <c r="F1102" s="4" t="s">
        <v>191</v>
      </c>
      <c r="G1102" s="4" t="str">
        <f aca="false">IF(LEFT(I1102,3)="R1 ","L6",IF(D1102&gt;=2014,"L1",IF(D1102&gt;=1998,"L2",IF(D1102&gt;=1987,"L3",IF(D1102&gt;=1978,"L4",IF(D1102&gt;=1965,"L5","L6"))))))</f>
        <v>L6</v>
      </c>
      <c r="H1102" s="4" t="str">
        <f aca="false">IFERROR(INDEX(Lanes!$C$2:$C$60,MATCH(LEFT(I1102,FIND(" ",I1102)-1),Lanes!$A$2:$A$60,0)),"?")</f>
        <v>V</v>
      </c>
      <c r="I1102" s="4" t="s">
        <v>7783</v>
      </c>
      <c r="J1102" s="4"/>
      <c r="K1102" s="4" t="s">
        <v>69</v>
      </c>
      <c r="L1102" s="4" t="s">
        <v>45</v>
      </c>
      <c r="M1102" s="4" t="s">
        <v>131</v>
      </c>
      <c r="N1102" s="4"/>
      <c r="O1102" s="4" t="s">
        <v>8273</v>
      </c>
      <c r="P1102" s="2" t="s">
        <v>8274</v>
      </c>
      <c r="Q1102" s="2" t="s">
        <v>8275</v>
      </c>
      <c r="R1102" s="4" t="s">
        <v>50</v>
      </c>
      <c r="S1102" s="4" t="s">
        <v>8276</v>
      </c>
      <c r="T1102" s="4" t="s">
        <v>52</v>
      </c>
      <c r="U1102" s="4"/>
      <c r="V1102" s="4"/>
      <c r="W1102" s="4"/>
      <c r="X1102" s="2" t="s">
        <v>8277</v>
      </c>
      <c r="Y1102" s="4" t="s">
        <v>54</v>
      </c>
      <c r="Z1102" s="4"/>
      <c r="AA1102" s="4"/>
      <c r="AB1102" s="4"/>
    </row>
    <row r="1103" customFormat="false" ht="75" hidden="false" customHeight="true" outlineLevel="0" collapsed="false">
      <c r="A1103" s="4" t="s">
        <v>8278</v>
      </c>
      <c r="B1103" s="4" t="s">
        <v>8279</v>
      </c>
      <c r="C1103" s="4" t="s">
        <v>8280</v>
      </c>
      <c r="D1103" s="4" t="n">
        <v>1966</v>
      </c>
      <c r="E1103" s="4" t="s">
        <v>91</v>
      </c>
      <c r="F1103" s="4" t="s">
        <v>112</v>
      </c>
      <c r="G1103" s="4" t="str">
        <f aca="false">IF(LEFT(I1103,3)="R1 ","L6",IF(D1103&gt;=2014,"L1",IF(D1103&gt;=1998,"L2",IF(D1103&gt;=1987,"L3",IF(D1103&gt;=1978,"L4",IF(D1103&gt;=1965,"L5","L6"))))))</f>
        <v>L5</v>
      </c>
      <c r="H1103" s="4" t="str">
        <f aca="false">IFERROR(INDEX(Lanes!$C$2:$C$60,MATCH(LEFT(I1103,FIND(" ",I1103)-1),Lanes!$A$2:$A$60,0)),"?")</f>
        <v>V</v>
      </c>
      <c r="I1103" s="4" t="s">
        <v>7783</v>
      </c>
      <c r="J1103" s="4"/>
      <c r="K1103" s="4" t="s">
        <v>69</v>
      </c>
      <c r="L1103" s="4" t="s">
        <v>93</v>
      </c>
      <c r="M1103" s="4" t="s">
        <v>8281</v>
      </c>
      <c r="N1103" s="4"/>
      <c r="O1103" s="4" t="s">
        <v>8282</v>
      </c>
      <c r="P1103" s="2" t="s">
        <v>8283</v>
      </c>
      <c r="Q1103" s="2" t="s">
        <v>8284</v>
      </c>
      <c r="R1103" s="4" t="s">
        <v>50</v>
      </c>
      <c r="S1103" s="4" t="s">
        <v>8285</v>
      </c>
      <c r="T1103" s="4" t="s">
        <v>107</v>
      </c>
      <c r="U1103" s="4"/>
      <c r="V1103" s="4"/>
      <c r="W1103" s="4"/>
      <c r="X1103" s="2" t="s">
        <v>8286</v>
      </c>
      <c r="Y1103" s="4" t="s">
        <v>77</v>
      </c>
      <c r="Z1103" s="4"/>
      <c r="AA1103" s="4"/>
      <c r="AB1103" s="4"/>
    </row>
    <row r="1104" customFormat="false" ht="75" hidden="false" customHeight="true" outlineLevel="0" collapsed="false">
      <c r="A1104" s="4" t="s">
        <v>8287</v>
      </c>
      <c r="B1104" s="4" t="s">
        <v>8288</v>
      </c>
      <c r="C1104" s="4" t="s">
        <v>8289</v>
      </c>
      <c r="D1104" s="4" t="n">
        <v>1961</v>
      </c>
      <c r="E1104" s="4" t="s">
        <v>91</v>
      </c>
      <c r="F1104" s="4" t="s">
        <v>112</v>
      </c>
      <c r="G1104" s="4" t="str">
        <f aca="false">IF(LEFT(I1104,3)="R1 ","L6",IF(D1104&gt;=2014,"L1",IF(D1104&gt;=1998,"L2",IF(D1104&gt;=1987,"L3",IF(D1104&gt;=1978,"L4",IF(D1104&gt;=1965,"L5","L6"))))))</f>
        <v>L6</v>
      </c>
      <c r="H1104" s="4" t="str">
        <f aca="false">IFERROR(INDEX(Lanes!$C$2:$C$60,MATCH(LEFT(I1104,FIND(" ",I1104)-1),Lanes!$A$2:$A$60,0)),"?")</f>
        <v>V</v>
      </c>
      <c r="I1104" s="4" t="s">
        <v>7783</v>
      </c>
      <c r="J1104" s="4"/>
      <c r="K1104" s="4" t="s">
        <v>69</v>
      </c>
      <c r="L1104" s="4" t="s">
        <v>45</v>
      </c>
      <c r="M1104" s="4" t="s">
        <v>131</v>
      </c>
      <c r="N1104" s="4"/>
      <c r="O1104" s="4" t="s">
        <v>8290</v>
      </c>
      <c r="P1104" s="2" t="s">
        <v>8291</v>
      </c>
      <c r="Q1104" s="2" t="s">
        <v>8292</v>
      </c>
      <c r="R1104" s="4" t="s">
        <v>50</v>
      </c>
      <c r="S1104" s="4" t="s">
        <v>8293</v>
      </c>
      <c r="T1104" s="4" t="s">
        <v>107</v>
      </c>
      <c r="U1104" s="4"/>
      <c r="V1104" s="4"/>
      <c r="W1104" s="4"/>
      <c r="X1104" s="2" t="s">
        <v>8294</v>
      </c>
      <c r="Y1104" s="4" t="s">
        <v>77</v>
      </c>
      <c r="Z1104" s="4"/>
      <c r="AA1104" s="4"/>
      <c r="AB1104" s="4"/>
    </row>
    <row r="1105" customFormat="false" ht="75" hidden="false" customHeight="true" outlineLevel="0" collapsed="false">
      <c r="A1105" s="4" t="s">
        <v>8295</v>
      </c>
      <c r="B1105" s="4" t="s">
        <v>8296</v>
      </c>
      <c r="C1105" s="4" t="s">
        <v>8297</v>
      </c>
      <c r="D1105" s="4" t="n">
        <v>1970</v>
      </c>
      <c r="E1105" s="4" t="s">
        <v>91</v>
      </c>
      <c r="F1105" s="4" t="s">
        <v>5034</v>
      </c>
      <c r="G1105" s="4" t="str">
        <f aca="false">IF(LEFT(I1105,3)="R1 ","L6",IF(D1105&gt;=2014,"L1",IF(D1105&gt;=1998,"L2",IF(D1105&gt;=1987,"L3",IF(D1105&gt;=1978,"L4",IF(D1105&gt;=1965,"L5","L6"))))))</f>
        <v>L5</v>
      </c>
      <c r="H1105" s="4" t="str">
        <f aca="false">IFERROR(INDEX(Lanes!$C$2:$C$60,MATCH(LEFT(I1105,FIND(" ",I1105)-1),Lanes!$A$2:$A$60,0)),"?")</f>
        <v>V</v>
      </c>
      <c r="I1105" s="4" t="s">
        <v>8298</v>
      </c>
      <c r="J1105" s="4"/>
      <c r="K1105" s="4" t="s">
        <v>44</v>
      </c>
      <c r="L1105" s="4" t="s">
        <v>472</v>
      </c>
      <c r="M1105" s="4" t="s">
        <v>8299</v>
      </c>
      <c r="N1105" s="4"/>
      <c r="O1105" s="4" t="s">
        <v>8300</v>
      </c>
      <c r="P1105" s="2" t="s">
        <v>8301</v>
      </c>
      <c r="Q1105" s="2" t="s">
        <v>8302</v>
      </c>
      <c r="R1105" s="4" t="s">
        <v>50</v>
      </c>
      <c r="S1105" s="4" t="s">
        <v>8303</v>
      </c>
      <c r="T1105" s="4" t="s">
        <v>52</v>
      </c>
      <c r="U1105" s="4" t="s">
        <v>75</v>
      </c>
      <c r="V1105" s="4" t="s">
        <v>8304</v>
      </c>
      <c r="W1105" s="4"/>
      <c r="X1105" s="2" t="s">
        <v>8305</v>
      </c>
      <c r="Y1105" s="4" t="s">
        <v>54</v>
      </c>
      <c r="Z1105" s="4"/>
      <c r="AA1105" s="4"/>
      <c r="AB1105" s="4"/>
    </row>
    <row r="1106" customFormat="false" ht="75" hidden="false" customHeight="true" outlineLevel="0" collapsed="false">
      <c r="A1106" s="4" t="s">
        <v>8306</v>
      </c>
      <c r="B1106" s="4" t="s">
        <v>8296</v>
      </c>
      <c r="C1106" s="4" t="s">
        <v>8307</v>
      </c>
      <c r="D1106" s="4" t="n">
        <v>1970</v>
      </c>
      <c r="E1106" s="4" t="s">
        <v>91</v>
      </c>
      <c r="F1106" s="4" t="s">
        <v>5034</v>
      </c>
      <c r="G1106" s="4" t="str">
        <f aca="false">IF(LEFT(I1106,3)="R1 ","L6",IF(D1106&gt;=2014,"L1",IF(D1106&gt;=1998,"L2",IF(D1106&gt;=1987,"L3",IF(D1106&gt;=1978,"L4",IF(D1106&gt;=1965,"L5","L6"))))))</f>
        <v>L5</v>
      </c>
      <c r="H1106" s="4" t="str">
        <f aca="false">IFERROR(INDEX(Lanes!$C$2:$C$60,MATCH(LEFT(I1106,FIND(" ",I1106)-1),Lanes!$A$2:$A$60,0)),"?")</f>
        <v>V</v>
      </c>
      <c r="I1106" s="4" t="s">
        <v>8298</v>
      </c>
      <c r="J1106" s="4"/>
      <c r="K1106" s="4" t="s">
        <v>44</v>
      </c>
      <c r="L1106" s="4" t="s">
        <v>472</v>
      </c>
      <c r="M1106" s="4" t="s">
        <v>8299</v>
      </c>
      <c r="N1106" s="4"/>
      <c r="O1106" s="4" t="s">
        <v>8308</v>
      </c>
      <c r="P1106" s="2" t="s">
        <v>8309</v>
      </c>
      <c r="Q1106" s="2" t="s">
        <v>8310</v>
      </c>
      <c r="R1106" s="4" t="s">
        <v>50</v>
      </c>
      <c r="S1106" s="4" t="s">
        <v>8311</v>
      </c>
      <c r="T1106" s="4" t="s">
        <v>52</v>
      </c>
      <c r="U1106" s="4" t="s">
        <v>75</v>
      </c>
      <c r="V1106" s="4" t="s">
        <v>8304</v>
      </c>
      <c r="W1106" s="4"/>
      <c r="X1106" s="2" t="s">
        <v>8312</v>
      </c>
      <c r="Y1106" s="4" t="s">
        <v>54</v>
      </c>
      <c r="Z1106" s="4"/>
      <c r="AA1106" s="4"/>
      <c r="AB1106" s="4"/>
    </row>
    <row r="1107" customFormat="false" ht="75" hidden="false" customHeight="true" outlineLevel="0" collapsed="false">
      <c r="A1107" s="4" t="s">
        <v>8313</v>
      </c>
      <c r="B1107" s="4" t="s">
        <v>8296</v>
      </c>
      <c r="C1107" s="4" t="s">
        <v>8314</v>
      </c>
      <c r="D1107" s="4" t="n">
        <v>1969</v>
      </c>
      <c r="E1107" s="4" t="s">
        <v>396</v>
      </c>
      <c r="F1107" s="4" t="s">
        <v>5034</v>
      </c>
      <c r="G1107" s="4" t="str">
        <f aca="false">IF(LEFT(I1107,3)="R1 ","L6",IF(D1107&gt;=2014,"L1",IF(D1107&gt;=1998,"L2",IF(D1107&gt;=1987,"L3",IF(D1107&gt;=1978,"L4",IF(D1107&gt;=1965,"L5","L6"))))))</f>
        <v>L5</v>
      </c>
      <c r="H1107" s="4" t="str">
        <f aca="false">IFERROR(INDEX(Lanes!$C$2:$C$60,MATCH(LEFT(I1107,FIND(" ",I1107)-1),Lanes!$A$2:$A$60,0)),"?")</f>
        <v>V</v>
      </c>
      <c r="I1107" s="4" t="s">
        <v>8298</v>
      </c>
      <c r="J1107" s="4"/>
      <c r="K1107" s="4" t="s">
        <v>2528</v>
      </c>
      <c r="L1107" s="4" t="s">
        <v>472</v>
      </c>
      <c r="M1107" s="4" t="s">
        <v>8299</v>
      </c>
      <c r="N1107" s="4"/>
      <c r="O1107" s="4" t="s">
        <v>8315</v>
      </c>
      <c r="P1107" s="2" t="s">
        <v>8316</v>
      </c>
      <c r="Q1107" s="2" t="s">
        <v>8317</v>
      </c>
      <c r="R1107" s="4" t="s">
        <v>50</v>
      </c>
      <c r="S1107" s="4" t="s">
        <v>8318</v>
      </c>
      <c r="T1107" s="4" t="s">
        <v>52</v>
      </c>
      <c r="U1107" s="4"/>
      <c r="V1107" s="4"/>
      <c r="W1107" s="4"/>
      <c r="X1107" s="2" t="s">
        <v>8319</v>
      </c>
      <c r="Y1107" s="4" t="s">
        <v>54</v>
      </c>
      <c r="Z1107" s="4"/>
      <c r="AA1107" s="4"/>
      <c r="AB1107" s="4"/>
    </row>
    <row r="1108" customFormat="false" ht="75" hidden="false" customHeight="true" outlineLevel="0" collapsed="false">
      <c r="A1108" s="4" t="s">
        <v>8320</v>
      </c>
      <c r="B1108" s="4" t="s">
        <v>8296</v>
      </c>
      <c r="C1108" s="4" t="s">
        <v>8321</v>
      </c>
      <c r="D1108" s="4" t="n">
        <v>1969</v>
      </c>
      <c r="E1108" s="4" t="s">
        <v>91</v>
      </c>
      <c r="F1108" s="4" t="s">
        <v>5034</v>
      </c>
      <c r="G1108" s="4" t="str">
        <f aca="false">IF(LEFT(I1108,3)="R1 ","L6",IF(D1108&gt;=2014,"L1",IF(D1108&gt;=1998,"L2",IF(D1108&gt;=1987,"L3",IF(D1108&gt;=1978,"L4",IF(D1108&gt;=1965,"L5","L6"))))))</f>
        <v>L5</v>
      </c>
      <c r="H1108" s="4" t="str">
        <f aca="false">IFERROR(INDEX(Lanes!$C$2:$C$60,MATCH(LEFT(I1108,FIND(" ",I1108)-1),Lanes!$A$2:$A$60,0)),"?")</f>
        <v>V</v>
      </c>
      <c r="I1108" s="4" t="s">
        <v>8298</v>
      </c>
      <c r="J1108" s="4"/>
      <c r="K1108" s="4" t="s">
        <v>2528</v>
      </c>
      <c r="L1108" s="4" t="s">
        <v>472</v>
      </c>
      <c r="M1108" s="4" t="s">
        <v>8299</v>
      </c>
      <c r="N1108" s="4"/>
      <c r="O1108" s="4" t="s">
        <v>8322</v>
      </c>
      <c r="P1108" s="2" t="s">
        <v>8323</v>
      </c>
      <c r="Q1108" s="2" t="s">
        <v>8324</v>
      </c>
      <c r="R1108" s="4" t="s">
        <v>50</v>
      </c>
      <c r="S1108" s="4" t="s">
        <v>8325</v>
      </c>
      <c r="T1108" s="4" t="s">
        <v>107</v>
      </c>
      <c r="U1108" s="4"/>
      <c r="V1108" s="4"/>
      <c r="W1108" s="4"/>
      <c r="X1108" s="2" t="s">
        <v>8326</v>
      </c>
      <c r="Y1108" s="4" t="s">
        <v>54</v>
      </c>
      <c r="Z1108" s="4"/>
      <c r="AA1108" s="4"/>
      <c r="AB1108" s="4"/>
    </row>
    <row r="1109" customFormat="false" ht="75" hidden="false" customHeight="true" outlineLevel="0" collapsed="false">
      <c r="A1109" s="4" t="s">
        <v>8327</v>
      </c>
      <c r="B1109" s="4" t="s">
        <v>8296</v>
      </c>
      <c r="C1109" s="4" t="s">
        <v>8296</v>
      </c>
      <c r="D1109" s="4" t="n">
        <v>1971</v>
      </c>
      <c r="E1109" s="4" t="s">
        <v>396</v>
      </c>
      <c r="F1109" s="4" t="s">
        <v>5034</v>
      </c>
      <c r="G1109" s="4" t="str">
        <f aca="false">IF(LEFT(I1109,3)="R1 ","L6",IF(D1109&gt;=2014,"L1",IF(D1109&gt;=1998,"L2",IF(D1109&gt;=1987,"L3",IF(D1109&gt;=1978,"L4",IF(D1109&gt;=1965,"L5","L6"))))))</f>
        <v>L5</v>
      </c>
      <c r="H1109" s="4" t="str">
        <f aca="false">IFERROR(INDEX(Lanes!$C$2:$C$60,MATCH(LEFT(I1109,FIND(" ",I1109)-1),Lanes!$A$2:$A$60,0)),"?")</f>
        <v>V</v>
      </c>
      <c r="I1109" s="4" t="s">
        <v>8298</v>
      </c>
      <c r="J1109" s="4"/>
      <c r="K1109" s="4" t="s">
        <v>429</v>
      </c>
      <c r="L1109" s="4" t="s">
        <v>472</v>
      </c>
      <c r="M1109" s="4" t="s">
        <v>8299</v>
      </c>
      <c r="N1109" s="4"/>
      <c r="O1109" s="4" t="s">
        <v>8328</v>
      </c>
      <c r="P1109" s="2" t="s">
        <v>8329</v>
      </c>
      <c r="Q1109" s="2" t="s">
        <v>8330</v>
      </c>
      <c r="R1109" s="4" t="s">
        <v>50</v>
      </c>
      <c r="S1109" s="4" t="s">
        <v>8331</v>
      </c>
      <c r="T1109" s="4" t="s">
        <v>52</v>
      </c>
      <c r="U1109" s="4"/>
      <c r="V1109" s="4"/>
      <c r="W1109" s="4"/>
      <c r="X1109" s="2" t="s">
        <v>8332</v>
      </c>
      <c r="Y1109" s="4" t="s">
        <v>54</v>
      </c>
      <c r="Z1109" s="4"/>
      <c r="AA1109" s="4"/>
      <c r="AB1109" s="4"/>
    </row>
    <row r="1110" customFormat="false" ht="75" hidden="false" customHeight="true" outlineLevel="0" collapsed="false">
      <c r="A1110" s="4" t="s">
        <v>8333</v>
      </c>
      <c r="B1110" s="4" t="s">
        <v>8296</v>
      </c>
      <c r="C1110" s="4" t="s">
        <v>8334</v>
      </c>
      <c r="D1110" s="4" t="n">
        <v>1972</v>
      </c>
      <c r="E1110" s="4" t="s">
        <v>396</v>
      </c>
      <c r="F1110" s="4" t="s">
        <v>5034</v>
      </c>
      <c r="G1110" s="4" t="str">
        <f aca="false">IF(LEFT(I1110,3)="R1 ","L6",IF(D1110&gt;=2014,"L1",IF(D1110&gt;=1998,"L2",IF(D1110&gt;=1987,"L3",IF(D1110&gt;=1978,"L4",IF(D1110&gt;=1965,"L5","L6"))))))</f>
        <v>L5</v>
      </c>
      <c r="H1110" s="4" t="str">
        <f aca="false">IFERROR(INDEX(Lanes!$C$2:$C$60,MATCH(LEFT(I1110,FIND(" ",I1110)-1),Lanes!$A$2:$A$60,0)),"?")</f>
        <v>V</v>
      </c>
      <c r="I1110" s="4" t="s">
        <v>8298</v>
      </c>
      <c r="J1110" s="4"/>
      <c r="K1110" s="4" t="s">
        <v>2528</v>
      </c>
      <c r="L1110" s="4" t="s">
        <v>472</v>
      </c>
      <c r="M1110" s="4" t="s">
        <v>8299</v>
      </c>
      <c r="N1110" s="4"/>
      <c r="O1110" s="4" t="s">
        <v>8335</v>
      </c>
      <c r="P1110" s="2" t="s">
        <v>8336</v>
      </c>
      <c r="Q1110" s="2" t="s">
        <v>8337</v>
      </c>
      <c r="R1110" s="4" t="s">
        <v>50</v>
      </c>
      <c r="S1110" s="4" t="s">
        <v>8338</v>
      </c>
      <c r="T1110" s="4" t="s">
        <v>52</v>
      </c>
      <c r="U1110" s="4"/>
      <c r="V1110" s="4"/>
      <c r="W1110" s="4"/>
      <c r="X1110" s="2" t="s">
        <v>8339</v>
      </c>
      <c r="Y1110" s="4" t="s">
        <v>54</v>
      </c>
      <c r="Z1110" s="4"/>
      <c r="AA1110" s="4"/>
      <c r="AB1110" s="4"/>
    </row>
    <row r="1111" customFormat="false" ht="75" hidden="false" customHeight="true" outlineLevel="0" collapsed="false">
      <c r="A1111" s="4" t="s">
        <v>8340</v>
      </c>
      <c r="B1111" s="4" t="s">
        <v>8296</v>
      </c>
      <c r="C1111" s="4" t="s">
        <v>8341</v>
      </c>
      <c r="D1111" s="4" t="n">
        <v>1973</v>
      </c>
      <c r="E1111" s="4" t="s">
        <v>91</v>
      </c>
      <c r="F1111" s="4" t="s">
        <v>8342</v>
      </c>
      <c r="G1111" s="4" t="str">
        <f aca="false">IF(LEFT(I1111,3)="R1 ","L6",IF(D1111&gt;=2014,"L1",IF(D1111&gt;=1998,"L2",IF(D1111&gt;=1987,"L3",IF(D1111&gt;=1978,"L4",IF(D1111&gt;=1965,"L5","L6"))))))</f>
        <v>L5</v>
      </c>
      <c r="H1111" s="4" t="str">
        <f aca="false">IFERROR(INDEX(Lanes!$C$2:$C$60,MATCH(LEFT(I1111,FIND(" ",I1111)-1),Lanes!$A$2:$A$60,0)),"?")</f>
        <v>V</v>
      </c>
      <c r="I1111" s="4" t="s">
        <v>8298</v>
      </c>
      <c r="J1111" s="4"/>
      <c r="K1111" s="4" t="s">
        <v>429</v>
      </c>
      <c r="L1111" s="4" t="s">
        <v>472</v>
      </c>
      <c r="M1111" s="4" t="s">
        <v>8299</v>
      </c>
      <c r="N1111" s="4"/>
      <c r="O1111" s="4" t="s">
        <v>8343</v>
      </c>
      <c r="P1111" s="2" t="s">
        <v>8344</v>
      </c>
      <c r="Q1111" s="2" t="s">
        <v>8345</v>
      </c>
      <c r="R1111" s="4" t="s">
        <v>50</v>
      </c>
      <c r="S1111" s="4" t="s">
        <v>8346</v>
      </c>
      <c r="T1111" s="4" t="s">
        <v>107</v>
      </c>
      <c r="U1111" s="4"/>
      <c r="V1111" s="4"/>
      <c r="W1111" s="4"/>
      <c r="X1111" s="2" t="s">
        <v>8347</v>
      </c>
      <c r="Y1111" s="4" t="s">
        <v>54</v>
      </c>
      <c r="Z1111" s="4"/>
      <c r="AA1111" s="4"/>
      <c r="AB1111" s="4"/>
    </row>
    <row r="1112" customFormat="false" ht="75" hidden="false" customHeight="true" outlineLevel="0" collapsed="false">
      <c r="A1112" s="4" t="s">
        <v>8348</v>
      </c>
      <c r="B1112" s="4" t="s">
        <v>8296</v>
      </c>
      <c r="C1112" s="4" t="s">
        <v>8349</v>
      </c>
      <c r="D1112" s="4" t="n">
        <v>1974</v>
      </c>
      <c r="E1112" s="4" t="s">
        <v>91</v>
      </c>
      <c r="F1112" s="4" t="s">
        <v>8342</v>
      </c>
      <c r="G1112" s="4" t="str">
        <f aca="false">IF(LEFT(I1112,3)="R1 ","L6",IF(D1112&gt;=2014,"L1",IF(D1112&gt;=1998,"L2",IF(D1112&gt;=1987,"L3",IF(D1112&gt;=1978,"L4",IF(D1112&gt;=1965,"L5","L6"))))))</f>
        <v>L5</v>
      </c>
      <c r="H1112" s="4" t="str">
        <f aca="false">IFERROR(INDEX(Lanes!$C$2:$C$60,MATCH(LEFT(I1112,FIND(" ",I1112)-1),Lanes!$A$2:$A$60,0)),"?")</f>
        <v>V</v>
      </c>
      <c r="I1112" s="4" t="s">
        <v>8298</v>
      </c>
      <c r="J1112" s="4"/>
      <c r="K1112" s="4" t="s">
        <v>429</v>
      </c>
      <c r="L1112" s="4" t="s">
        <v>472</v>
      </c>
      <c r="M1112" s="4" t="s">
        <v>8299</v>
      </c>
      <c r="N1112" s="4"/>
      <c r="O1112" s="4" t="s">
        <v>8350</v>
      </c>
      <c r="P1112" s="2" t="s">
        <v>8351</v>
      </c>
      <c r="Q1112" s="2" t="s">
        <v>8352</v>
      </c>
      <c r="R1112" s="4" t="s">
        <v>50</v>
      </c>
      <c r="S1112" s="4" t="s">
        <v>8353</v>
      </c>
      <c r="T1112" s="4" t="s">
        <v>107</v>
      </c>
      <c r="U1112" s="4"/>
      <c r="V1112" s="4"/>
      <c r="W1112" s="4"/>
      <c r="X1112" s="2" t="s">
        <v>8354</v>
      </c>
      <c r="Y1112" s="4" t="s">
        <v>54</v>
      </c>
      <c r="Z1112" s="4"/>
      <c r="AA1112" s="4"/>
      <c r="AB1112" s="4"/>
    </row>
    <row r="1113" customFormat="false" ht="75" hidden="false" customHeight="true" outlineLevel="0" collapsed="false">
      <c r="A1113" s="4" t="s">
        <v>8355</v>
      </c>
      <c r="B1113" s="4" t="s">
        <v>8296</v>
      </c>
      <c r="C1113" s="4" t="s">
        <v>8356</v>
      </c>
      <c r="D1113" s="4" t="n">
        <v>1975</v>
      </c>
      <c r="E1113" s="4" t="s">
        <v>91</v>
      </c>
      <c r="F1113" s="4" t="s">
        <v>8342</v>
      </c>
      <c r="G1113" s="4" t="str">
        <f aca="false">IF(LEFT(I1113,3)="R1 ","L6",IF(D1113&gt;=2014,"L1",IF(D1113&gt;=1998,"L2",IF(D1113&gt;=1987,"L3",IF(D1113&gt;=1978,"L4",IF(D1113&gt;=1965,"L5","L6"))))))</f>
        <v>L5</v>
      </c>
      <c r="H1113" s="4" t="str">
        <f aca="false">IFERROR(INDEX(Lanes!$C$2:$C$60,MATCH(LEFT(I1113,FIND(" ",I1113)-1),Lanes!$A$2:$A$60,0)),"?")</f>
        <v>V</v>
      </c>
      <c r="I1113" s="4" t="s">
        <v>8298</v>
      </c>
      <c r="J1113" s="4"/>
      <c r="K1113" s="4" t="s">
        <v>2528</v>
      </c>
      <c r="L1113" s="4" t="s">
        <v>472</v>
      </c>
      <c r="M1113" s="4" t="s">
        <v>8299</v>
      </c>
      <c r="N1113" s="4"/>
      <c r="O1113" s="4" t="s">
        <v>8357</v>
      </c>
      <c r="P1113" s="2" t="s">
        <v>8358</v>
      </c>
      <c r="Q1113" s="2" t="s">
        <v>8359</v>
      </c>
      <c r="R1113" s="4" t="s">
        <v>50</v>
      </c>
      <c r="S1113" s="4" t="s">
        <v>8360</v>
      </c>
      <c r="T1113" s="4" t="s">
        <v>107</v>
      </c>
      <c r="U1113" s="4"/>
      <c r="V1113" s="4"/>
      <c r="W1113" s="4"/>
      <c r="X1113" s="2" t="s">
        <v>8361</v>
      </c>
      <c r="Y1113" s="4" t="s">
        <v>54</v>
      </c>
      <c r="Z1113" s="4"/>
      <c r="AA1113" s="4"/>
      <c r="AB1113" s="4"/>
    </row>
    <row r="1114" customFormat="false" ht="75" hidden="false" customHeight="true" outlineLevel="0" collapsed="false">
      <c r="A1114" s="4" t="s">
        <v>8362</v>
      </c>
      <c r="B1114" s="4" t="s">
        <v>8296</v>
      </c>
      <c r="C1114" s="4" t="s">
        <v>8363</v>
      </c>
      <c r="D1114" s="4" t="n">
        <v>1977</v>
      </c>
      <c r="E1114" s="4" t="s">
        <v>91</v>
      </c>
      <c r="F1114" s="4" t="s">
        <v>6696</v>
      </c>
      <c r="G1114" s="4" t="str">
        <f aca="false">IF(LEFT(I1114,3)="R1 ","L6",IF(D1114&gt;=2014,"L1",IF(D1114&gt;=1998,"L2",IF(D1114&gt;=1987,"L3",IF(D1114&gt;=1978,"L4",IF(D1114&gt;=1965,"L5","L6"))))))</f>
        <v>L5</v>
      </c>
      <c r="H1114" s="4" t="str">
        <f aca="false">IFERROR(INDEX(Lanes!$C$2:$C$60,MATCH(LEFT(I1114,FIND(" ",I1114)-1),Lanes!$A$2:$A$60,0)),"?")</f>
        <v>V</v>
      </c>
      <c r="I1114" s="4" t="s">
        <v>8298</v>
      </c>
      <c r="J1114" s="4"/>
      <c r="K1114" s="4" t="s">
        <v>2528</v>
      </c>
      <c r="L1114" s="4" t="s">
        <v>472</v>
      </c>
      <c r="M1114" s="4" t="s">
        <v>8299</v>
      </c>
      <c r="N1114" s="4"/>
      <c r="O1114" s="4" t="s">
        <v>8364</v>
      </c>
      <c r="P1114" s="2" t="s">
        <v>8365</v>
      </c>
      <c r="Q1114" s="2" t="s">
        <v>8366</v>
      </c>
      <c r="R1114" s="4" t="s">
        <v>50</v>
      </c>
      <c r="S1114" s="4" t="s">
        <v>8367</v>
      </c>
      <c r="T1114" s="4" t="s">
        <v>107</v>
      </c>
      <c r="U1114" s="4"/>
      <c r="V1114" s="4"/>
      <c r="W1114" s="4"/>
      <c r="X1114" s="2" t="s">
        <v>8368</v>
      </c>
      <c r="Y1114" s="4" t="s">
        <v>54</v>
      </c>
      <c r="Z1114" s="4"/>
      <c r="AA1114" s="4"/>
      <c r="AB1114" s="4"/>
    </row>
    <row r="1115" customFormat="false" ht="75" hidden="false" customHeight="true" outlineLevel="0" collapsed="false">
      <c r="A1115" s="4" t="s">
        <v>8369</v>
      </c>
      <c r="B1115" s="4" t="s">
        <v>8296</v>
      </c>
      <c r="C1115" s="4" t="s">
        <v>3393</v>
      </c>
      <c r="D1115" s="4" t="n">
        <v>1981</v>
      </c>
      <c r="E1115" s="4" t="s">
        <v>396</v>
      </c>
      <c r="F1115" s="4" t="s">
        <v>6696</v>
      </c>
      <c r="G1115" s="4" t="str">
        <f aca="false">IF(LEFT(I1115,3)="R1 ","L6",IF(D1115&gt;=2014,"L1",IF(D1115&gt;=1998,"L2",IF(D1115&gt;=1987,"L3",IF(D1115&gt;=1978,"L4",IF(D1115&gt;=1965,"L5","L6"))))))</f>
        <v>L4</v>
      </c>
      <c r="H1115" s="4" t="str">
        <f aca="false">IFERROR(INDEX(Lanes!$C$2:$C$60,MATCH(LEFT(I1115,FIND(" ",I1115)-1),Lanes!$A$2:$A$60,0)),"?")</f>
        <v>V</v>
      </c>
      <c r="I1115" s="4" t="s">
        <v>8298</v>
      </c>
      <c r="J1115" s="4"/>
      <c r="K1115" s="4" t="s">
        <v>44</v>
      </c>
      <c r="L1115" s="4" t="s">
        <v>472</v>
      </c>
      <c r="M1115" s="4" t="s">
        <v>8299</v>
      </c>
      <c r="N1115" s="4"/>
      <c r="O1115" s="4" t="s">
        <v>8370</v>
      </c>
      <c r="P1115" s="2" t="s">
        <v>8371</v>
      </c>
      <c r="Q1115" s="2" t="s">
        <v>8372</v>
      </c>
      <c r="R1115" s="4" t="s">
        <v>50</v>
      </c>
      <c r="S1115" s="4" t="s">
        <v>8373</v>
      </c>
      <c r="T1115" s="4" t="s">
        <v>107</v>
      </c>
      <c r="U1115" s="4"/>
      <c r="V1115" s="4" t="s">
        <v>8304</v>
      </c>
      <c r="W1115" s="4"/>
      <c r="X1115" s="2" t="s">
        <v>8374</v>
      </c>
      <c r="Y1115" s="4" t="s">
        <v>54</v>
      </c>
      <c r="Z1115" s="4"/>
      <c r="AA1115" s="4"/>
      <c r="AB1115" s="4"/>
    </row>
    <row r="1116" customFormat="false" ht="75" hidden="false" customHeight="true" outlineLevel="0" collapsed="false">
      <c r="A1116" s="4" t="s">
        <v>8375</v>
      </c>
      <c r="B1116" s="4" t="s">
        <v>8376</v>
      </c>
      <c r="C1116" s="4" t="s">
        <v>8377</v>
      </c>
      <c r="D1116" s="4" t="n">
        <v>1972</v>
      </c>
      <c r="E1116" s="4" t="s">
        <v>91</v>
      </c>
      <c r="F1116" s="4" t="s">
        <v>5034</v>
      </c>
      <c r="G1116" s="4" t="str">
        <f aca="false">IF(LEFT(I1116,3)="R1 ","L6",IF(D1116&gt;=2014,"L1",IF(D1116&gt;=1998,"L2",IF(D1116&gt;=1987,"L3",IF(D1116&gt;=1978,"L4",IF(D1116&gt;=1965,"L5","L6"))))))</f>
        <v>L5</v>
      </c>
      <c r="H1116" s="4" t="str">
        <f aca="false">IFERROR(INDEX(Lanes!$C$2:$C$60,MATCH(LEFT(I1116,FIND(" ",I1116)-1),Lanes!$A$2:$A$60,0)),"?")</f>
        <v>V</v>
      </c>
      <c r="I1116" s="4" t="s">
        <v>8298</v>
      </c>
      <c r="J1116" s="4"/>
      <c r="K1116" s="4" t="s">
        <v>429</v>
      </c>
      <c r="L1116" s="4" t="s">
        <v>472</v>
      </c>
      <c r="M1116" s="4" t="s">
        <v>8299</v>
      </c>
      <c r="N1116" s="4"/>
      <c r="O1116" s="4" t="s">
        <v>8378</v>
      </c>
      <c r="P1116" s="2" t="s">
        <v>8379</v>
      </c>
      <c r="Q1116" s="2" t="s">
        <v>8380</v>
      </c>
      <c r="R1116" s="4" t="s">
        <v>50</v>
      </c>
      <c r="S1116" s="4" t="s">
        <v>8381</v>
      </c>
      <c r="T1116" s="4" t="s">
        <v>52</v>
      </c>
      <c r="U1116" s="4"/>
      <c r="V1116" s="4"/>
      <c r="W1116" s="4"/>
      <c r="X1116" s="2" t="s">
        <v>8382</v>
      </c>
      <c r="Y1116" s="4" t="s">
        <v>54</v>
      </c>
      <c r="Z1116" s="4"/>
      <c r="AA1116" s="4"/>
      <c r="AB1116" s="4"/>
    </row>
    <row r="1117" customFormat="false" ht="75" hidden="false" customHeight="true" outlineLevel="0" collapsed="false">
      <c r="A1117" s="4" t="s">
        <v>8383</v>
      </c>
      <c r="B1117" s="4" t="s">
        <v>8376</v>
      </c>
      <c r="C1117" s="4" t="s">
        <v>8384</v>
      </c>
      <c r="D1117" s="4" t="n">
        <v>1976</v>
      </c>
      <c r="E1117" s="4" t="s">
        <v>91</v>
      </c>
      <c r="F1117" s="4" t="s">
        <v>8385</v>
      </c>
      <c r="G1117" s="4" t="str">
        <f aca="false">IF(LEFT(I1117,3)="R1 ","L6",IF(D1117&gt;=2014,"L1",IF(D1117&gt;=1998,"L2",IF(D1117&gt;=1987,"L3",IF(D1117&gt;=1978,"L4",IF(D1117&gt;=1965,"L5","L6"))))))</f>
        <v>L5</v>
      </c>
      <c r="H1117" s="4" t="str">
        <f aca="false">IFERROR(INDEX(Lanes!$C$2:$C$60,MATCH(LEFT(I1117,FIND(" ",I1117)-1),Lanes!$A$2:$A$60,0)),"?")</f>
        <v>V</v>
      </c>
      <c r="I1117" s="4" t="s">
        <v>8298</v>
      </c>
      <c r="J1117" s="4"/>
      <c r="K1117" s="4" t="s">
        <v>429</v>
      </c>
      <c r="L1117" s="4" t="s">
        <v>472</v>
      </c>
      <c r="M1117" s="4" t="s">
        <v>8299</v>
      </c>
      <c r="N1117" s="4"/>
      <c r="O1117" s="4" t="s">
        <v>8386</v>
      </c>
      <c r="P1117" s="2" t="s">
        <v>8387</v>
      </c>
      <c r="Q1117" s="2" t="s">
        <v>8388</v>
      </c>
      <c r="R1117" s="4" t="s">
        <v>50</v>
      </c>
      <c r="S1117" s="4" t="s">
        <v>8389</v>
      </c>
      <c r="T1117" s="4" t="s">
        <v>107</v>
      </c>
      <c r="U1117" s="4"/>
      <c r="V1117" s="4"/>
      <c r="W1117" s="4"/>
      <c r="X1117" s="2" t="s">
        <v>8390</v>
      </c>
      <c r="Y1117" s="4" t="s">
        <v>54</v>
      </c>
      <c r="Z1117" s="4"/>
      <c r="AA1117" s="4"/>
      <c r="AB1117" s="4"/>
    </row>
    <row r="1118" customFormat="false" ht="75" hidden="false" customHeight="true" outlineLevel="0" collapsed="false">
      <c r="A1118" s="4" t="s">
        <v>8391</v>
      </c>
      <c r="B1118" s="4" t="s">
        <v>8392</v>
      </c>
      <c r="C1118" s="4" t="s">
        <v>8393</v>
      </c>
      <c r="D1118" s="4" t="n">
        <v>1978</v>
      </c>
      <c r="E1118" s="4" t="s">
        <v>91</v>
      </c>
      <c r="F1118" s="4" t="s">
        <v>6696</v>
      </c>
      <c r="G1118" s="4" t="str">
        <f aca="false">IF(LEFT(I1118,3)="R1 ","L6",IF(D1118&gt;=2014,"L1",IF(D1118&gt;=1998,"L2",IF(D1118&gt;=1987,"L3",IF(D1118&gt;=1978,"L4",IF(D1118&gt;=1965,"L5","L6"))))))</f>
        <v>L4</v>
      </c>
      <c r="H1118" s="4" t="str">
        <f aca="false">IFERROR(INDEX(Lanes!$C$2:$C$60,MATCH(LEFT(I1118,FIND(" ",I1118)-1),Lanes!$A$2:$A$60,0)),"?")</f>
        <v>V</v>
      </c>
      <c r="I1118" s="4" t="s">
        <v>8298</v>
      </c>
      <c r="J1118" s="4"/>
      <c r="K1118" s="4" t="s">
        <v>429</v>
      </c>
      <c r="L1118" s="4" t="s">
        <v>472</v>
      </c>
      <c r="M1118" s="4" t="s">
        <v>8299</v>
      </c>
      <c r="N1118" s="4"/>
      <c r="O1118" s="4" t="s">
        <v>8394</v>
      </c>
      <c r="P1118" s="2" t="s">
        <v>8395</v>
      </c>
      <c r="Q1118" s="2" t="s">
        <v>8396</v>
      </c>
      <c r="R1118" s="4" t="s">
        <v>50</v>
      </c>
      <c r="S1118" s="4" t="s">
        <v>8397</v>
      </c>
      <c r="T1118" s="4" t="s">
        <v>107</v>
      </c>
      <c r="U1118" s="4"/>
      <c r="V1118" s="4"/>
      <c r="W1118" s="4"/>
      <c r="X1118" s="2" t="s">
        <v>8398</v>
      </c>
      <c r="Y1118" s="4" t="s">
        <v>54</v>
      </c>
      <c r="Z1118" s="4"/>
      <c r="AA1118" s="4"/>
      <c r="AB1118" s="4"/>
    </row>
    <row r="1119" customFormat="false" ht="75" hidden="false" customHeight="true" outlineLevel="0" collapsed="false">
      <c r="A1119" s="4" t="s">
        <v>8399</v>
      </c>
      <c r="B1119" s="4" t="s">
        <v>8400</v>
      </c>
      <c r="C1119" s="4" t="s">
        <v>8400</v>
      </c>
      <c r="D1119" s="4" t="n">
        <v>1975</v>
      </c>
      <c r="E1119" s="4" t="s">
        <v>396</v>
      </c>
      <c r="F1119" s="4" t="s">
        <v>8385</v>
      </c>
      <c r="G1119" s="4" t="str">
        <f aca="false">IF(LEFT(I1119,3)="R1 ","L6",IF(D1119&gt;=2014,"L1",IF(D1119&gt;=1998,"L2",IF(D1119&gt;=1987,"L3",IF(D1119&gt;=1978,"L4",IF(D1119&gt;=1965,"L5","L6"))))))</f>
        <v>L5</v>
      </c>
      <c r="H1119" s="4" t="str">
        <f aca="false">IFERROR(INDEX(Lanes!$C$2:$C$60,MATCH(LEFT(I1119,FIND(" ",I1119)-1),Lanes!$A$2:$A$60,0)),"?")</f>
        <v>V</v>
      </c>
      <c r="I1119" s="4" t="s">
        <v>8298</v>
      </c>
      <c r="J1119" s="4"/>
      <c r="K1119" s="4" t="s">
        <v>202</v>
      </c>
      <c r="L1119" s="4" t="s">
        <v>472</v>
      </c>
      <c r="M1119" s="4" t="s">
        <v>8299</v>
      </c>
      <c r="N1119" s="4"/>
      <c r="O1119" s="4" t="s">
        <v>8401</v>
      </c>
      <c r="P1119" s="2" t="s">
        <v>8402</v>
      </c>
      <c r="Q1119" s="2" t="s">
        <v>8403</v>
      </c>
      <c r="R1119" s="4" t="s">
        <v>50</v>
      </c>
      <c r="S1119" s="4" t="s">
        <v>8404</v>
      </c>
      <c r="T1119" s="4" t="s">
        <v>52</v>
      </c>
      <c r="U1119" s="4"/>
      <c r="V1119" s="4"/>
      <c r="W1119" s="4"/>
      <c r="X1119" s="2" t="s">
        <v>8405</v>
      </c>
      <c r="Y1119" s="4" t="s">
        <v>54</v>
      </c>
      <c r="Z1119" s="4"/>
      <c r="AA1119" s="4"/>
      <c r="AB1119" s="4"/>
    </row>
    <row r="1120" customFormat="false" ht="75" hidden="false" customHeight="true" outlineLevel="0" collapsed="false">
      <c r="A1120" s="4" t="s">
        <v>8406</v>
      </c>
      <c r="B1120" s="4" t="s">
        <v>8407</v>
      </c>
      <c r="C1120" s="4" t="s">
        <v>8408</v>
      </c>
      <c r="D1120" s="4" t="n">
        <v>1988</v>
      </c>
      <c r="E1120" s="4" t="s">
        <v>396</v>
      </c>
      <c r="F1120" s="4" t="s">
        <v>8342</v>
      </c>
      <c r="G1120" s="4" t="str">
        <f aca="false">IF(LEFT(I1120,3)="R1 ","L6",IF(D1120&gt;=2014,"L1",IF(D1120&gt;=1998,"L2",IF(D1120&gt;=1987,"L3",IF(D1120&gt;=1978,"L4",IF(D1120&gt;=1965,"L5","L6"))))))</f>
        <v>L3</v>
      </c>
      <c r="H1120" s="4" t="str">
        <f aca="false">IFERROR(INDEX(Lanes!$C$2:$C$60,MATCH(LEFT(I1120,FIND(" ",I1120)-1),Lanes!$A$2:$A$60,0)),"?")</f>
        <v>V</v>
      </c>
      <c r="I1120" s="4" t="s">
        <v>8298</v>
      </c>
      <c r="J1120" s="4"/>
      <c r="K1120" s="4" t="s">
        <v>202</v>
      </c>
      <c r="L1120" s="4" t="s">
        <v>472</v>
      </c>
      <c r="M1120" s="4" t="s">
        <v>8299</v>
      </c>
      <c r="N1120" s="4"/>
      <c r="O1120" s="4" t="s">
        <v>8409</v>
      </c>
      <c r="P1120" s="2" t="s">
        <v>8410</v>
      </c>
      <c r="Q1120" s="2" t="s">
        <v>8411</v>
      </c>
      <c r="R1120" s="4" t="s">
        <v>50</v>
      </c>
      <c r="S1120" s="4" t="s">
        <v>8412</v>
      </c>
      <c r="T1120" s="4" t="s">
        <v>107</v>
      </c>
      <c r="U1120" s="4"/>
      <c r="V1120" s="4"/>
      <c r="W1120" s="4"/>
      <c r="X1120" s="2" t="s">
        <v>8413</v>
      </c>
      <c r="Y1120" s="4" t="s">
        <v>54</v>
      </c>
      <c r="Z1120" s="4"/>
      <c r="AA1120" s="4"/>
      <c r="AB1120" s="4"/>
    </row>
    <row r="1121" customFormat="false" ht="75" hidden="false" customHeight="true" outlineLevel="0" collapsed="false">
      <c r="A1121" s="4" t="s">
        <v>8414</v>
      </c>
      <c r="B1121" s="4" t="s">
        <v>8415</v>
      </c>
      <c r="C1121" s="4" t="s">
        <v>8415</v>
      </c>
      <c r="D1121" s="4" t="n">
        <v>1991</v>
      </c>
      <c r="E1121" s="4" t="s">
        <v>2246</v>
      </c>
      <c r="F1121" s="4" t="s">
        <v>8416</v>
      </c>
      <c r="G1121" s="4" t="str">
        <f aca="false">IF(LEFT(I1121,3)="R1 ","L6",IF(D1121&gt;=2014,"L1",IF(D1121&gt;=1998,"L2",IF(D1121&gt;=1987,"L3",IF(D1121&gt;=1978,"L4",IF(D1121&gt;=1965,"L5","L6"))))))</f>
        <v>L3</v>
      </c>
      <c r="H1121" s="4" t="str">
        <f aca="false">IFERROR(INDEX(Lanes!$C$2:$C$60,MATCH(LEFT(I1121,FIND(" ",I1121)-1),Lanes!$A$2:$A$60,0)),"?")</f>
        <v>V</v>
      </c>
      <c r="I1121" s="4" t="s">
        <v>8298</v>
      </c>
      <c r="J1121" s="4"/>
      <c r="K1121" s="4" t="s">
        <v>202</v>
      </c>
      <c r="L1121" s="4" t="s">
        <v>472</v>
      </c>
      <c r="M1121" s="4" t="s">
        <v>8299</v>
      </c>
      <c r="N1121" s="4"/>
      <c r="O1121" s="4" t="s">
        <v>8417</v>
      </c>
      <c r="P1121" s="2" t="s">
        <v>8418</v>
      </c>
      <c r="Q1121" s="2" t="s">
        <v>8419</v>
      </c>
      <c r="R1121" s="4" t="s">
        <v>50</v>
      </c>
      <c r="S1121" s="4" t="s">
        <v>8420</v>
      </c>
      <c r="T1121" s="4" t="s">
        <v>107</v>
      </c>
      <c r="U1121" s="4"/>
      <c r="V1121" s="4"/>
      <c r="W1121" s="4"/>
      <c r="X1121" s="2" t="s">
        <v>8421</v>
      </c>
      <c r="Y1121" s="4" t="s">
        <v>54</v>
      </c>
      <c r="Z1121" s="4"/>
      <c r="AA1121" s="4"/>
      <c r="AB1121" s="4"/>
    </row>
    <row r="1122" customFormat="false" ht="75" hidden="false" customHeight="true" outlineLevel="0" collapsed="false">
      <c r="A1122" s="4" t="s">
        <v>8422</v>
      </c>
      <c r="B1122" s="4" t="s">
        <v>8423</v>
      </c>
      <c r="C1122" s="4" t="s">
        <v>8423</v>
      </c>
      <c r="D1122" s="4" t="n">
        <v>1971</v>
      </c>
      <c r="E1122" s="4" t="s">
        <v>91</v>
      </c>
      <c r="F1122" s="4" t="s">
        <v>156</v>
      </c>
      <c r="G1122" s="4" t="str">
        <f aca="false">IF(LEFT(I1122,3)="R1 ","L6",IF(D1122&gt;=2014,"L1",IF(D1122&gt;=1998,"L2",IF(D1122&gt;=1987,"L3",IF(D1122&gt;=1978,"L4",IF(D1122&gt;=1965,"L5","L6"))))))</f>
        <v>L5</v>
      </c>
      <c r="H1122" s="4" t="str">
        <f aca="false">IFERROR(INDEX(Lanes!$C$2:$C$60,MATCH(LEFT(I1122,FIND(" ",I1122)-1),Lanes!$A$2:$A$60,0)),"?")</f>
        <v>V</v>
      </c>
      <c r="I1122" s="4" t="s">
        <v>8298</v>
      </c>
      <c r="J1122" s="4"/>
      <c r="K1122" s="4" t="s">
        <v>429</v>
      </c>
      <c r="L1122" s="4" t="s">
        <v>472</v>
      </c>
      <c r="M1122" s="4" t="s">
        <v>8299</v>
      </c>
      <c r="N1122" s="4"/>
      <c r="O1122" s="4" t="s">
        <v>8424</v>
      </c>
      <c r="P1122" s="2" t="s">
        <v>8425</v>
      </c>
      <c r="Q1122" s="2" t="s">
        <v>8426</v>
      </c>
      <c r="R1122" s="4" t="s">
        <v>50</v>
      </c>
      <c r="S1122" s="4" t="s">
        <v>8427</v>
      </c>
      <c r="T1122" s="4" t="s">
        <v>52</v>
      </c>
      <c r="U1122" s="4"/>
      <c r="V1122" s="4"/>
      <c r="W1122" s="4"/>
      <c r="X1122" s="2" t="s">
        <v>8428</v>
      </c>
      <c r="Y1122" s="4" t="s">
        <v>54</v>
      </c>
      <c r="Z1122" s="4"/>
      <c r="AA1122" s="4"/>
      <c r="AB1122" s="4"/>
    </row>
    <row r="1123" customFormat="false" ht="75" hidden="false" customHeight="true" outlineLevel="0" collapsed="false">
      <c r="A1123" s="4" t="s">
        <v>8429</v>
      </c>
      <c r="B1123" s="4" t="s">
        <v>8423</v>
      </c>
      <c r="C1123" s="4" t="s">
        <v>8430</v>
      </c>
      <c r="D1123" s="4" t="n">
        <v>1972</v>
      </c>
      <c r="E1123" s="4" t="s">
        <v>91</v>
      </c>
      <c r="F1123" s="4" t="s">
        <v>156</v>
      </c>
      <c r="G1123" s="4" t="str">
        <f aca="false">IF(LEFT(I1123,3)="R1 ","L6",IF(D1123&gt;=2014,"L1",IF(D1123&gt;=1998,"L2",IF(D1123&gt;=1987,"L3",IF(D1123&gt;=1978,"L4",IF(D1123&gt;=1965,"L5","L6"))))))</f>
        <v>L5</v>
      </c>
      <c r="H1123" s="4" t="str">
        <f aca="false">IFERROR(INDEX(Lanes!$C$2:$C$60,MATCH(LEFT(I1123,FIND(" ",I1123)-1),Lanes!$A$2:$A$60,0)),"?")</f>
        <v>V</v>
      </c>
      <c r="I1123" s="4" t="s">
        <v>8298</v>
      </c>
      <c r="J1123" s="4"/>
      <c r="K1123" s="4" t="s">
        <v>429</v>
      </c>
      <c r="L1123" s="4" t="s">
        <v>472</v>
      </c>
      <c r="M1123" s="4" t="s">
        <v>8299</v>
      </c>
      <c r="N1123" s="4"/>
      <c r="O1123" s="4" t="s">
        <v>8431</v>
      </c>
      <c r="P1123" s="2" t="s">
        <v>8432</v>
      </c>
      <c r="Q1123" s="2" t="s">
        <v>8433</v>
      </c>
      <c r="R1123" s="4" t="s">
        <v>50</v>
      </c>
      <c r="S1123" s="4" t="s">
        <v>8434</v>
      </c>
      <c r="T1123" s="4" t="s">
        <v>107</v>
      </c>
      <c r="U1123" s="4"/>
      <c r="V1123" s="4"/>
      <c r="W1123" s="4"/>
      <c r="X1123" s="2" t="s">
        <v>8435</v>
      </c>
      <c r="Y1123" s="4" t="s">
        <v>54</v>
      </c>
      <c r="Z1123" s="4"/>
      <c r="AA1123" s="4"/>
      <c r="AB1123" s="4"/>
    </row>
    <row r="1124" customFormat="false" ht="75" hidden="false" customHeight="true" outlineLevel="0" collapsed="false">
      <c r="A1124" s="4" t="s">
        <v>8436</v>
      </c>
      <c r="B1124" s="4" t="s">
        <v>8423</v>
      </c>
      <c r="C1124" s="4" t="s">
        <v>8437</v>
      </c>
      <c r="D1124" s="4" t="n">
        <v>1973</v>
      </c>
      <c r="E1124" s="4" t="s">
        <v>91</v>
      </c>
      <c r="F1124" s="4" t="s">
        <v>156</v>
      </c>
      <c r="G1124" s="4" t="str">
        <f aca="false">IF(LEFT(I1124,3)="R1 ","L6",IF(D1124&gt;=2014,"L1",IF(D1124&gt;=1998,"L2",IF(D1124&gt;=1987,"L3",IF(D1124&gt;=1978,"L4",IF(D1124&gt;=1965,"L5","L6"))))))</f>
        <v>L5</v>
      </c>
      <c r="H1124" s="4" t="str">
        <f aca="false">IFERROR(INDEX(Lanes!$C$2:$C$60,MATCH(LEFT(I1124,FIND(" ",I1124)-1),Lanes!$A$2:$A$60,0)),"?")</f>
        <v>V</v>
      </c>
      <c r="I1124" s="4" t="s">
        <v>8298</v>
      </c>
      <c r="J1124" s="4"/>
      <c r="K1124" s="4" t="s">
        <v>429</v>
      </c>
      <c r="L1124" s="4" t="s">
        <v>472</v>
      </c>
      <c r="M1124" s="4" t="s">
        <v>8299</v>
      </c>
      <c r="N1124" s="4"/>
      <c r="O1124" s="4" t="s">
        <v>8438</v>
      </c>
      <c r="P1124" s="2" t="s">
        <v>8439</v>
      </c>
      <c r="Q1124" s="2" t="s">
        <v>8440</v>
      </c>
      <c r="R1124" s="4" t="s">
        <v>50</v>
      </c>
      <c r="S1124" s="4" t="s">
        <v>8441</v>
      </c>
      <c r="T1124" s="4" t="s">
        <v>52</v>
      </c>
      <c r="U1124" s="4"/>
      <c r="V1124" s="4"/>
      <c r="W1124" s="4"/>
      <c r="X1124" s="2" t="s">
        <v>8442</v>
      </c>
      <c r="Y1124" s="4" t="s">
        <v>54</v>
      </c>
      <c r="Z1124" s="4"/>
      <c r="AA1124" s="4"/>
      <c r="AB1124" s="4"/>
    </row>
    <row r="1125" customFormat="false" ht="75" hidden="false" customHeight="true" outlineLevel="0" collapsed="false">
      <c r="A1125" s="4" t="s">
        <v>8443</v>
      </c>
      <c r="B1125" s="4" t="s">
        <v>8444</v>
      </c>
      <c r="C1125" s="4" t="s">
        <v>8445</v>
      </c>
      <c r="D1125" s="4" t="n">
        <v>1972</v>
      </c>
      <c r="E1125" s="4" t="s">
        <v>91</v>
      </c>
      <c r="F1125" s="4" t="s">
        <v>5034</v>
      </c>
      <c r="G1125" s="4" t="str">
        <f aca="false">IF(LEFT(I1125,3)="R1 ","L6",IF(D1125&gt;=2014,"L1",IF(D1125&gt;=1998,"L2",IF(D1125&gt;=1987,"L3",IF(D1125&gt;=1978,"L4",IF(D1125&gt;=1965,"L5","L6"))))))</f>
        <v>L5</v>
      </c>
      <c r="H1125" s="4" t="str">
        <f aca="false">IFERROR(INDEX(Lanes!$C$2:$C$60,MATCH(LEFT(I1125,FIND(" ",I1125)-1),Lanes!$A$2:$A$60,0)),"?")</f>
        <v>V</v>
      </c>
      <c r="I1125" s="4" t="s">
        <v>8298</v>
      </c>
      <c r="J1125" s="4"/>
      <c r="K1125" s="4" t="s">
        <v>429</v>
      </c>
      <c r="L1125" s="4" t="s">
        <v>472</v>
      </c>
      <c r="M1125" s="4" t="s">
        <v>8299</v>
      </c>
      <c r="N1125" s="4"/>
      <c r="O1125" s="4" t="s">
        <v>8446</v>
      </c>
      <c r="P1125" s="2" t="s">
        <v>8447</v>
      </c>
      <c r="Q1125" s="2" t="s">
        <v>8448</v>
      </c>
      <c r="R1125" s="4" t="s">
        <v>50</v>
      </c>
      <c r="S1125" s="4" t="s">
        <v>8449</v>
      </c>
      <c r="T1125" s="4" t="s">
        <v>52</v>
      </c>
      <c r="U1125" s="4"/>
      <c r="V1125" s="4"/>
      <c r="W1125" s="4"/>
      <c r="X1125" s="2" t="s">
        <v>8450</v>
      </c>
      <c r="Y1125" s="4" t="s">
        <v>54</v>
      </c>
      <c r="Z1125" s="4"/>
      <c r="AA1125" s="4"/>
      <c r="AB1125" s="4"/>
    </row>
    <row r="1126" customFormat="false" ht="75" hidden="false" customHeight="true" outlineLevel="0" collapsed="false">
      <c r="A1126" s="4" t="s">
        <v>8451</v>
      </c>
      <c r="B1126" s="4" t="s">
        <v>8452</v>
      </c>
      <c r="C1126" s="4" t="s">
        <v>8453</v>
      </c>
      <c r="D1126" s="4" t="n">
        <v>1974</v>
      </c>
      <c r="E1126" s="4" t="s">
        <v>91</v>
      </c>
      <c r="F1126" s="4" t="s">
        <v>8385</v>
      </c>
      <c r="G1126" s="4" t="str">
        <f aca="false">IF(LEFT(I1126,3)="R1 ","L6",IF(D1126&gt;=2014,"L1",IF(D1126&gt;=1998,"L2",IF(D1126&gt;=1987,"L3",IF(D1126&gt;=1978,"L4",IF(D1126&gt;=1965,"L5","L6"))))))</f>
        <v>L5</v>
      </c>
      <c r="H1126" s="4" t="str">
        <f aca="false">IFERROR(INDEX(Lanes!$C$2:$C$60,MATCH(LEFT(I1126,FIND(" ",I1126)-1),Lanes!$A$2:$A$60,0)),"?")</f>
        <v>V</v>
      </c>
      <c r="I1126" s="4" t="s">
        <v>8298</v>
      </c>
      <c r="J1126" s="4"/>
      <c r="K1126" s="4" t="s">
        <v>44</v>
      </c>
      <c r="L1126" s="4" t="s">
        <v>472</v>
      </c>
      <c r="M1126" s="4" t="s">
        <v>8299</v>
      </c>
      <c r="N1126" s="4"/>
      <c r="O1126" s="4" t="s">
        <v>8454</v>
      </c>
      <c r="P1126" s="2" t="s">
        <v>8455</v>
      </c>
      <c r="Q1126" s="2" t="s">
        <v>8456</v>
      </c>
      <c r="R1126" s="4" t="s">
        <v>50</v>
      </c>
      <c r="S1126" s="4" t="s">
        <v>8457</v>
      </c>
      <c r="T1126" s="4" t="s">
        <v>402</v>
      </c>
      <c r="U1126" s="4"/>
      <c r="V1126" s="4"/>
      <c r="W1126" s="4"/>
      <c r="X1126" s="2" t="s">
        <v>8458</v>
      </c>
      <c r="Y1126" s="4" t="s">
        <v>54</v>
      </c>
      <c r="Z1126" s="4"/>
      <c r="AA1126" s="4"/>
      <c r="AB1126" s="4"/>
    </row>
    <row r="1127" customFormat="false" ht="75" hidden="false" customHeight="true" outlineLevel="0" collapsed="false">
      <c r="A1127" s="4" t="s">
        <v>8459</v>
      </c>
      <c r="B1127" s="4" t="s">
        <v>8460</v>
      </c>
      <c r="C1127" s="4" t="s">
        <v>8460</v>
      </c>
      <c r="D1127" s="4" t="n">
        <v>1976</v>
      </c>
      <c r="E1127" s="4" t="s">
        <v>91</v>
      </c>
      <c r="F1127" s="4" t="s">
        <v>8385</v>
      </c>
      <c r="G1127" s="4" t="str">
        <f aca="false">IF(LEFT(I1127,3)="R1 ","L6",IF(D1127&gt;=2014,"L1",IF(D1127&gt;=1998,"L2",IF(D1127&gt;=1987,"L3",IF(D1127&gt;=1978,"L4",IF(D1127&gt;=1965,"L5","L6"))))))</f>
        <v>L5</v>
      </c>
      <c r="H1127" s="4" t="str">
        <f aca="false">IFERROR(INDEX(Lanes!$C$2:$C$60,MATCH(LEFT(I1127,FIND(" ",I1127)-1),Lanes!$A$2:$A$60,0)),"?")</f>
        <v>V</v>
      </c>
      <c r="I1127" s="4" t="s">
        <v>8298</v>
      </c>
      <c r="J1127" s="4"/>
      <c r="K1127" s="4" t="s">
        <v>429</v>
      </c>
      <c r="L1127" s="4" t="s">
        <v>472</v>
      </c>
      <c r="M1127" s="4" t="s">
        <v>8299</v>
      </c>
      <c r="N1127" s="4"/>
      <c r="O1127" s="4" t="s">
        <v>8461</v>
      </c>
      <c r="P1127" s="2" t="s">
        <v>8462</v>
      </c>
      <c r="Q1127" s="2" t="s">
        <v>8463</v>
      </c>
      <c r="R1127" s="4" t="s">
        <v>50</v>
      </c>
      <c r="S1127" s="4" t="s">
        <v>8464</v>
      </c>
      <c r="T1127" s="4" t="s">
        <v>107</v>
      </c>
      <c r="U1127" s="4"/>
      <c r="V1127" s="4"/>
      <c r="W1127" s="4"/>
      <c r="X1127" s="2" t="s">
        <v>8465</v>
      </c>
      <c r="Y1127" s="4" t="s">
        <v>54</v>
      </c>
      <c r="Z1127" s="4"/>
      <c r="AA1127" s="4"/>
      <c r="AB1127" s="4"/>
    </row>
    <row r="1128" customFormat="false" ht="75" hidden="false" customHeight="true" outlineLevel="0" collapsed="false">
      <c r="A1128" s="4" t="s">
        <v>8466</v>
      </c>
      <c r="B1128" s="4" t="s">
        <v>8467</v>
      </c>
      <c r="C1128" s="4" t="s">
        <v>8467</v>
      </c>
      <c r="D1128" s="4" t="n">
        <v>1969</v>
      </c>
      <c r="E1128" s="4" t="s">
        <v>91</v>
      </c>
      <c r="F1128" s="4" t="s">
        <v>8468</v>
      </c>
      <c r="G1128" s="4" t="str">
        <f aca="false">IF(LEFT(I1128,3)="R1 ","L6",IF(D1128&gt;=2014,"L1",IF(D1128&gt;=1998,"L2",IF(D1128&gt;=1987,"L3",IF(D1128&gt;=1978,"L4",IF(D1128&gt;=1965,"L5","L6"))))))</f>
        <v>L5</v>
      </c>
      <c r="H1128" s="4" t="str">
        <f aca="false">IFERROR(INDEX(Lanes!$C$2:$C$60,MATCH(LEFT(I1128,FIND(" ",I1128)-1),Lanes!$A$2:$A$60,0)),"?")</f>
        <v>V</v>
      </c>
      <c r="I1128" s="4" t="s">
        <v>8469</v>
      </c>
      <c r="J1128" s="4"/>
      <c r="K1128" s="4" t="s">
        <v>3617</v>
      </c>
      <c r="L1128" s="4" t="s">
        <v>45</v>
      </c>
      <c r="M1128" s="4" t="s">
        <v>8470</v>
      </c>
      <c r="N1128" s="4" t="s">
        <v>8471</v>
      </c>
      <c r="O1128" s="4" t="s">
        <v>8472</v>
      </c>
      <c r="P1128" s="2" t="s">
        <v>8473</v>
      </c>
      <c r="Q1128" s="2" t="s">
        <v>8474</v>
      </c>
      <c r="R1128" s="4" t="s">
        <v>50</v>
      </c>
      <c r="S1128" s="4" t="s">
        <v>8475</v>
      </c>
      <c r="T1128" s="4" t="s">
        <v>52</v>
      </c>
      <c r="U1128" s="4"/>
      <c r="V1128" s="4"/>
      <c r="W1128" s="4"/>
      <c r="X1128" s="2" t="s">
        <v>8476</v>
      </c>
      <c r="Y1128" s="4" t="s">
        <v>54</v>
      </c>
      <c r="Z1128" s="4"/>
      <c r="AA1128" s="4"/>
      <c r="AB1128" s="4"/>
    </row>
    <row r="1129" customFormat="false" ht="75" hidden="false" customHeight="true" outlineLevel="0" collapsed="false">
      <c r="A1129" s="4" t="s">
        <v>8477</v>
      </c>
      <c r="B1129" s="4" t="s">
        <v>8467</v>
      </c>
      <c r="C1129" s="4" t="s">
        <v>8478</v>
      </c>
      <c r="D1129" s="4" t="n">
        <v>1970</v>
      </c>
      <c r="E1129" s="4" t="s">
        <v>91</v>
      </c>
      <c r="F1129" s="4" t="s">
        <v>8468</v>
      </c>
      <c r="G1129" s="4" t="str">
        <f aca="false">IF(LEFT(I1129,3)="R1 ","L6",IF(D1129&gt;=2014,"L1",IF(D1129&gt;=1998,"L2",IF(D1129&gt;=1987,"L3",IF(D1129&gt;=1978,"L4",IF(D1129&gt;=1965,"L5","L6"))))))</f>
        <v>L5</v>
      </c>
      <c r="H1129" s="4" t="str">
        <f aca="false">IFERROR(INDEX(Lanes!$C$2:$C$60,MATCH(LEFT(I1129,FIND(" ",I1129)-1),Lanes!$A$2:$A$60,0)),"?")</f>
        <v>V</v>
      </c>
      <c r="I1129" s="4" t="s">
        <v>8469</v>
      </c>
      <c r="J1129" s="4"/>
      <c r="K1129" s="4" t="s">
        <v>3617</v>
      </c>
      <c r="L1129" s="4" t="s">
        <v>45</v>
      </c>
      <c r="M1129" s="4" t="s">
        <v>8470</v>
      </c>
      <c r="N1129" s="4" t="s">
        <v>8471</v>
      </c>
      <c r="O1129" s="4" t="s">
        <v>8479</v>
      </c>
      <c r="P1129" s="2" t="s">
        <v>8480</v>
      </c>
      <c r="Q1129" s="2" t="s">
        <v>8481</v>
      </c>
      <c r="R1129" s="4" t="s">
        <v>50</v>
      </c>
      <c r="S1129" s="4" t="s">
        <v>8482</v>
      </c>
      <c r="T1129" s="4" t="s">
        <v>107</v>
      </c>
      <c r="U1129" s="4"/>
      <c r="V1129" s="4"/>
      <c r="W1129" s="4"/>
      <c r="X1129" s="2" t="s">
        <v>8483</v>
      </c>
      <c r="Y1129" s="4" t="s">
        <v>77</v>
      </c>
      <c r="Z1129" s="4"/>
      <c r="AA1129" s="4"/>
      <c r="AB1129" s="4"/>
    </row>
    <row r="1130" customFormat="false" ht="75" hidden="false" customHeight="true" outlineLevel="0" collapsed="false">
      <c r="A1130" s="4" t="s">
        <v>8484</v>
      </c>
      <c r="B1130" s="4" t="s">
        <v>8467</v>
      </c>
      <c r="C1130" s="4" t="s">
        <v>8485</v>
      </c>
      <c r="D1130" s="4" t="n">
        <v>1971</v>
      </c>
      <c r="E1130" s="4" t="s">
        <v>396</v>
      </c>
      <c r="F1130" s="4" t="s">
        <v>2305</v>
      </c>
      <c r="G1130" s="4" t="str">
        <f aca="false">IF(LEFT(I1130,3)="R1 ","L6",IF(D1130&gt;=2014,"L1",IF(D1130&gt;=1998,"L2",IF(D1130&gt;=1987,"L3",IF(D1130&gt;=1978,"L4",IF(D1130&gt;=1965,"L5","L6"))))))</f>
        <v>L5</v>
      </c>
      <c r="H1130" s="4" t="str">
        <f aca="false">IFERROR(INDEX(Lanes!$C$2:$C$60,MATCH(LEFT(I1130,FIND(" ",I1130)-1),Lanes!$A$2:$A$60,0)),"?")</f>
        <v>V</v>
      </c>
      <c r="I1130" s="4" t="s">
        <v>8469</v>
      </c>
      <c r="J1130" s="4"/>
      <c r="K1130" s="4" t="s">
        <v>3617</v>
      </c>
      <c r="L1130" s="4" t="s">
        <v>45</v>
      </c>
      <c r="M1130" s="4" t="s">
        <v>8470</v>
      </c>
      <c r="N1130" s="4" t="s">
        <v>8471</v>
      </c>
      <c r="O1130" s="4" t="s">
        <v>8486</v>
      </c>
      <c r="P1130" s="2" t="s">
        <v>8487</v>
      </c>
      <c r="Q1130" s="2" t="s">
        <v>8488</v>
      </c>
      <c r="R1130" s="4" t="s">
        <v>50</v>
      </c>
      <c r="S1130" s="4" t="s">
        <v>8489</v>
      </c>
      <c r="T1130" s="4" t="s">
        <v>52</v>
      </c>
      <c r="U1130" s="4"/>
      <c r="V1130" s="4"/>
      <c r="W1130" s="4"/>
      <c r="X1130" s="2" t="s">
        <v>8490</v>
      </c>
      <c r="Y1130" s="4" t="s">
        <v>54</v>
      </c>
      <c r="Z1130" s="4"/>
      <c r="AA1130" s="4"/>
      <c r="AB1130" s="4"/>
    </row>
    <row r="1131" customFormat="false" ht="75" hidden="false" customHeight="true" outlineLevel="0" collapsed="false">
      <c r="A1131" s="4" t="s">
        <v>8491</v>
      </c>
      <c r="B1131" s="4" t="s">
        <v>8467</v>
      </c>
      <c r="C1131" s="4" t="s">
        <v>8492</v>
      </c>
      <c r="D1131" s="4" t="n">
        <v>1972</v>
      </c>
      <c r="E1131" s="4" t="s">
        <v>91</v>
      </c>
      <c r="F1131" s="4" t="s">
        <v>2305</v>
      </c>
      <c r="G1131" s="4" t="str">
        <f aca="false">IF(LEFT(I1131,3)="R1 ","L6",IF(D1131&gt;=2014,"L1",IF(D1131&gt;=1998,"L2",IF(D1131&gt;=1987,"L3",IF(D1131&gt;=1978,"L4",IF(D1131&gt;=1965,"L5","L6"))))))</f>
        <v>L5</v>
      </c>
      <c r="H1131" s="4" t="str">
        <f aca="false">IFERROR(INDEX(Lanes!$C$2:$C$60,MATCH(LEFT(I1131,FIND(" ",I1131)-1),Lanes!$A$2:$A$60,0)),"?")</f>
        <v>V</v>
      </c>
      <c r="I1131" s="4" t="s">
        <v>8469</v>
      </c>
      <c r="J1131" s="4"/>
      <c r="K1131" s="4" t="s">
        <v>3617</v>
      </c>
      <c r="L1131" s="4" t="s">
        <v>45</v>
      </c>
      <c r="M1131" s="4" t="s">
        <v>8470</v>
      </c>
      <c r="N1131" s="4" t="s">
        <v>8471</v>
      </c>
      <c r="O1131" s="4" t="s">
        <v>8493</v>
      </c>
      <c r="P1131" s="2" t="s">
        <v>8494</v>
      </c>
      <c r="Q1131" s="2" t="s">
        <v>8495</v>
      </c>
      <c r="R1131" s="4" t="s">
        <v>50</v>
      </c>
      <c r="S1131" s="4" t="s">
        <v>8496</v>
      </c>
      <c r="T1131" s="4" t="s">
        <v>52</v>
      </c>
      <c r="U1131" s="4"/>
      <c r="V1131" s="4"/>
      <c r="W1131" s="4"/>
      <c r="X1131" s="2" t="s">
        <v>8497</v>
      </c>
      <c r="Y1131" s="4" t="s">
        <v>54</v>
      </c>
      <c r="Z1131" s="4"/>
      <c r="AA1131" s="4"/>
      <c r="AB1131" s="4"/>
    </row>
    <row r="1132" customFormat="false" ht="75" hidden="false" customHeight="true" outlineLevel="0" collapsed="false">
      <c r="A1132" s="4" t="s">
        <v>8498</v>
      </c>
      <c r="B1132" s="4" t="s">
        <v>8467</v>
      </c>
      <c r="C1132" s="4" t="s">
        <v>8499</v>
      </c>
      <c r="D1132" s="4" t="n">
        <v>1973</v>
      </c>
      <c r="E1132" s="4" t="s">
        <v>91</v>
      </c>
      <c r="F1132" s="4" t="s">
        <v>2305</v>
      </c>
      <c r="G1132" s="4" t="str">
        <f aca="false">IF(LEFT(I1132,3)="R1 ","L6",IF(D1132&gt;=2014,"L1",IF(D1132&gt;=1998,"L2",IF(D1132&gt;=1987,"L3",IF(D1132&gt;=1978,"L4",IF(D1132&gt;=1965,"L5","L6"))))))</f>
        <v>L5</v>
      </c>
      <c r="H1132" s="4" t="str">
        <f aca="false">IFERROR(INDEX(Lanes!$C$2:$C$60,MATCH(LEFT(I1132,FIND(" ",I1132)-1),Lanes!$A$2:$A$60,0)),"?")</f>
        <v>V</v>
      </c>
      <c r="I1132" s="4" t="s">
        <v>8469</v>
      </c>
      <c r="J1132" s="4" t="s">
        <v>5080</v>
      </c>
      <c r="K1132" s="4" t="s">
        <v>3617</v>
      </c>
      <c r="L1132" s="4" t="s">
        <v>45</v>
      </c>
      <c r="M1132" s="4" t="s">
        <v>8470</v>
      </c>
      <c r="N1132" s="4" t="s">
        <v>8471</v>
      </c>
      <c r="O1132" s="4" t="s">
        <v>8500</v>
      </c>
      <c r="P1132" s="2" t="s">
        <v>8501</v>
      </c>
      <c r="Q1132" s="2" t="s">
        <v>8502</v>
      </c>
      <c r="R1132" s="4" t="s">
        <v>50</v>
      </c>
      <c r="S1132" s="4" t="s">
        <v>8503</v>
      </c>
      <c r="T1132" s="4" t="s">
        <v>52</v>
      </c>
      <c r="U1132" s="4"/>
      <c r="V1132" s="4"/>
      <c r="W1132" s="4"/>
      <c r="X1132" s="2" t="s">
        <v>8504</v>
      </c>
      <c r="Y1132" s="4" t="s">
        <v>54</v>
      </c>
      <c r="Z1132" s="4"/>
      <c r="AA1132" s="4"/>
      <c r="AB1132" s="4"/>
    </row>
    <row r="1133" customFormat="false" ht="75" hidden="false" customHeight="true" outlineLevel="0" collapsed="false">
      <c r="A1133" s="4" t="s">
        <v>8505</v>
      </c>
      <c r="B1133" s="4" t="s">
        <v>8506</v>
      </c>
      <c r="C1133" s="4" t="s">
        <v>8507</v>
      </c>
      <c r="D1133" s="4" t="n">
        <v>1973</v>
      </c>
      <c r="E1133" s="4" t="s">
        <v>91</v>
      </c>
      <c r="F1133" s="4" t="s">
        <v>7051</v>
      </c>
      <c r="G1133" s="4" t="str">
        <f aca="false">IF(LEFT(I1133,3)="R1 ","L6",IF(D1133&gt;=2014,"L1",IF(D1133&gt;=1998,"L2",IF(D1133&gt;=1987,"L3",IF(D1133&gt;=1978,"L4",IF(D1133&gt;=1965,"L5","L6"))))))</f>
        <v>L5</v>
      </c>
      <c r="H1133" s="4" t="str">
        <f aca="false">IFERROR(INDEX(Lanes!$C$2:$C$60,MATCH(LEFT(I1133,FIND(" ",I1133)-1),Lanes!$A$2:$A$60,0)),"?")</f>
        <v>V</v>
      </c>
      <c r="I1133" s="4" t="s">
        <v>8469</v>
      </c>
      <c r="J1133" s="4" t="s">
        <v>2237</v>
      </c>
      <c r="K1133" s="4" t="s">
        <v>3617</v>
      </c>
      <c r="L1133" s="4" t="s">
        <v>45</v>
      </c>
      <c r="M1133" s="4" t="s">
        <v>8508</v>
      </c>
      <c r="N1133" s="4" t="s">
        <v>8509</v>
      </c>
      <c r="O1133" s="4" t="s">
        <v>8510</v>
      </c>
      <c r="P1133" s="2" t="s">
        <v>8511</v>
      </c>
      <c r="Q1133" s="2" t="s">
        <v>8512</v>
      </c>
      <c r="R1133" s="4" t="s">
        <v>50</v>
      </c>
      <c r="S1133" s="4" t="s">
        <v>8513</v>
      </c>
      <c r="T1133" s="4" t="s">
        <v>52</v>
      </c>
      <c r="U1133" s="4" t="s">
        <v>75</v>
      </c>
      <c r="V1133" s="4"/>
      <c r="W1133" s="4" t="s">
        <v>75</v>
      </c>
      <c r="X1133" s="2" t="s">
        <v>8514</v>
      </c>
      <c r="Y1133" s="4" t="s">
        <v>54</v>
      </c>
      <c r="Z1133" s="4"/>
      <c r="AA1133" s="4"/>
      <c r="AB1133" s="4"/>
    </row>
    <row r="1134" customFormat="false" ht="75" hidden="false" customHeight="true" outlineLevel="0" collapsed="false">
      <c r="A1134" s="4" t="s">
        <v>8515</v>
      </c>
      <c r="B1134" s="4" t="s">
        <v>8506</v>
      </c>
      <c r="C1134" s="4" t="s">
        <v>8516</v>
      </c>
      <c r="D1134" s="4" t="n">
        <v>1974</v>
      </c>
      <c r="E1134" s="4" t="s">
        <v>91</v>
      </c>
      <c r="F1134" s="4" t="s">
        <v>7051</v>
      </c>
      <c r="G1134" s="4" t="str">
        <f aca="false">IF(LEFT(I1134,3)="R1 ","L6",IF(D1134&gt;=2014,"L1",IF(D1134&gt;=1998,"L2",IF(D1134&gt;=1987,"L3",IF(D1134&gt;=1978,"L4",IF(D1134&gt;=1965,"L5","L6"))))))</f>
        <v>L5</v>
      </c>
      <c r="H1134" s="4" t="str">
        <f aca="false">IFERROR(INDEX(Lanes!$C$2:$C$60,MATCH(LEFT(I1134,FIND(" ",I1134)-1),Lanes!$A$2:$A$60,0)),"?")</f>
        <v>V</v>
      </c>
      <c r="I1134" s="4" t="s">
        <v>8469</v>
      </c>
      <c r="J1134" s="4"/>
      <c r="K1134" s="4" t="s">
        <v>3617</v>
      </c>
      <c r="L1134" s="4" t="s">
        <v>45</v>
      </c>
      <c r="M1134" s="4" t="s">
        <v>8508</v>
      </c>
      <c r="N1134" s="4" t="s">
        <v>8509</v>
      </c>
      <c r="O1134" s="4" t="s">
        <v>8517</v>
      </c>
      <c r="P1134" s="2" t="s">
        <v>8518</v>
      </c>
      <c r="Q1134" s="2" t="s">
        <v>8519</v>
      </c>
      <c r="R1134" s="4" t="s">
        <v>50</v>
      </c>
      <c r="S1134" s="4" t="s">
        <v>8520</v>
      </c>
      <c r="T1134" s="4" t="s">
        <v>52</v>
      </c>
      <c r="U1134" s="4"/>
      <c r="V1134" s="4"/>
      <c r="W1134" s="4" t="s">
        <v>75</v>
      </c>
      <c r="X1134" s="2" t="s">
        <v>8521</v>
      </c>
      <c r="Y1134" s="4" t="s">
        <v>54</v>
      </c>
      <c r="Z1134" s="4"/>
      <c r="AA1134" s="4"/>
      <c r="AB1134" s="4"/>
    </row>
    <row r="1135" customFormat="false" ht="75" hidden="false" customHeight="true" outlineLevel="0" collapsed="false">
      <c r="A1135" s="4" t="s">
        <v>8522</v>
      </c>
      <c r="B1135" s="4" t="s">
        <v>8506</v>
      </c>
      <c r="C1135" s="4" t="s">
        <v>8523</v>
      </c>
      <c r="D1135" s="4" t="n">
        <v>1975</v>
      </c>
      <c r="E1135" s="4" t="s">
        <v>91</v>
      </c>
      <c r="F1135" s="4" t="s">
        <v>7051</v>
      </c>
      <c r="G1135" s="4" t="str">
        <f aca="false">IF(LEFT(I1135,3)="R1 ","L6",IF(D1135&gt;=2014,"L1",IF(D1135&gt;=1998,"L2",IF(D1135&gt;=1987,"L3",IF(D1135&gt;=1978,"L4",IF(D1135&gt;=1965,"L5","L6"))))))</f>
        <v>L5</v>
      </c>
      <c r="H1135" s="4" t="str">
        <f aca="false">IFERROR(INDEX(Lanes!$C$2:$C$60,MATCH(LEFT(I1135,FIND(" ",I1135)-1),Lanes!$A$2:$A$60,0)),"?")</f>
        <v>V</v>
      </c>
      <c r="I1135" s="4" t="s">
        <v>8469</v>
      </c>
      <c r="J1135" s="4"/>
      <c r="K1135" s="4" t="s">
        <v>3617</v>
      </c>
      <c r="L1135" s="4" t="s">
        <v>45</v>
      </c>
      <c r="M1135" s="4" t="s">
        <v>8508</v>
      </c>
      <c r="N1135" s="4" t="s">
        <v>8509</v>
      </c>
      <c r="O1135" s="4" t="s">
        <v>8524</v>
      </c>
      <c r="P1135" s="2" t="s">
        <v>8525</v>
      </c>
      <c r="Q1135" s="2" t="s">
        <v>8526</v>
      </c>
      <c r="R1135" s="4" t="s">
        <v>50</v>
      </c>
      <c r="S1135" s="4" t="s">
        <v>8527</v>
      </c>
      <c r="T1135" s="4" t="s">
        <v>107</v>
      </c>
      <c r="U1135" s="4"/>
      <c r="V1135" s="4"/>
      <c r="W1135" s="4" t="s">
        <v>75</v>
      </c>
      <c r="X1135" s="2" t="s">
        <v>8528</v>
      </c>
      <c r="Y1135" s="4" t="s">
        <v>77</v>
      </c>
      <c r="Z1135" s="4"/>
      <c r="AA1135" s="4"/>
      <c r="AB1135" s="4"/>
    </row>
    <row r="1136" customFormat="false" ht="75" hidden="false" customHeight="true" outlineLevel="0" collapsed="false">
      <c r="A1136" s="4" t="s">
        <v>8529</v>
      </c>
      <c r="B1136" s="4" t="s">
        <v>8506</v>
      </c>
      <c r="C1136" s="4" t="s">
        <v>8530</v>
      </c>
      <c r="D1136" s="4" t="n">
        <v>1976</v>
      </c>
      <c r="E1136" s="4" t="s">
        <v>91</v>
      </c>
      <c r="F1136" s="4" t="s">
        <v>7051</v>
      </c>
      <c r="G1136" s="4" t="str">
        <f aca="false">IF(LEFT(I1136,3)="R1 ","L6",IF(D1136&gt;=2014,"L1",IF(D1136&gt;=1998,"L2",IF(D1136&gt;=1987,"L3",IF(D1136&gt;=1978,"L4",IF(D1136&gt;=1965,"L5","L6"))))))</f>
        <v>L5</v>
      </c>
      <c r="H1136" s="4" t="str">
        <f aca="false">IFERROR(INDEX(Lanes!$C$2:$C$60,MATCH(LEFT(I1136,FIND(" ",I1136)-1),Lanes!$A$2:$A$60,0)),"?")</f>
        <v>V</v>
      </c>
      <c r="I1136" s="4" t="s">
        <v>8469</v>
      </c>
      <c r="J1136" s="4"/>
      <c r="K1136" s="4" t="s">
        <v>3617</v>
      </c>
      <c r="L1136" s="4" t="s">
        <v>45</v>
      </c>
      <c r="M1136" s="4" t="s">
        <v>8508</v>
      </c>
      <c r="N1136" s="4" t="s">
        <v>8509</v>
      </c>
      <c r="O1136" s="4" t="s">
        <v>8531</v>
      </c>
      <c r="P1136" s="2" t="s">
        <v>8532</v>
      </c>
      <c r="Q1136" s="2" t="s">
        <v>8533</v>
      </c>
      <c r="R1136" s="4" t="s">
        <v>50</v>
      </c>
      <c r="S1136" s="4" t="s">
        <v>8534</v>
      </c>
      <c r="T1136" s="4" t="s">
        <v>402</v>
      </c>
      <c r="U1136" s="4"/>
      <c r="V1136" s="4"/>
      <c r="W1136" s="4" t="s">
        <v>75</v>
      </c>
      <c r="X1136" s="2" t="s">
        <v>8528</v>
      </c>
      <c r="Y1136" s="4" t="s">
        <v>77</v>
      </c>
      <c r="Z1136" s="4"/>
      <c r="AA1136" s="4"/>
      <c r="AB1136" s="4"/>
    </row>
    <row r="1137" customFormat="false" ht="75" hidden="false" customHeight="true" outlineLevel="0" collapsed="false">
      <c r="A1137" s="4" t="s">
        <v>8535</v>
      </c>
      <c r="B1137" s="4" t="s">
        <v>8506</v>
      </c>
      <c r="C1137" s="4" t="s">
        <v>8536</v>
      </c>
      <c r="D1137" s="4" t="n">
        <v>1976</v>
      </c>
      <c r="E1137" s="4" t="s">
        <v>396</v>
      </c>
      <c r="F1137" s="4" t="s">
        <v>7051</v>
      </c>
      <c r="G1137" s="4" t="str">
        <f aca="false">IF(LEFT(I1137,3)="R1 ","L6",IF(D1137&gt;=2014,"L1",IF(D1137&gt;=1998,"L2",IF(D1137&gt;=1987,"L3",IF(D1137&gt;=1978,"L4",IF(D1137&gt;=1965,"L5","L6"))))))</f>
        <v>L5</v>
      </c>
      <c r="H1137" s="4" t="str">
        <f aca="false">IFERROR(INDEX(Lanes!$C$2:$C$60,MATCH(LEFT(I1137,FIND(" ",I1137)-1),Lanes!$A$2:$A$60,0)),"?")</f>
        <v>V</v>
      </c>
      <c r="I1137" s="4" t="s">
        <v>8469</v>
      </c>
      <c r="J1137" s="4"/>
      <c r="K1137" s="4" t="s">
        <v>3617</v>
      </c>
      <c r="L1137" s="4" t="s">
        <v>45</v>
      </c>
      <c r="M1137" s="4" t="s">
        <v>8508</v>
      </c>
      <c r="N1137" s="4" t="s">
        <v>8509</v>
      </c>
      <c r="O1137" s="4" t="s">
        <v>8537</v>
      </c>
      <c r="P1137" s="2" t="s">
        <v>8538</v>
      </c>
      <c r="Q1137" s="2" t="s">
        <v>8539</v>
      </c>
      <c r="R1137" s="4" t="s">
        <v>50</v>
      </c>
      <c r="S1137" s="4" t="s">
        <v>8540</v>
      </c>
      <c r="T1137" s="4" t="s">
        <v>107</v>
      </c>
      <c r="U1137" s="4"/>
      <c r="V1137" s="4"/>
      <c r="W1137" s="4" t="s">
        <v>75</v>
      </c>
      <c r="X1137" s="2" t="s">
        <v>8541</v>
      </c>
      <c r="Y1137" s="4" t="s">
        <v>54</v>
      </c>
      <c r="Z1137" s="4"/>
      <c r="AA1137" s="4"/>
      <c r="AB1137" s="4"/>
    </row>
    <row r="1138" customFormat="false" ht="75" hidden="false" customHeight="true" outlineLevel="0" collapsed="false">
      <c r="A1138" s="4" t="s">
        <v>8542</v>
      </c>
      <c r="B1138" s="4" t="s">
        <v>8506</v>
      </c>
      <c r="C1138" s="4" t="s">
        <v>8543</v>
      </c>
      <c r="D1138" s="4" t="n">
        <v>1977</v>
      </c>
      <c r="E1138" s="4" t="s">
        <v>91</v>
      </c>
      <c r="F1138" s="4" t="s">
        <v>7051</v>
      </c>
      <c r="G1138" s="4" t="str">
        <f aca="false">IF(LEFT(I1138,3)="R1 ","L6",IF(D1138&gt;=2014,"L1",IF(D1138&gt;=1998,"L2",IF(D1138&gt;=1987,"L3",IF(D1138&gt;=1978,"L4",IF(D1138&gt;=1965,"L5","L6"))))))</f>
        <v>L5</v>
      </c>
      <c r="H1138" s="4" t="str">
        <f aca="false">IFERROR(INDEX(Lanes!$C$2:$C$60,MATCH(LEFT(I1138,FIND(" ",I1138)-1),Lanes!$A$2:$A$60,0)),"?")</f>
        <v>V</v>
      </c>
      <c r="I1138" s="4" t="s">
        <v>8469</v>
      </c>
      <c r="J1138" s="4" t="s">
        <v>2237</v>
      </c>
      <c r="K1138" s="4" t="s">
        <v>3617</v>
      </c>
      <c r="L1138" s="4" t="s">
        <v>45</v>
      </c>
      <c r="M1138" s="4" t="s">
        <v>8508</v>
      </c>
      <c r="N1138" s="4" t="s">
        <v>8509</v>
      </c>
      <c r="O1138" s="4" t="s">
        <v>8544</v>
      </c>
      <c r="P1138" s="2" t="s">
        <v>8545</v>
      </c>
      <c r="Q1138" s="2" t="s">
        <v>8546</v>
      </c>
      <c r="R1138" s="4" t="s">
        <v>50</v>
      </c>
      <c r="S1138" s="4" t="s">
        <v>8547</v>
      </c>
      <c r="T1138" s="4" t="s">
        <v>52</v>
      </c>
      <c r="U1138" s="4"/>
      <c r="V1138" s="4"/>
      <c r="W1138" s="4" t="s">
        <v>75</v>
      </c>
      <c r="X1138" s="2" t="s">
        <v>8548</v>
      </c>
      <c r="Y1138" s="4" t="s">
        <v>54</v>
      </c>
      <c r="Z1138" s="4"/>
      <c r="AA1138" s="4"/>
      <c r="AB1138" s="4"/>
    </row>
    <row r="1139" customFormat="false" ht="75" hidden="false" customHeight="true" outlineLevel="0" collapsed="false">
      <c r="A1139" s="4" t="s">
        <v>8549</v>
      </c>
      <c r="B1139" s="4" t="s">
        <v>8550</v>
      </c>
      <c r="C1139" s="4" t="s">
        <v>8550</v>
      </c>
      <c r="D1139" s="4" t="n">
        <v>1973</v>
      </c>
      <c r="E1139" s="4" t="s">
        <v>91</v>
      </c>
      <c r="F1139" s="4" t="s">
        <v>2305</v>
      </c>
      <c r="G1139" s="4" t="str">
        <f aca="false">IF(LEFT(I1139,3)="R1 ","L6",IF(D1139&gt;=2014,"L1",IF(D1139&gt;=1998,"L2",IF(D1139&gt;=1987,"L3",IF(D1139&gt;=1978,"L4",IF(D1139&gt;=1965,"L5","L6"))))))</f>
        <v>L5</v>
      </c>
      <c r="H1139" s="4" t="str">
        <f aca="false">IFERROR(INDEX(Lanes!$C$2:$C$60,MATCH(LEFT(I1139,FIND(" ",I1139)-1),Lanes!$A$2:$A$60,0)),"?")</f>
        <v>V</v>
      </c>
      <c r="I1139" s="4" t="s">
        <v>8469</v>
      </c>
      <c r="J1139" s="4"/>
      <c r="K1139" s="4" t="s">
        <v>3617</v>
      </c>
      <c r="L1139" s="4" t="s">
        <v>45</v>
      </c>
      <c r="M1139" s="4" t="s">
        <v>8551</v>
      </c>
      <c r="N1139" s="4" t="s">
        <v>8471</v>
      </c>
      <c r="O1139" s="4" t="s">
        <v>8552</v>
      </c>
      <c r="P1139" s="2" t="s">
        <v>8553</v>
      </c>
      <c r="Q1139" s="2" t="s">
        <v>8554</v>
      </c>
      <c r="R1139" s="4" t="s">
        <v>50</v>
      </c>
      <c r="S1139" s="4" t="s">
        <v>8555</v>
      </c>
      <c r="T1139" s="4" t="s">
        <v>52</v>
      </c>
      <c r="U1139" s="4"/>
      <c r="V1139" s="4"/>
      <c r="W1139" s="4"/>
      <c r="X1139" s="2" t="s">
        <v>8556</v>
      </c>
      <c r="Y1139" s="4" t="s">
        <v>77</v>
      </c>
      <c r="Z1139" s="4"/>
      <c r="AA1139" s="4"/>
      <c r="AB1139" s="4"/>
    </row>
    <row r="1140" customFormat="false" ht="75" hidden="false" customHeight="true" outlineLevel="0" collapsed="false">
      <c r="A1140" s="4" t="s">
        <v>8557</v>
      </c>
      <c r="B1140" s="4" t="s">
        <v>8550</v>
      </c>
      <c r="C1140" s="4" t="s">
        <v>8558</v>
      </c>
      <c r="D1140" s="4" t="n">
        <v>1974</v>
      </c>
      <c r="E1140" s="4" t="s">
        <v>91</v>
      </c>
      <c r="F1140" s="4" t="s">
        <v>2305</v>
      </c>
      <c r="G1140" s="4" t="str">
        <f aca="false">IF(LEFT(I1140,3)="R1 ","L6",IF(D1140&gt;=2014,"L1",IF(D1140&gt;=1998,"L2",IF(D1140&gt;=1987,"L3",IF(D1140&gt;=1978,"L4",IF(D1140&gt;=1965,"L5","L6"))))))</f>
        <v>L5</v>
      </c>
      <c r="H1140" s="4" t="str">
        <f aca="false">IFERROR(INDEX(Lanes!$C$2:$C$60,MATCH(LEFT(I1140,FIND(" ",I1140)-1),Lanes!$A$2:$A$60,0)),"?")</f>
        <v>V</v>
      </c>
      <c r="I1140" s="4" t="s">
        <v>8469</v>
      </c>
      <c r="J1140" s="4"/>
      <c r="K1140" s="4" t="s">
        <v>3617</v>
      </c>
      <c r="L1140" s="4" t="s">
        <v>45</v>
      </c>
      <c r="M1140" s="4" t="s">
        <v>8551</v>
      </c>
      <c r="N1140" s="4" t="s">
        <v>8471</v>
      </c>
      <c r="O1140" s="4" t="s">
        <v>8559</v>
      </c>
      <c r="P1140" s="2" t="s">
        <v>8560</v>
      </c>
      <c r="Q1140" s="2" t="s">
        <v>8561</v>
      </c>
      <c r="R1140" s="4" t="s">
        <v>50</v>
      </c>
      <c r="S1140" s="4" t="s">
        <v>8562</v>
      </c>
      <c r="T1140" s="4" t="s">
        <v>107</v>
      </c>
      <c r="U1140" s="4"/>
      <c r="V1140" s="4"/>
      <c r="W1140" s="4"/>
      <c r="X1140" s="2" t="s">
        <v>8563</v>
      </c>
      <c r="Y1140" s="4" t="s">
        <v>54</v>
      </c>
      <c r="Z1140" s="4"/>
      <c r="AA1140" s="4"/>
      <c r="AB1140" s="4"/>
    </row>
    <row r="1141" customFormat="false" ht="75" hidden="false" customHeight="true" outlineLevel="0" collapsed="false">
      <c r="A1141" s="4" t="s">
        <v>8564</v>
      </c>
      <c r="B1141" s="4" t="s">
        <v>8550</v>
      </c>
      <c r="C1141" s="4" t="s">
        <v>8565</v>
      </c>
      <c r="D1141" s="4" t="n">
        <v>1975</v>
      </c>
      <c r="E1141" s="4" t="s">
        <v>91</v>
      </c>
      <c r="F1141" s="4" t="s">
        <v>2305</v>
      </c>
      <c r="G1141" s="4" t="str">
        <f aca="false">IF(LEFT(I1141,3)="R1 ","L6",IF(D1141&gt;=2014,"L1",IF(D1141&gt;=1998,"L2",IF(D1141&gt;=1987,"L3",IF(D1141&gt;=1978,"L4",IF(D1141&gt;=1965,"L5","L6"))))))</f>
        <v>L5</v>
      </c>
      <c r="H1141" s="4" t="str">
        <f aca="false">IFERROR(INDEX(Lanes!$C$2:$C$60,MATCH(LEFT(I1141,FIND(" ",I1141)-1),Lanes!$A$2:$A$60,0)),"?")</f>
        <v>V</v>
      </c>
      <c r="I1141" s="4" t="s">
        <v>8469</v>
      </c>
      <c r="J1141" s="4"/>
      <c r="K1141" s="4" t="s">
        <v>3617</v>
      </c>
      <c r="L1141" s="4" t="s">
        <v>45</v>
      </c>
      <c r="M1141" s="4" t="s">
        <v>8551</v>
      </c>
      <c r="N1141" s="4" t="s">
        <v>8471</v>
      </c>
      <c r="O1141" s="4" t="s">
        <v>8566</v>
      </c>
      <c r="P1141" s="2" t="s">
        <v>8567</v>
      </c>
      <c r="Q1141" s="2" t="s">
        <v>8568</v>
      </c>
      <c r="R1141" s="4" t="s">
        <v>50</v>
      </c>
      <c r="S1141" s="4" t="s">
        <v>8569</v>
      </c>
      <c r="T1141" s="4" t="s">
        <v>52</v>
      </c>
      <c r="U1141" s="4"/>
      <c r="V1141" s="4"/>
      <c r="W1141" s="4"/>
      <c r="X1141" s="2" t="s">
        <v>8570</v>
      </c>
      <c r="Y1141" s="4" t="s">
        <v>77</v>
      </c>
      <c r="Z1141" s="4"/>
      <c r="AA1141" s="4"/>
      <c r="AB1141" s="4"/>
    </row>
    <row r="1142" customFormat="false" ht="75" hidden="false" customHeight="true" outlineLevel="0" collapsed="false">
      <c r="A1142" s="4" t="s">
        <v>8571</v>
      </c>
      <c r="B1142" s="4" t="s">
        <v>8550</v>
      </c>
      <c r="C1142" s="4" t="s">
        <v>8572</v>
      </c>
      <c r="D1142" s="4" t="n">
        <v>1977</v>
      </c>
      <c r="E1142" s="4" t="s">
        <v>91</v>
      </c>
      <c r="F1142" s="4" t="s">
        <v>2305</v>
      </c>
      <c r="G1142" s="4" t="str">
        <f aca="false">IF(LEFT(I1142,3)="R1 ","L6",IF(D1142&gt;=2014,"L1",IF(D1142&gt;=1998,"L2",IF(D1142&gt;=1987,"L3",IF(D1142&gt;=1978,"L4",IF(D1142&gt;=1965,"L5","L6"))))))</f>
        <v>L5</v>
      </c>
      <c r="H1142" s="4" t="str">
        <f aca="false">IFERROR(INDEX(Lanes!$C$2:$C$60,MATCH(LEFT(I1142,FIND(" ",I1142)-1),Lanes!$A$2:$A$60,0)),"?")</f>
        <v>V</v>
      </c>
      <c r="I1142" s="4" t="s">
        <v>8469</v>
      </c>
      <c r="J1142" s="4"/>
      <c r="K1142" s="4" t="s">
        <v>3617</v>
      </c>
      <c r="L1142" s="4" t="s">
        <v>45</v>
      </c>
      <c r="M1142" s="4" t="s">
        <v>8551</v>
      </c>
      <c r="N1142" s="4" t="s">
        <v>8471</v>
      </c>
      <c r="O1142" s="4" t="s">
        <v>8573</v>
      </c>
      <c r="P1142" s="2" t="s">
        <v>8574</v>
      </c>
      <c r="Q1142" s="2" t="s">
        <v>8575</v>
      </c>
      <c r="R1142" s="4" t="s">
        <v>50</v>
      </c>
      <c r="S1142" s="4" t="s">
        <v>8576</v>
      </c>
      <c r="T1142" s="4" t="s">
        <v>52</v>
      </c>
      <c r="U1142" s="4"/>
      <c r="V1142" s="4"/>
      <c r="W1142" s="4"/>
      <c r="X1142" s="2" t="s">
        <v>8577</v>
      </c>
      <c r="Y1142" s="4" t="s">
        <v>77</v>
      </c>
      <c r="Z1142" s="4"/>
      <c r="AA1142" s="4"/>
      <c r="AB1142" s="4"/>
    </row>
    <row r="1143" customFormat="false" ht="75" hidden="false" customHeight="true" outlineLevel="0" collapsed="false">
      <c r="A1143" s="4" t="s">
        <v>8578</v>
      </c>
      <c r="B1143" s="4" t="s">
        <v>8579</v>
      </c>
      <c r="C1143" s="4" t="s">
        <v>8579</v>
      </c>
      <c r="D1143" s="4" t="n">
        <v>1971</v>
      </c>
      <c r="E1143" s="4" t="s">
        <v>91</v>
      </c>
      <c r="F1143" s="4" t="s">
        <v>614</v>
      </c>
      <c r="G1143" s="4" t="str">
        <f aca="false">IF(LEFT(I1143,3)="R1 ","L6",IF(D1143&gt;=2014,"L1",IF(D1143&gt;=1998,"L2",IF(D1143&gt;=1987,"L3",IF(D1143&gt;=1978,"L4",IF(D1143&gt;=1965,"L5","L6"))))))</f>
        <v>L5</v>
      </c>
      <c r="H1143" s="4" t="str">
        <f aca="false">IFERROR(INDEX(Lanes!$C$2:$C$60,MATCH(LEFT(I1143,FIND(" ",I1143)-1),Lanes!$A$2:$A$60,0)),"?")</f>
        <v>V</v>
      </c>
      <c r="I1143" s="4" t="s">
        <v>8469</v>
      </c>
      <c r="J1143" s="4"/>
      <c r="K1143" s="4" t="s">
        <v>3617</v>
      </c>
      <c r="L1143" s="4" t="s">
        <v>472</v>
      </c>
      <c r="M1143" s="4" t="s">
        <v>1565</v>
      </c>
      <c r="N1143" s="4" t="s">
        <v>8580</v>
      </c>
      <c r="O1143" s="4" t="s">
        <v>8581</v>
      </c>
      <c r="P1143" s="2" t="s">
        <v>8582</v>
      </c>
      <c r="Q1143" s="2" t="s">
        <v>8583</v>
      </c>
      <c r="R1143" s="4" t="s">
        <v>50</v>
      </c>
      <c r="S1143" s="4" t="s">
        <v>8584</v>
      </c>
      <c r="T1143" s="4" t="s">
        <v>107</v>
      </c>
      <c r="U1143" s="4"/>
      <c r="V1143" s="4"/>
      <c r="W1143" s="4"/>
      <c r="X1143" s="2" t="s">
        <v>8585</v>
      </c>
      <c r="Y1143" s="4" t="s">
        <v>77</v>
      </c>
      <c r="Z1143" s="4"/>
      <c r="AA1143" s="4"/>
      <c r="AB1143" s="4"/>
    </row>
    <row r="1144" customFormat="false" ht="75" hidden="false" customHeight="true" outlineLevel="0" collapsed="false">
      <c r="A1144" s="4" t="s">
        <v>8586</v>
      </c>
      <c r="B1144" s="4" t="s">
        <v>8579</v>
      </c>
      <c r="C1144" s="4" t="s">
        <v>8587</v>
      </c>
      <c r="D1144" s="4" t="n">
        <v>1972</v>
      </c>
      <c r="E1144" s="4" t="s">
        <v>91</v>
      </c>
      <c r="F1144" s="4" t="s">
        <v>614</v>
      </c>
      <c r="G1144" s="4" t="str">
        <f aca="false">IF(LEFT(I1144,3)="R1 ","L6",IF(D1144&gt;=2014,"L1",IF(D1144&gt;=1998,"L2",IF(D1144&gt;=1987,"L3",IF(D1144&gt;=1978,"L4",IF(D1144&gt;=1965,"L5","L6"))))))</f>
        <v>L5</v>
      </c>
      <c r="H1144" s="4" t="str">
        <f aca="false">IFERROR(INDEX(Lanes!$C$2:$C$60,MATCH(LEFT(I1144,FIND(" ",I1144)-1),Lanes!$A$2:$A$60,0)),"?")</f>
        <v>V</v>
      </c>
      <c r="I1144" s="4" t="s">
        <v>8469</v>
      </c>
      <c r="J1144" s="4"/>
      <c r="K1144" s="4" t="s">
        <v>3617</v>
      </c>
      <c r="L1144" s="4" t="s">
        <v>472</v>
      </c>
      <c r="M1144" s="4" t="s">
        <v>1565</v>
      </c>
      <c r="N1144" s="4" t="s">
        <v>8580</v>
      </c>
      <c r="O1144" s="4" t="s">
        <v>8588</v>
      </c>
      <c r="P1144" s="2" t="s">
        <v>8589</v>
      </c>
      <c r="Q1144" s="2" t="s">
        <v>8590</v>
      </c>
      <c r="R1144" s="4" t="s">
        <v>50</v>
      </c>
      <c r="S1144" s="4" t="s">
        <v>8591</v>
      </c>
      <c r="T1144" s="4" t="s">
        <v>107</v>
      </c>
      <c r="U1144" s="4"/>
      <c r="V1144" s="4"/>
      <c r="W1144" s="4"/>
      <c r="X1144" s="2" t="s">
        <v>8592</v>
      </c>
      <c r="Y1144" s="4" t="s">
        <v>77</v>
      </c>
      <c r="Z1144" s="4"/>
      <c r="AA1144" s="4"/>
      <c r="AB1144" s="4"/>
    </row>
    <row r="1145" customFormat="false" ht="75" hidden="false" customHeight="true" outlineLevel="0" collapsed="false">
      <c r="A1145" s="4" t="s">
        <v>8593</v>
      </c>
      <c r="B1145" s="4" t="s">
        <v>8579</v>
      </c>
      <c r="C1145" s="4" t="s">
        <v>8594</v>
      </c>
      <c r="D1145" s="4" t="n">
        <v>1973</v>
      </c>
      <c r="E1145" s="4" t="s">
        <v>91</v>
      </c>
      <c r="F1145" s="4" t="s">
        <v>614</v>
      </c>
      <c r="G1145" s="4" t="str">
        <f aca="false">IF(LEFT(I1145,3)="R1 ","L6",IF(D1145&gt;=2014,"L1",IF(D1145&gt;=1998,"L2",IF(D1145&gt;=1987,"L3",IF(D1145&gt;=1978,"L4",IF(D1145&gt;=1965,"L5","L6"))))))</f>
        <v>L5</v>
      </c>
      <c r="H1145" s="4" t="str">
        <f aca="false">IFERROR(INDEX(Lanes!$C$2:$C$60,MATCH(LEFT(I1145,FIND(" ",I1145)-1),Lanes!$A$2:$A$60,0)),"?")</f>
        <v>V</v>
      </c>
      <c r="I1145" s="4" t="s">
        <v>8469</v>
      </c>
      <c r="J1145" s="4"/>
      <c r="K1145" s="4" t="s">
        <v>3617</v>
      </c>
      <c r="L1145" s="4" t="s">
        <v>472</v>
      </c>
      <c r="M1145" s="4" t="s">
        <v>1565</v>
      </c>
      <c r="N1145" s="4" t="s">
        <v>8580</v>
      </c>
      <c r="O1145" s="4" t="s">
        <v>8595</v>
      </c>
      <c r="P1145" s="2" t="s">
        <v>8596</v>
      </c>
      <c r="Q1145" s="2" t="s">
        <v>8597</v>
      </c>
      <c r="R1145" s="4" t="s">
        <v>50</v>
      </c>
      <c r="S1145" s="4" t="s">
        <v>8598</v>
      </c>
      <c r="T1145" s="4" t="s">
        <v>52</v>
      </c>
      <c r="U1145" s="4" t="s">
        <v>75</v>
      </c>
      <c r="V1145" s="4"/>
      <c r="W1145" s="4"/>
      <c r="X1145" s="2" t="s">
        <v>8599</v>
      </c>
      <c r="Y1145" s="4" t="s">
        <v>54</v>
      </c>
      <c r="Z1145" s="4"/>
      <c r="AA1145" s="4"/>
      <c r="AB1145" s="4"/>
    </row>
    <row r="1146" customFormat="false" ht="75" hidden="false" customHeight="true" outlineLevel="0" collapsed="false">
      <c r="A1146" s="4" t="s">
        <v>8600</v>
      </c>
      <c r="B1146" s="4" t="s">
        <v>8579</v>
      </c>
      <c r="C1146" s="4" t="s">
        <v>8601</v>
      </c>
      <c r="D1146" s="4" t="n">
        <v>1974</v>
      </c>
      <c r="E1146" s="4" t="s">
        <v>91</v>
      </c>
      <c r="F1146" s="4" t="s">
        <v>614</v>
      </c>
      <c r="G1146" s="4" t="str">
        <f aca="false">IF(LEFT(I1146,3)="R1 ","L6",IF(D1146&gt;=2014,"L1",IF(D1146&gt;=1998,"L2",IF(D1146&gt;=1987,"L3",IF(D1146&gt;=1978,"L4",IF(D1146&gt;=1965,"L5","L6"))))))</f>
        <v>L5</v>
      </c>
      <c r="H1146" s="4" t="str">
        <f aca="false">IFERROR(INDEX(Lanes!$C$2:$C$60,MATCH(LEFT(I1146,FIND(" ",I1146)-1),Lanes!$A$2:$A$60,0)),"?")</f>
        <v>V</v>
      </c>
      <c r="I1146" s="4" t="s">
        <v>8469</v>
      </c>
      <c r="J1146" s="4"/>
      <c r="K1146" s="4" t="s">
        <v>3617</v>
      </c>
      <c r="L1146" s="4" t="s">
        <v>472</v>
      </c>
      <c r="M1146" s="4" t="s">
        <v>1565</v>
      </c>
      <c r="N1146" s="4" t="s">
        <v>8580</v>
      </c>
      <c r="O1146" s="4" t="s">
        <v>8595</v>
      </c>
      <c r="P1146" s="2" t="s">
        <v>8602</v>
      </c>
      <c r="Q1146" s="2" t="s">
        <v>8603</v>
      </c>
      <c r="R1146" s="4" t="s">
        <v>50</v>
      </c>
      <c r="S1146" s="4" t="s">
        <v>8604</v>
      </c>
      <c r="T1146" s="4" t="s">
        <v>107</v>
      </c>
      <c r="U1146" s="4"/>
      <c r="V1146" s="4"/>
      <c r="W1146" s="4"/>
      <c r="X1146" s="2" t="s">
        <v>8605</v>
      </c>
      <c r="Y1146" s="4" t="s">
        <v>77</v>
      </c>
      <c r="Z1146" s="4"/>
      <c r="AA1146" s="4"/>
      <c r="AB1146" s="4"/>
    </row>
    <row r="1147" customFormat="false" ht="75" hidden="false" customHeight="true" outlineLevel="0" collapsed="false">
      <c r="A1147" s="4" t="s">
        <v>8606</v>
      </c>
      <c r="B1147" s="4" t="s">
        <v>8579</v>
      </c>
      <c r="C1147" s="4" t="s">
        <v>8607</v>
      </c>
      <c r="D1147" s="4" t="n">
        <v>1978</v>
      </c>
      <c r="E1147" s="4" t="s">
        <v>396</v>
      </c>
      <c r="F1147" s="4" t="s">
        <v>614</v>
      </c>
      <c r="G1147" s="4" t="str">
        <f aca="false">IF(LEFT(I1147,3)="R1 ","L6",IF(D1147&gt;=2014,"L1",IF(D1147&gt;=1998,"L2",IF(D1147&gt;=1987,"L3",IF(D1147&gt;=1978,"L4",IF(D1147&gt;=1965,"L5","L6"))))))</f>
        <v>L4</v>
      </c>
      <c r="H1147" s="4" t="str">
        <f aca="false">IFERROR(INDEX(Lanes!$C$2:$C$60,MATCH(LEFT(I1147,FIND(" ",I1147)-1),Lanes!$A$2:$A$60,0)),"?")</f>
        <v>V</v>
      </c>
      <c r="I1147" s="4" t="s">
        <v>8469</v>
      </c>
      <c r="J1147" s="4"/>
      <c r="K1147" s="4" t="s">
        <v>3617</v>
      </c>
      <c r="L1147" s="4" t="s">
        <v>472</v>
      </c>
      <c r="M1147" s="4" t="s">
        <v>1565</v>
      </c>
      <c r="N1147" s="4" t="s">
        <v>8580</v>
      </c>
      <c r="O1147" s="4" t="s">
        <v>8608</v>
      </c>
      <c r="P1147" s="2" t="s">
        <v>8609</v>
      </c>
      <c r="Q1147" s="2" t="s">
        <v>8610</v>
      </c>
      <c r="R1147" s="4" t="s">
        <v>50</v>
      </c>
      <c r="S1147" s="4" t="s">
        <v>8611</v>
      </c>
      <c r="T1147" s="4" t="s">
        <v>52</v>
      </c>
      <c r="U1147" s="4"/>
      <c r="V1147" s="4"/>
      <c r="W1147" s="4"/>
      <c r="X1147" s="2" t="s">
        <v>8612</v>
      </c>
      <c r="Y1147" s="4" t="s">
        <v>54</v>
      </c>
      <c r="Z1147" s="4"/>
      <c r="AA1147" s="4"/>
      <c r="AB1147" s="4"/>
    </row>
    <row r="1148" customFormat="false" ht="75" hidden="false" customHeight="true" outlineLevel="0" collapsed="false">
      <c r="A1148" s="4" t="s">
        <v>8613</v>
      </c>
      <c r="B1148" s="4" t="s">
        <v>8614</v>
      </c>
      <c r="C1148" s="4" t="s">
        <v>8615</v>
      </c>
      <c r="D1148" s="4" t="n">
        <v>1969</v>
      </c>
      <c r="E1148" s="4" t="s">
        <v>91</v>
      </c>
      <c r="F1148" s="4" t="s">
        <v>6829</v>
      </c>
      <c r="G1148" s="4" t="str">
        <f aca="false">IF(LEFT(I1148,3)="R1 ","L6",IF(D1148&gt;=2014,"L1",IF(D1148&gt;=1998,"L2",IF(D1148&gt;=1987,"L3",IF(D1148&gt;=1978,"L4",IF(D1148&gt;=1965,"L5","L6"))))))</f>
        <v>L5</v>
      </c>
      <c r="H1148" s="4" t="str">
        <f aca="false">IFERROR(INDEX(Lanes!$C$2:$C$60,MATCH(LEFT(I1148,FIND(" ",I1148)-1),Lanes!$A$2:$A$60,0)),"?")</f>
        <v>V</v>
      </c>
      <c r="I1148" s="4" t="s">
        <v>8469</v>
      </c>
      <c r="J1148" s="4"/>
      <c r="K1148" s="4" t="s">
        <v>3617</v>
      </c>
      <c r="L1148" s="4" t="s">
        <v>45</v>
      </c>
      <c r="M1148" s="4" t="s">
        <v>8616</v>
      </c>
      <c r="N1148" s="4"/>
      <c r="O1148" s="4" t="s">
        <v>8617</v>
      </c>
      <c r="P1148" s="2" t="s">
        <v>8618</v>
      </c>
      <c r="Q1148" s="2" t="s">
        <v>8619</v>
      </c>
      <c r="R1148" s="4" t="s">
        <v>50</v>
      </c>
      <c r="S1148" s="4" t="s">
        <v>8620</v>
      </c>
      <c r="T1148" s="4" t="s">
        <v>52</v>
      </c>
      <c r="U1148" s="4"/>
      <c r="V1148" s="4"/>
      <c r="W1148" s="4"/>
      <c r="X1148" s="2" t="s">
        <v>8621</v>
      </c>
      <c r="Y1148" s="4" t="s">
        <v>54</v>
      </c>
      <c r="Z1148" s="4"/>
      <c r="AA1148" s="4"/>
      <c r="AB1148" s="4"/>
    </row>
    <row r="1149" customFormat="false" ht="75" hidden="false" customHeight="true" outlineLevel="0" collapsed="false">
      <c r="A1149" s="4" t="s">
        <v>8622</v>
      </c>
      <c r="B1149" s="4" t="s">
        <v>8614</v>
      </c>
      <c r="C1149" s="4" t="s">
        <v>8623</v>
      </c>
      <c r="D1149" s="4" t="n">
        <v>1969</v>
      </c>
      <c r="E1149" s="4" t="s">
        <v>91</v>
      </c>
      <c r="F1149" s="4" t="s">
        <v>6829</v>
      </c>
      <c r="G1149" s="4" t="str">
        <f aca="false">IF(LEFT(I1149,3)="R1 ","L6",IF(D1149&gt;=2014,"L1",IF(D1149&gt;=1998,"L2",IF(D1149&gt;=1987,"L3",IF(D1149&gt;=1978,"L4",IF(D1149&gt;=1965,"L5","L6"))))))</f>
        <v>L5</v>
      </c>
      <c r="H1149" s="4" t="str">
        <f aca="false">IFERROR(INDEX(Lanes!$C$2:$C$60,MATCH(LEFT(I1149,FIND(" ",I1149)-1),Lanes!$A$2:$A$60,0)),"?")</f>
        <v>V</v>
      </c>
      <c r="I1149" s="4" t="s">
        <v>8469</v>
      </c>
      <c r="J1149" s="4"/>
      <c r="K1149" s="4" t="s">
        <v>3617</v>
      </c>
      <c r="L1149" s="4" t="s">
        <v>45</v>
      </c>
      <c r="M1149" s="4" t="s">
        <v>8616</v>
      </c>
      <c r="N1149" s="4"/>
      <c r="O1149" s="4" t="s">
        <v>8617</v>
      </c>
      <c r="P1149" s="2" t="s">
        <v>8624</v>
      </c>
      <c r="Q1149" s="2" t="s">
        <v>8625</v>
      </c>
      <c r="R1149" s="4" t="s">
        <v>50</v>
      </c>
      <c r="S1149" s="4" t="s">
        <v>8626</v>
      </c>
      <c r="T1149" s="4" t="s">
        <v>402</v>
      </c>
      <c r="U1149" s="4"/>
      <c r="V1149" s="4"/>
      <c r="W1149" s="4"/>
      <c r="X1149" s="2" t="s">
        <v>8627</v>
      </c>
      <c r="Y1149" s="4" t="s">
        <v>54</v>
      </c>
      <c r="Z1149" s="4"/>
      <c r="AA1149" s="4"/>
      <c r="AB1149" s="4"/>
    </row>
    <row r="1150" customFormat="false" ht="75" hidden="false" customHeight="true" outlineLevel="0" collapsed="false">
      <c r="A1150" s="4" t="s">
        <v>8628</v>
      </c>
      <c r="B1150" s="4" t="s">
        <v>8629</v>
      </c>
      <c r="C1150" s="4" t="s">
        <v>8630</v>
      </c>
      <c r="D1150" s="4" t="n">
        <v>1973</v>
      </c>
      <c r="E1150" s="4" t="s">
        <v>91</v>
      </c>
      <c r="F1150" s="4" t="s">
        <v>8631</v>
      </c>
      <c r="G1150" s="4" t="str">
        <f aca="false">IF(LEFT(I1150,3)="R1 ","L6",IF(D1150&gt;=2014,"L1",IF(D1150&gt;=1998,"L2",IF(D1150&gt;=1987,"L3",IF(D1150&gt;=1978,"L4",IF(D1150&gt;=1965,"L5","L6"))))))</f>
        <v>L5</v>
      </c>
      <c r="H1150" s="4" t="str">
        <f aca="false">IFERROR(INDEX(Lanes!$C$2:$C$60,MATCH(LEFT(I1150,FIND(" ",I1150)-1),Lanes!$A$2:$A$60,0)),"?")</f>
        <v>V</v>
      </c>
      <c r="I1150" s="4" t="s">
        <v>8469</v>
      </c>
      <c r="J1150" s="4"/>
      <c r="K1150" s="4" t="s">
        <v>3617</v>
      </c>
      <c r="L1150" s="4" t="s">
        <v>45</v>
      </c>
      <c r="M1150" s="4" t="s">
        <v>8632</v>
      </c>
      <c r="N1150" s="4" t="s">
        <v>8633</v>
      </c>
      <c r="O1150" s="4" t="s">
        <v>8634</v>
      </c>
      <c r="P1150" s="2" t="s">
        <v>8635</v>
      </c>
      <c r="Q1150" s="2" t="s">
        <v>8636</v>
      </c>
      <c r="R1150" s="4" t="s">
        <v>50</v>
      </c>
      <c r="S1150" s="4" t="s">
        <v>8637</v>
      </c>
      <c r="T1150" s="4" t="s">
        <v>107</v>
      </c>
      <c r="U1150" s="4"/>
      <c r="V1150" s="4"/>
      <c r="W1150" s="4"/>
      <c r="X1150" s="2" t="s">
        <v>8638</v>
      </c>
      <c r="Y1150" s="4" t="s">
        <v>54</v>
      </c>
      <c r="Z1150" s="4"/>
      <c r="AA1150" s="4"/>
      <c r="AB1150" s="4"/>
    </row>
    <row r="1151" customFormat="false" ht="75" hidden="false" customHeight="true" outlineLevel="0" collapsed="false">
      <c r="A1151" s="4" t="s">
        <v>8639</v>
      </c>
      <c r="B1151" s="4" t="s">
        <v>8640</v>
      </c>
      <c r="C1151" s="4" t="s">
        <v>8641</v>
      </c>
      <c r="D1151" s="4" t="n">
        <v>1974</v>
      </c>
      <c r="E1151" s="4" t="s">
        <v>91</v>
      </c>
      <c r="F1151" s="4" t="s">
        <v>2305</v>
      </c>
      <c r="G1151" s="4" t="str">
        <f aca="false">IF(LEFT(I1151,3)="R1 ","L6",IF(D1151&gt;=2014,"L1",IF(D1151&gt;=1998,"L2",IF(D1151&gt;=1987,"L3",IF(D1151&gt;=1978,"L4",IF(D1151&gt;=1965,"L5","L6"))))))</f>
        <v>L5</v>
      </c>
      <c r="H1151" s="4" t="str">
        <f aca="false">IFERROR(INDEX(Lanes!$C$2:$C$60,MATCH(LEFT(I1151,FIND(" ",I1151)-1),Lanes!$A$2:$A$60,0)),"?")</f>
        <v>V</v>
      </c>
      <c r="I1151" s="4" t="s">
        <v>8469</v>
      </c>
      <c r="J1151" s="4"/>
      <c r="K1151" s="4" t="s">
        <v>3617</v>
      </c>
      <c r="L1151" s="4" t="s">
        <v>45</v>
      </c>
      <c r="M1151" s="4" t="s">
        <v>8642</v>
      </c>
      <c r="N1151" s="4" t="s">
        <v>8471</v>
      </c>
      <c r="O1151" s="4" t="s">
        <v>8643</v>
      </c>
      <c r="P1151" s="2" t="s">
        <v>8644</v>
      </c>
      <c r="Q1151" s="2" t="s">
        <v>8645</v>
      </c>
      <c r="R1151" s="4" t="s">
        <v>50</v>
      </c>
      <c r="S1151" s="4" t="s">
        <v>8646</v>
      </c>
      <c r="T1151" s="4" t="s">
        <v>107</v>
      </c>
      <c r="U1151" s="4"/>
      <c r="V1151" s="4"/>
      <c r="W1151" s="4"/>
      <c r="X1151" s="2" t="s">
        <v>8647</v>
      </c>
      <c r="Y1151" s="4" t="s">
        <v>54</v>
      </c>
      <c r="Z1151" s="4"/>
      <c r="AA1151" s="4"/>
      <c r="AB1151" s="4"/>
    </row>
    <row r="1152" customFormat="false" ht="75" hidden="false" customHeight="true" outlineLevel="0" collapsed="false">
      <c r="A1152" s="4" t="s">
        <v>8648</v>
      </c>
      <c r="B1152" s="4" t="s">
        <v>8649</v>
      </c>
      <c r="C1152" s="4" t="s">
        <v>8650</v>
      </c>
      <c r="D1152" s="4" t="n">
        <v>1975</v>
      </c>
      <c r="E1152" s="4" t="s">
        <v>91</v>
      </c>
      <c r="F1152" s="4" t="s">
        <v>8651</v>
      </c>
      <c r="G1152" s="4" t="str">
        <f aca="false">IF(LEFT(I1152,3)="R1 ","L6",IF(D1152&gt;=2014,"L1",IF(D1152&gt;=1998,"L2",IF(D1152&gt;=1987,"L3",IF(D1152&gt;=1978,"L4",IF(D1152&gt;=1965,"L5","L6"))))))</f>
        <v>L5</v>
      </c>
      <c r="H1152" s="4" t="str">
        <f aca="false">IFERROR(INDEX(Lanes!$C$2:$C$60,MATCH(LEFT(I1152,FIND(" ",I1152)-1),Lanes!$A$2:$A$60,0)),"?")</f>
        <v>V</v>
      </c>
      <c r="I1152" s="4" t="s">
        <v>8469</v>
      </c>
      <c r="J1152" s="4"/>
      <c r="K1152" s="4" t="s">
        <v>3617</v>
      </c>
      <c r="L1152" s="4" t="s">
        <v>45</v>
      </c>
      <c r="M1152" s="4" t="s">
        <v>2035</v>
      </c>
      <c r="N1152" s="4" t="s">
        <v>8652</v>
      </c>
      <c r="O1152" s="4" t="s">
        <v>8653</v>
      </c>
      <c r="P1152" s="2" t="s">
        <v>8654</v>
      </c>
      <c r="Q1152" s="2" t="s">
        <v>8655</v>
      </c>
      <c r="R1152" s="4" t="s">
        <v>50</v>
      </c>
      <c r="S1152" s="4" t="s">
        <v>8656</v>
      </c>
      <c r="T1152" s="4" t="s">
        <v>107</v>
      </c>
      <c r="U1152" s="4"/>
      <c r="V1152" s="4"/>
      <c r="W1152" s="4"/>
      <c r="X1152" s="2" t="s">
        <v>8657</v>
      </c>
      <c r="Y1152" s="4" t="s">
        <v>54</v>
      </c>
      <c r="Z1152" s="4"/>
      <c r="AA1152" s="4"/>
      <c r="AB1152" s="4"/>
    </row>
    <row r="1153" customFormat="false" ht="75" hidden="false" customHeight="true" outlineLevel="0" collapsed="false">
      <c r="A1153" s="4" t="s">
        <v>8658</v>
      </c>
      <c r="B1153" s="4" t="s">
        <v>8659</v>
      </c>
      <c r="C1153" s="4" t="s">
        <v>8660</v>
      </c>
      <c r="D1153" s="4" t="n">
        <v>1974</v>
      </c>
      <c r="E1153" s="4" t="s">
        <v>91</v>
      </c>
      <c r="F1153" s="4" t="s">
        <v>8661</v>
      </c>
      <c r="G1153" s="4" t="str">
        <f aca="false">IF(LEFT(I1153,3)="R1 ","L6",IF(D1153&gt;=2014,"L1",IF(D1153&gt;=1998,"L2",IF(D1153&gt;=1987,"L3",IF(D1153&gt;=1978,"L4",IF(D1153&gt;=1965,"L5","L6"))))))</f>
        <v>L5</v>
      </c>
      <c r="H1153" s="4" t="str">
        <f aca="false">IFERROR(INDEX(Lanes!$C$2:$C$60,MATCH(LEFT(I1153,FIND(" ",I1153)-1),Lanes!$A$2:$A$60,0)),"?")</f>
        <v>V</v>
      </c>
      <c r="I1153" s="4" t="s">
        <v>8469</v>
      </c>
      <c r="J1153" s="4"/>
      <c r="K1153" s="4" t="s">
        <v>3617</v>
      </c>
      <c r="L1153" s="4" t="s">
        <v>45</v>
      </c>
      <c r="M1153" s="4" t="s">
        <v>131</v>
      </c>
      <c r="N1153" s="4"/>
      <c r="O1153" s="4" t="s">
        <v>8662</v>
      </c>
      <c r="P1153" s="2" t="s">
        <v>8663</v>
      </c>
      <c r="Q1153" s="2" t="s">
        <v>8664</v>
      </c>
      <c r="R1153" s="4" t="s">
        <v>50</v>
      </c>
      <c r="S1153" s="4" t="s">
        <v>8665</v>
      </c>
      <c r="T1153" s="4" t="s">
        <v>52</v>
      </c>
      <c r="U1153" s="4"/>
      <c r="V1153" s="4"/>
      <c r="W1153" s="4"/>
      <c r="X1153" s="2" t="s">
        <v>8666</v>
      </c>
      <c r="Y1153" s="4" t="s">
        <v>77</v>
      </c>
      <c r="Z1153" s="4"/>
      <c r="AA1153" s="4"/>
      <c r="AB1153" s="4"/>
    </row>
    <row r="1154" customFormat="false" ht="75" hidden="false" customHeight="true" outlineLevel="0" collapsed="false">
      <c r="A1154" s="4" t="s">
        <v>8667</v>
      </c>
      <c r="B1154" s="4" t="s">
        <v>8659</v>
      </c>
      <c r="C1154" s="4" t="s">
        <v>8668</v>
      </c>
      <c r="D1154" s="4" t="n">
        <v>1976</v>
      </c>
      <c r="E1154" s="4" t="s">
        <v>91</v>
      </c>
      <c r="F1154" s="4" t="s">
        <v>731</v>
      </c>
      <c r="G1154" s="4" t="str">
        <f aca="false">IF(LEFT(I1154,3)="R1 ","L6",IF(D1154&gt;=2014,"L1",IF(D1154&gt;=1998,"L2",IF(D1154&gt;=1987,"L3",IF(D1154&gt;=1978,"L4",IF(D1154&gt;=1965,"L5","L6"))))))</f>
        <v>L5</v>
      </c>
      <c r="H1154" s="4" t="str">
        <f aca="false">IFERROR(INDEX(Lanes!$C$2:$C$60,MATCH(LEFT(I1154,FIND(" ",I1154)-1),Lanes!$A$2:$A$60,0)),"?")</f>
        <v>V</v>
      </c>
      <c r="I1154" s="4" t="s">
        <v>8469</v>
      </c>
      <c r="J1154" s="4"/>
      <c r="K1154" s="4" t="s">
        <v>3617</v>
      </c>
      <c r="L1154" s="4" t="s">
        <v>45</v>
      </c>
      <c r="M1154" s="4" t="s">
        <v>131</v>
      </c>
      <c r="N1154" s="4"/>
      <c r="O1154" s="4" t="s">
        <v>8669</v>
      </c>
      <c r="P1154" s="2" t="s">
        <v>8670</v>
      </c>
      <c r="Q1154" s="2" t="s">
        <v>8671</v>
      </c>
      <c r="R1154" s="4" t="s">
        <v>50</v>
      </c>
      <c r="S1154" s="4" t="s">
        <v>8672</v>
      </c>
      <c r="T1154" s="4" t="s">
        <v>402</v>
      </c>
      <c r="U1154" s="4"/>
      <c r="V1154" s="4"/>
      <c r="W1154" s="4"/>
      <c r="X1154" s="2" t="s">
        <v>8673</v>
      </c>
      <c r="Y1154" s="4" t="s">
        <v>77</v>
      </c>
      <c r="Z1154" s="4"/>
      <c r="AA1154" s="4"/>
      <c r="AB1154" s="4"/>
    </row>
    <row r="1155" customFormat="false" ht="75" hidden="false" customHeight="true" outlineLevel="0" collapsed="false">
      <c r="A1155" s="4" t="s">
        <v>8674</v>
      </c>
      <c r="B1155" s="4" t="s">
        <v>8675</v>
      </c>
      <c r="C1155" s="4" t="s">
        <v>8676</v>
      </c>
      <c r="D1155" s="4" t="n">
        <v>1969</v>
      </c>
      <c r="E1155" s="4" t="s">
        <v>91</v>
      </c>
      <c r="F1155" s="4" t="s">
        <v>910</v>
      </c>
      <c r="G1155" s="4" t="str">
        <f aca="false">IF(LEFT(I1155,3)="R1 ","L6",IF(D1155&gt;=2014,"L1",IF(D1155&gt;=1998,"L2",IF(D1155&gt;=1987,"L3",IF(D1155&gt;=1978,"L4",IF(D1155&gt;=1965,"L5","L6"))))))</f>
        <v>L5</v>
      </c>
      <c r="H1155" s="4" t="str">
        <f aca="false">IFERROR(INDEX(Lanes!$C$2:$C$60,MATCH(LEFT(I1155,FIND(" ",I1155)-1),Lanes!$A$2:$A$60,0)),"?")</f>
        <v>V</v>
      </c>
      <c r="I1155" s="4" t="s">
        <v>8469</v>
      </c>
      <c r="J1155" s="4"/>
      <c r="K1155" s="4" t="s">
        <v>3617</v>
      </c>
      <c r="L1155" s="4" t="s">
        <v>45</v>
      </c>
      <c r="M1155" s="4" t="s">
        <v>1565</v>
      </c>
      <c r="N1155" s="4"/>
      <c r="O1155" s="4" t="s">
        <v>8677</v>
      </c>
      <c r="P1155" s="2" t="s">
        <v>8678</v>
      </c>
      <c r="Q1155" s="2" t="s">
        <v>8679</v>
      </c>
      <c r="R1155" s="4" t="s">
        <v>50</v>
      </c>
      <c r="S1155" s="4" t="s">
        <v>8680</v>
      </c>
      <c r="T1155" s="4" t="s">
        <v>107</v>
      </c>
      <c r="U1155" s="4"/>
      <c r="V1155" s="4"/>
      <c r="W1155" s="4"/>
      <c r="X1155" s="2" t="s">
        <v>8681</v>
      </c>
      <c r="Y1155" s="4" t="s">
        <v>77</v>
      </c>
      <c r="Z1155" s="4"/>
      <c r="AA1155" s="4"/>
      <c r="AB1155" s="4"/>
    </row>
    <row r="1156" customFormat="false" ht="75" hidden="false" customHeight="true" outlineLevel="0" collapsed="false">
      <c r="A1156" s="4" t="s">
        <v>8682</v>
      </c>
      <c r="B1156" s="4" t="s">
        <v>8675</v>
      </c>
      <c r="C1156" s="4" t="s">
        <v>8683</v>
      </c>
      <c r="D1156" s="4" t="n">
        <v>1969</v>
      </c>
      <c r="E1156" s="4" t="s">
        <v>91</v>
      </c>
      <c r="F1156" s="4" t="s">
        <v>8684</v>
      </c>
      <c r="G1156" s="4" t="str">
        <f aca="false">IF(LEFT(I1156,3)="R1 ","L6",IF(D1156&gt;=2014,"L1",IF(D1156&gt;=1998,"L2",IF(D1156&gt;=1987,"L3",IF(D1156&gt;=1978,"L4",IF(D1156&gt;=1965,"L5","L6"))))))</f>
        <v>L5</v>
      </c>
      <c r="H1156" s="4" t="str">
        <f aca="false">IFERROR(INDEX(Lanes!$C$2:$C$60,MATCH(LEFT(I1156,FIND(" ",I1156)-1),Lanes!$A$2:$A$60,0)),"?")</f>
        <v>V</v>
      </c>
      <c r="I1156" s="4" t="s">
        <v>8469</v>
      </c>
      <c r="J1156" s="4"/>
      <c r="K1156" s="4" t="s">
        <v>3617</v>
      </c>
      <c r="L1156" s="4" t="s">
        <v>45</v>
      </c>
      <c r="M1156" s="4" t="s">
        <v>1565</v>
      </c>
      <c r="N1156" s="4"/>
      <c r="O1156" s="4" t="s">
        <v>8685</v>
      </c>
      <c r="P1156" s="2" t="s">
        <v>8686</v>
      </c>
      <c r="Q1156" s="2" t="s">
        <v>8687</v>
      </c>
      <c r="R1156" s="4" t="s">
        <v>50</v>
      </c>
      <c r="S1156" s="4" t="s">
        <v>8688</v>
      </c>
      <c r="T1156" s="4" t="s">
        <v>107</v>
      </c>
      <c r="U1156" s="4"/>
      <c r="V1156" s="4"/>
      <c r="W1156" s="4"/>
      <c r="X1156" s="2" t="s">
        <v>8689</v>
      </c>
      <c r="Y1156" s="4" t="s">
        <v>77</v>
      </c>
      <c r="Z1156" s="4"/>
      <c r="AA1156" s="4"/>
      <c r="AB1156" s="4"/>
    </row>
    <row r="1157" customFormat="false" ht="75" hidden="false" customHeight="true" outlineLevel="0" collapsed="false">
      <c r="A1157" s="4" t="s">
        <v>8690</v>
      </c>
      <c r="B1157" s="4" t="s">
        <v>8691</v>
      </c>
      <c r="C1157" s="4" t="s">
        <v>8692</v>
      </c>
      <c r="D1157" s="4" t="n">
        <v>1978</v>
      </c>
      <c r="E1157" s="4" t="s">
        <v>91</v>
      </c>
      <c r="F1157" s="4" t="s">
        <v>2305</v>
      </c>
      <c r="G1157" s="4" t="str">
        <f aca="false">IF(LEFT(I1157,3)="R1 ","L6",IF(D1157&gt;=2014,"L1",IF(D1157&gt;=1998,"L2",IF(D1157&gt;=1987,"L3",IF(D1157&gt;=1978,"L4",IF(D1157&gt;=1965,"L5","L6"))))))</f>
        <v>L4</v>
      </c>
      <c r="H1157" s="4" t="str">
        <f aca="false">IFERROR(INDEX(Lanes!$C$2:$C$60,MATCH(LEFT(I1157,FIND(" ",I1157)-1),Lanes!$A$2:$A$60,0)),"?")</f>
        <v>V</v>
      </c>
      <c r="I1157" s="4" t="s">
        <v>8469</v>
      </c>
      <c r="J1157" s="4"/>
      <c r="K1157" s="4" t="s">
        <v>3617</v>
      </c>
      <c r="L1157" s="4" t="s">
        <v>45</v>
      </c>
      <c r="M1157" s="4" t="s">
        <v>8632</v>
      </c>
      <c r="N1157" s="4" t="s">
        <v>8633</v>
      </c>
      <c r="O1157" s="4" t="s">
        <v>8693</v>
      </c>
      <c r="P1157" s="2" t="s">
        <v>8694</v>
      </c>
      <c r="Q1157" s="2" t="s">
        <v>8695</v>
      </c>
      <c r="R1157" s="4" t="s">
        <v>50</v>
      </c>
      <c r="S1157" s="4" t="s">
        <v>8696</v>
      </c>
      <c r="T1157" s="4" t="s">
        <v>107</v>
      </c>
      <c r="U1157" s="4"/>
      <c r="V1157" s="4"/>
      <c r="W1157" s="4"/>
      <c r="X1157" s="2" t="s">
        <v>8697</v>
      </c>
      <c r="Y1157" s="4" t="s">
        <v>54</v>
      </c>
      <c r="Z1157" s="4"/>
      <c r="AA1157" s="4"/>
      <c r="AB1157" s="4"/>
    </row>
    <row r="1158" customFormat="false" ht="75" hidden="false" customHeight="true" outlineLevel="0" collapsed="false">
      <c r="A1158" s="4" t="s">
        <v>8698</v>
      </c>
      <c r="B1158" s="4" t="s">
        <v>8699</v>
      </c>
      <c r="C1158" s="4" t="s">
        <v>8699</v>
      </c>
      <c r="D1158" s="4" t="n">
        <v>1972</v>
      </c>
      <c r="E1158" s="4" t="s">
        <v>91</v>
      </c>
      <c r="F1158" s="4" t="s">
        <v>614</v>
      </c>
      <c r="G1158" s="4" t="str">
        <f aca="false">IF(LEFT(I1158,3)="R1 ","L6",IF(D1158&gt;=2014,"L1",IF(D1158&gt;=1998,"L2",IF(D1158&gt;=1987,"L3",IF(D1158&gt;=1978,"L4",IF(D1158&gt;=1965,"L5","L6"))))))</f>
        <v>L5</v>
      </c>
      <c r="H1158" s="4" t="str">
        <f aca="false">IFERROR(INDEX(Lanes!$C$2:$C$60,MATCH(LEFT(I1158,FIND(" ",I1158)-1),Lanes!$A$2:$A$60,0)),"?")</f>
        <v>V</v>
      </c>
      <c r="I1158" s="4" t="s">
        <v>8469</v>
      </c>
      <c r="J1158" s="4"/>
      <c r="K1158" s="4" t="s">
        <v>3617</v>
      </c>
      <c r="L1158" s="4" t="s">
        <v>45</v>
      </c>
      <c r="M1158" s="4" t="s">
        <v>8632</v>
      </c>
      <c r="N1158" s="4" t="s">
        <v>8633</v>
      </c>
      <c r="O1158" s="4" t="s">
        <v>8700</v>
      </c>
      <c r="P1158" s="2" t="s">
        <v>8701</v>
      </c>
      <c r="Q1158" s="2" t="s">
        <v>8702</v>
      </c>
      <c r="R1158" s="4" t="s">
        <v>50</v>
      </c>
      <c r="S1158" s="4" t="s">
        <v>8703</v>
      </c>
      <c r="T1158" s="4" t="s">
        <v>107</v>
      </c>
      <c r="U1158" s="4"/>
      <c r="V1158" s="4"/>
      <c r="W1158" s="4"/>
      <c r="X1158" s="2" t="s">
        <v>8704</v>
      </c>
      <c r="Y1158" s="4" t="s">
        <v>54</v>
      </c>
      <c r="Z1158" s="4"/>
      <c r="AA1158" s="4"/>
      <c r="AB1158" s="4"/>
    </row>
    <row r="1159" customFormat="false" ht="75" hidden="false" customHeight="true" outlineLevel="0" collapsed="false">
      <c r="A1159" s="4" t="s">
        <v>8705</v>
      </c>
      <c r="B1159" s="4" t="s">
        <v>8706</v>
      </c>
      <c r="C1159" s="4" t="s">
        <v>8707</v>
      </c>
      <c r="D1159" s="4" t="n">
        <v>1975</v>
      </c>
      <c r="E1159" s="4" t="s">
        <v>91</v>
      </c>
      <c r="F1159" s="4" t="s">
        <v>6829</v>
      </c>
      <c r="G1159" s="4" t="str">
        <f aca="false">IF(LEFT(I1159,3)="R1 ","L6",IF(D1159&gt;=2014,"L1",IF(D1159&gt;=1998,"L2",IF(D1159&gt;=1987,"L3",IF(D1159&gt;=1978,"L4",IF(D1159&gt;=1965,"L5","L6"))))))</f>
        <v>L5</v>
      </c>
      <c r="H1159" s="4" t="str">
        <f aca="false">IFERROR(INDEX(Lanes!$C$2:$C$60,MATCH(LEFT(I1159,FIND(" ",I1159)-1),Lanes!$A$2:$A$60,0)),"?")</f>
        <v>V</v>
      </c>
      <c r="I1159" s="4" t="s">
        <v>8469</v>
      </c>
      <c r="J1159" s="4" t="s">
        <v>8708</v>
      </c>
      <c r="K1159" s="4" t="s">
        <v>44</v>
      </c>
      <c r="L1159" s="4" t="s">
        <v>45</v>
      </c>
      <c r="M1159" s="4" t="s">
        <v>8709</v>
      </c>
      <c r="N1159" s="4"/>
      <c r="O1159" s="4" t="s">
        <v>8710</v>
      </c>
      <c r="P1159" s="2" t="s">
        <v>8711</v>
      </c>
      <c r="Q1159" s="2" t="s">
        <v>8712</v>
      </c>
      <c r="R1159" s="4" t="s">
        <v>50</v>
      </c>
      <c r="S1159" s="4" t="s">
        <v>8713</v>
      </c>
      <c r="T1159" s="4" t="s">
        <v>402</v>
      </c>
      <c r="U1159" s="4"/>
      <c r="V1159" s="4"/>
      <c r="W1159" s="4"/>
      <c r="X1159" s="2" t="s">
        <v>8714</v>
      </c>
      <c r="Y1159" s="4" t="s">
        <v>54</v>
      </c>
      <c r="Z1159" s="4"/>
      <c r="AA1159" s="4"/>
      <c r="AB1159" s="4"/>
    </row>
    <row r="1160" customFormat="false" ht="75" hidden="false" customHeight="true" outlineLevel="0" collapsed="false">
      <c r="A1160" s="4" t="s">
        <v>8715</v>
      </c>
      <c r="B1160" s="4" t="s">
        <v>8716</v>
      </c>
      <c r="C1160" s="4" t="s">
        <v>8717</v>
      </c>
      <c r="D1160" s="4" t="n">
        <v>1973</v>
      </c>
      <c r="E1160" s="4" t="s">
        <v>91</v>
      </c>
      <c r="F1160" s="4" t="s">
        <v>2305</v>
      </c>
      <c r="G1160" s="4" t="str">
        <f aca="false">IF(LEFT(I1160,3)="R1 ","L6",IF(D1160&gt;=2014,"L1",IF(D1160&gt;=1998,"L2",IF(D1160&gt;=1987,"L3",IF(D1160&gt;=1978,"L4",IF(D1160&gt;=1965,"L5","L6"))))))</f>
        <v>L5</v>
      </c>
      <c r="H1160" s="4" t="str">
        <f aca="false">IFERROR(INDEX(Lanes!$C$2:$C$60,MATCH(LEFT(I1160,FIND(" ",I1160)-1),Lanes!$A$2:$A$60,0)),"?")</f>
        <v>V</v>
      </c>
      <c r="I1160" s="4" t="s">
        <v>8469</v>
      </c>
      <c r="J1160" s="4"/>
      <c r="K1160" s="4" t="s">
        <v>3617</v>
      </c>
      <c r="L1160" s="4" t="s">
        <v>45</v>
      </c>
      <c r="M1160" s="4" t="s">
        <v>8470</v>
      </c>
      <c r="N1160" s="4" t="s">
        <v>8471</v>
      </c>
      <c r="O1160" s="4" t="s">
        <v>8718</v>
      </c>
      <c r="P1160" s="2" t="s">
        <v>8719</v>
      </c>
      <c r="Q1160" s="2" t="s">
        <v>8720</v>
      </c>
      <c r="R1160" s="4" t="s">
        <v>50</v>
      </c>
      <c r="S1160" s="4" t="s">
        <v>8721</v>
      </c>
      <c r="T1160" s="4" t="s">
        <v>107</v>
      </c>
      <c r="U1160" s="4"/>
      <c r="V1160" s="4"/>
      <c r="W1160" s="4"/>
      <c r="X1160" s="2" t="s">
        <v>8722</v>
      </c>
      <c r="Y1160" s="4" t="s">
        <v>77</v>
      </c>
      <c r="Z1160" s="4"/>
      <c r="AA1160" s="4"/>
      <c r="AB1160" s="4"/>
    </row>
    <row r="1161" customFormat="false" ht="75" hidden="false" customHeight="true" outlineLevel="0" collapsed="false">
      <c r="A1161" s="4" t="s">
        <v>8723</v>
      </c>
      <c r="B1161" s="4" t="s">
        <v>8724</v>
      </c>
      <c r="C1161" s="4" t="s">
        <v>8724</v>
      </c>
      <c r="D1161" s="4" t="n">
        <v>1977</v>
      </c>
      <c r="E1161" s="4" t="s">
        <v>91</v>
      </c>
      <c r="F1161" s="4" t="s">
        <v>8651</v>
      </c>
      <c r="G1161" s="4" t="str">
        <f aca="false">IF(LEFT(I1161,3)="R1 ","L6",IF(D1161&gt;=2014,"L1",IF(D1161&gt;=1998,"L2",IF(D1161&gt;=1987,"L3",IF(D1161&gt;=1978,"L4",IF(D1161&gt;=1965,"L5","L6"))))))</f>
        <v>L5</v>
      </c>
      <c r="H1161" s="4" t="str">
        <f aca="false">IFERROR(INDEX(Lanes!$C$2:$C$60,MATCH(LEFT(I1161,FIND(" ",I1161)-1),Lanes!$A$2:$A$60,0)),"?")</f>
        <v>V</v>
      </c>
      <c r="I1161" s="4" t="s">
        <v>8469</v>
      </c>
      <c r="J1161" s="4"/>
      <c r="K1161" s="4" t="s">
        <v>3617</v>
      </c>
      <c r="L1161" s="4" t="s">
        <v>45</v>
      </c>
      <c r="M1161" s="4" t="s">
        <v>8470</v>
      </c>
      <c r="N1161" s="4" t="s">
        <v>8471</v>
      </c>
      <c r="O1161" s="4" t="s">
        <v>8725</v>
      </c>
      <c r="P1161" s="2" t="s">
        <v>8726</v>
      </c>
      <c r="Q1161" s="2" t="s">
        <v>8727</v>
      </c>
      <c r="R1161" s="4" t="s">
        <v>50</v>
      </c>
      <c r="S1161" s="4" t="s">
        <v>8728</v>
      </c>
      <c r="T1161" s="4" t="s">
        <v>402</v>
      </c>
      <c r="U1161" s="4"/>
      <c r="V1161" s="4"/>
      <c r="W1161" s="4"/>
      <c r="X1161" s="2" t="s">
        <v>8729</v>
      </c>
      <c r="Y1161" s="4" t="s">
        <v>54</v>
      </c>
      <c r="Z1161" s="4"/>
      <c r="AA1161" s="4"/>
      <c r="AB1161" s="4"/>
    </row>
    <row r="1162" customFormat="false" ht="75" hidden="false" customHeight="true" outlineLevel="0" collapsed="false">
      <c r="A1162" s="4" t="s">
        <v>8730</v>
      </c>
      <c r="B1162" s="4" t="s">
        <v>8731</v>
      </c>
      <c r="C1162" s="4" t="s">
        <v>8732</v>
      </c>
      <c r="D1162" s="4" t="n">
        <v>1970</v>
      </c>
      <c r="E1162" s="4" t="s">
        <v>91</v>
      </c>
      <c r="F1162" s="4" t="s">
        <v>8468</v>
      </c>
      <c r="G1162" s="4" t="str">
        <f aca="false">IF(LEFT(I1162,3)="R1 ","L6",IF(D1162&gt;=2014,"L1",IF(D1162&gt;=1998,"L2",IF(D1162&gt;=1987,"L3",IF(D1162&gt;=1978,"L4",IF(D1162&gt;=1965,"L5","L6"))))))</f>
        <v>L5</v>
      </c>
      <c r="H1162" s="4" t="str">
        <f aca="false">IFERROR(INDEX(Lanes!$C$2:$C$60,MATCH(LEFT(I1162,FIND(" ",I1162)-1),Lanes!$A$2:$A$60,0)),"?")</f>
        <v>V</v>
      </c>
      <c r="I1162" s="4" t="s">
        <v>8469</v>
      </c>
      <c r="J1162" s="4"/>
      <c r="K1162" s="4" t="s">
        <v>429</v>
      </c>
      <c r="L1162" s="4" t="s">
        <v>45</v>
      </c>
      <c r="M1162" s="4" t="s">
        <v>8470</v>
      </c>
      <c r="N1162" s="4" t="s">
        <v>8471</v>
      </c>
      <c r="O1162" s="4" t="s">
        <v>8733</v>
      </c>
      <c r="P1162" s="2" t="s">
        <v>8734</v>
      </c>
      <c r="Q1162" s="2" t="s">
        <v>8735</v>
      </c>
      <c r="R1162" s="4" t="s">
        <v>50</v>
      </c>
      <c r="S1162" s="4" t="s">
        <v>8736</v>
      </c>
      <c r="T1162" s="4" t="s">
        <v>402</v>
      </c>
      <c r="U1162" s="4"/>
      <c r="V1162" s="4"/>
      <c r="W1162" s="4"/>
      <c r="X1162" s="2" t="s">
        <v>8737</v>
      </c>
      <c r="Y1162" s="4" t="s">
        <v>54</v>
      </c>
      <c r="Z1162" s="4"/>
      <c r="AA1162" s="4"/>
      <c r="AB1162" s="4"/>
    </row>
    <row r="1163" customFormat="false" ht="75" hidden="false" customHeight="true" outlineLevel="0" collapsed="false">
      <c r="A1163" s="4" t="s">
        <v>8738</v>
      </c>
      <c r="B1163" s="4" t="s">
        <v>8739</v>
      </c>
      <c r="C1163" s="4" t="s">
        <v>8740</v>
      </c>
      <c r="D1163" s="4" t="n">
        <v>1974</v>
      </c>
      <c r="E1163" s="4" t="s">
        <v>91</v>
      </c>
      <c r="F1163" s="4" t="s">
        <v>2305</v>
      </c>
      <c r="G1163" s="4" t="str">
        <f aca="false">IF(LEFT(I1163,3)="R1 ","L6",IF(D1163&gt;=2014,"L1",IF(D1163&gt;=1998,"L2",IF(D1163&gt;=1987,"L3",IF(D1163&gt;=1978,"L4",IF(D1163&gt;=1965,"L5","L6"))))))</f>
        <v>L5</v>
      </c>
      <c r="H1163" s="4" t="str">
        <f aca="false">IFERROR(INDEX(Lanes!$C$2:$C$60,MATCH(LEFT(I1163,FIND(" ",I1163)-1),Lanes!$A$2:$A$60,0)),"?")</f>
        <v>V</v>
      </c>
      <c r="I1163" s="4" t="s">
        <v>8469</v>
      </c>
      <c r="J1163" s="4"/>
      <c r="K1163" s="4" t="s">
        <v>3617</v>
      </c>
      <c r="L1163" s="4" t="s">
        <v>45</v>
      </c>
      <c r="M1163" s="4" t="s">
        <v>8470</v>
      </c>
      <c r="N1163" s="4" t="s">
        <v>8471</v>
      </c>
      <c r="O1163" s="4" t="s">
        <v>8741</v>
      </c>
      <c r="P1163" s="2" t="s">
        <v>8742</v>
      </c>
      <c r="Q1163" s="2" t="s">
        <v>8743</v>
      </c>
      <c r="R1163" s="4" t="s">
        <v>50</v>
      </c>
      <c r="S1163" s="4" t="s">
        <v>8744</v>
      </c>
      <c r="T1163" s="4" t="s">
        <v>402</v>
      </c>
      <c r="U1163" s="4"/>
      <c r="V1163" s="4"/>
      <c r="W1163" s="4"/>
      <c r="X1163" s="2" t="s">
        <v>8745</v>
      </c>
      <c r="Y1163" s="4" t="s">
        <v>54</v>
      </c>
      <c r="Z1163" s="4"/>
      <c r="AA1163" s="4"/>
      <c r="AB1163" s="4"/>
    </row>
    <row r="1164" customFormat="false" ht="75" hidden="false" customHeight="true" outlineLevel="0" collapsed="false">
      <c r="A1164" s="4" t="s">
        <v>8746</v>
      </c>
      <c r="B1164" s="4" t="s">
        <v>8747</v>
      </c>
      <c r="C1164" s="4" t="s">
        <v>8748</v>
      </c>
      <c r="D1164" s="4" t="n">
        <v>1979</v>
      </c>
      <c r="E1164" s="4" t="s">
        <v>91</v>
      </c>
      <c r="F1164" s="4" t="s">
        <v>8468</v>
      </c>
      <c r="G1164" s="4" t="str">
        <f aca="false">IF(LEFT(I1164,3)="R1 ","L6",IF(D1164&gt;=2014,"L1",IF(D1164&gt;=1998,"L2",IF(D1164&gt;=1987,"L3",IF(D1164&gt;=1978,"L4",IF(D1164&gt;=1965,"L5","L6"))))))</f>
        <v>L4</v>
      </c>
      <c r="H1164" s="4" t="str">
        <f aca="false">IFERROR(INDEX(Lanes!$C$2:$C$60,MATCH(LEFT(I1164,FIND(" ",I1164)-1),Lanes!$A$2:$A$60,0)),"?")</f>
        <v>V</v>
      </c>
      <c r="I1164" s="4" t="s">
        <v>8469</v>
      </c>
      <c r="J1164" s="4"/>
      <c r="K1164" s="4" t="s">
        <v>3617</v>
      </c>
      <c r="L1164" s="4" t="s">
        <v>45</v>
      </c>
      <c r="M1164" s="4" t="s">
        <v>8508</v>
      </c>
      <c r="N1164" s="4" t="s">
        <v>8509</v>
      </c>
      <c r="O1164" s="4" t="s">
        <v>8749</v>
      </c>
      <c r="P1164" s="2" t="s">
        <v>8750</v>
      </c>
      <c r="Q1164" s="2" t="s">
        <v>8751</v>
      </c>
      <c r="R1164" s="4" t="s">
        <v>50</v>
      </c>
      <c r="S1164" s="4" t="s">
        <v>8752</v>
      </c>
      <c r="T1164" s="4" t="s">
        <v>107</v>
      </c>
      <c r="U1164" s="4"/>
      <c r="V1164" s="4"/>
      <c r="W1164" s="4"/>
      <c r="X1164" s="2" t="s">
        <v>8753</v>
      </c>
      <c r="Y1164" s="4" t="s">
        <v>54</v>
      </c>
      <c r="Z1164" s="4"/>
      <c r="AA1164" s="4"/>
      <c r="AB1164" s="4"/>
    </row>
    <row r="1165" customFormat="false" ht="75" hidden="false" customHeight="true" outlineLevel="0" collapsed="false">
      <c r="A1165" s="4" t="s">
        <v>8754</v>
      </c>
      <c r="B1165" s="4" t="s">
        <v>8755</v>
      </c>
      <c r="C1165" s="4" t="s">
        <v>8755</v>
      </c>
      <c r="D1165" s="4" t="n">
        <v>1978</v>
      </c>
      <c r="E1165" s="4" t="s">
        <v>91</v>
      </c>
      <c r="F1165" s="4" t="s">
        <v>731</v>
      </c>
      <c r="G1165" s="4" t="str">
        <f aca="false">IF(LEFT(I1165,3)="R1 ","L6",IF(D1165&gt;=2014,"L1",IF(D1165&gt;=1998,"L2",IF(D1165&gt;=1987,"L3",IF(D1165&gt;=1978,"L4",IF(D1165&gt;=1965,"L5","L6"))))))</f>
        <v>L4</v>
      </c>
      <c r="H1165" s="4" t="str">
        <f aca="false">IFERROR(INDEX(Lanes!$C$2:$C$60,MATCH(LEFT(I1165,FIND(" ",I1165)-1),Lanes!$A$2:$A$60,0)),"?")</f>
        <v>V</v>
      </c>
      <c r="I1165" s="4" t="s">
        <v>8469</v>
      </c>
      <c r="J1165" s="4"/>
      <c r="K1165" s="4" t="s">
        <v>3617</v>
      </c>
      <c r="L1165" s="4" t="s">
        <v>45</v>
      </c>
      <c r="M1165" s="4" t="s">
        <v>8508</v>
      </c>
      <c r="N1165" s="4" t="s">
        <v>8509</v>
      </c>
      <c r="O1165" s="4" t="s">
        <v>8756</v>
      </c>
      <c r="P1165" s="2" t="s">
        <v>8757</v>
      </c>
      <c r="Q1165" s="2" t="s">
        <v>8758</v>
      </c>
      <c r="R1165" s="4" t="s">
        <v>50</v>
      </c>
      <c r="S1165" s="4" t="s">
        <v>8759</v>
      </c>
      <c r="T1165" s="4" t="s">
        <v>107</v>
      </c>
      <c r="U1165" s="4"/>
      <c r="V1165" s="4"/>
      <c r="W1165" s="4"/>
      <c r="X1165" s="2" t="s">
        <v>8760</v>
      </c>
      <c r="Y1165" s="4" t="s">
        <v>54</v>
      </c>
      <c r="Z1165" s="4"/>
      <c r="AA1165" s="4"/>
      <c r="AB1165" s="4"/>
    </row>
    <row r="1166" customFormat="false" ht="75" hidden="false" customHeight="true" outlineLevel="0" collapsed="false">
      <c r="A1166" s="4" t="s">
        <v>8761</v>
      </c>
      <c r="B1166" s="4" t="s">
        <v>8762</v>
      </c>
      <c r="C1166" s="4" t="s">
        <v>8763</v>
      </c>
      <c r="D1166" s="4" t="n">
        <v>1973</v>
      </c>
      <c r="E1166" s="4" t="s">
        <v>91</v>
      </c>
      <c r="F1166" s="4" t="s">
        <v>8764</v>
      </c>
      <c r="G1166" s="4" t="str">
        <f aca="false">IF(LEFT(I1166,3)="R1 ","L6",IF(D1166&gt;=2014,"L1",IF(D1166&gt;=1998,"L2",IF(D1166&gt;=1987,"L3",IF(D1166&gt;=1978,"L4",IF(D1166&gt;=1965,"L5","L6"))))))</f>
        <v>L5</v>
      </c>
      <c r="H1166" s="4" t="str">
        <f aca="false">IFERROR(INDEX(Lanes!$C$2:$C$60,MATCH(LEFT(I1166,FIND(" ",I1166)-1),Lanes!$A$2:$A$60,0)),"?")</f>
        <v>V</v>
      </c>
      <c r="I1166" s="4" t="s">
        <v>8469</v>
      </c>
      <c r="J1166" s="4"/>
      <c r="K1166" s="4" t="s">
        <v>3617</v>
      </c>
      <c r="L1166" s="4" t="s">
        <v>45</v>
      </c>
      <c r="M1166" s="4" t="s">
        <v>4957</v>
      </c>
      <c r="N1166" s="4"/>
      <c r="O1166" s="4" t="s">
        <v>8765</v>
      </c>
      <c r="P1166" s="2" t="s">
        <v>8766</v>
      </c>
      <c r="Q1166" s="2" t="s">
        <v>8767</v>
      </c>
      <c r="R1166" s="4" t="s">
        <v>3326</v>
      </c>
      <c r="S1166" s="4" t="s">
        <v>8768</v>
      </c>
      <c r="T1166" s="4" t="s">
        <v>107</v>
      </c>
      <c r="U1166" s="4"/>
      <c r="V1166" s="4"/>
      <c r="W1166" s="4"/>
      <c r="X1166" s="2" t="s">
        <v>8769</v>
      </c>
      <c r="Y1166" s="4" t="s">
        <v>77</v>
      </c>
      <c r="Z1166" s="4"/>
      <c r="AA1166" s="4"/>
      <c r="AB1166" s="4"/>
    </row>
    <row r="1167" customFormat="false" ht="75" hidden="false" customHeight="true" outlineLevel="0" collapsed="false">
      <c r="A1167" s="4" t="s">
        <v>8770</v>
      </c>
      <c r="B1167" s="4" t="s">
        <v>8771</v>
      </c>
      <c r="C1167" s="4" t="s">
        <v>8771</v>
      </c>
      <c r="D1167" s="4" t="n">
        <v>1977</v>
      </c>
      <c r="E1167" s="4" t="s">
        <v>91</v>
      </c>
      <c r="F1167" s="4" t="s">
        <v>2305</v>
      </c>
      <c r="G1167" s="4" t="str">
        <f aca="false">IF(LEFT(I1167,3)="R1 ","L6",IF(D1167&gt;=2014,"L1",IF(D1167&gt;=1998,"L2",IF(D1167&gt;=1987,"L3",IF(D1167&gt;=1978,"L4",IF(D1167&gt;=1965,"L5","L6"))))))</f>
        <v>L5</v>
      </c>
      <c r="H1167" s="4" t="str">
        <f aca="false">IFERROR(INDEX(Lanes!$C$2:$C$60,MATCH(LEFT(I1167,FIND(" ",I1167)-1),Lanes!$A$2:$A$60,0)),"?")</f>
        <v>V</v>
      </c>
      <c r="I1167" s="4" t="s">
        <v>8469</v>
      </c>
      <c r="J1167" s="4"/>
      <c r="K1167" s="4" t="s">
        <v>3617</v>
      </c>
      <c r="L1167" s="4" t="s">
        <v>45</v>
      </c>
      <c r="M1167" s="4" t="s">
        <v>8470</v>
      </c>
      <c r="N1167" s="4" t="s">
        <v>8471</v>
      </c>
      <c r="O1167" s="4" t="s">
        <v>8772</v>
      </c>
      <c r="P1167" s="2" t="s">
        <v>8773</v>
      </c>
      <c r="Q1167" s="2" t="s">
        <v>8774</v>
      </c>
      <c r="R1167" s="4" t="s">
        <v>50</v>
      </c>
      <c r="S1167" s="4" t="s">
        <v>8775</v>
      </c>
      <c r="T1167" s="4" t="s">
        <v>402</v>
      </c>
      <c r="U1167" s="4"/>
      <c r="V1167" s="4"/>
      <c r="W1167" s="4"/>
      <c r="X1167" s="2" t="s">
        <v>8776</v>
      </c>
      <c r="Y1167" s="4" t="s">
        <v>54</v>
      </c>
      <c r="Z1167" s="4"/>
      <c r="AA1167" s="4"/>
      <c r="AB1167" s="4"/>
    </row>
    <row r="1168" customFormat="false" ht="75" hidden="false" customHeight="true" outlineLevel="0" collapsed="false">
      <c r="A1168" s="4" t="s">
        <v>8777</v>
      </c>
      <c r="B1168" s="4" t="s">
        <v>8778</v>
      </c>
      <c r="C1168" s="4" t="s">
        <v>8779</v>
      </c>
      <c r="D1168" s="4" t="n">
        <v>1967</v>
      </c>
      <c r="E1168" s="4" t="s">
        <v>91</v>
      </c>
      <c r="F1168" s="4" t="s">
        <v>8780</v>
      </c>
      <c r="G1168" s="4" t="str">
        <f aca="false">IF(LEFT(I1168,3)="R1 ","L6",IF(D1168&gt;=2014,"L1",IF(D1168&gt;=1998,"L2",IF(D1168&gt;=1987,"L3",IF(D1168&gt;=1978,"L4",IF(D1168&gt;=1965,"L5","L6"))))))</f>
        <v>L5</v>
      </c>
      <c r="H1168" s="4" t="str">
        <f aca="false">IFERROR(INDEX(Lanes!$C$2:$C$60,MATCH(LEFT(I1168,FIND(" ",I1168)-1),Lanes!$A$2:$A$60,0)),"?")</f>
        <v>V</v>
      </c>
      <c r="I1168" s="4" t="s">
        <v>8781</v>
      </c>
      <c r="J1168" s="4"/>
      <c r="K1168" s="4" t="s">
        <v>525</v>
      </c>
      <c r="L1168" s="4" t="s">
        <v>753</v>
      </c>
      <c r="M1168" s="4" t="s">
        <v>316</v>
      </c>
      <c r="N1168" s="4" t="s">
        <v>8782</v>
      </c>
      <c r="O1168" s="4" t="s">
        <v>8783</v>
      </c>
      <c r="P1168" s="2" t="s">
        <v>8784</v>
      </c>
      <c r="Q1168" s="2" t="s">
        <v>8785</v>
      </c>
      <c r="R1168" s="4" t="s">
        <v>50</v>
      </c>
      <c r="S1168" s="4" t="s">
        <v>8786</v>
      </c>
      <c r="T1168" s="4" t="s">
        <v>52</v>
      </c>
      <c r="U1168" s="4"/>
      <c r="V1168" s="4"/>
      <c r="W1168" s="4"/>
      <c r="X1168" s="2" t="s">
        <v>8787</v>
      </c>
      <c r="Y1168" s="4" t="s">
        <v>54</v>
      </c>
      <c r="Z1168" s="4"/>
      <c r="AA1168" s="4"/>
      <c r="AB1168" s="4"/>
    </row>
    <row r="1169" customFormat="false" ht="75" hidden="false" customHeight="true" outlineLevel="0" collapsed="false">
      <c r="A1169" s="4" t="s">
        <v>8788</v>
      </c>
      <c r="B1169" s="4" t="s">
        <v>8778</v>
      </c>
      <c r="C1169" s="4" t="s">
        <v>8789</v>
      </c>
      <c r="D1169" s="4" t="n">
        <v>1968</v>
      </c>
      <c r="E1169" s="4" t="s">
        <v>91</v>
      </c>
      <c r="F1169" s="4" t="s">
        <v>8780</v>
      </c>
      <c r="G1169" s="4" t="str">
        <f aca="false">IF(LEFT(I1169,3)="R1 ","L6",IF(D1169&gt;=2014,"L1",IF(D1169&gt;=1998,"L2",IF(D1169&gt;=1987,"L3",IF(D1169&gt;=1978,"L4",IF(D1169&gt;=1965,"L5","L6"))))))</f>
        <v>L5</v>
      </c>
      <c r="H1169" s="4" t="str">
        <f aca="false">IFERROR(INDEX(Lanes!$C$2:$C$60,MATCH(LEFT(I1169,FIND(" ",I1169)-1),Lanes!$A$2:$A$60,0)),"?")</f>
        <v>V</v>
      </c>
      <c r="I1169" s="4" t="s">
        <v>8781</v>
      </c>
      <c r="J1169" s="4"/>
      <c r="K1169" s="4" t="s">
        <v>525</v>
      </c>
      <c r="L1169" s="4" t="s">
        <v>753</v>
      </c>
      <c r="M1169" s="4" t="s">
        <v>316</v>
      </c>
      <c r="N1169" s="4"/>
      <c r="O1169" s="4" t="s">
        <v>8790</v>
      </c>
      <c r="P1169" s="2" t="s">
        <v>8791</v>
      </c>
      <c r="Q1169" s="2" t="s">
        <v>8792</v>
      </c>
      <c r="R1169" s="4" t="s">
        <v>50</v>
      </c>
      <c r="S1169" s="4" t="s">
        <v>8793</v>
      </c>
      <c r="T1169" s="4" t="s">
        <v>52</v>
      </c>
      <c r="U1169" s="4"/>
      <c r="V1169" s="4"/>
      <c r="W1169" s="4"/>
      <c r="X1169" s="2" t="s">
        <v>8794</v>
      </c>
      <c r="Y1169" s="4" t="s">
        <v>54</v>
      </c>
      <c r="Z1169" s="4"/>
      <c r="AA1169" s="4"/>
      <c r="AB1169" s="4"/>
    </row>
    <row r="1170" customFormat="false" ht="75" hidden="false" customHeight="true" outlineLevel="0" collapsed="false">
      <c r="A1170" s="4" t="s">
        <v>8795</v>
      </c>
      <c r="B1170" s="4" t="s">
        <v>8778</v>
      </c>
      <c r="C1170" s="4" t="s">
        <v>8778</v>
      </c>
      <c r="D1170" s="4" t="n">
        <v>1969</v>
      </c>
      <c r="E1170" s="4" t="s">
        <v>91</v>
      </c>
      <c r="F1170" s="4" t="s">
        <v>8796</v>
      </c>
      <c r="G1170" s="4" t="str">
        <f aca="false">IF(LEFT(I1170,3)="R1 ","L6",IF(D1170&gt;=2014,"L1",IF(D1170&gt;=1998,"L2",IF(D1170&gt;=1987,"L3",IF(D1170&gt;=1978,"L4",IF(D1170&gt;=1965,"L5","L6"))))))</f>
        <v>L5</v>
      </c>
      <c r="H1170" s="4" t="str">
        <f aca="false">IFERROR(INDEX(Lanes!$C$2:$C$60,MATCH(LEFT(I1170,FIND(" ",I1170)-1),Lanes!$A$2:$A$60,0)),"?")</f>
        <v>V</v>
      </c>
      <c r="I1170" s="4" t="s">
        <v>8781</v>
      </c>
      <c r="J1170" s="4"/>
      <c r="K1170" s="4" t="s">
        <v>387</v>
      </c>
      <c r="L1170" s="4" t="s">
        <v>753</v>
      </c>
      <c r="M1170" s="4" t="s">
        <v>316</v>
      </c>
      <c r="N1170" s="4"/>
      <c r="O1170" s="4" t="s">
        <v>8797</v>
      </c>
      <c r="P1170" s="2" t="s">
        <v>8798</v>
      </c>
      <c r="Q1170" s="2" t="s">
        <v>8799</v>
      </c>
      <c r="R1170" s="4" t="s">
        <v>50</v>
      </c>
      <c r="S1170" s="4" t="s">
        <v>8800</v>
      </c>
      <c r="T1170" s="4" t="s">
        <v>52</v>
      </c>
      <c r="U1170" s="4" t="s">
        <v>75</v>
      </c>
      <c r="V1170" s="4"/>
      <c r="W1170" s="4"/>
      <c r="X1170" s="2" t="s">
        <v>8801</v>
      </c>
      <c r="Y1170" s="4" t="s">
        <v>54</v>
      </c>
      <c r="Z1170" s="4"/>
      <c r="AA1170" s="4"/>
      <c r="AB1170" s="4"/>
    </row>
    <row r="1171" customFormat="false" ht="75" hidden="false" customHeight="true" outlineLevel="0" collapsed="false">
      <c r="A1171" s="4" t="s">
        <v>8802</v>
      </c>
      <c r="B1171" s="4" t="s">
        <v>8778</v>
      </c>
      <c r="C1171" s="4" t="s">
        <v>8803</v>
      </c>
      <c r="D1171" s="4" t="n">
        <v>1970</v>
      </c>
      <c r="E1171" s="4" t="s">
        <v>91</v>
      </c>
      <c r="F1171" s="4" t="s">
        <v>1266</v>
      </c>
      <c r="G1171" s="4" t="str">
        <f aca="false">IF(LEFT(I1171,3)="R1 ","L6",IF(D1171&gt;=2014,"L1",IF(D1171&gt;=1998,"L2",IF(D1171&gt;=1987,"L3",IF(D1171&gt;=1978,"L4",IF(D1171&gt;=1965,"L5","L6"))))))</f>
        <v>L5</v>
      </c>
      <c r="H1171" s="4" t="str">
        <f aca="false">IFERROR(INDEX(Lanes!$C$2:$C$60,MATCH(LEFT(I1171,FIND(" ",I1171)-1),Lanes!$A$2:$A$60,0)),"?")</f>
        <v>V</v>
      </c>
      <c r="I1171" s="4" t="s">
        <v>8781</v>
      </c>
      <c r="J1171" s="4"/>
      <c r="K1171" s="4" t="s">
        <v>544</v>
      </c>
      <c r="L1171" s="4" t="s">
        <v>753</v>
      </c>
      <c r="M1171" s="4" t="s">
        <v>316</v>
      </c>
      <c r="N1171" s="4"/>
      <c r="O1171" s="4" t="s">
        <v>8804</v>
      </c>
      <c r="P1171" s="2" t="s">
        <v>8805</v>
      </c>
      <c r="Q1171" s="2" t="s">
        <v>8806</v>
      </c>
      <c r="R1171" s="4" t="s">
        <v>50</v>
      </c>
      <c r="S1171" s="4" t="s">
        <v>8807</v>
      </c>
      <c r="T1171" s="4" t="s">
        <v>52</v>
      </c>
      <c r="U1171" s="4"/>
      <c r="V1171" s="4"/>
      <c r="W1171" s="4"/>
      <c r="X1171" s="2" t="s">
        <v>8808</v>
      </c>
      <c r="Y1171" s="4" t="s">
        <v>54</v>
      </c>
      <c r="Z1171" s="4"/>
      <c r="AA1171" s="4"/>
      <c r="AB1171" s="4"/>
    </row>
    <row r="1172" customFormat="false" ht="75" hidden="false" customHeight="true" outlineLevel="0" collapsed="false">
      <c r="A1172" s="4" t="s">
        <v>8809</v>
      </c>
      <c r="B1172" s="4" t="s">
        <v>8778</v>
      </c>
      <c r="C1172" s="4" t="s">
        <v>8810</v>
      </c>
      <c r="D1172" s="4" t="n">
        <v>1972</v>
      </c>
      <c r="E1172" s="4" t="s">
        <v>396</v>
      </c>
      <c r="F1172" s="4" t="s">
        <v>8811</v>
      </c>
      <c r="G1172" s="4" t="str">
        <f aca="false">IF(LEFT(I1172,3)="R1 ","L6",IF(D1172&gt;=2014,"L1",IF(D1172&gt;=1998,"L2",IF(D1172&gt;=1987,"L3",IF(D1172&gt;=1978,"L4",IF(D1172&gt;=1965,"L5","L6"))))))</f>
        <v>L5</v>
      </c>
      <c r="H1172" s="4" t="str">
        <f aca="false">IFERROR(INDEX(Lanes!$C$2:$C$60,MATCH(LEFT(I1172,FIND(" ",I1172)-1),Lanes!$A$2:$A$60,0)),"?")</f>
        <v>V</v>
      </c>
      <c r="I1172" s="4" t="s">
        <v>8781</v>
      </c>
      <c r="J1172" s="4"/>
      <c r="K1172" s="4" t="s">
        <v>544</v>
      </c>
      <c r="L1172" s="4" t="s">
        <v>753</v>
      </c>
      <c r="M1172" s="4" t="s">
        <v>316</v>
      </c>
      <c r="N1172" s="4"/>
      <c r="O1172" s="4" t="s">
        <v>8812</v>
      </c>
      <c r="P1172" s="2" t="s">
        <v>8813</v>
      </c>
      <c r="Q1172" s="2" t="s">
        <v>8814</v>
      </c>
      <c r="R1172" s="4" t="s">
        <v>50</v>
      </c>
      <c r="S1172" s="4" t="s">
        <v>8815</v>
      </c>
      <c r="T1172" s="4" t="s">
        <v>107</v>
      </c>
      <c r="U1172" s="4"/>
      <c r="V1172" s="4"/>
      <c r="W1172" s="4"/>
      <c r="X1172" s="2" t="s">
        <v>8816</v>
      </c>
      <c r="Y1172" s="4" t="s">
        <v>54</v>
      </c>
      <c r="Z1172" s="4"/>
      <c r="AA1172" s="4"/>
      <c r="AB1172" s="4"/>
    </row>
    <row r="1173" customFormat="false" ht="75" hidden="false" customHeight="true" outlineLevel="0" collapsed="false">
      <c r="A1173" s="4" t="s">
        <v>8817</v>
      </c>
      <c r="B1173" s="4" t="s">
        <v>8778</v>
      </c>
      <c r="C1173" s="4" t="s">
        <v>8818</v>
      </c>
      <c r="D1173" s="4" t="n">
        <v>1974</v>
      </c>
      <c r="E1173" s="4" t="s">
        <v>396</v>
      </c>
      <c r="F1173" s="4" t="s">
        <v>68</v>
      </c>
      <c r="G1173" s="4" t="str">
        <f aca="false">IF(LEFT(I1173,3)="R1 ","L6",IF(D1173&gt;=2014,"L1",IF(D1173&gt;=1998,"L2",IF(D1173&gt;=1987,"L3",IF(D1173&gt;=1978,"L4",IF(D1173&gt;=1965,"L5","L6"))))))</f>
        <v>L5</v>
      </c>
      <c r="H1173" s="4" t="str">
        <f aca="false">IFERROR(INDEX(Lanes!$C$2:$C$60,MATCH(LEFT(I1173,FIND(" ",I1173)-1),Lanes!$A$2:$A$60,0)),"?")</f>
        <v>V</v>
      </c>
      <c r="I1173" s="4" t="s">
        <v>8781</v>
      </c>
      <c r="J1173" s="4"/>
      <c r="K1173" s="4" t="s">
        <v>544</v>
      </c>
      <c r="L1173" s="4" t="s">
        <v>753</v>
      </c>
      <c r="M1173" s="4" t="s">
        <v>316</v>
      </c>
      <c r="N1173" s="4"/>
      <c r="O1173" s="4" t="s">
        <v>8819</v>
      </c>
      <c r="P1173" s="2" t="s">
        <v>8820</v>
      </c>
      <c r="Q1173" s="2" t="s">
        <v>8821</v>
      </c>
      <c r="R1173" s="4" t="s">
        <v>50</v>
      </c>
      <c r="S1173" s="4" t="s">
        <v>8822</v>
      </c>
      <c r="T1173" s="4" t="s">
        <v>107</v>
      </c>
      <c r="U1173" s="4"/>
      <c r="V1173" s="4"/>
      <c r="W1173" s="4"/>
      <c r="X1173" s="2" t="s">
        <v>8823</v>
      </c>
      <c r="Y1173" s="4" t="s">
        <v>54</v>
      </c>
      <c r="Z1173" s="4"/>
      <c r="AA1173" s="4"/>
      <c r="AB1173" s="4"/>
    </row>
    <row r="1174" customFormat="false" ht="75" hidden="false" customHeight="true" outlineLevel="0" collapsed="false">
      <c r="A1174" s="4" t="s">
        <v>8824</v>
      </c>
      <c r="B1174" s="4" t="s">
        <v>8778</v>
      </c>
      <c r="C1174" s="4" t="s">
        <v>8825</v>
      </c>
      <c r="D1174" s="4" t="n">
        <v>1985</v>
      </c>
      <c r="E1174" s="4" t="s">
        <v>41</v>
      </c>
      <c r="F1174" s="4" t="s">
        <v>8780</v>
      </c>
      <c r="G1174" s="4" t="str">
        <f aca="false">IF(LEFT(I1174,3)="R1 ","L6",IF(D1174&gt;=2014,"L1",IF(D1174&gt;=1998,"L2",IF(D1174&gt;=1987,"L3",IF(D1174&gt;=1978,"L4",IF(D1174&gt;=1965,"L5","L6"))))))</f>
        <v>L4</v>
      </c>
      <c r="H1174" s="4" t="str">
        <f aca="false">IFERROR(INDEX(Lanes!$C$2:$C$60,MATCH(LEFT(I1174,FIND(" ",I1174)-1),Lanes!$A$2:$A$60,0)),"?")</f>
        <v>V</v>
      </c>
      <c r="I1174" s="4" t="s">
        <v>8781</v>
      </c>
      <c r="J1174" s="4"/>
      <c r="K1174" s="4" t="s">
        <v>544</v>
      </c>
      <c r="L1174" s="4" t="s">
        <v>753</v>
      </c>
      <c r="M1174" s="4" t="s">
        <v>316</v>
      </c>
      <c r="N1174" s="4"/>
      <c r="O1174" s="4" t="s">
        <v>8826</v>
      </c>
      <c r="P1174" s="2" t="s">
        <v>8827</v>
      </c>
      <c r="Q1174" s="2" t="s">
        <v>8828</v>
      </c>
      <c r="R1174" s="4" t="s">
        <v>50</v>
      </c>
      <c r="S1174" s="4" t="s">
        <v>8829</v>
      </c>
      <c r="T1174" s="4" t="s">
        <v>402</v>
      </c>
      <c r="U1174" s="4"/>
      <c r="V1174" s="4"/>
      <c r="W1174" s="4"/>
      <c r="X1174" s="2" t="s">
        <v>8830</v>
      </c>
      <c r="Y1174" s="4" t="s">
        <v>54</v>
      </c>
      <c r="Z1174" s="4"/>
      <c r="AA1174" s="4"/>
      <c r="AB1174" s="4"/>
    </row>
    <row r="1175" customFormat="false" ht="75" hidden="false" customHeight="true" outlineLevel="0" collapsed="false">
      <c r="A1175" s="4" t="s">
        <v>8831</v>
      </c>
      <c r="B1175" s="4" t="s">
        <v>8778</v>
      </c>
      <c r="C1175" s="4" t="s">
        <v>8832</v>
      </c>
      <c r="D1175" s="4" t="n">
        <v>1986</v>
      </c>
      <c r="E1175" s="4" t="s">
        <v>41</v>
      </c>
      <c r="F1175" s="4" t="s">
        <v>8780</v>
      </c>
      <c r="G1175" s="4" t="str">
        <f aca="false">IF(LEFT(I1175,3)="R1 ","L6",IF(D1175&gt;=2014,"L1",IF(D1175&gt;=1998,"L2",IF(D1175&gt;=1987,"L3",IF(D1175&gt;=1978,"L4",IF(D1175&gt;=1965,"L5","L6"))))))</f>
        <v>L4</v>
      </c>
      <c r="H1175" s="4" t="str">
        <f aca="false">IFERROR(INDEX(Lanes!$C$2:$C$60,MATCH(LEFT(I1175,FIND(" ",I1175)-1),Lanes!$A$2:$A$60,0)),"?")</f>
        <v>V</v>
      </c>
      <c r="I1175" s="4" t="s">
        <v>8781</v>
      </c>
      <c r="J1175" s="4"/>
      <c r="K1175" s="4" t="s">
        <v>525</v>
      </c>
      <c r="L1175" s="4" t="s">
        <v>753</v>
      </c>
      <c r="M1175" s="4" t="s">
        <v>316</v>
      </c>
      <c r="N1175" s="4"/>
      <c r="O1175" s="4" t="s">
        <v>8833</v>
      </c>
      <c r="P1175" s="2" t="s">
        <v>8834</v>
      </c>
      <c r="Q1175" s="2" t="s">
        <v>8835</v>
      </c>
      <c r="R1175" s="4" t="s">
        <v>50</v>
      </c>
      <c r="S1175" s="4" t="s">
        <v>8836</v>
      </c>
      <c r="T1175" s="4" t="s">
        <v>402</v>
      </c>
      <c r="U1175" s="4"/>
      <c r="V1175" s="4"/>
      <c r="W1175" s="4"/>
      <c r="X1175" s="2" t="s">
        <v>8837</v>
      </c>
      <c r="Y1175" s="4" t="s">
        <v>54</v>
      </c>
      <c r="Z1175" s="4"/>
      <c r="AA1175" s="4"/>
      <c r="AB1175" s="4"/>
    </row>
    <row r="1176" customFormat="false" ht="75" hidden="false" customHeight="true" outlineLevel="0" collapsed="false">
      <c r="A1176" s="4" t="s">
        <v>8838</v>
      </c>
      <c r="B1176" s="4" t="s">
        <v>8839</v>
      </c>
      <c r="C1176" s="4" t="s">
        <v>8839</v>
      </c>
      <c r="D1176" s="4" t="n">
        <v>1972</v>
      </c>
      <c r="E1176" s="4" t="s">
        <v>91</v>
      </c>
      <c r="F1176" s="4" t="s">
        <v>2083</v>
      </c>
      <c r="G1176" s="4" t="str">
        <f aca="false">IF(LEFT(I1176,3)="R1 ","L6",IF(D1176&gt;=2014,"L1",IF(D1176&gt;=1998,"L2",IF(D1176&gt;=1987,"L3",IF(D1176&gt;=1978,"L4",IF(D1176&gt;=1965,"L5","L6"))))))</f>
        <v>L5</v>
      </c>
      <c r="H1176" s="4" t="str">
        <f aca="false">IFERROR(INDEX(Lanes!$C$2:$C$60,MATCH(LEFT(I1176,FIND(" ",I1176)-1),Lanes!$A$2:$A$60,0)),"?")</f>
        <v>V</v>
      </c>
      <c r="I1176" s="4" t="s">
        <v>8781</v>
      </c>
      <c r="J1176" s="4"/>
      <c r="K1176" s="4" t="s">
        <v>544</v>
      </c>
      <c r="L1176" s="4" t="s">
        <v>753</v>
      </c>
      <c r="M1176" s="4" t="s">
        <v>316</v>
      </c>
      <c r="N1176" s="4"/>
      <c r="O1176" s="4" t="s">
        <v>8840</v>
      </c>
      <c r="P1176" s="2" t="s">
        <v>8841</v>
      </c>
      <c r="Q1176" s="2" t="s">
        <v>8842</v>
      </c>
      <c r="R1176" s="4" t="s">
        <v>50</v>
      </c>
      <c r="S1176" s="4" t="s">
        <v>8843</v>
      </c>
      <c r="T1176" s="4" t="s">
        <v>402</v>
      </c>
      <c r="U1176" s="4"/>
      <c r="V1176" s="4"/>
      <c r="W1176" s="4"/>
      <c r="X1176" s="2" t="s">
        <v>8844</v>
      </c>
      <c r="Y1176" s="4" t="s">
        <v>54</v>
      </c>
      <c r="Z1176" s="4"/>
      <c r="AA1176" s="4"/>
      <c r="AB1176" s="4"/>
    </row>
    <row r="1177" customFormat="false" ht="75" hidden="false" customHeight="true" outlineLevel="0" collapsed="false">
      <c r="A1177" s="4" t="s">
        <v>8845</v>
      </c>
      <c r="B1177" s="4" t="s">
        <v>8839</v>
      </c>
      <c r="C1177" s="4" t="s">
        <v>8846</v>
      </c>
      <c r="D1177" s="4" t="n">
        <v>1972</v>
      </c>
      <c r="E1177" s="4" t="s">
        <v>91</v>
      </c>
      <c r="F1177" s="4" t="s">
        <v>2083</v>
      </c>
      <c r="G1177" s="4" t="str">
        <f aca="false">IF(LEFT(I1177,3)="R1 ","L6",IF(D1177&gt;=2014,"L1",IF(D1177&gt;=1998,"L2",IF(D1177&gt;=1987,"L3",IF(D1177&gt;=1978,"L4",IF(D1177&gt;=1965,"L5","L6"))))))</f>
        <v>L5</v>
      </c>
      <c r="H1177" s="4" t="str">
        <f aca="false">IFERROR(INDEX(Lanes!$C$2:$C$60,MATCH(LEFT(I1177,FIND(" ",I1177)-1),Lanes!$A$2:$A$60,0)),"?")</f>
        <v>V</v>
      </c>
      <c r="I1177" s="4" t="s">
        <v>8781</v>
      </c>
      <c r="J1177" s="4"/>
      <c r="K1177" s="4" t="s">
        <v>925</v>
      </c>
      <c r="L1177" s="4" t="s">
        <v>753</v>
      </c>
      <c r="M1177" s="4" t="s">
        <v>316</v>
      </c>
      <c r="N1177" s="4"/>
      <c r="O1177" s="4" t="s">
        <v>8847</v>
      </c>
      <c r="P1177" s="2" t="s">
        <v>8848</v>
      </c>
      <c r="Q1177" s="2" t="s">
        <v>8849</v>
      </c>
      <c r="R1177" s="4" t="s">
        <v>50</v>
      </c>
      <c r="S1177" s="4" t="s">
        <v>8850</v>
      </c>
      <c r="T1177" s="4" t="s">
        <v>52</v>
      </c>
      <c r="U1177" s="4"/>
      <c r="V1177" s="4"/>
      <c r="W1177" s="4"/>
      <c r="X1177" s="2" t="s">
        <v>8851</v>
      </c>
      <c r="Y1177" s="4" t="s">
        <v>54</v>
      </c>
      <c r="Z1177" s="4"/>
      <c r="AA1177" s="4"/>
      <c r="AB1177" s="4"/>
    </row>
    <row r="1178" customFormat="false" ht="75" hidden="false" customHeight="true" outlineLevel="0" collapsed="false">
      <c r="A1178" s="4" t="s">
        <v>8852</v>
      </c>
      <c r="B1178" s="4" t="s">
        <v>8839</v>
      </c>
      <c r="C1178" s="4" t="s">
        <v>8853</v>
      </c>
      <c r="D1178" s="4" t="n">
        <v>1973</v>
      </c>
      <c r="E1178" s="4" t="s">
        <v>91</v>
      </c>
      <c r="F1178" s="4" t="s">
        <v>2083</v>
      </c>
      <c r="G1178" s="4" t="str">
        <f aca="false">IF(LEFT(I1178,3)="R1 ","L6",IF(D1178&gt;=2014,"L1",IF(D1178&gt;=1998,"L2",IF(D1178&gt;=1987,"L3",IF(D1178&gt;=1978,"L4",IF(D1178&gt;=1965,"L5","L6"))))))</f>
        <v>L5</v>
      </c>
      <c r="H1178" s="4" t="str">
        <f aca="false">IFERROR(INDEX(Lanes!$C$2:$C$60,MATCH(LEFT(I1178,FIND(" ",I1178)-1),Lanes!$A$2:$A$60,0)),"?")</f>
        <v>V</v>
      </c>
      <c r="I1178" s="4" t="s">
        <v>8781</v>
      </c>
      <c r="J1178" s="4"/>
      <c r="K1178" s="4" t="s">
        <v>387</v>
      </c>
      <c r="L1178" s="4" t="s">
        <v>753</v>
      </c>
      <c r="M1178" s="4" t="s">
        <v>316</v>
      </c>
      <c r="N1178" s="4"/>
      <c r="O1178" s="4" t="s">
        <v>8854</v>
      </c>
      <c r="P1178" s="2" t="s">
        <v>8855</v>
      </c>
      <c r="Q1178" s="2" t="s">
        <v>8856</v>
      </c>
      <c r="R1178" s="4" t="s">
        <v>50</v>
      </c>
      <c r="S1178" s="4" t="s">
        <v>8857</v>
      </c>
      <c r="T1178" s="4" t="s">
        <v>52</v>
      </c>
      <c r="U1178" s="4"/>
      <c r="V1178" s="4"/>
      <c r="W1178" s="4"/>
      <c r="X1178" s="2" t="s">
        <v>8858</v>
      </c>
      <c r="Y1178" s="4" t="s">
        <v>54</v>
      </c>
      <c r="Z1178" s="4"/>
      <c r="AA1178" s="4"/>
      <c r="AB1178" s="4"/>
    </row>
    <row r="1179" customFormat="false" ht="75" hidden="false" customHeight="true" outlineLevel="0" collapsed="false">
      <c r="A1179" s="4" t="s">
        <v>8859</v>
      </c>
      <c r="B1179" s="4" t="s">
        <v>8839</v>
      </c>
      <c r="C1179" s="4" t="s">
        <v>8860</v>
      </c>
      <c r="D1179" s="4" t="n">
        <v>1975</v>
      </c>
      <c r="E1179" s="4" t="s">
        <v>91</v>
      </c>
      <c r="F1179" s="4" t="s">
        <v>2083</v>
      </c>
      <c r="G1179" s="4" t="str">
        <f aca="false">IF(LEFT(I1179,3)="R1 ","L6",IF(D1179&gt;=2014,"L1",IF(D1179&gt;=1998,"L2",IF(D1179&gt;=1987,"L3",IF(D1179&gt;=1978,"L4",IF(D1179&gt;=1965,"L5","L6"))))))</f>
        <v>L5</v>
      </c>
      <c r="H1179" s="4" t="str">
        <f aca="false">IFERROR(INDEX(Lanes!$C$2:$C$60,MATCH(LEFT(I1179,FIND(" ",I1179)-1),Lanes!$A$2:$A$60,0)),"?")</f>
        <v>V</v>
      </c>
      <c r="I1179" s="4" t="s">
        <v>8781</v>
      </c>
      <c r="J1179" s="4"/>
      <c r="K1179" s="4" t="s">
        <v>525</v>
      </c>
      <c r="L1179" s="4" t="s">
        <v>753</v>
      </c>
      <c r="M1179" s="4" t="s">
        <v>316</v>
      </c>
      <c r="N1179" s="4"/>
      <c r="O1179" s="4" t="s">
        <v>8861</v>
      </c>
      <c r="P1179" s="2" t="s">
        <v>8862</v>
      </c>
      <c r="Q1179" s="2" t="s">
        <v>8863</v>
      </c>
      <c r="R1179" s="4" t="s">
        <v>50</v>
      </c>
      <c r="S1179" s="4" t="s">
        <v>8864</v>
      </c>
      <c r="T1179" s="4" t="s">
        <v>107</v>
      </c>
      <c r="U1179" s="4"/>
      <c r="V1179" s="4"/>
      <c r="W1179" s="4"/>
      <c r="X1179" s="2" t="s">
        <v>8865</v>
      </c>
      <c r="Y1179" s="4" t="s">
        <v>54</v>
      </c>
      <c r="Z1179" s="4"/>
      <c r="AA1179" s="4"/>
      <c r="AB1179" s="4"/>
    </row>
    <row r="1180" customFormat="false" ht="75" hidden="false" customHeight="true" outlineLevel="0" collapsed="false">
      <c r="A1180" s="4" t="s">
        <v>8866</v>
      </c>
      <c r="B1180" s="4" t="s">
        <v>8839</v>
      </c>
      <c r="C1180" s="4" t="s">
        <v>8867</v>
      </c>
      <c r="D1180" s="4" t="n">
        <v>1975</v>
      </c>
      <c r="E1180" s="4" t="s">
        <v>91</v>
      </c>
      <c r="F1180" s="4" t="s">
        <v>2083</v>
      </c>
      <c r="G1180" s="4" t="str">
        <f aca="false">IF(LEFT(I1180,3)="R1 ","L6",IF(D1180&gt;=2014,"L1",IF(D1180&gt;=1998,"L2",IF(D1180&gt;=1987,"L3",IF(D1180&gt;=1978,"L4",IF(D1180&gt;=1965,"L5","L6"))))))</f>
        <v>L5</v>
      </c>
      <c r="H1180" s="4" t="str">
        <f aca="false">IFERROR(INDEX(Lanes!$C$2:$C$60,MATCH(LEFT(I1180,FIND(" ",I1180)-1),Lanes!$A$2:$A$60,0)),"?")</f>
        <v>V</v>
      </c>
      <c r="I1180" s="4" t="s">
        <v>8781</v>
      </c>
      <c r="J1180" s="4"/>
      <c r="K1180" s="4" t="s">
        <v>2678</v>
      </c>
      <c r="L1180" s="4" t="s">
        <v>753</v>
      </c>
      <c r="M1180" s="4" t="s">
        <v>316</v>
      </c>
      <c r="N1180" s="4"/>
      <c r="O1180" s="4" t="s">
        <v>8868</v>
      </c>
      <c r="P1180" s="2" t="s">
        <v>8869</v>
      </c>
      <c r="Q1180" s="2" t="s">
        <v>8870</v>
      </c>
      <c r="R1180" s="4" t="s">
        <v>50</v>
      </c>
      <c r="S1180" s="4" t="s">
        <v>8871</v>
      </c>
      <c r="T1180" s="4" t="s">
        <v>107</v>
      </c>
      <c r="U1180" s="4"/>
      <c r="V1180" s="4"/>
      <c r="W1180" s="4"/>
      <c r="X1180" s="2" t="s">
        <v>8872</v>
      </c>
      <c r="Y1180" s="4" t="s">
        <v>54</v>
      </c>
      <c r="Z1180" s="4"/>
      <c r="AA1180" s="4"/>
      <c r="AB1180" s="4"/>
    </row>
    <row r="1181" customFormat="false" ht="75" hidden="false" customHeight="true" outlineLevel="0" collapsed="false">
      <c r="A1181" s="4" t="s">
        <v>8873</v>
      </c>
      <c r="B1181" s="4" t="s">
        <v>8839</v>
      </c>
      <c r="C1181" s="4" t="s">
        <v>8874</v>
      </c>
      <c r="D1181" s="4" t="n">
        <v>1978</v>
      </c>
      <c r="E1181" s="4" t="s">
        <v>91</v>
      </c>
      <c r="F1181" s="4" t="s">
        <v>8651</v>
      </c>
      <c r="G1181" s="4" t="str">
        <f aca="false">IF(LEFT(I1181,3)="R1 ","L6",IF(D1181&gt;=2014,"L1",IF(D1181&gt;=1998,"L2",IF(D1181&gt;=1987,"L3",IF(D1181&gt;=1978,"L4",IF(D1181&gt;=1965,"L5","L6"))))))</f>
        <v>L4</v>
      </c>
      <c r="H1181" s="4" t="str">
        <f aca="false">IFERROR(INDEX(Lanes!$C$2:$C$60,MATCH(LEFT(I1181,FIND(" ",I1181)-1),Lanes!$A$2:$A$60,0)),"?")</f>
        <v>V</v>
      </c>
      <c r="I1181" s="4" t="s">
        <v>8781</v>
      </c>
      <c r="J1181" s="4"/>
      <c r="K1181" s="4" t="s">
        <v>544</v>
      </c>
      <c r="L1181" s="4" t="s">
        <v>753</v>
      </c>
      <c r="M1181" s="4" t="s">
        <v>316</v>
      </c>
      <c r="N1181" s="4"/>
      <c r="O1181" s="4" t="s">
        <v>8875</v>
      </c>
      <c r="P1181" s="2" t="s">
        <v>8876</v>
      </c>
      <c r="Q1181" s="2" t="s">
        <v>8877</v>
      </c>
      <c r="R1181" s="4" t="s">
        <v>50</v>
      </c>
      <c r="S1181" s="4" t="s">
        <v>8878</v>
      </c>
      <c r="T1181" s="4" t="s">
        <v>107</v>
      </c>
      <c r="U1181" s="4"/>
      <c r="V1181" s="4"/>
      <c r="W1181" s="4"/>
      <c r="X1181" s="2" t="s">
        <v>8879</v>
      </c>
      <c r="Y1181" s="4" t="s">
        <v>54</v>
      </c>
      <c r="Z1181" s="4"/>
      <c r="AA1181" s="4"/>
      <c r="AB1181" s="4"/>
    </row>
    <row r="1182" customFormat="false" ht="75" hidden="false" customHeight="true" outlineLevel="0" collapsed="false">
      <c r="A1182" s="4" t="s">
        <v>8880</v>
      </c>
      <c r="B1182" s="4" t="s">
        <v>8839</v>
      </c>
      <c r="C1182" s="4" t="s">
        <v>8881</v>
      </c>
      <c r="D1182" s="4" t="n">
        <v>1982</v>
      </c>
      <c r="E1182" s="4" t="s">
        <v>91</v>
      </c>
      <c r="F1182" s="4" t="s">
        <v>2083</v>
      </c>
      <c r="G1182" s="4" t="str">
        <f aca="false">IF(LEFT(I1182,3)="R1 ","L6",IF(D1182&gt;=2014,"L1",IF(D1182&gt;=1998,"L2",IF(D1182&gt;=1987,"L3",IF(D1182&gt;=1978,"L4",IF(D1182&gt;=1965,"L5","L6"))))))</f>
        <v>L4</v>
      </c>
      <c r="H1182" s="4" t="str">
        <f aca="false">IFERROR(INDEX(Lanes!$C$2:$C$60,MATCH(LEFT(I1182,FIND(" ",I1182)-1),Lanes!$A$2:$A$60,0)),"?")</f>
        <v>V</v>
      </c>
      <c r="I1182" s="4" t="s">
        <v>8781</v>
      </c>
      <c r="J1182" s="4"/>
      <c r="K1182" s="4" t="s">
        <v>661</v>
      </c>
      <c r="L1182" s="4" t="s">
        <v>753</v>
      </c>
      <c r="M1182" s="4" t="s">
        <v>316</v>
      </c>
      <c r="N1182" s="4"/>
      <c r="O1182" s="4" t="s">
        <v>8882</v>
      </c>
      <c r="P1182" s="2" t="s">
        <v>8883</v>
      </c>
      <c r="Q1182" s="2" t="s">
        <v>8884</v>
      </c>
      <c r="R1182" s="4" t="s">
        <v>50</v>
      </c>
      <c r="S1182" s="4" t="s">
        <v>8885</v>
      </c>
      <c r="T1182" s="4" t="s">
        <v>107</v>
      </c>
      <c r="U1182" s="4"/>
      <c r="V1182" s="4"/>
      <c r="W1182" s="4"/>
      <c r="X1182" s="2" t="s">
        <v>8886</v>
      </c>
      <c r="Y1182" s="4" t="s">
        <v>54</v>
      </c>
      <c r="Z1182" s="4"/>
      <c r="AA1182" s="4"/>
      <c r="AB1182" s="4"/>
    </row>
    <row r="1183" customFormat="false" ht="75" hidden="false" customHeight="true" outlineLevel="0" collapsed="false">
      <c r="A1183" s="4" t="s">
        <v>8887</v>
      </c>
      <c r="B1183" s="4" t="s">
        <v>8839</v>
      </c>
      <c r="C1183" s="4" t="s">
        <v>8888</v>
      </c>
      <c r="D1183" s="4" t="n">
        <v>1989</v>
      </c>
      <c r="E1183" s="4" t="s">
        <v>91</v>
      </c>
      <c r="F1183" s="4" t="s">
        <v>3459</v>
      </c>
      <c r="G1183" s="4" t="str">
        <f aca="false">IF(LEFT(I1183,3)="R1 ","L6",IF(D1183&gt;=2014,"L1",IF(D1183&gt;=1998,"L2",IF(D1183&gt;=1987,"L3",IF(D1183&gt;=1978,"L4",IF(D1183&gt;=1965,"L5","L6"))))))</f>
        <v>L3</v>
      </c>
      <c r="H1183" s="4" t="str">
        <f aca="false">IFERROR(INDEX(Lanes!$C$2:$C$60,MATCH(LEFT(I1183,FIND(" ",I1183)-1),Lanes!$A$2:$A$60,0)),"?")</f>
        <v>V</v>
      </c>
      <c r="I1183" s="4" t="s">
        <v>8781</v>
      </c>
      <c r="J1183" s="4"/>
      <c r="K1183" s="4" t="s">
        <v>544</v>
      </c>
      <c r="L1183" s="4" t="s">
        <v>753</v>
      </c>
      <c r="M1183" s="4" t="s">
        <v>316</v>
      </c>
      <c r="N1183" s="4"/>
      <c r="O1183" s="4" t="s">
        <v>8889</v>
      </c>
      <c r="P1183" s="2" t="s">
        <v>8890</v>
      </c>
      <c r="Q1183" s="2" t="s">
        <v>8891</v>
      </c>
      <c r="R1183" s="4" t="s">
        <v>50</v>
      </c>
      <c r="S1183" s="4" t="s">
        <v>8892</v>
      </c>
      <c r="T1183" s="4" t="s">
        <v>52</v>
      </c>
      <c r="U1183" s="4"/>
      <c r="V1183" s="4"/>
      <c r="W1183" s="4"/>
      <c r="X1183" s="2" t="s">
        <v>8893</v>
      </c>
      <c r="Y1183" s="4" t="s">
        <v>54</v>
      </c>
      <c r="Z1183" s="4"/>
      <c r="AA1183" s="4"/>
      <c r="AB1183" s="4"/>
    </row>
    <row r="1184" customFormat="false" ht="75" hidden="false" customHeight="true" outlineLevel="0" collapsed="false">
      <c r="A1184" s="4" t="s">
        <v>8894</v>
      </c>
      <c r="B1184" s="4" t="s">
        <v>8895</v>
      </c>
      <c r="C1184" s="4" t="s">
        <v>8896</v>
      </c>
      <c r="D1184" s="4" t="n">
        <v>1967</v>
      </c>
      <c r="E1184" s="4" t="s">
        <v>91</v>
      </c>
      <c r="F1184" s="4" t="s">
        <v>910</v>
      </c>
      <c r="G1184" s="4" t="str">
        <f aca="false">IF(LEFT(I1184,3)="R1 ","L6",IF(D1184&gt;=2014,"L1",IF(D1184&gt;=1998,"L2",IF(D1184&gt;=1987,"L3",IF(D1184&gt;=1978,"L4",IF(D1184&gt;=1965,"L5","L6"))))))</f>
        <v>L5</v>
      </c>
      <c r="H1184" s="4" t="str">
        <f aca="false">IFERROR(INDEX(Lanes!$C$2:$C$60,MATCH(LEFT(I1184,FIND(" ",I1184)-1),Lanes!$A$2:$A$60,0)),"?")</f>
        <v>V</v>
      </c>
      <c r="I1184" s="4" t="s">
        <v>8781</v>
      </c>
      <c r="J1184" s="4"/>
      <c r="K1184" s="4" t="s">
        <v>2678</v>
      </c>
      <c r="L1184" s="4" t="s">
        <v>753</v>
      </c>
      <c r="M1184" s="4" t="s">
        <v>316</v>
      </c>
      <c r="N1184" s="4" t="s">
        <v>8782</v>
      </c>
      <c r="O1184" s="4" t="s">
        <v>8897</v>
      </c>
      <c r="P1184" s="2" t="s">
        <v>8898</v>
      </c>
      <c r="Q1184" s="2" t="s">
        <v>8899</v>
      </c>
      <c r="R1184" s="4" t="s">
        <v>50</v>
      </c>
      <c r="S1184" s="4" t="s">
        <v>8900</v>
      </c>
      <c r="T1184" s="4" t="s">
        <v>52</v>
      </c>
      <c r="U1184" s="4"/>
      <c r="V1184" s="4"/>
      <c r="W1184" s="4"/>
      <c r="X1184" s="2" t="s">
        <v>8901</v>
      </c>
      <c r="Y1184" s="4" t="s">
        <v>54</v>
      </c>
      <c r="Z1184" s="4"/>
      <c r="AA1184" s="4"/>
      <c r="AB1184" s="4"/>
    </row>
    <row r="1185" customFormat="false" ht="75" hidden="false" customHeight="true" outlineLevel="0" collapsed="false">
      <c r="A1185" s="4" t="s">
        <v>8902</v>
      </c>
      <c r="B1185" s="4" t="s">
        <v>8895</v>
      </c>
      <c r="C1185" s="4" t="s">
        <v>8903</v>
      </c>
      <c r="D1185" s="4" t="n">
        <v>1968</v>
      </c>
      <c r="E1185" s="4" t="s">
        <v>91</v>
      </c>
      <c r="F1185" s="4" t="s">
        <v>910</v>
      </c>
      <c r="G1185" s="4" t="str">
        <f aca="false">IF(LEFT(I1185,3)="R1 ","L6",IF(D1185&gt;=2014,"L1",IF(D1185&gt;=1998,"L2",IF(D1185&gt;=1987,"L3",IF(D1185&gt;=1978,"L4",IF(D1185&gt;=1965,"L5","L6"))))))</f>
        <v>L5</v>
      </c>
      <c r="H1185" s="4" t="str">
        <f aca="false">IFERROR(INDEX(Lanes!$C$2:$C$60,MATCH(LEFT(I1185,FIND(" ",I1185)-1),Lanes!$A$2:$A$60,0)),"?")</f>
        <v>V</v>
      </c>
      <c r="I1185" s="4" t="s">
        <v>8781</v>
      </c>
      <c r="J1185" s="4"/>
      <c r="K1185" s="4" t="s">
        <v>387</v>
      </c>
      <c r="L1185" s="4" t="s">
        <v>753</v>
      </c>
      <c r="M1185" s="4" t="s">
        <v>316</v>
      </c>
      <c r="N1185" s="4"/>
      <c r="O1185" s="4" t="s">
        <v>8904</v>
      </c>
      <c r="P1185" s="2" t="s">
        <v>8905</v>
      </c>
      <c r="Q1185" s="2" t="s">
        <v>8906</v>
      </c>
      <c r="R1185" s="4" t="s">
        <v>50</v>
      </c>
      <c r="S1185" s="4" t="s">
        <v>8907</v>
      </c>
      <c r="T1185" s="4" t="s">
        <v>52</v>
      </c>
      <c r="U1185" s="4"/>
      <c r="V1185" s="4"/>
      <c r="W1185" s="4"/>
      <c r="X1185" s="2" t="s">
        <v>8908</v>
      </c>
      <c r="Y1185" s="4" t="s">
        <v>54</v>
      </c>
      <c r="Z1185" s="4"/>
      <c r="AA1185" s="4"/>
      <c r="AB1185" s="4"/>
    </row>
    <row r="1186" customFormat="false" ht="75" hidden="false" customHeight="true" outlineLevel="0" collapsed="false">
      <c r="A1186" s="4" t="s">
        <v>8909</v>
      </c>
      <c r="B1186" s="4" t="s">
        <v>8895</v>
      </c>
      <c r="C1186" s="4" t="s">
        <v>8910</v>
      </c>
      <c r="D1186" s="4" t="n">
        <v>1970</v>
      </c>
      <c r="E1186" s="4" t="s">
        <v>91</v>
      </c>
      <c r="F1186" s="4" t="s">
        <v>1797</v>
      </c>
      <c r="G1186" s="4" t="str">
        <f aca="false">IF(LEFT(I1186,3)="R1 ","L6",IF(D1186&gt;=2014,"L1",IF(D1186&gt;=1998,"L2",IF(D1186&gt;=1987,"L3",IF(D1186&gt;=1978,"L4",IF(D1186&gt;=1965,"L5","L6"))))))</f>
        <v>L5</v>
      </c>
      <c r="H1186" s="4" t="str">
        <f aca="false">IFERROR(INDEX(Lanes!$C$2:$C$60,MATCH(LEFT(I1186,FIND(" ",I1186)-1),Lanes!$A$2:$A$60,0)),"?")</f>
        <v>V</v>
      </c>
      <c r="I1186" s="4" t="s">
        <v>8781</v>
      </c>
      <c r="J1186" s="4"/>
      <c r="K1186" s="4" t="s">
        <v>387</v>
      </c>
      <c r="L1186" s="4" t="s">
        <v>753</v>
      </c>
      <c r="M1186" s="4" t="s">
        <v>316</v>
      </c>
      <c r="N1186" s="4"/>
      <c r="O1186" s="4" t="s">
        <v>8911</v>
      </c>
      <c r="P1186" s="2" t="s">
        <v>8912</v>
      </c>
      <c r="Q1186" s="2" t="s">
        <v>8913</v>
      </c>
      <c r="R1186" s="4" t="s">
        <v>50</v>
      </c>
      <c r="S1186" s="4" t="s">
        <v>8914</v>
      </c>
      <c r="T1186" s="4" t="s">
        <v>107</v>
      </c>
      <c r="U1186" s="4"/>
      <c r="V1186" s="4"/>
      <c r="W1186" s="4"/>
      <c r="X1186" s="2" t="s">
        <v>8915</v>
      </c>
      <c r="Y1186" s="4" t="s">
        <v>54</v>
      </c>
      <c r="Z1186" s="4"/>
      <c r="AA1186" s="4"/>
      <c r="AB1186" s="4"/>
    </row>
    <row r="1187" customFormat="false" ht="75" hidden="false" customHeight="true" outlineLevel="0" collapsed="false">
      <c r="A1187" s="4" t="s">
        <v>8916</v>
      </c>
      <c r="B1187" s="4" t="s">
        <v>8895</v>
      </c>
      <c r="C1187" s="4" t="s">
        <v>8917</v>
      </c>
      <c r="D1187" s="4" t="n">
        <v>1974</v>
      </c>
      <c r="E1187" s="4" t="s">
        <v>91</v>
      </c>
      <c r="F1187" s="4" t="s">
        <v>1726</v>
      </c>
      <c r="G1187" s="4" t="str">
        <f aca="false">IF(LEFT(I1187,3)="R1 ","L6",IF(D1187&gt;=2014,"L1",IF(D1187&gt;=1998,"L2",IF(D1187&gt;=1987,"L3",IF(D1187&gt;=1978,"L4",IF(D1187&gt;=1965,"L5","L6"))))))</f>
        <v>L5</v>
      </c>
      <c r="H1187" s="4" t="str">
        <f aca="false">IFERROR(INDEX(Lanes!$C$2:$C$60,MATCH(LEFT(I1187,FIND(" ",I1187)-1),Lanes!$A$2:$A$60,0)),"?")</f>
        <v>V</v>
      </c>
      <c r="I1187" s="4" t="s">
        <v>8781</v>
      </c>
      <c r="J1187" s="4"/>
      <c r="K1187" s="4" t="s">
        <v>387</v>
      </c>
      <c r="L1187" s="4" t="s">
        <v>753</v>
      </c>
      <c r="M1187" s="4" t="s">
        <v>316</v>
      </c>
      <c r="N1187" s="4"/>
      <c r="O1187" s="4" t="s">
        <v>8918</v>
      </c>
      <c r="P1187" s="2" t="s">
        <v>8919</v>
      </c>
      <c r="Q1187" s="2" t="s">
        <v>8920</v>
      </c>
      <c r="R1187" s="4" t="s">
        <v>50</v>
      </c>
      <c r="S1187" s="4" t="s">
        <v>8921</v>
      </c>
      <c r="T1187" s="4" t="s">
        <v>107</v>
      </c>
      <c r="U1187" s="4"/>
      <c r="V1187" s="4"/>
      <c r="W1187" s="4"/>
      <c r="X1187" s="2" t="s">
        <v>8922</v>
      </c>
      <c r="Y1187" s="4" t="s">
        <v>54</v>
      </c>
      <c r="Z1187" s="4"/>
      <c r="AA1187" s="4"/>
      <c r="AB1187" s="4"/>
    </row>
    <row r="1188" customFormat="false" ht="75" hidden="false" customHeight="true" outlineLevel="0" collapsed="false">
      <c r="A1188" s="4" t="s">
        <v>8923</v>
      </c>
      <c r="B1188" s="4" t="s">
        <v>8924</v>
      </c>
      <c r="C1188" s="4" t="s">
        <v>8924</v>
      </c>
      <c r="D1188" s="4" t="n">
        <v>1976</v>
      </c>
      <c r="E1188" s="4" t="s">
        <v>91</v>
      </c>
      <c r="F1188" s="4" t="s">
        <v>8925</v>
      </c>
      <c r="G1188" s="4" t="str">
        <f aca="false">IF(LEFT(I1188,3)="R1 ","L6",IF(D1188&gt;=2014,"L1",IF(D1188&gt;=1998,"L2",IF(D1188&gt;=1987,"L3",IF(D1188&gt;=1978,"L4",IF(D1188&gt;=1965,"L5","L6"))))))</f>
        <v>L5</v>
      </c>
      <c r="H1188" s="4" t="str">
        <f aca="false">IFERROR(INDEX(Lanes!$C$2:$C$60,MATCH(LEFT(I1188,FIND(" ",I1188)-1),Lanes!$A$2:$A$60,0)),"?")</f>
        <v>V</v>
      </c>
      <c r="I1188" s="4" t="s">
        <v>8781</v>
      </c>
      <c r="J1188" s="4"/>
      <c r="K1188" s="4" t="s">
        <v>544</v>
      </c>
      <c r="L1188" s="4" t="s">
        <v>753</v>
      </c>
      <c r="M1188" s="4" t="s">
        <v>754</v>
      </c>
      <c r="N1188" s="4" t="s">
        <v>8926</v>
      </c>
      <c r="O1188" s="4" t="s">
        <v>8927</v>
      </c>
      <c r="P1188" s="2" t="s">
        <v>8928</v>
      </c>
      <c r="Q1188" s="2" t="s">
        <v>8929</v>
      </c>
      <c r="R1188" s="4" t="s">
        <v>50</v>
      </c>
      <c r="S1188" s="4" t="s">
        <v>8930</v>
      </c>
      <c r="T1188" s="4" t="s">
        <v>52</v>
      </c>
      <c r="U1188" s="4" t="s">
        <v>75</v>
      </c>
      <c r="V1188" s="4"/>
      <c r="W1188" s="4"/>
      <c r="X1188" s="2" t="s">
        <v>8931</v>
      </c>
      <c r="Y1188" s="4" t="s">
        <v>54</v>
      </c>
      <c r="Z1188" s="4"/>
      <c r="AA1188" s="4"/>
      <c r="AB1188" s="4"/>
    </row>
    <row r="1189" customFormat="false" ht="75" hidden="false" customHeight="true" outlineLevel="0" collapsed="false">
      <c r="A1189" s="4" t="s">
        <v>8932</v>
      </c>
      <c r="B1189" s="4" t="s">
        <v>8933</v>
      </c>
      <c r="C1189" s="4" t="s">
        <v>8933</v>
      </c>
      <c r="D1189" s="4" t="n">
        <v>1976</v>
      </c>
      <c r="E1189" s="4" t="s">
        <v>91</v>
      </c>
      <c r="F1189" s="4" t="s">
        <v>8925</v>
      </c>
      <c r="G1189" s="4" t="str">
        <f aca="false">IF(LEFT(I1189,3)="R1 ","L6",IF(D1189&gt;=2014,"L1",IF(D1189&gt;=1998,"L2",IF(D1189&gt;=1987,"L3",IF(D1189&gt;=1978,"L4",IF(D1189&gt;=1965,"L5","L6"))))))</f>
        <v>L5</v>
      </c>
      <c r="H1189" s="4" t="str">
        <f aca="false">IFERROR(INDEX(Lanes!$C$2:$C$60,MATCH(LEFT(I1189,FIND(" ",I1189)-1),Lanes!$A$2:$A$60,0)),"?")</f>
        <v>V</v>
      </c>
      <c r="I1189" s="4" t="s">
        <v>8781</v>
      </c>
      <c r="J1189" s="4"/>
      <c r="K1189" s="4" t="s">
        <v>351</v>
      </c>
      <c r="L1189" s="4" t="s">
        <v>753</v>
      </c>
      <c r="M1189" s="4" t="s">
        <v>754</v>
      </c>
      <c r="N1189" s="4"/>
      <c r="O1189" s="4" t="s">
        <v>8934</v>
      </c>
      <c r="P1189" s="2" t="s">
        <v>8935</v>
      </c>
      <c r="Q1189" s="2" t="s">
        <v>8936</v>
      </c>
      <c r="R1189" s="4" t="s">
        <v>50</v>
      </c>
      <c r="S1189" s="4" t="s">
        <v>8937</v>
      </c>
      <c r="T1189" s="4" t="s">
        <v>107</v>
      </c>
      <c r="U1189" s="4"/>
      <c r="V1189" s="4"/>
      <c r="W1189" s="4"/>
      <c r="X1189" s="2" t="s">
        <v>8938</v>
      </c>
      <c r="Y1189" s="4" t="s">
        <v>77</v>
      </c>
      <c r="Z1189" s="4"/>
      <c r="AA1189" s="4"/>
      <c r="AB1189" s="4"/>
    </row>
    <row r="1190" customFormat="false" ht="75" hidden="false" customHeight="true" outlineLevel="0" collapsed="false">
      <c r="A1190" s="4" t="s">
        <v>8939</v>
      </c>
      <c r="B1190" s="4" t="s">
        <v>8933</v>
      </c>
      <c r="C1190" s="4" t="s">
        <v>8940</v>
      </c>
      <c r="D1190" s="4" t="n">
        <v>1977</v>
      </c>
      <c r="E1190" s="4" t="s">
        <v>91</v>
      </c>
      <c r="F1190" s="4" t="s">
        <v>8925</v>
      </c>
      <c r="G1190" s="4" t="str">
        <f aca="false">IF(LEFT(I1190,3)="R1 ","L6",IF(D1190&gt;=2014,"L1",IF(D1190&gt;=1998,"L2",IF(D1190&gt;=1987,"L3",IF(D1190&gt;=1978,"L4",IF(D1190&gt;=1965,"L5","L6"))))))</f>
        <v>L5</v>
      </c>
      <c r="H1190" s="4" t="str">
        <f aca="false">IFERROR(INDEX(Lanes!$C$2:$C$60,MATCH(LEFT(I1190,FIND(" ",I1190)-1),Lanes!$A$2:$A$60,0)),"?")</f>
        <v>V</v>
      </c>
      <c r="I1190" s="4" t="s">
        <v>8781</v>
      </c>
      <c r="J1190" s="4"/>
      <c r="K1190" s="4" t="s">
        <v>445</v>
      </c>
      <c r="L1190" s="4" t="s">
        <v>753</v>
      </c>
      <c r="M1190" s="4" t="s">
        <v>754</v>
      </c>
      <c r="N1190" s="4"/>
      <c r="O1190" s="4" t="s">
        <v>8941</v>
      </c>
      <c r="P1190" s="2" t="s">
        <v>8942</v>
      </c>
      <c r="Q1190" s="2" t="s">
        <v>8943</v>
      </c>
      <c r="R1190" s="4" t="s">
        <v>50</v>
      </c>
      <c r="S1190" s="4" t="s">
        <v>8944</v>
      </c>
      <c r="T1190" s="4" t="s">
        <v>107</v>
      </c>
      <c r="U1190" s="4"/>
      <c r="V1190" s="4"/>
      <c r="W1190" s="4"/>
      <c r="X1190" s="2" t="s">
        <v>8945</v>
      </c>
      <c r="Y1190" s="4" t="s">
        <v>54</v>
      </c>
      <c r="Z1190" s="4"/>
      <c r="AA1190" s="4"/>
      <c r="AB1190" s="4"/>
    </row>
    <row r="1191" customFormat="false" ht="75" hidden="false" customHeight="true" outlineLevel="0" collapsed="false">
      <c r="A1191" s="4" t="s">
        <v>8946</v>
      </c>
      <c r="B1191" s="4" t="s">
        <v>8933</v>
      </c>
      <c r="C1191" s="4" t="s">
        <v>8947</v>
      </c>
      <c r="D1191" s="4" t="n">
        <v>1979</v>
      </c>
      <c r="E1191" s="4" t="s">
        <v>91</v>
      </c>
      <c r="F1191" s="4" t="s">
        <v>8925</v>
      </c>
      <c r="G1191" s="4" t="str">
        <f aca="false">IF(LEFT(I1191,3)="R1 ","L6",IF(D1191&gt;=2014,"L1",IF(D1191&gt;=1998,"L2",IF(D1191&gt;=1987,"L3",IF(D1191&gt;=1978,"L4",IF(D1191&gt;=1965,"L5","L6"))))))</f>
        <v>L4</v>
      </c>
      <c r="H1191" s="4" t="str">
        <f aca="false">IFERROR(INDEX(Lanes!$C$2:$C$60,MATCH(LEFT(I1191,FIND(" ",I1191)-1),Lanes!$A$2:$A$60,0)),"?")</f>
        <v>V</v>
      </c>
      <c r="I1191" s="4" t="s">
        <v>8781</v>
      </c>
      <c r="J1191" s="4"/>
      <c r="K1191" s="4" t="s">
        <v>351</v>
      </c>
      <c r="L1191" s="4" t="s">
        <v>753</v>
      </c>
      <c r="M1191" s="4" t="s">
        <v>754</v>
      </c>
      <c r="N1191" s="4"/>
      <c r="O1191" s="4" t="s">
        <v>8948</v>
      </c>
      <c r="P1191" s="2" t="s">
        <v>8949</v>
      </c>
      <c r="Q1191" s="2" t="s">
        <v>8950</v>
      </c>
      <c r="R1191" s="4" t="s">
        <v>391</v>
      </c>
      <c r="S1191" s="4" t="s">
        <v>8951</v>
      </c>
      <c r="T1191" s="4" t="s">
        <v>402</v>
      </c>
      <c r="U1191" s="4"/>
      <c r="V1191" s="4"/>
      <c r="W1191" s="4"/>
      <c r="X1191" s="2" t="s">
        <v>8952</v>
      </c>
      <c r="Y1191" s="4" t="s">
        <v>77</v>
      </c>
      <c r="Z1191" s="4"/>
      <c r="AA1191" s="4"/>
      <c r="AB1191" s="4"/>
    </row>
    <row r="1192" customFormat="false" ht="75" hidden="false" customHeight="true" outlineLevel="0" collapsed="false">
      <c r="A1192" s="4" t="s">
        <v>8953</v>
      </c>
      <c r="B1192" s="4" t="s">
        <v>8954</v>
      </c>
      <c r="C1192" s="4" t="s">
        <v>8955</v>
      </c>
      <c r="D1192" s="4" t="n">
        <v>1992</v>
      </c>
      <c r="E1192" s="4" t="s">
        <v>91</v>
      </c>
      <c r="F1192" s="4" t="s">
        <v>2916</v>
      </c>
      <c r="G1192" s="4" t="str">
        <f aca="false">IF(LEFT(I1192,3)="R1 ","L6",IF(D1192&gt;=2014,"L1",IF(D1192&gt;=1998,"L2",IF(D1192&gt;=1987,"L3",IF(D1192&gt;=1978,"L4",IF(D1192&gt;=1965,"L5","L6"))))))</f>
        <v>L3</v>
      </c>
      <c r="H1192" s="4" t="str">
        <f aca="false">IFERROR(INDEX(Lanes!$C$2:$C$60,MATCH(LEFT(I1192,FIND(" ",I1192)-1),Lanes!$A$2:$A$60,0)),"?")</f>
        <v>V</v>
      </c>
      <c r="I1192" s="4" t="s">
        <v>8781</v>
      </c>
      <c r="J1192" s="4"/>
      <c r="K1192" s="4" t="s">
        <v>351</v>
      </c>
      <c r="L1192" s="4" t="s">
        <v>753</v>
      </c>
      <c r="M1192" s="4" t="s">
        <v>754</v>
      </c>
      <c r="N1192" s="4"/>
      <c r="O1192" s="4" t="s">
        <v>8956</v>
      </c>
      <c r="P1192" s="2" t="s">
        <v>8957</v>
      </c>
      <c r="Q1192" s="2" t="s">
        <v>8958</v>
      </c>
      <c r="R1192" s="4" t="s">
        <v>50</v>
      </c>
      <c r="S1192" s="4" t="s">
        <v>8959</v>
      </c>
      <c r="T1192" s="4" t="s">
        <v>107</v>
      </c>
      <c r="U1192" s="4"/>
      <c r="V1192" s="4"/>
      <c r="W1192" s="4"/>
      <c r="X1192" s="2" t="s">
        <v>8960</v>
      </c>
      <c r="Y1192" s="4" t="s">
        <v>77</v>
      </c>
      <c r="Z1192" s="4"/>
      <c r="AA1192" s="4"/>
      <c r="AB1192" s="4"/>
    </row>
    <row r="1193" customFormat="false" ht="75" hidden="false" customHeight="true" outlineLevel="0" collapsed="false">
      <c r="A1193" s="4" t="s">
        <v>8961</v>
      </c>
      <c r="B1193" s="4" t="s">
        <v>8962</v>
      </c>
      <c r="C1193" s="4" t="s">
        <v>8963</v>
      </c>
      <c r="D1193" s="4" t="n">
        <v>1970</v>
      </c>
      <c r="E1193" s="4" t="s">
        <v>91</v>
      </c>
      <c r="F1193" s="4" t="s">
        <v>2361</v>
      </c>
      <c r="G1193" s="4" t="str">
        <f aca="false">IF(LEFT(I1193,3)="R1 ","L6",IF(D1193&gt;=2014,"L1",IF(D1193&gt;=1998,"L2",IF(D1193&gt;=1987,"L3",IF(D1193&gt;=1978,"L4",IF(D1193&gt;=1965,"L5","L6"))))))</f>
        <v>L5</v>
      </c>
      <c r="H1193" s="4" t="str">
        <f aca="false">IFERROR(INDEX(Lanes!$C$2:$C$60,MATCH(LEFT(I1193,FIND(" ",I1193)-1),Lanes!$A$2:$A$60,0)),"?")</f>
        <v>V</v>
      </c>
      <c r="I1193" s="4" t="s">
        <v>8781</v>
      </c>
      <c r="J1193" s="4"/>
      <c r="K1193" s="4" t="s">
        <v>2678</v>
      </c>
      <c r="L1193" s="4" t="s">
        <v>753</v>
      </c>
      <c r="M1193" s="4" t="s">
        <v>316</v>
      </c>
      <c r="N1193" s="4"/>
      <c r="O1193" s="4" t="s">
        <v>8964</v>
      </c>
      <c r="P1193" s="2" t="s">
        <v>8965</v>
      </c>
      <c r="Q1193" s="2" t="s">
        <v>8966</v>
      </c>
      <c r="R1193" s="4" t="s">
        <v>50</v>
      </c>
      <c r="S1193" s="4" t="s">
        <v>8967</v>
      </c>
      <c r="T1193" s="4" t="s">
        <v>52</v>
      </c>
      <c r="U1193" s="4"/>
      <c r="V1193" s="4"/>
      <c r="W1193" s="4"/>
      <c r="X1193" s="2" t="s">
        <v>8968</v>
      </c>
      <c r="Y1193" s="4" t="s">
        <v>54</v>
      </c>
      <c r="Z1193" s="4"/>
      <c r="AA1193" s="4"/>
      <c r="AB1193" s="4"/>
    </row>
    <row r="1194" customFormat="false" ht="75" hidden="false" customHeight="true" outlineLevel="0" collapsed="false">
      <c r="A1194" s="4" t="s">
        <v>8969</v>
      </c>
      <c r="B1194" s="4" t="s">
        <v>8962</v>
      </c>
      <c r="C1194" s="4" t="s">
        <v>8970</v>
      </c>
      <c r="D1194" s="4" t="n">
        <v>1973</v>
      </c>
      <c r="E1194" s="4" t="s">
        <v>91</v>
      </c>
      <c r="F1194" s="4" t="s">
        <v>1797</v>
      </c>
      <c r="G1194" s="4" t="str">
        <f aca="false">IF(LEFT(I1194,3)="R1 ","L6",IF(D1194&gt;=2014,"L1",IF(D1194&gt;=1998,"L2",IF(D1194&gt;=1987,"L3",IF(D1194&gt;=1978,"L4",IF(D1194&gt;=1965,"L5","L6"))))))</f>
        <v>L5</v>
      </c>
      <c r="H1194" s="4" t="str">
        <f aca="false">IFERROR(INDEX(Lanes!$C$2:$C$60,MATCH(LEFT(I1194,FIND(" ",I1194)-1),Lanes!$A$2:$A$60,0)),"?")</f>
        <v>V</v>
      </c>
      <c r="I1194" s="4" t="s">
        <v>8781</v>
      </c>
      <c r="J1194" s="4"/>
      <c r="K1194" s="4" t="s">
        <v>2678</v>
      </c>
      <c r="L1194" s="4" t="s">
        <v>753</v>
      </c>
      <c r="M1194" s="4" t="s">
        <v>316</v>
      </c>
      <c r="N1194" s="4"/>
      <c r="O1194" s="4" t="s">
        <v>8971</v>
      </c>
      <c r="P1194" s="2" t="s">
        <v>8972</v>
      </c>
      <c r="Q1194" s="2" t="s">
        <v>8973</v>
      </c>
      <c r="R1194" s="4" t="s">
        <v>50</v>
      </c>
      <c r="S1194" s="4" t="s">
        <v>8974</v>
      </c>
      <c r="T1194" s="4" t="s">
        <v>52</v>
      </c>
      <c r="U1194" s="4"/>
      <c r="V1194" s="4"/>
      <c r="W1194" s="4"/>
      <c r="X1194" s="2" t="s">
        <v>8975</v>
      </c>
      <c r="Y1194" s="4" t="s">
        <v>54</v>
      </c>
      <c r="Z1194" s="4"/>
      <c r="AA1194" s="4"/>
      <c r="AB1194" s="4"/>
    </row>
    <row r="1195" customFormat="false" ht="75" hidden="false" customHeight="true" outlineLevel="0" collapsed="false">
      <c r="A1195" s="4" t="s">
        <v>8976</v>
      </c>
      <c r="B1195" s="4" t="s">
        <v>8977</v>
      </c>
      <c r="C1195" s="4" t="s">
        <v>8977</v>
      </c>
      <c r="D1195" s="4" t="n">
        <v>1969</v>
      </c>
      <c r="E1195" s="4" t="s">
        <v>91</v>
      </c>
      <c r="F1195" s="4" t="s">
        <v>910</v>
      </c>
      <c r="G1195" s="4" t="str">
        <f aca="false">IF(LEFT(I1195,3)="R1 ","L6",IF(D1195&gt;=2014,"L1",IF(D1195&gt;=1998,"L2",IF(D1195&gt;=1987,"L3",IF(D1195&gt;=1978,"L4",IF(D1195&gt;=1965,"L5","L6"))))))</f>
        <v>L5</v>
      </c>
      <c r="H1195" s="4" t="str">
        <f aca="false">IFERROR(INDEX(Lanes!$C$2:$C$60,MATCH(LEFT(I1195,FIND(" ",I1195)-1),Lanes!$A$2:$A$60,0)),"?")</f>
        <v>V</v>
      </c>
      <c r="I1195" s="4" t="s">
        <v>8781</v>
      </c>
      <c r="J1195" s="4"/>
      <c r="K1195" s="4" t="s">
        <v>544</v>
      </c>
      <c r="L1195" s="4" t="s">
        <v>352</v>
      </c>
      <c r="M1195" s="4" t="s">
        <v>8978</v>
      </c>
      <c r="N1195" s="4" t="s">
        <v>8979</v>
      </c>
      <c r="O1195" s="4" t="s">
        <v>8980</v>
      </c>
      <c r="P1195" s="2" t="s">
        <v>8981</v>
      </c>
      <c r="Q1195" s="2" t="s">
        <v>8982</v>
      </c>
      <c r="R1195" s="4" t="s">
        <v>50</v>
      </c>
      <c r="S1195" s="4" t="s">
        <v>8983</v>
      </c>
      <c r="T1195" s="4" t="s">
        <v>107</v>
      </c>
      <c r="U1195" s="4"/>
      <c r="V1195" s="4"/>
      <c r="W1195" s="4"/>
      <c r="X1195" s="2" t="s">
        <v>8984</v>
      </c>
      <c r="Y1195" s="4" t="s">
        <v>77</v>
      </c>
      <c r="Z1195" s="4"/>
      <c r="AA1195" s="4"/>
      <c r="AB1195" s="4"/>
    </row>
    <row r="1196" customFormat="false" ht="75" hidden="false" customHeight="true" outlineLevel="0" collapsed="false">
      <c r="A1196" s="4" t="s">
        <v>8985</v>
      </c>
      <c r="B1196" s="4" t="s">
        <v>8986</v>
      </c>
      <c r="C1196" s="4" t="s">
        <v>8987</v>
      </c>
      <c r="D1196" s="4" t="n">
        <v>1977</v>
      </c>
      <c r="E1196" s="4" t="s">
        <v>91</v>
      </c>
      <c r="F1196" s="4" t="s">
        <v>910</v>
      </c>
      <c r="G1196" s="4" t="str">
        <f aca="false">IF(LEFT(I1196,3)="R1 ","L6",IF(D1196&gt;=2014,"L1",IF(D1196&gt;=1998,"L2",IF(D1196&gt;=1987,"L3",IF(D1196&gt;=1978,"L4",IF(D1196&gt;=1965,"L5","L6"))))))</f>
        <v>L5</v>
      </c>
      <c r="H1196" s="4" t="str">
        <f aca="false">IFERROR(INDEX(Lanes!$C$2:$C$60,MATCH(LEFT(I1196,FIND(" ",I1196)-1),Lanes!$A$2:$A$60,0)),"?")</f>
        <v>V</v>
      </c>
      <c r="I1196" s="4" t="s">
        <v>8781</v>
      </c>
      <c r="J1196" s="4"/>
      <c r="K1196" s="4" t="s">
        <v>661</v>
      </c>
      <c r="L1196" s="4" t="s">
        <v>753</v>
      </c>
      <c r="M1196" s="4" t="s">
        <v>316</v>
      </c>
      <c r="N1196" s="4" t="s">
        <v>8988</v>
      </c>
      <c r="O1196" s="4" t="s">
        <v>8989</v>
      </c>
      <c r="P1196" s="2" t="s">
        <v>8990</v>
      </c>
      <c r="Q1196" s="2" t="s">
        <v>8991</v>
      </c>
      <c r="R1196" s="4" t="s">
        <v>50</v>
      </c>
      <c r="S1196" s="4" t="s">
        <v>8992</v>
      </c>
      <c r="T1196" s="4" t="s">
        <v>107</v>
      </c>
      <c r="U1196" s="4"/>
      <c r="V1196" s="4"/>
      <c r="W1196" s="4"/>
      <c r="X1196" s="2" t="s">
        <v>8993</v>
      </c>
      <c r="Y1196" s="4" t="s">
        <v>77</v>
      </c>
      <c r="Z1196" s="4"/>
      <c r="AA1196" s="4"/>
      <c r="AB1196" s="4"/>
    </row>
    <row r="1197" customFormat="false" ht="75" hidden="false" customHeight="true" outlineLevel="0" collapsed="false">
      <c r="A1197" s="4" t="s">
        <v>8994</v>
      </c>
      <c r="B1197" s="4" t="s">
        <v>8995</v>
      </c>
      <c r="C1197" s="4" t="s">
        <v>8996</v>
      </c>
      <c r="D1197" s="4" t="n">
        <v>1998</v>
      </c>
      <c r="E1197" s="4" t="s">
        <v>91</v>
      </c>
      <c r="F1197" s="4" t="s">
        <v>8997</v>
      </c>
      <c r="G1197" s="4" t="str">
        <f aca="false">IF(LEFT(I1197,3)="R1 ","L6",IF(D1197&gt;=2014,"L1",IF(D1197&gt;=1998,"L2",IF(D1197&gt;=1987,"L3",IF(D1197&gt;=1978,"L4",IF(D1197&gt;=1965,"L5","L6"))))))</f>
        <v>L2</v>
      </c>
      <c r="H1197" s="4" t="str">
        <f aca="false">IFERROR(INDEX(Lanes!$C$2:$C$60,MATCH(LEFT(I1197,FIND(" ",I1197)-1),Lanes!$A$2:$A$60,0)),"?")</f>
        <v>V</v>
      </c>
      <c r="I1197" s="4" t="s">
        <v>8998</v>
      </c>
      <c r="J1197" s="4"/>
      <c r="K1197" s="4" t="s">
        <v>2670</v>
      </c>
      <c r="L1197" s="4" t="s">
        <v>45</v>
      </c>
      <c r="M1197" s="4" t="s">
        <v>1164</v>
      </c>
      <c r="N1197" s="4" t="s">
        <v>3379</v>
      </c>
      <c r="O1197" s="4" t="s">
        <v>8999</v>
      </c>
      <c r="P1197" s="2" t="s">
        <v>9000</v>
      </c>
      <c r="Q1197" s="2" t="s">
        <v>9001</v>
      </c>
      <c r="R1197" s="4" t="s">
        <v>50</v>
      </c>
      <c r="S1197" s="4" t="s">
        <v>9002</v>
      </c>
      <c r="T1197" s="4" t="s">
        <v>107</v>
      </c>
      <c r="U1197" s="4"/>
      <c r="V1197" s="4"/>
      <c r="W1197" s="4" t="s">
        <v>75</v>
      </c>
      <c r="X1197" s="2" t="s">
        <v>9003</v>
      </c>
      <c r="Y1197" s="4" t="s">
        <v>77</v>
      </c>
      <c r="Z1197" s="4"/>
      <c r="AA1197" s="4"/>
      <c r="AB1197" s="4"/>
    </row>
    <row r="1198" customFormat="false" ht="75" hidden="false" customHeight="true" outlineLevel="0" collapsed="false">
      <c r="A1198" s="4" t="s">
        <v>9004</v>
      </c>
      <c r="B1198" s="4" t="s">
        <v>8995</v>
      </c>
      <c r="C1198" s="4" t="s">
        <v>9005</v>
      </c>
      <c r="D1198" s="4" t="n">
        <v>1999</v>
      </c>
      <c r="E1198" s="4" t="s">
        <v>91</v>
      </c>
      <c r="F1198" s="4" t="s">
        <v>8997</v>
      </c>
      <c r="G1198" s="4" t="str">
        <f aca="false">IF(LEFT(I1198,3)="R1 ","L6",IF(D1198&gt;=2014,"L1",IF(D1198&gt;=1998,"L2",IF(D1198&gt;=1987,"L3",IF(D1198&gt;=1978,"L4",IF(D1198&gt;=1965,"L5","L6"))))))</f>
        <v>L2</v>
      </c>
      <c r="H1198" s="4" t="str">
        <f aca="false">IFERROR(INDEX(Lanes!$C$2:$C$60,MATCH(LEFT(I1198,FIND(" ",I1198)-1),Lanes!$A$2:$A$60,0)),"?")</f>
        <v>V</v>
      </c>
      <c r="I1198" s="4" t="s">
        <v>8998</v>
      </c>
      <c r="J1198" s="4"/>
      <c r="K1198" s="4" t="s">
        <v>2670</v>
      </c>
      <c r="L1198" s="4" t="s">
        <v>45</v>
      </c>
      <c r="M1198" s="4" t="s">
        <v>1164</v>
      </c>
      <c r="N1198" s="4" t="s">
        <v>3379</v>
      </c>
      <c r="O1198" s="4" t="s">
        <v>9006</v>
      </c>
      <c r="P1198" s="2" t="s">
        <v>9007</v>
      </c>
      <c r="Q1198" s="2" t="s">
        <v>9008</v>
      </c>
      <c r="R1198" s="4" t="s">
        <v>50</v>
      </c>
      <c r="S1198" s="4" t="s">
        <v>9009</v>
      </c>
      <c r="T1198" s="4" t="s">
        <v>107</v>
      </c>
      <c r="U1198" s="4"/>
      <c r="V1198" s="4"/>
      <c r="W1198" s="4" t="s">
        <v>75</v>
      </c>
      <c r="X1198" s="2" t="s">
        <v>9003</v>
      </c>
      <c r="Y1198" s="4" t="s">
        <v>77</v>
      </c>
      <c r="Z1198" s="4"/>
      <c r="AA1198" s="4"/>
      <c r="AB1198" s="4"/>
    </row>
    <row r="1199" customFormat="false" ht="75" hidden="false" customHeight="true" outlineLevel="0" collapsed="false">
      <c r="A1199" s="4" t="s">
        <v>9010</v>
      </c>
      <c r="B1199" s="4" t="s">
        <v>8995</v>
      </c>
      <c r="C1199" s="4" t="s">
        <v>9011</v>
      </c>
      <c r="D1199" s="4" t="n">
        <v>2000</v>
      </c>
      <c r="E1199" s="4" t="s">
        <v>396</v>
      </c>
      <c r="F1199" s="4" t="s">
        <v>9012</v>
      </c>
      <c r="G1199" s="4" t="str">
        <f aca="false">IF(LEFT(I1199,3)="R1 ","L6",IF(D1199&gt;=2014,"L1",IF(D1199&gt;=1998,"L2",IF(D1199&gt;=1987,"L3",IF(D1199&gt;=1978,"L4",IF(D1199&gt;=1965,"L5","L6"))))))</f>
        <v>L2</v>
      </c>
      <c r="H1199" s="4" t="str">
        <f aca="false">IFERROR(INDEX(Lanes!$C$2:$C$60,MATCH(LEFT(I1199,FIND(" ",I1199)-1),Lanes!$A$2:$A$60,0)),"?")</f>
        <v>V</v>
      </c>
      <c r="I1199" s="4" t="s">
        <v>8998</v>
      </c>
      <c r="J1199" s="4"/>
      <c r="K1199" s="4" t="s">
        <v>3617</v>
      </c>
      <c r="L1199" s="4" t="s">
        <v>45</v>
      </c>
      <c r="M1199" s="4" t="s">
        <v>1164</v>
      </c>
      <c r="N1199" s="4" t="s">
        <v>3379</v>
      </c>
      <c r="O1199" s="4" t="s">
        <v>9013</v>
      </c>
      <c r="P1199" s="2" t="s">
        <v>9014</v>
      </c>
      <c r="Q1199" s="2" t="s">
        <v>9015</v>
      </c>
      <c r="R1199" s="4" t="s">
        <v>50</v>
      </c>
      <c r="S1199" s="4" t="s">
        <v>9016</v>
      </c>
      <c r="T1199" s="4" t="s">
        <v>107</v>
      </c>
      <c r="U1199" s="4"/>
      <c r="V1199" s="4"/>
      <c r="W1199" s="4" t="s">
        <v>75</v>
      </c>
      <c r="X1199" s="2" t="s">
        <v>9003</v>
      </c>
      <c r="Y1199" s="4" t="s">
        <v>77</v>
      </c>
      <c r="Z1199" s="4"/>
      <c r="AA1199" s="4"/>
      <c r="AB1199" s="4"/>
    </row>
    <row r="1200" customFormat="false" ht="75" hidden="false" customHeight="true" outlineLevel="0" collapsed="false">
      <c r="A1200" s="4" t="s">
        <v>9017</v>
      </c>
      <c r="B1200" s="4" t="s">
        <v>8995</v>
      </c>
      <c r="C1200" s="4" t="s">
        <v>9018</v>
      </c>
      <c r="D1200" s="4" t="n">
        <v>2001</v>
      </c>
      <c r="E1200" s="4" t="s">
        <v>91</v>
      </c>
      <c r="F1200" s="4" t="s">
        <v>8997</v>
      </c>
      <c r="G1200" s="4" t="str">
        <f aca="false">IF(LEFT(I1200,3)="R1 ","L6",IF(D1200&gt;=2014,"L1",IF(D1200&gt;=1998,"L2",IF(D1200&gt;=1987,"L3",IF(D1200&gt;=1978,"L4",IF(D1200&gt;=1965,"L5","L6"))))))</f>
        <v>L2</v>
      </c>
      <c r="H1200" s="4" t="str">
        <f aca="false">IFERROR(INDEX(Lanes!$C$2:$C$60,MATCH(LEFT(I1200,FIND(" ",I1200)-1),Lanes!$A$2:$A$60,0)),"?")</f>
        <v>V</v>
      </c>
      <c r="I1200" s="4" t="s">
        <v>8998</v>
      </c>
      <c r="J1200" s="4"/>
      <c r="K1200" s="4" t="s">
        <v>3617</v>
      </c>
      <c r="L1200" s="4" t="s">
        <v>45</v>
      </c>
      <c r="M1200" s="4" t="s">
        <v>1164</v>
      </c>
      <c r="N1200" s="4" t="s">
        <v>3379</v>
      </c>
      <c r="O1200" s="4" t="s">
        <v>9019</v>
      </c>
      <c r="P1200" s="2" t="s">
        <v>9020</v>
      </c>
      <c r="Q1200" s="2" t="s">
        <v>9021</v>
      </c>
      <c r="R1200" s="4" t="s">
        <v>50</v>
      </c>
      <c r="S1200" s="4" t="s">
        <v>9022</v>
      </c>
      <c r="T1200" s="4" t="s">
        <v>52</v>
      </c>
      <c r="U1200" s="4" t="s">
        <v>75</v>
      </c>
      <c r="V1200" s="4"/>
      <c r="W1200" s="4" t="s">
        <v>75</v>
      </c>
      <c r="X1200" s="2" t="s">
        <v>9003</v>
      </c>
      <c r="Y1200" s="4" t="s">
        <v>77</v>
      </c>
      <c r="Z1200" s="4"/>
      <c r="AA1200" s="4"/>
      <c r="AB1200" s="4"/>
    </row>
    <row r="1201" customFormat="false" ht="75" hidden="false" customHeight="true" outlineLevel="0" collapsed="false">
      <c r="A1201" s="4" t="s">
        <v>9023</v>
      </c>
      <c r="B1201" s="4" t="s">
        <v>8995</v>
      </c>
      <c r="C1201" s="4" t="s">
        <v>9024</v>
      </c>
      <c r="D1201" s="4" t="n">
        <v>2003</v>
      </c>
      <c r="E1201" s="4" t="s">
        <v>91</v>
      </c>
      <c r="F1201" s="4" t="s">
        <v>9025</v>
      </c>
      <c r="G1201" s="4" t="str">
        <f aca="false">IF(LEFT(I1201,3)="R1 ","L6",IF(D1201&gt;=2014,"L1",IF(D1201&gt;=1998,"L2",IF(D1201&gt;=1987,"L3",IF(D1201&gt;=1978,"L4",IF(D1201&gt;=1965,"L5","L6"))))))</f>
        <v>L2</v>
      </c>
      <c r="H1201" s="4" t="str">
        <f aca="false">IFERROR(INDEX(Lanes!$C$2:$C$60,MATCH(LEFT(I1201,FIND(" ",I1201)-1),Lanes!$A$2:$A$60,0)),"?")</f>
        <v>V</v>
      </c>
      <c r="I1201" s="4" t="s">
        <v>8998</v>
      </c>
      <c r="J1201" s="4"/>
      <c r="K1201" s="4" t="s">
        <v>3617</v>
      </c>
      <c r="L1201" s="4" t="s">
        <v>45</v>
      </c>
      <c r="M1201" s="4" t="s">
        <v>1164</v>
      </c>
      <c r="N1201" s="4" t="s">
        <v>3379</v>
      </c>
      <c r="O1201" s="4" t="s">
        <v>9026</v>
      </c>
      <c r="P1201" s="2" t="s">
        <v>9027</v>
      </c>
      <c r="Q1201" s="2" t="s">
        <v>9028</v>
      </c>
      <c r="R1201" s="4" t="s">
        <v>50</v>
      </c>
      <c r="S1201" s="4" t="s">
        <v>9029</v>
      </c>
      <c r="T1201" s="4" t="s">
        <v>52</v>
      </c>
      <c r="U1201" s="4" t="s">
        <v>75</v>
      </c>
      <c r="V1201" s="4"/>
      <c r="W1201" s="4" t="s">
        <v>75</v>
      </c>
      <c r="X1201" s="2" t="s">
        <v>9003</v>
      </c>
      <c r="Y1201" s="4" t="s">
        <v>77</v>
      </c>
      <c r="Z1201" s="4"/>
      <c r="AA1201" s="4"/>
      <c r="AB1201" s="4"/>
    </row>
    <row r="1202" customFormat="false" ht="75" hidden="false" customHeight="true" outlineLevel="0" collapsed="false">
      <c r="A1202" s="4" t="s">
        <v>9030</v>
      </c>
      <c r="B1202" s="4" t="s">
        <v>8995</v>
      </c>
      <c r="C1202" s="4" t="s">
        <v>9031</v>
      </c>
      <c r="D1202" s="4" t="n">
        <v>2004</v>
      </c>
      <c r="E1202" s="4" t="s">
        <v>91</v>
      </c>
      <c r="F1202" s="4" t="s">
        <v>9025</v>
      </c>
      <c r="G1202" s="4" t="str">
        <f aca="false">IF(LEFT(I1202,3)="R1 ","L6",IF(D1202&gt;=2014,"L1",IF(D1202&gt;=1998,"L2",IF(D1202&gt;=1987,"L3",IF(D1202&gt;=1978,"L4",IF(D1202&gt;=1965,"L5","L6"))))))</f>
        <v>L2</v>
      </c>
      <c r="H1202" s="4" t="str">
        <f aca="false">IFERROR(INDEX(Lanes!$C$2:$C$60,MATCH(LEFT(I1202,FIND(" ",I1202)-1),Lanes!$A$2:$A$60,0)),"?")</f>
        <v>V</v>
      </c>
      <c r="I1202" s="4" t="s">
        <v>8998</v>
      </c>
      <c r="J1202" s="4"/>
      <c r="K1202" s="4" t="s">
        <v>3617</v>
      </c>
      <c r="L1202" s="4" t="s">
        <v>45</v>
      </c>
      <c r="M1202" s="4" t="s">
        <v>1164</v>
      </c>
      <c r="N1202" s="4" t="s">
        <v>3379</v>
      </c>
      <c r="O1202" s="4" t="s">
        <v>9032</v>
      </c>
      <c r="P1202" s="2" t="s">
        <v>9033</v>
      </c>
      <c r="Q1202" s="2" t="s">
        <v>9034</v>
      </c>
      <c r="R1202" s="4" t="s">
        <v>50</v>
      </c>
      <c r="S1202" s="4" t="s">
        <v>9035</v>
      </c>
      <c r="T1202" s="4" t="s">
        <v>52</v>
      </c>
      <c r="U1202" s="4"/>
      <c r="V1202" s="4"/>
      <c r="W1202" s="4" t="s">
        <v>75</v>
      </c>
      <c r="X1202" s="2" t="s">
        <v>9003</v>
      </c>
      <c r="Y1202" s="4" t="s">
        <v>77</v>
      </c>
      <c r="Z1202" s="4"/>
      <c r="AA1202" s="4"/>
      <c r="AB1202" s="4"/>
    </row>
    <row r="1203" customFormat="false" ht="75" hidden="false" customHeight="true" outlineLevel="0" collapsed="false">
      <c r="A1203" s="4" t="s">
        <v>9036</v>
      </c>
      <c r="B1203" s="4" t="s">
        <v>8995</v>
      </c>
      <c r="C1203" s="4" t="s">
        <v>9037</v>
      </c>
      <c r="D1203" s="4" t="n">
        <v>2006</v>
      </c>
      <c r="E1203" s="4" t="s">
        <v>91</v>
      </c>
      <c r="F1203" s="4" t="s">
        <v>9025</v>
      </c>
      <c r="G1203" s="4" t="str">
        <f aca="false">IF(LEFT(I1203,3)="R1 ","L6",IF(D1203&gt;=2014,"L1",IF(D1203&gt;=1998,"L2",IF(D1203&gt;=1987,"L3",IF(D1203&gt;=1978,"L4",IF(D1203&gt;=1965,"L5","L6"))))))</f>
        <v>L2</v>
      </c>
      <c r="H1203" s="4" t="str">
        <f aca="false">IFERROR(INDEX(Lanes!$C$2:$C$60,MATCH(LEFT(I1203,FIND(" ",I1203)-1),Lanes!$A$2:$A$60,0)),"?")</f>
        <v>V</v>
      </c>
      <c r="I1203" s="4" t="s">
        <v>8998</v>
      </c>
      <c r="J1203" s="4"/>
      <c r="K1203" s="4" t="s">
        <v>3617</v>
      </c>
      <c r="L1203" s="4" t="s">
        <v>45</v>
      </c>
      <c r="M1203" s="4" t="s">
        <v>1164</v>
      </c>
      <c r="N1203" s="4" t="s">
        <v>3379</v>
      </c>
      <c r="O1203" s="4" t="s">
        <v>9038</v>
      </c>
      <c r="P1203" s="2" t="s">
        <v>9039</v>
      </c>
      <c r="Q1203" s="2" t="s">
        <v>9040</v>
      </c>
      <c r="R1203" s="4" t="s">
        <v>50</v>
      </c>
      <c r="S1203" s="4" t="s">
        <v>9041</v>
      </c>
      <c r="T1203" s="4" t="s">
        <v>107</v>
      </c>
      <c r="U1203" s="4"/>
      <c r="V1203" s="4"/>
      <c r="W1203" s="4" t="s">
        <v>75</v>
      </c>
      <c r="X1203" s="2" t="s">
        <v>9003</v>
      </c>
      <c r="Y1203" s="4" t="s">
        <v>77</v>
      </c>
      <c r="Z1203" s="4"/>
      <c r="AA1203" s="4"/>
      <c r="AB1203" s="4"/>
    </row>
    <row r="1204" customFormat="false" ht="75" hidden="false" customHeight="true" outlineLevel="0" collapsed="false">
      <c r="A1204" s="4" t="s">
        <v>9042</v>
      </c>
      <c r="B1204" s="4" t="s">
        <v>8995</v>
      </c>
      <c r="C1204" s="4" t="s">
        <v>9043</v>
      </c>
      <c r="D1204" s="4" t="n">
        <v>2008</v>
      </c>
      <c r="E1204" s="4" t="s">
        <v>91</v>
      </c>
      <c r="F1204" s="4" t="s">
        <v>9025</v>
      </c>
      <c r="G1204" s="4" t="str">
        <f aca="false">IF(LEFT(I1204,3)="R1 ","L6",IF(D1204&gt;=2014,"L1",IF(D1204&gt;=1998,"L2",IF(D1204&gt;=1987,"L3",IF(D1204&gt;=1978,"L4",IF(D1204&gt;=1965,"L5","L6"))))))</f>
        <v>L2</v>
      </c>
      <c r="H1204" s="4" t="str">
        <f aca="false">IFERROR(INDEX(Lanes!$C$2:$C$60,MATCH(LEFT(I1204,FIND(" ",I1204)-1),Lanes!$A$2:$A$60,0)),"?")</f>
        <v>V</v>
      </c>
      <c r="I1204" s="4" t="s">
        <v>8998</v>
      </c>
      <c r="J1204" s="4"/>
      <c r="K1204" s="4" t="s">
        <v>3617</v>
      </c>
      <c r="L1204" s="4" t="s">
        <v>45</v>
      </c>
      <c r="M1204" s="4" t="s">
        <v>1164</v>
      </c>
      <c r="N1204" s="4" t="s">
        <v>3379</v>
      </c>
      <c r="O1204" s="4" t="s">
        <v>9044</v>
      </c>
      <c r="P1204" s="2" t="s">
        <v>9045</v>
      </c>
      <c r="Q1204" s="2" t="s">
        <v>9046</v>
      </c>
      <c r="R1204" s="4" t="s">
        <v>50</v>
      </c>
      <c r="S1204" s="4" t="s">
        <v>9047</v>
      </c>
      <c r="T1204" s="4" t="s">
        <v>107</v>
      </c>
      <c r="U1204" s="4"/>
      <c r="V1204" s="4"/>
      <c r="W1204" s="4" t="s">
        <v>75</v>
      </c>
      <c r="X1204" s="2" t="s">
        <v>9003</v>
      </c>
      <c r="Y1204" s="4" t="s">
        <v>77</v>
      </c>
      <c r="Z1204" s="4"/>
      <c r="AA1204" s="4"/>
      <c r="AB1204" s="4"/>
    </row>
    <row r="1205" customFormat="false" ht="75" hidden="false" customHeight="true" outlineLevel="0" collapsed="false">
      <c r="A1205" s="4" t="s">
        <v>9048</v>
      </c>
      <c r="B1205" s="4" t="s">
        <v>8995</v>
      </c>
      <c r="C1205" s="4" t="s">
        <v>9049</v>
      </c>
      <c r="D1205" s="4" t="n">
        <v>2010</v>
      </c>
      <c r="E1205" s="4" t="s">
        <v>91</v>
      </c>
      <c r="F1205" s="4" t="s">
        <v>9050</v>
      </c>
      <c r="G1205" s="4" t="str">
        <f aca="false">IF(LEFT(I1205,3)="R1 ","L6",IF(D1205&gt;=2014,"L1",IF(D1205&gt;=1998,"L2",IF(D1205&gt;=1987,"L3",IF(D1205&gt;=1978,"L4",IF(D1205&gt;=1965,"L5","L6"))))))</f>
        <v>L2</v>
      </c>
      <c r="H1205" s="4" t="str">
        <f aca="false">IFERROR(INDEX(Lanes!$C$2:$C$60,MATCH(LEFT(I1205,FIND(" ",I1205)-1),Lanes!$A$2:$A$60,0)),"?")</f>
        <v>V</v>
      </c>
      <c r="I1205" s="4" t="s">
        <v>8998</v>
      </c>
      <c r="J1205" s="4"/>
      <c r="K1205" s="4" t="s">
        <v>3617</v>
      </c>
      <c r="L1205" s="4" t="s">
        <v>45</v>
      </c>
      <c r="M1205" s="4" t="s">
        <v>1164</v>
      </c>
      <c r="N1205" s="4" t="s">
        <v>3379</v>
      </c>
      <c r="O1205" s="4" t="s">
        <v>9051</v>
      </c>
      <c r="P1205" s="2" t="s">
        <v>9052</v>
      </c>
      <c r="Q1205" s="2" t="s">
        <v>9053</v>
      </c>
      <c r="R1205" s="4" t="s">
        <v>50</v>
      </c>
      <c r="S1205" s="4" t="s">
        <v>9054</v>
      </c>
      <c r="T1205" s="4" t="s">
        <v>107</v>
      </c>
      <c r="U1205" s="4"/>
      <c r="V1205" s="4"/>
      <c r="W1205" s="4" t="s">
        <v>75</v>
      </c>
      <c r="X1205" s="2" t="s">
        <v>9003</v>
      </c>
      <c r="Y1205" s="4" t="s">
        <v>77</v>
      </c>
      <c r="Z1205" s="4"/>
      <c r="AA1205" s="4"/>
      <c r="AB1205" s="4"/>
    </row>
    <row r="1206" customFormat="false" ht="75" hidden="false" customHeight="true" outlineLevel="0" collapsed="false">
      <c r="A1206" s="4" t="s">
        <v>9055</v>
      </c>
      <c r="B1206" s="4" t="s">
        <v>8995</v>
      </c>
      <c r="C1206" s="4" t="s">
        <v>9056</v>
      </c>
      <c r="D1206" s="4" t="n">
        <v>2011</v>
      </c>
      <c r="E1206" s="4" t="s">
        <v>91</v>
      </c>
      <c r="F1206" s="4" t="s">
        <v>9050</v>
      </c>
      <c r="G1206" s="4" t="str">
        <f aca="false">IF(LEFT(I1206,3)="R1 ","L6",IF(D1206&gt;=2014,"L1",IF(D1206&gt;=1998,"L2",IF(D1206&gt;=1987,"L3",IF(D1206&gt;=1978,"L4",IF(D1206&gt;=1965,"L5","L6"))))))</f>
        <v>L2</v>
      </c>
      <c r="H1206" s="4" t="str">
        <f aca="false">IFERROR(INDEX(Lanes!$C$2:$C$60,MATCH(LEFT(I1206,FIND(" ",I1206)-1),Lanes!$A$2:$A$60,0)),"?")</f>
        <v>V</v>
      </c>
      <c r="I1206" s="4" t="s">
        <v>8998</v>
      </c>
      <c r="J1206" s="4"/>
      <c r="K1206" s="4" t="s">
        <v>3617</v>
      </c>
      <c r="L1206" s="4" t="s">
        <v>45</v>
      </c>
      <c r="M1206" s="4" t="s">
        <v>1164</v>
      </c>
      <c r="N1206" s="4" t="s">
        <v>3379</v>
      </c>
      <c r="O1206" s="4" t="s">
        <v>9057</v>
      </c>
      <c r="P1206" s="2" t="s">
        <v>9058</v>
      </c>
      <c r="Q1206" s="2" t="s">
        <v>9059</v>
      </c>
      <c r="R1206" s="4" t="s">
        <v>50</v>
      </c>
      <c r="S1206" s="4" t="s">
        <v>9060</v>
      </c>
      <c r="T1206" s="4" t="s">
        <v>107</v>
      </c>
      <c r="U1206" s="4"/>
      <c r="V1206" s="4"/>
      <c r="W1206" s="4" t="s">
        <v>75</v>
      </c>
      <c r="X1206" s="2" t="s">
        <v>9003</v>
      </c>
      <c r="Y1206" s="4" t="s">
        <v>77</v>
      </c>
      <c r="Z1206" s="4"/>
      <c r="AA1206" s="4"/>
      <c r="AB1206" s="4"/>
    </row>
    <row r="1207" customFormat="false" ht="75" hidden="false" customHeight="true" outlineLevel="0" collapsed="false">
      <c r="A1207" s="4" t="s">
        <v>9061</v>
      </c>
      <c r="B1207" s="4" t="s">
        <v>8995</v>
      </c>
      <c r="C1207" s="4" t="s">
        <v>9062</v>
      </c>
      <c r="D1207" s="4" t="n">
        <v>2014</v>
      </c>
      <c r="E1207" s="4" t="s">
        <v>91</v>
      </c>
      <c r="F1207" s="4" t="s">
        <v>9050</v>
      </c>
      <c r="G1207" s="4" t="str">
        <f aca="false">IF(LEFT(I1207,3)="R1 ","L6",IF(D1207&gt;=2014,"L1",IF(D1207&gt;=1998,"L2",IF(D1207&gt;=1987,"L3",IF(D1207&gt;=1978,"L4",IF(D1207&gt;=1965,"L5","L6"))))))</f>
        <v>L1</v>
      </c>
      <c r="H1207" s="4" t="str">
        <f aca="false">IFERROR(INDEX(Lanes!$C$2:$C$60,MATCH(LEFT(I1207,FIND(" ",I1207)-1),Lanes!$A$2:$A$60,0)),"?")</f>
        <v>V</v>
      </c>
      <c r="I1207" s="4" t="s">
        <v>8998</v>
      </c>
      <c r="J1207" s="4"/>
      <c r="K1207" s="4" t="s">
        <v>3617</v>
      </c>
      <c r="L1207" s="4" t="s">
        <v>45</v>
      </c>
      <c r="M1207" s="4" t="s">
        <v>1164</v>
      </c>
      <c r="N1207" s="4" t="s">
        <v>3379</v>
      </c>
      <c r="O1207" s="4" t="s">
        <v>9063</v>
      </c>
      <c r="P1207" s="2" t="s">
        <v>9064</v>
      </c>
      <c r="Q1207" s="2" t="s">
        <v>9065</v>
      </c>
      <c r="R1207" s="4" t="s">
        <v>50</v>
      </c>
      <c r="S1207" s="4" t="s">
        <v>9066</v>
      </c>
      <c r="T1207" s="4" t="s">
        <v>107</v>
      </c>
      <c r="U1207" s="4"/>
      <c r="V1207" s="4"/>
      <c r="W1207" s="4" t="s">
        <v>75</v>
      </c>
      <c r="X1207" s="2" t="s">
        <v>9003</v>
      </c>
      <c r="Y1207" s="4" t="s">
        <v>77</v>
      </c>
      <c r="Z1207" s="4"/>
      <c r="AA1207" s="4"/>
      <c r="AB1207" s="4"/>
    </row>
    <row r="1208" customFormat="false" ht="75" hidden="false" customHeight="true" outlineLevel="0" collapsed="false">
      <c r="A1208" s="4" t="s">
        <v>9067</v>
      </c>
      <c r="B1208" s="4" t="s">
        <v>8995</v>
      </c>
      <c r="C1208" s="4" t="s">
        <v>9068</v>
      </c>
      <c r="D1208" s="4" t="n">
        <v>2016</v>
      </c>
      <c r="E1208" s="4" t="s">
        <v>91</v>
      </c>
      <c r="F1208" s="4" t="s">
        <v>9050</v>
      </c>
      <c r="G1208" s="4" t="str">
        <f aca="false">IF(LEFT(I1208,3)="R1 ","L6",IF(D1208&gt;=2014,"L1",IF(D1208&gt;=1998,"L2",IF(D1208&gt;=1987,"L3",IF(D1208&gt;=1978,"L4",IF(D1208&gt;=1965,"L5","L6"))))))</f>
        <v>L1</v>
      </c>
      <c r="H1208" s="4" t="str">
        <f aca="false">IFERROR(INDEX(Lanes!$C$2:$C$60,MATCH(LEFT(I1208,FIND(" ",I1208)-1),Lanes!$A$2:$A$60,0)),"?")</f>
        <v>V</v>
      </c>
      <c r="I1208" s="4" t="s">
        <v>8998</v>
      </c>
      <c r="J1208" s="4"/>
      <c r="K1208" s="4" t="s">
        <v>3617</v>
      </c>
      <c r="L1208" s="4" t="s">
        <v>45</v>
      </c>
      <c r="M1208" s="4" t="s">
        <v>1164</v>
      </c>
      <c r="N1208" s="4" t="s">
        <v>3379</v>
      </c>
      <c r="O1208" s="4" t="s">
        <v>9069</v>
      </c>
      <c r="P1208" s="2" t="s">
        <v>9070</v>
      </c>
      <c r="Q1208" s="2" t="s">
        <v>9071</v>
      </c>
      <c r="R1208" s="4" t="s">
        <v>50</v>
      </c>
      <c r="S1208" s="4" t="s">
        <v>9072</v>
      </c>
      <c r="T1208" s="4" t="s">
        <v>52</v>
      </c>
      <c r="U1208" s="4"/>
      <c r="V1208" s="4"/>
      <c r="W1208" s="4" t="s">
        <v>75</v>
      </c>
      <c r="X1208" s="2" t="s">
        <v>9003</v>
      </c>
      <c r="Y1208" s="4" t="s">
        <v>77</v>
      </c>
      <c r="Z1208" s="4"/>
      <c r="AA1208" s="4"/>
      <c r="AB1208" s="4"/>
    </row>
    <row r="1209" customFormat="false" ht="75" hidden="false" customHeight="true" outlineLevel="0" collapsed="false">
      <c r="A1209" s="4" t="s">
        <v>9073</v>
      </c>
      <c r="B1209" s="4" t="s">
        <v>8995</v>
      </c>
      <c r="C1209" s="4" t="s">
        <v>9074</v>
      </c>
      <c r="D1209" s="4" t="n">
        <v>2020</v>
      </c>
      <c r="E1209" s="4" t="s">
        <v>91</v>
      </c>
      <c r="F1209" s="4" t="s">
        <v>9050</v>
      </c>
      <c r="G1209" s="4" t="str">
        <f aca="false">IF(LEFT(I1209,3)="R1 ","L6",IF(D1209&gt;=2014,"L1",IF(D1209&gt;=1998,"L2",IF(D1209&gt;=1987,"L3",IF(D1209&gt;=1978,"L4",IF(D1209&gt;=1965,"L5","L6"))))))</f>
        <v>L1</v>
      </c>
      <c r="H1209" s="4" t="str">
        <f aca="false">IFERROR(INDEX(Lanes!$C$2:$C$60,MATCH(LEFT(I1209,FIND(" ",I1209)-1),Lanes!$A$2:$A$60,0)),"?")</f>
        <v>V</v>
      </c>
      <c r="I1209" s="4" t="s">
        <v>8998</v>
      </c>
      <c r="J1209" s="4"/>
      <c r="K1209" s="4" t="s">
        <v>3617</v>
      </c>
      <c r="L1209" s="4" t="s">
        <v>45</v>
      </c>
      <c r="M1209" s="4" t="s">
        <v>1164</v>
      </c>
      <c r="N1209" s="4" t="s">
        <v>3379</v>
      </c>
      <c r="O1209" s="4" t="s">
        <v>9075</v>
      </c>
      <c r="P1209" s="2" t="s">
        <v>9076</v>
      </c>
      <c r="Q1209" s="2" t="s">
        <v>9077</v>
      </c>
      <c r="R1209" s="4" t="s">
        <v>50</v>
      </c>
      <c r="S1209" s="4" t="s">
        <v>9078</v>
      </c>
      <c r="T1209" s="4" t="s">
        <v>107</v>
      </c>
      <c r="U1209" s="4"/>
      <c r="V1209" s="4"/>
      <c r="W1209" s="4" t="s">
        <v>75</v>
      </c>
      <c r="X1209" s="2" t="s">
        <v>9003</v>
      </c>
      <c r="Y1209" s="4" t="s">
        <v>77</v>
      </c>
      <c r="Z1209" s="4"/>
      <c r="AA1209" s="4"/>
      <c r="AB1209" s="4"/>
    </row>
    <row r="1210" customFormat="false" ht="75" hidden="false" customHeight="true" outlineLevel="0" collapsed="false">
      <c r="A1210" s="4" t="s">
        <v>9079</v>
      </c>
      <c r="B1210" s="4" t="s">
        <v>8995</v>
      </c>
      <c r="C1210" s="4" t="s">
        <v>9080</v>
      </c>
      <c r="D1210" s="4" t="n">
        <v>2020</v>
      </c>
      <c r="E1210" s="4" t="s">
        <v>91</v>
      </c>
      <c r="F1210" s="4" t="s">
        <v>9050</v>
      </c>
      <c r="G1210" s="4" t="str">
        <f aca="false">IF(LEFT(I1210,3)="R1 ","L6",IF(D1210&gt;=2014,"L1",IF(D1210&gt;=1998,"L2",IF(D1210&gt;=1987,"L3",IF(D1210&gt;=1978,"L4",IF(D1210&gt;=1965,"L5","L6"))))))</f>
        <v>L1</v>
      </c>
      <c r="H1210" s="4" t="str">
        <f aca="false">IFERROR(INDEX(Lanes!$C$2:$C$60,MATCH(LEFT(I1210,FIND(" ",I1210)-1),Lanes!$A$2:$A$60,0)),"?")</f>
        <v>V</v>
      </c>
      <c r="I1210" s="4" t="s">
        <v>8998</v>
      </c>
      <c r="J1210" s="4"/>
      <c r="K1210" s="4" t="s">
        <v>3617</v>
      </c>
      <c r="L1210" s="4" t="s">
        <v>45</v>
      </c>
      <c r="M1210" s="4" t="s">
        <v>1164</v>
      </c>
      <c r="N1210" s="4" t="s">
        <v>3379</v>
      </c>
      <c r="O1210" s="4" t="s">
        <v>9081</v>
      </c>
      <c r="P1210" s="2" t="s">
        <v>9082</v>
      </c>
      <c r="Q1210" s="2" t="s">
        <v>9083</v>
      </c>
      <c r="R1210" s="4" t="s">
        <v>50</v>
      </c>
      <c r="S1210" s="4" t="s">
        <v>9084</v>
      </c>
      <c r="T1210" s="4" t="s">
        <v>402</v>
      </c>
      <c r="U1210" s="4"/>
      <c r="V1210" s="4"/>
      <c r="W1210" s="4" t="s">
        <v>75</v>
      </c>
      <c r="X1210" s="2" t="s">
        <v>9003</v>
      </c>
      <c r="Y1210" s="4" t="s">
        <v>77</v>
      </c>
      <c r="Z1210" s="4"/>
      <c r="AA1210" s="4"/>
      <c r="AB1210" s="4"/>
    </row>
    <row r="1211" customFormat="false" ht="75" hidden="false" customHeight="true" outlineLevel="0" collapsed="false">
      <c r="A1211" s="4" t="s">
        <v>9085</v>
      </c>
      <c r="B1211" s="4" t="s">
        <v>8995</v>
      </c>
      <c r="C1211" s="4" t="s">
        <v>9086</v>
      </c>
      <c r="D1211" s="4" t="n">
        <v>2022</v>
      </c>
      <c r="E1211" s="4" t="s">
        <v>91</v>
      </c>
      <c r="F1211" s="4" t="s">
        <v>9050</v>
      </c>
      <c r="G1211" s="4" t="str">
        <f aca="false">IF(LEFT(I1211,3)="R1 ","L6",IF(D1211&gt;=2014,"L1",IF(D1211&gt;=1998,"L2",IF(D1211&gt;=1987,"L3",IF(D1211&gt;=1978,"L4",IF(D1211&gt;=1965,"L5","L6"))))))</f>
        <v>L1</v>
      </c>
      <c r="H1211" s="4" t="str">
        <f aca="false">IFERROR(INDEX(Lanes!$C$2:$C$60,MATCH(LEFT(I1211,FIND(" ",I1211)-1),Lanes!$A$2:$A$60,0)),"?")</f>
        <v>V</v>
      </c>
      <c r="I1211" s="4" t="s">
        <v>8998</v>
      </c>
      <c r="J1211" s="4"/>
      <c r="K1211" s="4" t="s">
        <v>3617</v>
      </c>
      <c r="L1211" s="4" t="s">
        <v>45</v>
      </c>
      <c r="M1211" s="4" t="s">
        <v>1164</v>
      </c>
      <c r="N1211" s="4" t="s">
        <v>3379</v>
      </c>
      <c r="O1211" s="4" t="s">
        <v>9087</v>
      </c>
      <c r="P1211" s="2" t="s">
        <v>9088</v>
      </c>
      <c r="Q1211" s="2" t="s">
        <v>9089</v>
      </c>
      <c r="R1211" s="4" t="s">
        <v>50</v>
      </c>
      <c r="S1211" s="4" t="s">
        <v>9090</v>
      </c>
      <c r="T1211" s="4" t="s">
        <v>107</v>
      </c>
      <c r="U1211" s="4"/>
      <c r="V1211" s="4"/>
      <c r="W1211" s="4" t="s">
        <v>75</v>
      </c>
      <c r="X1211" s="2" t="s">
        <v>9003</v>
      </c>
      <c r="Y1211" s="4" t="s">
        <v>77</v>
      </c>
      <c r="Z1211" s="4"/>
      <c r="AA1211" s="4"/>
      <c r="AB1211" s="4"/>
    </row>
    <row r="1212" customFormat="false" ht="75" hidden="false" customHeight="true" outlineLevel="0" collapsed="false">
      <c r="A1212" s="4" t="s">
        <v>9091</v>
      </c>
      <c r="B1212" s="4" t="s">
        <v>9092</v>
      </c>
      <c r="C1212" s="4" t="s">
        <v>9093</v>
      </c>
      <c r="D1212" s="4" t="n">
        <v>2004</v>
      </c>
      <c r="E1212" s="4" t="s">
        <v>91</v>
      </c>
      <c r="F1212" s="4" t="s">
        <v>9025</v>
      </c>
      <c r="G1212" s="4" t="str">
        <f aca="false">IF(LEFT(I1212,3)="R1 ","L6",IF(D1212&gt;=2014,"L1",IF(D1212&gt;=1998,"L2",IF(D1212&gt;=1987,"L3",IF(D1212&gt;=1978,"L4",IF(D1212&gt;=1965,"L5","L6"))))))</f>
        <v>L2</v>
      </c>
      <c r="H1212" s="4" t="str">
        <f aca="false">IFERROR(INDEX(Lanes!$C$2:$C$60,MATCH(LEFT(I1212,FIND(" ",I1212)-1),Lanes!$A$2:$A$60,0)),"?")</f>
        <v>V</v>
      </c>
      <c r="I1212" s="4" t="s">
        <v>8998</v>
      </c>
      <c r="J1212" s="4"/>
      <c r="K1212" s="4" t="s">
        <v>370</v>
      </c>
      <c r="L1212" s="4" t="s">
        <v>45</v>
      </c>
      <c r="M1212" s="4" t="s">
        <v>1164</v>
      </c>
      <c r="N1212" s="4" t="s">
        <v>3379</v>
      </c>
      <c r="O1212" s="4" t="s">
        <v>9094</v>
      </c>
      <c r="P1212" s="2" t="s">
        <v>9095</v>
      </c>
      <c r="Q1212" s="2" t="s">
        <v>9096</v>
      </c>
      <c r="R1212" s="4" t="s">
        <v>50</v>
      </c>
      <c r="S1212" s="4" t="s">
        <v>9097</v>
      </c>
      <c r="T1212" s="4" t="s">
        <v>402</v>
      </c>
      <c r="U1212" s="4"/>
      <c r="V1212" s="4"/>
      <c r="W1212" s="4"/>
      <c r="X1212" s="2" t="s">
        <v>9098</v>
      </c>
      <c r="Y1212" s="4" t="s">
        <v>77</v>
      </c>
      <c r="Z1212" s="4"/>
      <c r="AA1212" s="4"/>
      <c r="AB1212" s="4"/>
    </row>
    <row r="1213" customFormat="false" ht="75" hidden="false" customHeight="true" outlineLevel="0" collapsed="false">
      <c r="A1213" s="4" t="s">
        <v>9099</v>
      </c>
      <c r="B1213" s="4" t="s">
        <v>9092</v>
      </c>
      <c r="C1213" s="4" t="s">
        <v>9100</v>
      </c>
      <c r="D1213" s="4" t="n">
        <v>2009</v>
      </c>
      <c r="E1213" s="4" t="s">
        <v>91</v>
      </c>
      <c r="F1213" s="4" t="s">
        <v>9101</v>
      </c>
      <c r="G1213" s="4" t="str">
        <f aca="false">IF(LEFT(I1213,3)="R1 ","L6",IF(D1213&gt;=2014,"L1",IF(D1213&gt;=1998,"L2",IF(D1213&gt;=1987,"L3",IF(D1213&gt;=1978,"L4",IF(D1213&gt;=1965,"L5","L6"))))))</f>
        <v>L2</v>
      </c>
      <c r="H1213" s="4" t="str">
        <f aca="false">IFERROR(INDEX(Lanes!$C$2:$C$60,MATCH(LEFT(I1213,FIND(" ",I1213)-1),Lanes!$A$2:$A$60,0)),"?")</f>
        <v>V</v>
      </c>
      <c r="I1213" s="4" t="s">
        <v>8998</v>
      </c>
      <c r="J1213" s="4"/>
      <c r="K1213" s="4" t="s">
        <v>3617</v>
      </c>
      <c r="L1213" s="4" t="s">
        <v>45</v>
      </c>
      <c r="M1213" s="4" t="s">
        <v>1164</v>
      </c>
      <c r="N1213" s="4" t="s">
        <v>3379</v>
      </c>
      <c r="O1213" s="4" t="s">
        <v>9102</v>
      </c>
      <c r="P1213" s="2" t="s">
        <v>9103</v>
      </c>
      <c r="Q1213" s="2" t="s">
        <v>9104</v>
      </c>
      <c r="R1213" s="4" t="s">
        <v>50</v>
      </c>
      <c r="S1213" s="4" t="s">
        <v>9105</v>
      </c>
      <c r="T1213" s="4" t="s">
        <v>402</v>
      </c>
      <c r="U1213" s="4"/>
      <c r="V1213" s="4"/>
      <c r="W1213" s="4"/>
      <c r="X1213" s="2" t="s">
        <v>9098</v>
      </c>
      <c r="Y1213" s="4" t="s">
        <v>77</v>
      </c>
      <c r="Z1213" s="4"/>
      <c r="AA1213" s="4"/>
      <c r="AB1213" s="4"/>
    </row>
    <row r="1214" customFormat="false" ht="75" hidden="false" customHeight="true" outlineLevel="0" collapsed="false">
      <c r="A1214" s="4" t="s">
        <v>9106</v>
      </c>
      <c r="B1214" s="4" t="s">
        <v>9092</v>
      </c>
      <c r="C1214" s="4" t="s">
        <v>9107</v>
      </c>
      <c r="D1214" s="4" t="n">
        <v>2012</v>
      </c>
      <c r="E1214" s="4" t="s">
        <v>91</v>
      </c>
      <c r="F1214" s="4" t="s">
        <v>9050</v>
      </c>
      <c r="G1214" s="4" t="str">
        <f aca="false">IF(LEFT(I1214,3)="R1 ","L6",IF(D1214&gt;=2014,"L1",IF(D1214&gt;=1998,"L2",IF(D1214&gt;=1987,"L3",IF(D1214&gt;=1978,"L4",IF(D1214&gt;=1965,"L5","L6"))))))</f>
        <v>L2</v>
      </c>
      <c r="H1214" s="4" t="str">
        <f aca="false">IFERROR(INDEX(Lanes!$C$2:$C$60,MATCH(LEFT(I1214,FIND(" ",I1214)-1),Lanes!$A$2:$A$60,0)),"?")</f>
        <v>V</v>
      </c>
      <c r="I1214" s="4" t="s">
        <v>8998</v>
      </c>
      <c r="J1214" s="4"/>
      <c r="K1214" s="4" t="s">
        <v>370</v>
      </c>
      <c r="L1214" s="4" t="s">
        <v>45</v>
      </c>
      <c r="M1214" s="4" t="s">
        <v>1164</v>
      </c>
      <c r="N1214" s="4" t="s">
        <v>3379</v>
      </c>
      <c r="O1214" s="4" t="s">
        <v>9108</v>
      </c>
      <c r="P1214" s="2" t="s">
        <v>9109</v>
      </c>
      <c r="Q1214" s="2" t="s">
        <v>9110</v>
      </c>
      <c r="R1214" s="4" t="s">
        <v>50</v>
      </c>
      <c r="S1214" s="4" t="s">
        <v>9111</v>
      </c>
      <c r="T1214" s="4" t="s">
        <v>107</v>
      </c>
      <c r="U1214" s="4"/>
      <c r="V1214" s="4"/>
      <c r="W1214" s="4"/>
      <c r="X1214" s="2" t="s">
        <v>9098</v>
      </c>
      <c r="Y1214" s="4" t="s">
        <v>77</v>
      </c>
      <c r="Z1214" s="4"/>
      <c r="AA1214" s="4"/>
      <c r="AB1214" s="4"/>
    </row>
    <row r="1215" customFormat="false" ht="75" hidden="false" customHeight="true" outlineLevel="0" collapsed="false">
      <c r="A1215" s="4" t="s">
        <v>9112</v>
      </c>
      <c r="B1215" s="4" t="s">
        <v>9092</v>
      </c>
      <c r="C1215" s="4" t="s">
        <v>9113</v>
      </c>
      <c r="D1215" s="4" t="n">
        <v>2025</v>
      </c>
      <c r="E1215" s="4" t="s">
        <v>91</v>
      </c>
      <c r="F1215" s="4" t="s">
        <v>9050</v>
      </c>
      <c r="G1215" s="4" t="str">
        <f aca="false">IF(LEFT(I1215,3)="R1 ","L6",IF(D1215&gt;=2014,"L1",IF(D1215&gt;=1998,"L2",IF(D1215&gt;=1987,"L3",IF(D1215&gt;=1978,"L4",IF(D1215&gt;=1965,"L5","L6"))))))</f>
        <v>L1</v>
      </c>
      <c r="H1215" s="4" t="str">
        <f aca="false">IFERROR(INDEX(Lanes!$C$2:$C$60,MATCH(LEFT(I1215,FIND(" ",I1215)-1),Lanes!$A$2:$A$60,0)),"?")</f>
        <v>V</v>
      </c>
      <c r="I1215" s="4" t="s">
        <v>8998</v>
      </c>
      <c r="J1215" s="4"/>
      <c r="K1215" s="4" t="s">
        <v>370</v>
      </c>
      <c r="L1215" s="4" t="s">
        <v>45</v>
      </c>
      <c r="M1215" s="4" t="s">
        <v>1164</v>
      </c>
      <c r="N1215" s="4" t="s">
        <v>3379</v>
      </c>
      <c r="O1215" s="4" t="s">
        <v>9114</v>
      </c>
      <c r="P1215" s="2" t="s">
        <v>9115</v>
      </c>
      <c r="Q1215" s="2" t="s">
        <v>9116</v>
      </c>
      <c r="R1215" s="4" t="s">
        <v>50</v>
      </c>
      <c r="S1215" s="4" t="s">
        <v>9113</v>
      </c>
      <c r="T1215" s="4" t="s">
        <v>402</v>
      </c>
      <c r="U1215" s="4"/>
      <c r="V1215" s="4"/>
      <c r="W1215" s="4"/>
      <c r="X1215" s="2" t="s">
        <v>9098</v>
      </c>
      <c r="Y1215" s="4" t="s">
        <v>77</v>
      </c>
      <c r="Z1215" s="4"/>
      <c r="AA1215" s="4"/>
      <c r="AB1215" s="4"/>
    </row>
    <row r="1216" customFormat="false" ht="75" hidden="false" customHeight="true" outlineLevel="0" collapsed="false">
      <c r="A1216" s="4" t="s">
        <v>9117</v>
      </c>
      <c r="B1216" s="4" t="s">
        <v>9118</v>
      </c>
      <c r="C1216" s="4" t="s">
        <v>9119</v>
      </c>
      <c r="D1216" s="4" t="n">
        <v>2013</v>
      </c>
      <c r="E1216" s="4" t="s">
        <v>396</v>
      </c>
      <c r="F1216" s="4" t="s">
        <v>1142</v>
      </c>
      <c r="G1216" s="4" t="str">
        <f aca="false">IF(LEFT(I1216,3)="R1 ","L6",IF(D1216&gt;=2014,"L1",IF(D1216&gt;=1998,"L2",IF(D1216&gt;=1987,"L3",IF(D1216&gt;=1978,"L4",IF(D1216&gt;=1965,"L5","L6"))))))</f>
        <v>L2</v>
      </c>
      <c r="H1216" s="4" t="str">
        <f aca="false">IFERROR(INDEX(Lanes!$C$2:$C$60,MATCH(LEFT(I1216,FIND(" ",I1216)-1),Lanes!$A$2:$A$60,0)),"?")</f>
        <v>V</v>
      </c>
      <c r="I1216" s="4" t="s">
        <v>8998</v>
      </c>
      <c r="J1216" s="4"/>
      <c r="K1216" s="4" t="s">
        <v>370</v>
      </c>
      <c r="L1216" s="4" t="s">
        <v>45</v>
      </c>
      <c r="M1216" s="4" t="s">
        <v>1164</v>
      </c>
      <c r="N1216" s="4" t="s">
        <v>3379</v>
      </c>
      <c r="O1216" s="4" t="s">
        <v>9120</v>
      </c>
      <c r="P1216" s="2" t="s">
        <v>9121</v>
      </c>
      <c r="Q1216" s="2" t="s">
        <v>9122</v>
      </c>
      <c r="R1216" s="4" t="s">
        <v>50</v>
      </c>
      <c r="S1216" s="4" t="s">
        <v>9123</v>
      </c>
      <c r="T1216" s="4" t="s">
        <v>402</v>
      </c>
      <c r="U1216" s="4"/>
      <c r="V1216" s="4"/>
      <c r="W1216" s="4"/>
      <c r="X1216" s="2" t="s">
        <v>9124</v>
      </c>
      <c r="Y1216" s="4" t="s">
        <v>77</v>
      </c>
      <c r="Z1216" s="4"/>
      <c r="AA1216" s="4"/>
      <c r="AB1216" s="4"/>
    </row>
    <row r="1217" customFormat="false" ht="75" hidden="false" customHeight="true" outlineLevel="0" collapsed="false">
      <c r="A1217" s="4" t="s">
        <v>9125</v>
      </c>
      <c r="B1217" s="4" t="s">
        <v>9126</v>
      </c>
      <c r="C1217" s="4" t="s">
        <v>9127</v>
      </c>
      <c r="D1217" s="4" t="n">
        <v>2007</v>
      </c>
      <c r="E1217" s="4" t="s">
        <v>91</v>
      </c>
      <c r="F1217" s="4" t="s">
        <v>9025</v>
      </c>
      <c r="G1217" s="4" t="str">
        <f aca="false">IF(LEFT(I1217,3)="R1 ","L6",IF(D1217&gt;=2014,"L1",IF(D1217&gt;=1998,"L2",IF(D1217&gt;=1987,"L3",IF(D1217&gt;=1978,"L4",IF(D1217&gt;=1965,"L5","L6"))))))</f>
        <v>L2</v>
      </c>
      <c r="H1217" s="4" t="str">
        <f aca="false">IFERROR(INDEX(Lanes!$C$2:$C$60,MATCH(LEFT(I1217,FIND(" ",I1217)-1),Lanes!$A$2:$A$60,0)),"?")</f>
        <v>V</v>
      </c>
      <c r="I1217" s="4" t="s">
        <v>8998</v>
      </c>
      <c r="J1217" s="4"/>
      <c r="K1217" s="4" t="s">
        <v>3617</v>
      </c>
      <c r="L1217" s="4" t="s">
        <v>45</v>
      </c>
      <c r="M1217" s="4" t="s">
        <v>8632</v>
      </c>
      <c r="N1217" s="4" t="s">
        <v>6555</v>
      </c>
      <c r="O1217" s="4" t="s">
        <v>9128</v>
      </c>
      <c r="P1217" s="2" t="s">
        <v>9129</v>
      </c>
      <c r="Q1217" s="2" t="s">
        <v>9130</v>
      </c>
      <c r="R1217" s="4" t="s">
        <v>50</v>
      </c>
      <c r="S1217" s="4" t="s">
        <v>9131</v>
      </c>
      <c r="T1217" s="4" t="s">
        <v>52</v>
      </c>
      <c r="U1217" s="4"/>
      <c r="V1217" s="4"/>
      <c r="W1217" s="4"/>
      <c r="X1217" s="2" t="s">
        <v>9132</v>
      </c>
      <c r="Y1217" s="4" t="s">
        <v>77</v>
      </c>
      <c r="Z1217" s="4"/>
      <c r="AA1217" s="4"/>
      <c r="AB1217" s="4"/>
    </row>
    <row r="1218" customFormat="false" ht="75" hidden="false" customHeight="true" outlineLevel="0" collapsed="false">
      <c r="A1218" s="4" t="s">
        <v>9133</v>
      </c>
      <c r="B1218" s="4" t="s">
        <v>9134</v>
      </c>
      <c r="C1218" s="4" t="s">
        <v>9134</v>
      </c>
      <c r="D1218" s="4" t="n">
        <v>2009</v>
      </c>
      <c r="E1218" s="4" t="s">
        <v>91</v>
      </c>
      <c r="F1218" s="4" t="s">
        <v>9135</v>
      </c>
      <c r="G1218" s="4" t="str">
        <f aca="false">IF(LEFT(I1218,3)="R1 ","L6",IF(D1218&gt;=2014,"L1",IF(D1218&gt;=1998,"L2",IF(D1218&gt;=1987,"L3",IF(D1218&gt;=1978,"L4",IF(D1218&gt;=1965,"L5","L6"))))))</f>
        <v>L2</v>
      </c>
      <c r="H1218" s="4" t="str">
        <f aca="false">IFERROR(INDEX(Lanes!$C$2:$C$60,MATCH(LEFT(I1218,FIND(" ",I1218)-1),Lanes!$A$2:$A$60,0)),"?")</f>
        <v>V</v>
      </c>
      <c r="I1218" s="4" t="s">
        <v>8998</v>
      </c>
      <c r="J1218" s="4"/>
      <c r="K1218" s="4" t="s">
        <v>3617</v>
      </c>
      <c r="L1218" s="4" t="s">
        <v>45</v>
      </c>
      <c r="M1218" s="4" t="s">
        <v>8632</v>
      </c>
      <c r="N1218" s="4" t="s">
        <v>6555</v>
      </c>
      <c r="O1218" s="4" t="s">
        <v>9136</v>
      </c>
      <c r="P1218" s="2" t="s">
        <v>9137</v>
      </c>
      <c r="Q1218" s="2" t="s">
        <v>9138</v>
      </c>
      <c r="R1218" s="4" t="s">
        <v>50</v>
      </c>
      <c r="S1218" s="4" t="s">
        <v>9139</v>
      </c>
      <c r="T1218" s="4" t="s">
        <v>107</v>
      </c>
      <c r="U1218" s="4"/>
      <c r="V1218" s="4"/>
      <c r="W1218" s="4"/>
      <c r="X1218" s="2" t="s">
        <v>9132</v>
      </c>
      <c r="Y1218" s="4" t="s">
        <v>77</v>
      </c>
      <c r="Z1218" s="4"/>
      <c r="AA1218" s="4"/>
      <c r="AB1218" s="4"/>
    </row>
    <row r="1219" customFormat="false" ht="75" hidden="false" customHeight="true" outlineLevel="0" collapsed="false">
      <c r="A1219" s="4" t="s">
        <v>9140</v>
      </c>
      <c r="B1219" s="4" t="s">
        <v>9141</v>
      </c>
      <c r="C1219" s="4" t="s">
        <v>9141</v>
      </c>
      <c r="D1219" s="4" t="n">
        <v>2001</v>
      </c>
      <c r="E1219" s="4" t="s">
        <v>91</v>
      </c>
      <c r="F1219" s="4" t="s">
        <v>9142</v>
      </c>
      <c r="G1219" s="4" t="str">
        <f aca="false">IF(LEFT(I1219,3)="R1 ","L6",IF(D1219&gt;=2014,"L1",IF(D1219&gt;=1998,"L2",IF(D1219&gt;=1987,"L3",IF(D1219&gt;=1978,"L4",IF(D1219&gt;=1965,"L5","L6"))))))</f>
        <v>L2</v>
      </c>
      <c r="H1219" s="4" t="str">
        <f aca="false">IFERROR(INDEX(Lanes!$C$2:$C$60,MATCH(LEFT(I1219,FIND(" ",I1219)-1),Lanes!$A$2:$A$60,0)),"?")</f>
        <v>V</v>
      </c>
      <c r="I1219" s="4" t="s">
        <v>8998</v>
      </c>
      <c r="J1219" s="4"/>
      <c r="K1219" s="4" t="s">
        <v>2670</v>
      </c>
      <c r="L1219" s="4" t="s">
        <v>45</v>
      </c>
      <c r="M1219" s="4" t="s">
        <v>167</v>
      </c>
      <c r="N1219" s="4" t="s">
        <v>9143</v>
      </c>
      <c r="O1219" s="4" t="s">
        <v>9144</v>
      </c>
      <c r="P1219" s="2" t="s">
        <v>9145</v>
      </c>
      <c r="Q1219" s="2" t="s">
        <v>9146</v>
      </c>
      <c r="R1219" s="4" t="s">
        <v>50</v>
      </c>
      <c r="S1219" s="4" t="s">
        <v>9147</v>
      </c>
      <c r="T1219" s="4" t="s">
        <v>107</v>
      </c>
      <c r="U1219" s="4"/>
      <c r="V1219" s="4"/>
      <c r="W1219" s="4"/>
      <c r="X1219" s="2" t="s">
        <v>9148</v>
      </c>
      <c r="Y1219" s="4" t="s">
        <v>77</v>
      </c>
      <c r="Z1219" s="4"/>
      <c r="AA1219" s="4"/>
      <c r="AB1219" s="4"/>
    </row>
    <row r="1220" customFormat="false" ht="75" hidden="false" customHeight="true" outlineLevel="0" collapsed="false">
      <c r="A1220" s="4" t="s">
        <v>9149</v>
      </c>
      <c r="B1220" s="4" t="s">
        <v>9141</v>
      </c>
      <c r="C1220" s="4" t="s">
        <v>9150</v>
      </c>
      <c r="D1220" s="4" t="n">
        <v>2002</v>
      </c>
      <c r="E1220" s="4" t="s">
        <v>91</v>
      </c>
      <c r="F1220" s="4" t="s">
        <v>9151</v>
      </c>
      <c r="G1220" s="4" t="str">
        <f aca="false">IF(LEFT(I1220,3)="R1 ","L6",IF(D1220&gt;=2014,"L1",IF(D1220&gt;=1998,"L2",IF(D1220&gt;=1987,"L3",IF(D1220&gt;=1978,"L4",IF(D1220&gt;=1965,"L5","L6"))))))</f>
        <v>L2</v>
      </c>
      <c r="H1220" s="4" t="str">
        <f aca="false">IFERROR(INDEX(Lanes!$C$2:$C$60,MATCH(LEFT(I1220,FIND(" ",I1220)-1),Lanes!$A$2:$A$60,0)),"?")</f>
        <v>V</v>
      </c>
      <c r="I1220" s="4" t="s">
        <v>8998</v>
      </c>
      <c r="J1220" s="4"/>
      <c r="K1220" s="4" t="s">
        <v>370</v>
      </c>
      <c r="L1220" s="4" t="s">
        <v>45</v>
      </c>
      <c r="M1220" s="4" t="s">
        <v>167</v>
      </c>
      <c r="N1220" s="4" t="s">
        <v>9143</v>
      </c>
      <c r="O1220" s="4" t="s">
        <v>9152</v>
      </c>
      <c r="P1220" s="2" t="s">
        <v>9153</v>
      </c>
      <c r="Q1220" s="2" t="s">
        <v>9154</v>
      </c>
      <c r="R1220" s="4" t="s">
        <v>50</v>
      </c>
      <c r="S1220" s="4" t="s">
        <v>9150</v>
      </c>
      <c r="T1220" s="4" t="s">
        <v>107</v>
      </c>
      <c r="U1220" s="4"/>
      <c r="V1220" s="4"/>
      <c r="W1220" s="4"/>
      <c r="X1220" s="2" t="s">
        <v>9148</v>
      </c>
      <c r="Y1220" s="4" t="s">
        <v>77</v>
      </c>
      <c r="Z1220" s="4"/>
      <c r="AA1220" s="4"/>
      <c r="AB1220" s="4"/>
    </row>
    <row r="1221" customFormat="false" ht="75" hidden="false" customHeight="true" outlineLevel="0" collapsed="false">
      <c r="A1221" s="4" t="s">
        <v>9155</v>
      </c>
      <c r="B1221" s="4" t="s">
        <v>9141</v>
      </c>
      <c r="C1221" s="4" t="s">
        <v>9156</v>
      </c>
      <c r="D1221" s="4" t="n">
        <v>2003</v>
      </c>
      <c r="E1221" s="4" t="s">
        <v>91</v>
      </c>
      <c r="F1221" s="4" t="s">
        <v>2001</v>
      </c>
      <c r="G1221" s="4" t="str">
        <f aca="false">IF(LEFT(I1221,3)="R1 ","L6",IF(D1221&gt;=2014,"L1",IF(D1221&gt;=1998,"L2",IF(D1221&gt;=1987,"L3",IF(D1221&gt;=1978,"L4",IF(D1221&gt;=1965,"L5","L6"))))))</f>
        <v>L2</v>
      </c>
      <c r="H1221" s="4" t="str">
        <f aca="false">IFERROR(INDEX(Lanes!$C$2:$C$60,MATCH(LEFT(I1221,FIND(" ",I1221)-1),Lanes!$A$2:$A$60,0)),"?")</f>
        <v>V</v>
      </c>
      <c r="I1221" s="4" t="s">
        <v>8998</v>
      </c>
      <c r="J1221" s="4"/>
      <c r="K1221" s="4" t="s">
        <v>370</v>
      </c>
      <c r="L1221" s="4" t="s">
        <v>45</v>
      </c>
      <c r="M1221" s="4" t="s">
        <v>167</v>
      </c>
      <c r="N1221" s="4" t="s">
        <v>9143</v>
      </c>
      <c r="O1221" s="4" t="s">
        <v>9157</v>
      </c>
      <c r="P1221" s="2" t="s">
        <v>9158</v>
      </c>
      <c r="Q1221" s="2" t="s">
        <v>9159</v>
      </c>
      <c r="R1221" s="4" t="s">
        <v>50</v>
      </c>
      <c r="S1221" s="4" t="s">
        <v>9160</v>
      </c>
      <c r="T1221" s="4" t="s">
        <v>107</v>
      </c>
      <c r="U1221" s="4"/>
      <c r="V1221" s="4"/>
      <c r="W1221" s="4"/>
      <c r="X1221" s="2" t="s">
        <v>9148</v>
      </c>
      <c r="Y1221" s="4" t="s">
        <v>77</v>
      </c>
      <c r="Z1221" s="4"/>
      <c r="AA1221" s="4"/>
      <c r="AB1221" s="4"/>
    </row>
    <row r="1222" customFormat="false" ht="75" hidden="false" customHeight="true" outlineLevel="0" collapsed="false">
      <c r="A1222" s="4" t="s">
        <v>9161</v>
      </c>
      <c r="B1222" s="4" t="s">
        <v>9141</v>
      </c>
      <c r="C1222" s="4" t="s">
        <v>9162</v>
      </c>
      <c r="D1222" s="4" t="n">
        <v>2005</v>
      </c>
      <c r="E1222" s="4" t="s">
        <v>91</v>
      </c>
      <c r="F1222" s="4" t="s">
        <v>9163</v>
      </c>
      <c r="G1222" s="4" t="str">
        <f aca="false">IF(LEFT(I1222,3)="R1 ","L6",IF(D1222&gt;=2014,"L1",IF(D1222&gt;=1998,"L2",IF(D1222&gt;=1987,"L3",IF(D1222&gt;=1978,"L4",IF(D1222&gt;=1965,"L5","L6"))))))</f>
        <v>L2</v>
      </c>
      <c r="H1222" s="4" t="str">
        <f aca="false">IFERROR(INDEX(Lanes!$C$2:$C$60,MATCH(LEFT(I1222,FIND(" ",I1222)-1),Lanes!$A$2:$A$60,0)),"?")</f>
        <v>V</v>
      </c>
      <c r="I1222" s="4" t="s">
        <v>8998</v>
      </c>
      <c r="J1222" s="4"/>
      <c r="K1222" s="4" t="s">
        <v>370</v>
      </c>
      <c r="L1222" s="4" t="s">
        <v>45</v>
      </c>
      <c r="M1222" s="4" t="s">
        <v>167</v>
      </c>
      <c r="N1222" s="4" t="s">
        <v>9143</v>
      </c>
      <c r="O1222" s="4" t="s">
        <v>9164</v>
      </c>
      <c r="P1222" s="2" t="s">
        <v>9165</v>
      </c>
      <c r="Q1222" s="2" t="s">
        <v>9166</v>
      </c>
      <c r="R1222" s="4" t="s">
        <v>50</v>
      </c>
      <c r="S1222" s="4" t="s">
        <v>9167</v>
      </c>
      <c r="T1222" s="4" t="s">
        <v>107</v>
      </c>
      <c r="U1222" s="4"/>
      <c r="V1222" s="4"/>
      <c r="W1222" s="4"/>
      <c r="X1222" s="2" t="s">
        <v>9148</v>
      </c>
      <c r="Y1222" s="4" t="s">
        <v>77</v>
      </c>
      <c r="Z1222" s="4"/>
      <c r="AA1222" s="4"/>
      <c r="AB1222" s="4"/>
    </row>
    <row r="1223" customFormat="false" ht="75" hidden="false" customHeight="true" outlineLevel="0" collapsed="false">
      <c r="A1223" s="4" t="s">
        <v>9168</v>
      </c>
      <c r="B1223" s="4" t="s">
        <v>9141</v>
      </c>
      <c r="C1223" s="4" t="s">
        <v>9169</v>
      </c>
      <c r="D1223" s="4" t="n">
        <v>2006</v>
      </c>
      <c r="E1223" s="4" t="s">
        <v>91</v>
      </c>
      <c r="F1223" s="4" t="s">
        <v>9163</v>
      </c>
      <c r="G1223" s="4" t="str">
        <f aca="false">IF(LEFT(I1223,3)="R1 ","L6",IF(D1223&gt;=2014,"L1",IF(D1223&gt;=1998,"L2",IF(D1223&gt;=1987,"L3",IF(D1223&gt;=1978,"L4",IF(D1223&gt;=1965,"L5","L6"))))))</f>
        <v>L2</v>
      </c>
      <c r="H1223" s="4" t="str">
        <f aca="false">IFERROR(INDEX(Lanes!$C$2:$C$60,MATCH(LEFT(I1223,FIND(" ",I1223)-1),Lanes!$A$2:$A$60,0)),"?")</f>
        <v>V</v>
      </c>
      <c r="I1223" s="4" t="s">
        <v>8998</v>
      </c>
      <c r="J1223" s="4"/>
      <c r="K1223" s="4" t="s">
        <v>3617</v>
      </c>
      <c r="L1223" s="4" t="s">
        <v>45</v>
      </c>
      <c r="M1223" s="4" t="s">
        <v>167</v>
      </c>
      <c r="N1223" s="4" t="s">
        <v>9143</v>
      </c>
      <c r="O1223" s="4" t="s">
        <v>9170</v>
      </c>
      <c r="P1223" s="2" t="s">
        <v>9171</v>
      </c>
      <c r="Q1223" s="2" t="s">
        <v>9172</v>
      </c>
      <c r="R1223" s="4" t="s">
        <v>50</v>
      </c>
      <c r="S1223" s="4" t="s">
        <v>9173</v>
      </c>
      <c r="T1223" s="4" t="s">
        <v>107</v>
      </c>
      <c r="U1223" s="4"/>
      <c r="V1223" s="4"/>
      <c r="W1223" s="4"/>
      <c r="X1223" s="2" t="s">
        <v>9148</v>
      </c>
      <c r="Y1223" s="4" t="s">
        <v>77</v>
      </c>
      <c r="Z1223" s="4"/>
      <c r="AA1223" s="4"/>
      <c r="AB1223" s="4"/>
    </row>
    <row r="1224" customFormat="false" ht="75" hidden="false" customHeight="true" outlineLevel="0" collapsed="false">
      <c r="A1224" s="4" t="s">
        <v>9174</v>
      </c>
      <c r="B1224" s="4" t="s">
        <v>9141</v>
      </c>
      <c r="C1224" s="4" t="s">
        <v>9175</v>
      </c>
      <c r="D1224" s="4" t="n">
        <v>2009</v>
      </c>
      <c r="E1224" s="4" t="s">
        <v>91</v>
      </c>
      <c r="F1224" s="4" t="s">
        <v>9176</v>
      </c>
      <c r="G1224" s="4" t="str">
        <f aca="false">IF(LEFT(I1224,3)="R1 ","L6",IF(D1224&gt;=2014,"L1",IF(D1224&gt;=1998,"L2",IF(D1224&gt;=1987,"L3",IF(D1224&gt;=1978,"L4",IF(D1224&gt;=1965,"L5","L6"))))))</f>
        <v>L2</v>
      </c>
      <c r="H1224" s="4" t="str">
        <f aca="false">IFERROR(INDEX(Lanes!$C$2:$C$60,MATCH(LEFT(I1224,FIND(" ",I1224)-1),Lanes!$A$2:$A$60,0)),"?")</f>
        <v>V</v>
      </c>
      <c r="I1224" s="4" t="s">
        <v>8998</v>
      </c>
      <c r="J1224" s="4"/>
      <c r="K1224" s="4" t="s">
        <v>3617</v>
      </c>
      <c r="L1224" s="4" t="s">
        <v>45</v>
      </c>
      <c r="M1224" s="4" t="s">
        <v>167</v>
      </c>
      <c r="N1224" s="4" t="s">
        <v>9143</v>
      </c>
      <c r="O1224" s="4" t="s">
        <v>9177</v>
      </c>
      <c r="P1224" s="2" t="s">
        <v>9178</v>
      </c>
      <c r="Q1224" s="2" t="s">
        <v>9179</v>
      </c>
      <c r="R1224" s="4" t="s">
        <v>50</v>
      </c>
      <c r="S1224" s="4" t="s">
        <v>9180</v>
      </c>
      <c r="T1224" s="4" t="s">
        <v>107</v>
      </c>
      <c r="U1224" s="4"/>
      <c r="V1224" s="4"/>
      <c r="W1224" s="4"/>
      <c r="X1224" s="2" t="s">
        <v>9148</v>
      </c>
      <c r="Y1224" s="4" t="s">
        <v>77</v>
      </c>
      <c r="Z1224" s="4"/>
      <c r="AA1224" s="4"/>
      <c r="AB1224" s="4"/>
    </row>
    <row r="1225" customFormat="false" ht="75" hidden="false" customHeight="true" outlineLevel="0" collapsed="false">
      <c r="A1225" s="4" t="s">
        <v>9181</v>
      </c>
      <c r="B1225" s="4" t="s">
        <v>9141</v>
      </c>
      <c r="C1225" s="4" t="s">
        <v>9182</v>
      </c>
      <c r="D1225" s="4" t="n">
        <v>2012</v>
      </c>
      <c r="E1225" s="4" t="s">
        <v>91</v>
      </c>
      <c r="F1225" s="4" t="s">
        <v>9050</v>
      </c>
      <c r="G1225" s="4" t="str">
        <f aca="false">IF(LEFT(I1225,3)="R1 ","L6",IF(D1225&gt;=2014,"L1",IF(D1225&gt;=1998,"L2",IF(D1225&gt;=1987,"L3",IF(D1225&gt;=1978,"L4",IF(D1225&gt;=1965,"L5","L6"))))))</f>
        <v>L2</v>
      </c>
      <c r="H1225" s="4" t="str">
        <f aca="false">IFERROR(INDEX(Lanes!$C$2:$C$60,MATCH(LEFT(I1225,FIND(" ",I1225)-1),Lanes!$A$2:$A$60,0)),"?")</f>
        <v>V</v>
      </c>
      <c r="I1225" s="4" t="s">
        <v>8998</v>
      </c>
      <c r="J1225" s="4"/>
      <c r="K1225" s="4" t="s">
        <v>3617</v>
      </c>
      <c r="L1225" s="4" t="s">
        <v>45</v>
      </c>
      <c r="M1225" s="4" t="s">
        <v>167</v>
      </c>
      <c r="N1225" s="4" t="s">
        <v>9143</v>
      </c>
      <c r="O1225" s="4" t="s">
        <v>9183</v>
      </c>
      <c r="P1225" s="2" t="s">
        <v>9184</v>
      </c>
      <c r="Q1225" s="2" t="s">
        <v>9185</v>
      </c>
      <c r="R1225" s="4" t="s">
        <v>50</v>
      </c>
      <c r="S1225" s="4" t="s">
        <v>9186</v>
      </c>
      <c r="T1225" s="4" t="s">
        <v>107</v>
      </c>
      <c r="U1225" s="4"/>
      <c r="V1225" s="4"/>
      <c r="W1225" s="4"/>
      <c r="X1225" s="2" t="s">
        <v>9148</v>
      </c>
      <c r="Y1225" s="4" t="s">
        <v>77</v>
      </c>
      <c r="Z1225" s="4"/>
      <c r="AA1225" s="4"/>
      <c r="AB1225" s="4"/>
    </row>
    <row r="1226" customFormat="false" ht="75" hidden="false" customHeight="true" outlineLevel="0" collapsed="false">
      <c r="A1226" s="4" t="s">
        <v>9187</v>
      </c>
      <c r="B1226" s="4" t="s">
        <v>9141</v>
      </c>
      <c r="C1226" s="4" t="s">
        <v>9188</v>
      </c>
      <c r="D1226" s="4" t="n">
        <v>2018</v>
      </c>
      <c r="E1226" s="4" t="s">
        <v>91</v>
      </c>
      <c r="F1226" s="4" t="s">
        <v>9163</v>
      </c>
      <c r="G1226" s="4" t="str">
        <f aca="false">IF(LEFT(I1226,3)="R1 ","L6",IF(D1226&gt;=2014,"L1",IF(D1226&gt;=1998,"L2",IF(D1226&gt;=1987,"L3",IF(D1226&gt;=1978,"L4",IF(D1226&gt;=1965,"L5","L6"))))))</f>
        <v>L1</v>
      </c>
      <c r="H1226" s="4" t="str">
        <f aca="false">IFERROR(INDEX(Lanes!$C$2:$C$60,MATCH(LEFT(I1226,FIND(" ",I1226)-1),Lanes!$A$2:$A$60,0)),"?")</f>
        <v>V</v>
      </c>
      <c r="I1226" s="4" t="s">
        <v>8998</v>
      </c>
      <c r="J1226" s="4"/>
      <c r="K1226" s="4" t="s">
        <v>249</v>
      </c>
      <c r="L1226" s="4" t="s">
        <v>45</v>
      </c>
      <c r="M1226" s="4" t="s">
        <v>167</v>
      </c>
      <c r="N1226" s="4" t="s">
        <v>9143</v>
      </c>
      <c r="O1226" s="4" t="s">
        <v>9189</v>
      </c>
      <c r="P1226" s="2" t="s">
        <v>9190</v>
      </c>
      <c r="Q1226" s="2" t="s">
        <v>9191</v>
      </c>
      <c r="R1226" s="4" t="s">
        <v>50</v>
      </c>
      <c r="S1226" s="4" t="s">
        <v>9192</v>
      </c>
      <c r="T1226" s="4" t="s">
        <v>107</v>
      </c>
      <c r="U1226" s="4"/>
      <c r="V1226" s="4"/>
      <c r="W1226" s="4"/>
      <c r="X1226" s="2" t="s">
        <v>9148</v>
      </c>
      <c r="Y1226" s="4" t="s">
        <v>77</v>
      </c>
      <c r="Z1226" s="4"/>
      <c r="AA1226" s="4"/>
      <c r="AB1226" s="4"/>
    </row>
    <row r="1227" customFormat="false" ht="75" hidden="false" customHeight="true" outlineLevel="0" collapsed="false">
      <c r="A1227" s="4" t="s">
        <v>9193</v>
      </c>
      <c r="B1227" s="4" t="s">
        <v>9194</v>
      </c>
      <c r="C1227" s="4" t="s">
        <v>9195</v>
      </c>
      <c r="D1227" s="4" t="n">
        <v>1996</v>
      </c>
      <c r="E1227" s="4" t="s">
        <v>91</v>
      </c>
      <c r="F1227" s="4" t="s">
        <v>9196</v>
      </c>
      <c r="G1227" s="4" t="str">
        <f aca="false">IF(LEFT(I1227,3)="R1 ","L6",IF(D1227&gt;=2014,"L1",IF(D1227&gt;=1998,"L2",IF(D1227&gt;=1987,"L3",IF(D1227&gt;=1978,"L4",IF(D1227&gt;=1965,"L5","L6"))))))</f>
        <v>L3</v>
      </c>
      <c r="H1227" s="4" t="str">
        <f aca="false">IFERROR(INDEX(Lanes!$C$2:$C$60,MATCH(LEFT(I1227,FIND(" ",I1227)-1),Lanes!$A$2:$A$60,0)),"?")</f>
        <v>V</v>
      </c>
      <c r="I1227" s="4" t="s">
        <v>8998</v>
      </c>
      <c r="J1227" s="4"/>
      <c r="K1227" s="4" t="s">
        <v>2670</v>
      </c>
      <c r="L1227" s="4" t="s">
        <v>93</v>
      </c>
      <c r="M1227" s="4" t="s">
        <v>1855</v>
      </c>
      <c r="N1227" s="4" t="s">
        <v>1856</v>
      </c>
      <c r="O1227" s="4" t="s">
        <v>9197</v>
      </c>
      <c r="P1227" s="2" t="s">
        <v>9198</v>
      </c>
      <c r="Q1227" s="2" t="s">
        <v>9199</v>
      </c>
      <c r="R1227" s="4" t="s">
        <v>50</v>
      </c>
      <c r="S1227" s="4" t="s">
        <v>9200</v>
      </c>
      <c r="T1227" s="4" t="s">
        <v>107</v>
      </c>
      <c r="U1227" s="4"/>
      <c r="V1227" s="4"/>
      <c r="W1227" s="4"/>
      <c r="X1227" s="2" t="s">
        <v>9201</v>
      </c>
      <c r="Y1227" s="4" t="s">
        <v>77</v>
      </c>
      <c r="Z1227" s="4"/>
      <c r="AA1227" s="4"/>
      <c r="AB1227" s="4"/>
    </row>
    <row r="1228" customFormat="false" ht="75" hidden="false" customHeight="true" outlineLevel="0" collapsed="false">
      <c r="A1228" s="4" t="s">
        <v>9202</v>
      </c>
      <c r="B1228" s="4" t="s">
        <v>9194</v>
      </c>
      <c r="C1228" s="4" t="s">
        <v>9203</v>
      </c>
      <c r="D1228" s="4" t="n">
        <v>1997</v>
      </c>
      <c r="E1228" s="4" t="s">
        <v>91</v>
      </c>
      <c r="F1228" s="4" t="s">
        <v>9196</v>
      </c>
      <c r="G1228" s="4" t="str">
        <f aca="false">IF(LEFT(I1228,3)="R1 ","L6",IF(D1228&gt;=2014,"L1",IF(D1228&gt;=1998,"L2",IF(D1228&gt;=1987,"L3",IF(D1228&gt;=1978,"L4",IF(D1228&gt;=1965,"L5","L6"))))))</f>
        <v>L3</v>
      </c>
      <c r="H1228" s="4" t="str">
        <f aca="false">IFERROR(INDEX(Lanes!$C$2:$C$60,MATCH(LEFT(I1228,FIND(" ",I1228)-1),Lanes!$A$2:$A$60,0)),"?")</f>
        <v>V</v>
      </c>
      <c r="I1228" s="4" t="s">
        <v>8998</v>
      </c>
      <c r="J1228" s="4"/>
      <c r="K1228" s="4" t="s">
        <v>2670</v>
      </c>
      <c r="L1228" s="4" t="s">
        <v>93</v>
      </c>
      <c r="M1228" s="4" t="s">
        <v>1855</v>
      </c>
      <c r="N1228" s="4" t="s">
        <v>1856</v>
      </c>
      <c r="O1228" s="4" t="s">
        <v>9204</v>
      </c>
      <c r="P1228" s="2" t="s">
        <v>9205</v>
      </c>
      <c r="Q1228" s="2" t="s">
        <v>9206</v>
      </c>
      <c r="R1228" s="4" t="s">
        <v>50</v>
      </c>
      <c r="S1228" s="4" t="s">
        <v>9207</v>
      </c>
      <c r="T1228" s="4" t="s">
        <v>107</v>
      </c>
      <c r="U1228" s="4"/>
      <c r="V1228" s="4"/>
      <c r="W1228" s="4"/>
      <c r="X1228" s="2" t="s">
        <v>9201</v>
      </c>
      <c r="Y1228" s="4" t="s">
        <v>77</v>
      </c>
      <c r="Z1228" s="4"/>
      <c r="AA1228" s="4"/>
      <c r="AB1228" s="4"/>
    </row>
    <row r="1229" customFormat="false" ht="75" hidden="false" customHeight="true" outlineLevel="0" collapsed="false">
      <c r="A1229" s="4" t="s">
        <v>9208</v>
      </c>
      <c r="B1229" s="4" t="s">
        <v>9194</v>
      </c>
      <c r="C1229" s="4" t="s">
        <v>9209</v>
      </c>
      <c r="D1229" s="4" t="n">
        <v>2000</v>
      </c>
      <c r="E1229" s="4" t="s">
        <v>91</v>
      </c>
      <c r="F1229" s="4" t="s">
        <v>9025</v>
      </c>
      <c r="G1229" s="4" t="str">
        <f aca="false">IF(LEFT(I1229,3)="R1 ","L6",IF(D1229&gt;=2014,"L1",IF(D1229&gt;=1998,"L2",IF(D1229&gt;=1987,"L3",IF(D1229&gt;=1978,"L4",IF(D1229&gt;=1965,"L5","L6"))))))</f>
        <v>L2</v>
      </c>
      <c r="H1229" s="4" t="str">
        <f aca="false">IFERROR(INDEX(Lanes!$C$2:$C$60,MATCH(LEFT(I1229,FIND(" ",I1229)-1),Lanes!$A$2:$A$60,0)),"?")</f>
        <v>V</v>
      </c>
      <c r="I1229" s="4" t="s">
        <v>8998</v>
      </c>
      <c r="J1229" s="4"/>
      <c r="K1229" s="4" t="s">
        <v>370</v>
      </c>
      <c r="L1229" s="4" t="s">
        <v>93</v>
      </c>
      <c r="M1229" s="4" t="s">
        <v>1855</v>
      </c>
      <c r="N1229" s="4" t="s">
        <v>1856</v>
      </c>
      <c r="O1229" s="4" t="s">
        <v>9210</v>
      </c>
      <c r="P1229" s="2" t="s">
        <v>9211</v>
      </c>
      <c r="Q1229" s="2" t="s">
        <v>9212</v>
      </c>
      <c r="R1229" s="4" t="s">
        <v>50</v>
      </c>
      <c r="S1229" s="4" t="s">
        <v>9213</v>
      </c>
      <c r="T1229" s="4" t="s">
        <v>107</v>
      </c>
      <c r="U1229" s="4"/>
      <c r="V1229" s="4"/>
      <c r="W1229" s="4"/>
      <c r="X1229" s="2" t="s">
        <v>9201</v>
      </c>
      <c r="Y1229" s="4" t="s">
        <v>77</v>
      </c>
      <c r="Z1229" s="4"/>
      <c r="AA1229" s="4"/>
      <c r="AB1229" s="4"/>
    </row>
    <row r="1230" customFormat="false" ht="75" hidden="false" customHeight="true" outlineLevel="0" collapsed="false">
      <c r="A1230" s="4" t="s">
        <v>9214</v>
      </c>
      <c r="B1230" s="4" t="s">
        <v>9194</v>
      </c>
      <c r="C1230" s="4" t="s">
        <v>9215</v>
      </c>
      <c r="D1230" s="4" t="n">
        <v>2002</v>
      </c>
      <c r="E1230" s="4" t="s">
        <v>91</v>
      </c>
      <c r="F1230" s="4" t="s">
        <v>9025</v>
      </c>
      <c r="G1230" s="4" t="str">
        <f aca="false">IF(LEFT(I1230,3)="R1 ","L6",IF(D1230&gt;=2014,"L1",IF(D1230&gt;=1998,"L2",IF(D1230&gt;=1987,"L3",IF(D1230&gt;=1978,"L4",IF(D1230&gt;=1965,"L5","L6"))))))</f>
        <v>L2</v>
      </c>
      <c r="H1230" s="4" t="str">
        <f aca="false">IFERROR(INDEX(Lanes!$C$2:$C$60,MATCH(LEFT(I1230,FIND(" ",I1230)-1),Lanes!$A$2:$A$60,0)),"?")</f>
        <v>V</v>
      </c>
      <c r="I1230" s="4" t="s">
        <v>8998</v>
      </c>
      <c r="J1230" s="4"/>
      <c r="K1230" s="4" t="s">
        <v>370</v>
      </c>
      <c r="L1230" s="4" t="s">
        <v>93</v>
      </c>
      <c r="M1230" s="4" t="s">
        <v>1855</v>
      </c>
      <c r="N1230" s="4" t="s">
        <v>1856</v>
      </c>
      <c r="O1230" s="4" t="s">
        <v>9216</v>
      </c>
      <c r="P1230" s="2" t="s">
        <v>9217</v>
      </c>
      <c r="Q1230" s="2" t="s">
        <v>9218</v>
      </c>
      <c r="R1230" s="4" t="s">
        <v>50</v>
      </c>
      <c r="S1230" s="4" t="s">
        <v>9219</v>
      </c>
      <c r="T1230" s="4" t="s">
        <v>107</v>
      </c>
      <c r="U1230" s="4"/>
      <c r="V1230" s="4"/>
      <c r="W1230" s="4"/>
      <c r="X1230" s="2" t="s">
        <v>9201</v>
      </c>
      <c r="Y1230" s="4" t="s">
        <v>77</v>
      </c>
      <c r="Z1230" s="4"/>
      <c r="AA1230" s="4"/>
      <c r="AB1230" s="4"/>
    </row>
    <row r="1231" customFormat="false" ht="75" hidden="false" customHeight="true" outlineLevel="0" collapsed="false">
      <c r="A1231" s="4" t="s">
        <v>9220</v>
      </c>
      <c r="B1231" s="4" t="s">
        <v>9221</v>
      </c>
      <c r="C1231" s="4" t="s">
        <v>9222</v>
      </c>
      <c r="D1231" s="4" t="n">
        <v>2006</v>
      </c>
      <c r="E1231" s="4" t="s">
        <v>91</v>
      </c>
      <c r="F1231" s="4" t="s">
        <v>9025</v>
      </c>
      <c r="G1231" s="4" t="str">
        <f aca="false">IF(LEFT(I1231,3)="R1 ","L6",IF(D1231&gt;=2014,"L1",IF(D1231&gt;=1998,"L2",IF(D1231&gt;=1987,"L3",IF(D1231&gt;=1978,"L4",IF(D1231&gt;=1965,"L5","L6"))))))</f>
        <v>L2</v>
      </c>
      <c r="H1231" s="4" t="str">
        <f aca="false">IFERROR(INDEX(Lanes!$C$2:$C$60,MATCH(LEFT(I1231,FIND(" ",I1231)-1),Lanes!$A$2:$A$60,0)),"?")</f>
        <v>V</v>
      </c>
      <c r="I1231" s="4" t="s">
        <v>8998</v>
      </c>
      <c r="J1231" s="4"/>
      <c r="K1231" s="4" t="s">
        <v>3617</v>
      </c>
      <c r="L1231" s="4" t="s">
        <v>93</v>
      </c>
      <c r="M1231" s="4" t="s">
        <v>1855</v>
      </c>
      <c r="N1231" s="4" t="s">
        <v>1856</v>
      </c>
      <c r="O1231" s="4" t="s">
        <v>9223</v>
      </c>
      <c r="P1231" s="2" t="s">
        <v>9224</v>
      </c>
      <c r="Q1231" s="2" t="s">
        <v>9225</v>
      </c>
      <c r="R1231" s="4" t="s">
        <v>50</v>
      </c>
      <c r="S1231" s="4" t="s">
        <v>9222</v>
      </c>
      <c r="T1231" s="4" t="s">
        <v>107</v>
      </c>
      <c r="U1231" s="4"/>
      <c r="V1231" s="4"/>
      <c r="W1231" s="4"/>
      <c r="X1231" s="2" t="s">
        <v>9226</v>
      </c>
      <c r="Y1231" s="4" t="s">
        <v>77</v>
      </c>
      <c r="Z1231" s="4"/>
      <c r="AA1231" s="4"/>
      <c r="AB1231" s="4"/>
    </row>
    <row r="1232" customFormat="false" ht="75" hidden="false" customHeight="true" outlineLevel="0" collapsed="false">
      <c r="A1232" s="4" t="s">
        <v>9227</v>
      </c>
      <c r="B1232" s="4" t="s">
        <v>9228</v>
      </c>
      <c r="C1232" s="4" t="s">
        <v>9229</v>
      </c>
      <c r="D1232" s="4" t="n">
        <v>2004</v>
      </c>
      <c r="E1232" s="4" t="s">
        <v>91</v>
      </c>
      <c r="F1232" s="4" t="s">
        <v>9230</v>
      </c>
      <c r="G1232" s="4" t="str">
        <f aca="false">IF(LEFT(I1232,3)="R1 ","L6",IF(D1232&gt;=2014,"L1",IF(D1232&gt;=1998,"L2",IF(D1232&gt;=1987,"L3",IF(D1232&gt;=1978,"L4",IF(D1232&gt;=1965,"L5","L6"))))))</f>
        <v>L2</v>
      </c>
      <c r="H1232" s="4" t="str">
        <f aca="false">IFERROR(INDEX(Lanes!$C$2:$C$60,MATCH(LEFT(I1232,FIND(" ",I1232)-1),Lanes!$A$2:$A$60,0)),"?")</f>
        <v>V</v>
      </c>
      <c r="I1232" s="4" t="s">
        <v>8998</v>
      </c>
      <c r="J1232" s="4"/>
      <c r="K1232" s="4" t="s">
        <v>544</v>
      </c>
      <c r="L1232" s="4" t="s">
        <v>352</v>
      </c>
      <c r="M1232" s="4" t="s">
        <v>6394</v>
      </c>
      <c r="N1232" s="4"/>
      <c r="O1232" s="4" t="s">
        <v>9231</v>
      </c>
      <c r="P1232" s="2" t="s">
        <v>9232</v>
      </c>
      <c r="Q1232" s="2" t="s">
        <v>9233</v>
      </c>
      <c r="R1232" s="4" t="s">
        <v>50</v>
      </c>
      <c r="S1232" s="4" t="s">
        <v>9234</v>
      </c>
      <c r="T1232" s="4" t="s">
        <v>107</v>
      </c>
      <c r="U1232" s="4"/>
      <c r="V1232" s="4"/>
      <c r="W1232" s="4"/>
      <c r="X1232" s="2" t="s">
        <v>9235</v>
      </c>
      <c r="Y1232" s="4" t="s">
        <v>77</v>
      </c>
      <c r="Z1232" s="4"/>
      <c r="AA1232" s="4"/>
      <c r="AB1232" s="4"/>
    </row>
    <row r="1233" customFormat="false" ht="75" hidden="false" customHeight="true" outlineLevel="0" collapsed="false">
      <c r="A1233" s="4" t="s">
        <v>9236</v>
      </c>
      <c r="B1233" s="4" t="s">
        <v>9228</v>
      </c>
      <c r="C1233" s="4" t="s">
        <v>1112</v>
      </c>
      <c r="D1233" s="4" t="n">
        <v>2007</v>
      </c>
      <c r="E1233" s="4" t="s">
        <v>91</v>
      </c>
      <c r="F1233" s="4" t="s">
        <v>9230</v>
      </c>
      <c r="G1233" s="4" t="str">
        <f aca="false">IF(LEFT(I1233,3)="R1 ","L6",IF(D1233&gt;=2014,"L1",IF(D1233&gt;=1998,"L2",IF(D1233&gt;=1987,"L3",IF(D1233&gt;=1978,"L4",IF(D1233&gt;=1965,"L5","L6"))))))</f>
        <v>L2</v>
      </c>
      <c r="H1233" s="4" t="str">
        <f aca="false">IFERROR(INDEX(Lanes!$C$2:$C$60,MATCH(LEFT(I1233,FIND(" ",I1233)-1),Lanes!$A$2:$A$60,0)),"?")</f>
        <v>V</v>
      </c>
      <c r="I1233" s="4" t="s">
        <v>8998</v>
      </c>
      <c r="J1233" s="4"/>
      <c r="K1233" s="4" t="s">
        <v>544</v>
      </c>
      <c r="L1233" s="4" t="s">
        <v>352</v>
      </c>
      <c r="M1233" s="4" t="s">
        <v>6394</v>
      </c>
      <c r="N1233" s="4"/>
      <c r="O1233" s="4" t="s">
        <v>9237</v>
      </c>
      <c r="P1233" s="2" t="s">
        <v>9238</v>
      </c>
      <c r="Q1233" s="2" t="s">
        <v>9239</v>
      </c>
      <c r="R1233" s="4" t="s">
        <v>50</v>
      </c>
      <c r="S1233" s="4" t="s">
        <v>9240</v>
      </c>
      <c r="T1233" s="4" t="s">
        <v>107</v>
      </c>
      <c r="U1233" s="4"/>
      <c r="V1233" s="4"/>
      <c r="W1233" s="4"/>
      <c r="X1233" s="2" t="s">
        <v>9235</v>
      </c>
      <c r="Y1233" s="4" t="s">
        <v>77</v>
      </c>
      <c r="Z1233" s="4"/>
      <c r="AA1233" s="4"/>
      <c r="AB1233" s="4"/>
    </row>
    <row r="1234" customFormat="false" ht="75" hidden="false" customHeight="true" outlineLevel="0" collapsed="false">
      <c r="A1234" s="4" t="s">
        <v>9241</v>
      </c>
      <c r="B1234" s="4" t="s">
        <v>9228</v>
      </c>
      <c r="C1234" s="4" t="s">
        <v>9242</v>
      </c>
      <c r="D1234" s="4" t="n">
        <v>2010</v>
      </c>
      <c r="E1234" s="4" t="s">
        <v>91</v>
      </c>
      <c r="F1234" s="4" t="s">
        <v>9243</v>
      </c>
      <c r="G1234" s="4" t="str">
        <f aca="false">IF(LEFT(I1234,3)="R1 ","L6",IF(D1234&gt;=2014,"L1",IF(D1234&gt;=1998,"L2",IF(D1234&gt;=1987,"L3",IF(D1234&gt;=1978,"L4",IF(D1234&gt;=1965,"L5","L6"))))))</f>
        <v>L2</v>
      </c>
      <c r="H1234" s="4" t="str">
        <f aca="false">IFERROR(INDEX(Lanes!$C$2:$C$60,MATCH(LEFT(I1234,FIND(" ",I1234)-1),Lanes!$A$2:$A$60,0)),"?")</f>
        <v>V</v>
      </c>
      <c r="I1234" s="4" t="s">
        <v>8998</v>
      </c>
      <c r="J1234" s="4"/>
      <c r="K1234" s="4" t="s">
        <v>370</v>
      </c>
      <c r="L1234" s="4" t="s">
        <v>352</v>
      </c>
      <c r="M1234" s="4" t="s">
        <v>6394</v>
      </c>
      <c r="N1234" s="4"/>
      <c r="O1234" s="4" t="s">
        <v>9244</v>
      </c>
      <c r="P1234" s="2" t="s">
        <v>9245</v>
      </c>
      <c r="Q1234" s="2" t="s">
        <v>9246</v>
      </c>
      <c r="R1234" s="4" t="s">
        <v>50</v>
      </c>
      <c r="S1234" s="4" t="s">
        <v>9242</v>
      </c>
      <c r="T1234" s="4" t="s">
        <v>107</v>
      </c>
      <c r="U1234" s="4"/>
      <c r="V1234" s="4"/>
      <c r="W1234" s="4"/>
      <c r="X1234" s="2" t="s">
        <v>9235</v>
      </c>
      <c r="Y1234" s="4" t="s">
        <v>77</v>
      </c>
      <c r="Z1234" s="4"/>
      <c r="AA1234" s="4"/>
      <c r="AB1234" s="4"/>
    </row>
    <row r="1235" customFormat="false" ht="75" hidden="false" customHeight="true" outlineLevel="0" collapsed="false">
      <c r="A1235" s="4" t="s">
        <v>9247</v>
      </c>
      <c r="B1235" s="4" t="s">
        <v>9228</v>
      </c>
      <c r="C1235" s="4" t="s">
        <v>9248</v>
      </c>
      <c r="D1235" s="4" t="n">
        <v>2016</v>
      </c>
      <c r="E1235" s="4" t="s">
        <v>91</v>
      </c>
      <c r="F1235" s="4" t="s">
        <v>9249</v>
      </c>
      <c r="G1235" s="4" t="str">
        <f aca="false">IF(LEFT(I1235,3)="R1 ","L6",IF(D1235&gt;=2014,"L1",IF(D1235&gt;=1998,"L2",IF(D1235&gt;=1987,"L3",IF(D1235&gt;=1978,"L4",IF(D1235&gt;=1965,"L5","L6"))))))</f>
        <v>L1</v>
      </c>
      <c r="H1235" s="4" t="str">
        <f aca="false">IFERROR(INDEX(Lanes!$C$2:$C$60,MATCH(LEFT(I1235,FIND(" ",I1235)-1),Lanes!$A$2:$A$60,0)),"?")</f>
        <v>V</v>
      </c>
      <c r="I1235" s="4" t="s">
        <v>8998</v>
      </c>
      <c r="J1235" s="4"/>
      <c r="K1235" s="4" t="s">
        <v>370</v>
      </c>
      <c r="L1235" s="4" t="s">
        <v>352</v>
      </c>
      <c r="M1235" s="4" t="s">
        <v>6394</v>
      </c>
      <c r="N1235" s="4"/>
      <c r="O1235" s="4" t="s">
        <v>9250</v>
      </c>
      <c r="P1235" s="2" t="s">
        <v>9251</v>
      </c>
      <c r="Q1235" s="2" t="s">
        <v>9252</v>
      </c>
      <c r="R1235" s="4" t="s">
        <v>50</v>
      </c>
      <c r="S1235" s="4" t="s">
        <v>9253</v>
      </c>
      <c r="T1235" s="4" t="s">
        <v>107</v>
      </c>
      <c r="U1235" s="4"/>
      <c r="V1235" s="4"/>
      <c r="W1235" s="4"/>
      <c r="X1235" s="2" t="s">
        <v>9235</v>
      </c>
      <c r="Y1235" s="4" t="s">
        <v>77</v>
      </c>
      <c r="Z1235" s="4"/>
      <c r="AA1235" s="4"/>
      <c r="AB1235" s="4"/>
    </row>
    <row r="1236" customFormat="false" ht="75" hidden="false" customHeight="true" outlineLevel="0" collapsed="false">
      <c r="A1236" s="4" t="s">
        <v>9254</v>
      </c>
      <c r="B1236" s="4" t="s">
        <v>9255</v>
      </c>
      <c r="C1236" s="4" t="s">
        <v>9256</v>
      </c>
      <c r="D1236" s="4" t="n">
        <v>2010</v>
      </c>
      <c r="E1236" s="4" t="s">
        <v>91</v>
      </c>
      <c r="F1236" s="4" t="s">
        <v>9163</v>
      </c>
      <c r="G1236" s="4" t="str">
        <f aca="false">IF(LEFT(I1236,3)="R1 ","L6",IF(D1236&gt;=2014,"L1",IF(D1236&gt;=1998,"L2",IF(D1236&gt;=1987,"L3",IF(D1236&gt;=1978,"L4",IF(D1236&gt;=1965,"L5","L6"))))))</f>
        <v>L2</v>
      </c>
      <c r="H1236" s="4" t="str">
        <f aca="false">IFERROR(INDEX(Lanes!$C$2:$C$60,MATCH(LEFT(I1236,FIND(" ",I1236)-1),Lanes!$A$2:$A$60,0)),"?")</f>
        <v>V</v>
      </c>
      <c r="I1236" s="4" t="s">
        <v>8998</v>
      </c>
      <c r="J1236" s="4"/>
      <c r="K1236" s="4" t="s">
        <v>3617</v>
      </c>
      <c r="L1236" s="4" t="s">
        <v>45</v>
      </c>
      <c r="M1236" s="4" t="s">
        <v>9257</v>
      </c>
      <c r="N1236" s="4"/>
      <c r="O1236" s="4" t="s">
        <v>9258</v>
      </c>
      <c r="P1236" s="2" t="s">
        <v>9259</v>
      </c>
      <c r="Q1236" s="2" t="s">
        <v>9260</v>
      </c>
      <c r="R1236" s="4" t="s">
        <v>50</v>
      </c>
      <c r="S1236" s="4" t="s">
        <v>9256</v>
      </c>
      <c r="T1236" s="4" t="s">
        <v>107</v>
      </c>
      <c r="U1236" s="4"/>
      <c r="V1236" s="4"/>
      <c r="W1236" s="4"/>
      <c r="X1236" s="2" t="s">
        <v>9261</v>
      </c>
      <c r="Y1236" s="4" t="s">
        <v>77</v>
      </c>
      <c r="Z1236" s="4"/>
      <c r="AA1236" s="4"/>
      <c r="AB1236" s="4"/>
    </row>
    <row r="1237" customFormat="false" ht="75" hidden="false" customHeight="true" outlineLevel="0" collapsed="false">
      <c r="A1237" s="4" t="s">
        <v>9262</v>
      </c>
      <c r="B1237" s="4" t="s">
        <v>9255</v>
      </c>
      <c r="C1237" s="4" t="s">
        <v>9263</v>
      </c>
      <c r="D1237" s="4" t="n">
        <v>2011</v>
      </c>
      <c r="E1237" s="4" t="s">
        <v>91</v>
      </c>
      <c r="F1237" s="4" t="s">
        <v>9264</v>
      </c>
      <c r="G1237" s="4" t="str">
        <f aca="false">IF(LEFT(I1237,3)="R1 ","L6",IF(D1237&gt;=2014,"L1",IF(D1237&gt;=1998,"L2",IF(D1237&gt;=1987,"L3",IF(D1237&gt;=1978,"L4",IF(D1237&gt;=1965,"L5","L6"))))))</f>
        <v>L2</v>
      </c>
      <c r="H1237" s="4" t="str">
        <f aca="false">IFERROR(INDEX(Lanes!$C$2:$C$60,MATCH(LEFT(I1237,FIND(" ",I1237)-1),Lanes!$A$2:$A$60,0)),"?")</f>
        <v>V</v>
      </c>
      <c r="I1237" s="4" t="s">
        <v>8998</v>
      </c>
      <c r="J1237" s="4"/>
      <c r="K1237" s="4" t="s">
        <v>3617</v>
      </c>
      <c r="L1237" s="4" t="s">
        <v>45</v>
      </c>
      <c r="M1237" s="4" t="s">
        <v>9257</v>
      </c>
      <c r="N1237" s="4"/>
      <c r="O1237" s="4" t="s">
        <v>9265</v>
      </c>
      <c r="P1237" s="2" t="s">
        <v>9266</v>
      </c>
      <c r="Q1237" s="2" t="s">
        <v>9267</v>
      </c>
      <c r="R1237" s="4" t="s">
        <v>50</v>
      </c>
      <c r="S1237" s="4" t="s">
        <v>9263</v>
      </c>
      <c r="T1237" s="4" t="s">
        <v>107</v>
      </c>
      <c r="U1237" s="4"/>
      <c r="V1237" s="4"/>
      <c r="W1237" s="4"/>
      <c r="X1237" s="2" t="s">
        <v>9261</v>
      </c>
      <c r="Y1237" s="4" t="s">
        <v>77</v>
      </c>
      <c r="Z1237" s="4"/>
      <c r="AA1237" s="4"/>
      <c r="AB1237" s="4"/>
    </row>
    <row r="1238" customFormat="false" ht="75" hidden="false" customHeight="true" outlineLevel="0" collapsed="false">
      <c r="A1238" s="4" t="s">
        <v>9268</v>
      </c>
      <c r="B1238" s="4" t="s">
        <v>9269</v>
      </c>
      <c r="C1238" s="4" t="s">
        <v>9270</v>
      </c>
      <c r="D1238" s="4" t="n">
        <v>2012</v>
      </c>
      <c r="E1238" s="4" t="s">
        <v>91</v>
      </c>
      <c r="F1238" s="4" t="s">
        <v>9249</v>
      </c>
      <c r="G1238" s="4" t="str">
        <f aca="false">IF(LEFT(I1238,3)="R1 ","L6",IF(D1238&gt;=2014,"L1",IF(D1238&gt;=1998,"L2",IF(D1238&gt;=1987,"L3",IF(D1238&gt;=1978,"L4",IF(D1238&gt;=1965,"L5","L6"))))))</f>
        <v>L2</v>
      </c>
      <c r="H1238" s="4" t="str">
        <f aca="false">IFERROR(INDEX(Lanes!$C$2:$C$60,MATCH(LEFT(I1238,FIND(" ",I1238)-1),Lanes!$A$2:$A$60,0)),"?")</f>
        <v>V</v>
      </c>
      <c r="I1238" s="4" t="s">
        <v>8998</v>
      </c>
      <c r="J1238" s="4"/>
      <c r="K1238" s="4" t="s">
        <v>370</v>
      </c>
      <c r="L1238" s="4" t="s">
        <v>516</v>
      </c>
      <c r="M1238" s="4" t="s">
        <v>3963</v>
      </c>
      <c r="N1238" s="4"/>
      <c r="O1238" s="4" t="s">
        <v>9271</v>
      </c>
      <c r="P1238" s="2" t="s">
        <v>9272</v>
      </c>
      <c r="Q1238" s="2" t="s">
        <v>9273</v>
      </c>
      <c r="R1238" s="4" t="s">
        <v>50</v>
      </c>
      <c r="S1238" s="4" t="s">
        <v>9274</v>
      </c>
      <c r="T1238" s="4" t="s">
        <v>107</v>
      </c>
      <c r="U1238" s="4"/>
      <c r="V1238" s="4"/>
      <c r="W1238" s="4"/>
      <c r="X1238" s="2" t="s">
        <v>9275</v>
      </c>
      <c r="Y1238" s="4" t="s">
        <v>77</v>
      </c>
      <c r="Z1238" s="4"/>
      <c r="AA1238" s="4"/>
      <c r="AB1238" s="4"/>
    </row>
    <row r="1239" customFormat="false" ht="75" hidden="false" customHeight="true" outlineLevel="0" collapsed="false">
      <c r="A1239" s="4" t="s">
        <v>9276</v>
      </c>
      <c r="B1239" s="4" t="s">
        <v>9269</v>
      </c>
      <c r="C1239" s="4" t="s">
        <v>9277</v>
      </c>
      <c r="D1239" s="4" t="n">
        <v>2015</v>
      </c>
      <c r="E1239" s="4" t="s">
        <v>91</v>
      </c>
      <c r="F1239" s="4" t="s">
        <v>1142</v>
      </c>
      <c r="G1239" s="4" t="str">
        <f aca="false">IF(LEFT(I1239,3)="R1 ","L6",IF(D1239&gt;=2014,"L1",IF(D1239&gt;=1998,"L2",IF(D1239&gt;=1987,"L3",IF(D1239&gt;=1978,"L4",IF(D1239&gt;=1965,"L5","L6"))))))</f>
        <v>L1</v>
      </c>
      <c r="H1239" s="4" t="str">
        <f aca="false">IFERROR(INDEX(Lanes!$C$2:$C$60,MATCH(LEFT(I1239,FIND(" ",I1239)-1),Lanes!$A$2:$A$60,0)),"?")</f>
        <v>V</v>
      </c>
      <c r="I1239" s="4" t="s">
        <v>8998</v>
      </c>
      <c r="J1239" s="4"/>
      <c r="K1239" s="4" t="s">
        <v>370</v>
      </c>
      <c r="L1239" s="4" t="s">
        <v>516</v>
      </c>
      <c r="M1239" s="4" t="s">
        <v>3963</v>
      </c>
      <c r="N1239" s="4"/>
      <c r="O1239" s="4" t="s">
        <v>9278</v>
      </c>
      <c r="P1239" s="2" t="s">
        <v>9279</v>
      </c>
      <c r="Q1239" s="2" t="s">
        <v>9280</v>
      </c>
      <c r="R1239" s="4" t="s">
        <v>50</v>
      </c>
      <c r="S1239" s="4" t="s">
        <v>9277</v>
      </c>
      <c r="T1239" s="4" t="s">
        <v>107</v>
      </c>
      <c r="U1239" s="4"/>
      <c r="V1239" s="4"/>
      <c r="W1239" s="4"/>
      <c r="X1239" s="2" t="s">
        <v>9275</v>
      </c>
      <c r="Y1239" s="4" t="s">
        <v>77</v>
      </c>
      <c r="Z1239" s="4"/>
      <c r="AA1239" s="4"/>
      <c r="AB1239" s="4"/>
    </row>
    <row r="1240" customFormat="false" ht="75" hidden="false" customHeight="true" outlineLevel="0" collapsed="false">
      <c r="A1240" s="4" t="s">
        <v>9281</v>
      </c>
      <c r="B1240" s="4" t="s">
        <v>9269</v>
      </c>
      <c r="C1240" s="4" t="s">
        <v>9282</v>
      </c>
      <c r="D1240" s="4" t="n">
        <v>2020</v>
      </c>
      <c r="E1240" s="4" t="s">
        <v>91</v>
      </c>
      <c r="F1240" s="4" t="s">
        <v>9025</v>
      </c>
      <c r="G1240" s="4" t="str">
        <f aca="false">IF(LEFT(I1240,3)="R1 ","L6",IF(D1240&gt;=2014,"L1",IF(D1240&gt;=1998,"L2",IF(D1240&gt;=1987,"L3",IF(D1240&gt;=1978,"L4",IF(D1240&gt;=1965,"L5","L6"))))))</f>
        <v>L1</v>
      </c>
      <c r="H1240" s="4" t="str">
        <f aca="false">IFERROR(INDEX(Lanes!$C$2:$C$60,MATCH(LEFT(I1240,FIND(" ",I1240)-1),Lanes!$A$2:$A$60,0)),"?")</f>
        <v>V</v>
      </c>
      <c r="I1240" s="4" t="s">
        <v>8998</v>
      </c>
      <c r="J1240" s="4"/>
      <c r="K1240" s="4" t="s">
        <v>3617</v>
      </c>
      <c r="L1240" s="4" t="s">
        <v>516</v>
      </c>
      <c r="M1240" s="4" t="s">
        <v>3963</v>
      </c>
      <c r="N1240" s="4"/>
      <c r="O1240" s="4" t="s">
        <v>9283</v>
      </c>
      <c r="P1240" s="2" t="s">
        <v>9284</v>
      </c>
      <c r="Q1240" s="2" t="s">
        <v>9285</v>
      </c>
      <c r="R1240" s="4" t="s">
        <v>50</v>
      </c>
      <c r="S1240" s="4" t="s">
        <v>9286</v>
      </c>
      <c r="T1240" s="4" t="s">
        <v>107</v>
      </c>
      <c r="U1240" s="4"/>
      <c r="V1240" s="4"/>
      <c r="W1240" s="4"/>
      <c r="X1240" s="2" t="s">
        <v>9275</v>
      </c>
      <c r="Y1240" s="4" t="s">
        <v>77</v>
      </c>
      <c r="Z1240" s="4"/>
      <c r="AA1240" s="4"/>
      <c r="AB1240" s="4"/>
    </row>
    <row r="1241" customFormat="false" ht="75" hidden="false" customHeight="true" outlineLevel="0" collapsed="false">
      <c r="A1241" s="4" t="s">
        <v>9287</v>
      </c>
      <c r="B1241" s="4" t="s">
        <v>9288</v>
      </c>
      <c r="C1241" s="4" t="s">
        <v>9289</v>
      </c>
      <c r="D1241" s="4" t="n">
        <v>2002</v>
      </c>
      <c r="E1241" s="4" t="s">
        <v>91</v>
      </c>
      <c r="F1241" s="4" t="s">
        <v>9151</v>
      </c>
      <c r="G1241" s="4" t="str">
        <f aca="false">IF(LEFT(I1241,3)="R1 ","L6",IF(D1241&gt;=2014,"L1",IF(D1241&gt;=1998,"L2",IF(D1241&gt;=1987,"L3",IF(D1241&gt;=1978,"L4",IF(D1241&gt;=1965,"L5","L6"))))))</f>
        <v>L2</v>
      </c>
      <c r="H1241" s="4" t="str">
        <f aca="false">IFERROR(INDEX(Lanes!$C$2:$C$60,MATCH(LEFT(I1241,FIND(" ",I1241)-1),Lanes!$A$2:$A$60,0)),"?")</f>
        <v>V</v>
      </c>
      <c r="I1241" s="4" t="s">
        <v>8998</v>
      </c>
      <c r="J1241" s="4"/>
      <c r="K1241" s="4" t="s">
        <v>370</v>
      </c>
      <c r="L1241" s="4" t="s">
        <v>45</v>
      </c>
      <c r="M1241" s="4" t="s">
        <v>131</v>
      </c>
      <c r="N1241" s="4"/>
      <c r="O1241" s="4" t="s">
        <v>9290</v>
      </c>
      <c r="P1241" s="2" t="s">
        <v>9291</v>
      </c>
      <c r="Q1241" s="2" t="s">
        <v>9292</v>
      </c>
      <c r="R1241" s="4" t="s">
        <v>50</v>
      </c>
      <c r="S1241" s="4" t="s">
        <v>9289</v>
      </c>
      <c r="T1241" s="4" t="s">
        <v>107</v>
      </c>
      <c r="U1241" s="4"/>
      <c r="V1241" s="4"/>
      <c r="W1241" s="4"/>
      <c r="X1241" s="2" t="s">
        <v>9293</v>
      </c>
      <c r="Y1241" s="4" t="s">
        <v>77</v>
      </c>
      <c r="Z1241" s="4"/>
      <c r="AA1241" s="4"/>
      <c r="AB1241" s="4"/>
    </row>
    <row r="1242" customFormat="false" ht="75" hidden="false" customHeight="true" outlineLevel="0" collapsed="false">
      <c r="A1242" s="4" t="s">
        <v>9294</v>
      </c>
      <c r="B1242" s="4" t="s">
        <v>9288</v>
      </c>
      <c r="C1242" s="4" t="s">
        <v>9295</v>
      </c>
      <c r="D1242" s="4" t="n">
        <v>2012</v>
      </c>
      <c r="E1242" s="4" t="s">
        <v>91</v>
      </c>
      <c r="F1242" s="4" t="s">
        <v>2614</v>
      </c>
      <c r="G1242" s="4" t="str">
        <f aca="false">IF(LEFT(I1242,3)="R1 ","L6",IF(D1242&gt;=2014,"L1",IF(D1242&gt;=1998,"L2",IF(D1242&gt;=1987,"L3",IF(D1242&gt;=1978,"L4",IF(D1242&gt;=1965,"L5","L6"))))))</f>
        <v>L2</v>
      </c>
      <c r="H1242" s="4" t="str">
        <f aca="false">IFERROR(INDEX(Lanes!$C$2:$C$60,MATCH(LEFT(I1242,FIND(" ",I1242)-1),Lanes!$A$2:$A$60,0)),"?")</f>
        <v>V</v>
      </c>
      <c r="I1242" s="4" t="s">
        <v>8998</v>
      </c>
      <c r="J1242" s="4"/>
      <c r="K1242" s="4" t="s">
        <v>249</v>
      </c>
      <c r="L1242" s="4" t="s">
        <v>45</v>
      </c>
      <c r="M1242" s="4" t="s">
        <v>131</v>
      </c>
      <c r="N1242" s="4"/>
      <c r="O1242" s="4" t="s">
        <v>9296</v>
      </c>
      <c r="P1242" s="2" t="s">
        <v>9297</v>
      </c>
      <c r="Q1242" s="2" t="s">
        <v>9298</v>
      </c>
      <c r="R1242" s="4" t="s">
        <v>50</v>
      </c>
      <c r="S1242" s="4" t="s">
        <v>9299</v>
      </c>
      <c r="T1242" s="4" t="s">
        <v>107</v>
      </c>
      <c r="U1242" s="4"/>
      <c r="V1242" s="4"/>
      <c r="W1242" s="4"/>
      <c r="X1242" s="2" t="s">
        <v>9293</v>
      </c>
      <c r="Y1242" s="4" t="s">
        <v>77</v>
      </c>
      <c r="Z1242" s="4"/>
      <c r="AA1242" s="4"/>
      <c r="AB1242" s="4"/>
    </row>
    <row r="1243" customFormat="false" ht="75" hidden="false" customHeight="true" outlineLevel="0" collapsed="false">
      <c r="A1243" s="4" t="s">
        <v>9300</v>
      </c>
      <c r="B1243" s="4" t="s">
        <v>9288</v>
      </c>
      <c r="C1243" s="4" t="s">
        <v>9301</v>
      </c>
      <c r="D1243" s="4" t="n">
        <v>2014</v>
      </c>
      <c r="E1243" s="4" t="s">
        <v>91</v>
      </c>
      <c r="F1243" s="4" t="s">
        <v>2614</v>
      </c>
      <c r="G1243" s="4" t="str">
        <f aca="false">IF(LEFT(I1243,3)="R1 ","L6",IF(D1243&gt;=2014,"L1",IF(D1243&gt;=1998,"L2",IF(D1243&gt;=1987,"L3",IF(D1243&gt;=1978,"L4",IF(D1243&gt;=1965,"L5","L6"))))))</f>
        <v>L1</v>
      </c>
      <c r="H1243" s="4" t="str">
        <f aca="false">IFERROR(INDEX(Lanes!$C$2:$C$60,MATCH(LEFT(I1243,FIND(" ",I1243)-1),Lanes!$A$2:$A$60,0)),"?")</f>
        <v>V</v>
      </c>
      <c r="I1243" s="4" t="s">
        <v>8998</v>
      </c>
      <c r="J1243" s="4"/>
      <c r="K1243" s="4" t="s">
        <v>370</v>
      </c>
      <c r="L1243" s="4" t="s">
        <v>45</v>
      </c>
      <c r="M1243" s="4" t="s">
        <v>131</v>
      </c>
      <c r="N1243" s="4"/>
      <c r="O1243" s="4" t="s">
        <v>9302</v>
      </c>
      <c r="P1243" s="2" t="s">
        <v>9303</v>
      </c>
      <c r="Q1243" s="2" t="s">
        <v>9304</v>
      </c>
      <c r="R1243" s="4" t="s">
        <v>50</v>
      </c>
      <c r="S1243" s="4" t="s">
        <v>9305</v>
      </c>
      <c r="T1243" s="4" t="s">
        <v>107</v>
      </c>
      <c r="U1243" s="4"/>
      <c r="V1243" s="4"/>
      <c r="W1243" s="4"/>
      <c r="X1243" s="2" t="s">
        <v>9293</v>
      </c>
      <c r="Y1243" s="4" t="s">
        <v>77</v>
      </c>
      <c r="Z1243" s="4"/>
      <c r="AA1243" s="4"/>
      <c r="AB1243" s="4"/>
    </row>
    <row r="1244" customFormat="false" ht="75" hidden="false" customHeight="true" outlineLevel="0" collapsed="false">
      <c r="A1244" s="4" t="s">
        <v>9306</v>
      </c>
      <c r="B1244" s="4" t="s">
        <v>9307</v>
      </c>
      <c r="C1244" s="4" t="s">
        <v>9308</v>
      </c>
      <c r="D1244" s="4" t="n">
        <v>2007</v>
      </c>
      <c r="E1244" s="4" t="s">
        <v>91</v>
      </c>
      <c r="F1244" s="4" t="s">
        <v>9309</v>
      </c>
      <c r="G1244" s="4" t="str">
        <f aca="false">IF(LEFT(I1244,3)="R1 ","L6",IF(D1244&gt;=2014,"L1",IF(D1244&gt;=1998,"L2",IF(D1244&gt;=1987,"L3",IF(D1244&gt;=1978,"L4",IF(D1244&gt;=1965,"L5","L6"))))))</f>
        <v>L2</v>
      </c>
      <c r="H1244" s="4" t="str">
        <f aca="false">IFERROR(INDEX(Lanes!$C$2:$C$60,MATCH(LEFT(I1244,FIND(" ",I1244)-1),Lanes!$A$2:$A$60,0)),"?")</f>
        <v>V</v>
      </c>
      <c r="I1244" s="4" t="s">
        <v>8998</v>
      </c>
      <c r="J1244" s="4"/>
      <c r="K1244" s="4" t="s">
        <v>3617</v>
      </c>
      <c r="L1244" s="4" t="s">
        <v>45</v>
      </c>
      <c r="M1244" s="4" t="s">
        <v>9310</v>
      </c>
      <c r="N1244" s="4"/>
      <c r="O1244" s="4" t="s">
        <v>9311</v>
      </c>
      <c r="P1244" s="2" t="s">
        <v>9312</v>
      </c>
      <c r="Q1244" s="2" t="s">
        <v>9313</v>
      </c>
      <c r="R1244" s="4" t="s">
        <v>50</v>
      </c>
      <c r="S1244" s="4" t="s">
        <v>9308</v>
      </c>
      <c r="T1244" s="4" t="s">
        <v>107</v>
      </c>
      <c r="U1244" s="4"/>
      <c r="V1244" s="4"/>
      <c r="W1244" s="4"/>
      <c r="X1244" s="2" t="s">
        <v>9314</v>
      </c>
      <c r="Y1244" s="4" t="s">
        <v>77</v>
      </c>
      <c r="Z1244" s="4"/>
      <c r="AA1244" s="4"/>
      <c r="AB1244" s="4"/>
    </row>
    <row r="1245" customFormat="false" ht="75" hidden="false" customHeight="true" outlineLevel="0" collapsed="false">
      <c r="A1245" s="4" t="s">
        <v>9315</v>
      </c>
      <c r="B1245" s="4" t="s">
        <v>9307</v>
      </c>
      <c r="C1245" s="4" t="s">
        <v>9316</v>
      </c>
      <c r="D1245" s="4" t="n">
        <v>2009</v>
      </c>
      <c r="E1245" s="4" t="s">
        <v>91</v>
      </c>
      <c r="F1245" s="4" t="s">
        <v>9309</v>
      </c>
      <c r="G1245" s="4" t="str">
        <f aca="false">IF(LEFT(I1245,3)="R1 ","L6",IF(D1245&gt;=2014,"L1",IF(D1245&gt;=1998,"L2",IF(D1245&gt;=1987,"L3",IF(D1245&gt;=1978,"L4",IF(D1245&gt;=1965,"L5","L6"))))))</f>
        <v>L2</v>
      </c>
      <c r="H1245" s="4" t="str">
        <f aca="false">IFERROR(INDEX(Lanes!$C$2:$C$60,MATCH(LEFT(I1245,FIND(" ",I1245)-1),Lanes!$A$2:$A$60,0)),"?")</f>
        <v>V</v>
      </c>
      <c r="I1245" s="4" t="s">
        <v>8998</v>
      </c>
      <c r="J1245" s="4"/>
      <c r="K1245" s="4" t="s">
        <v>3617</v>
      </c>
      <c r="L1245" s="4" t="s">
        <v>45</v>
      </c>
      <c r="M1245" s="4" t="s">
        <v>9310</v>
      </c>
      <c r="N1245" s="4"/>
      <c r="O1245" s="4" t="s">
        <v>9317</v>
      </c>
      <c r="P1245" s="2" t="s">
        <v>9318</v>
      </c>
      <c r="Q1245" s="2" t="s">
        <v>9319</v>
      </c>
      <c r="R1245" s="4" t="s">
        <v>50</v>
      </c>
      <c r="S1245" s="4" t="s">
        <v>9316</v>
      </c>
      <c r="T1245" s="4" t="s">
        <v>107</v>
      </c>
      <c r="U1245" s="4"/>
      <c r="V1245" s="4"/>
      <c r="W1245" s="4"/>
      <c r="X1245" s="2" t="s">
        <v>9314</v>
      </c>
      <c r="Y1245" s="4" t="s">
        <v>77</v>
      </c>
      <c r="Z1245" s="4"/>
      <c r="AA1245" s="4"/>
      <c r="AB1245" s="4"/>
    </row>
    <row r="1246" customFormat="false" ht="75" hidden="false" customHeight="true" outlineLevel="0" collapsed="false">
      <c r="A1246" s="4" t="s">
        <v>9320</v>
      </c>
      <c r="B1246" s="4" t="s">
        <v>9321</v>
      </c>
      <c r="C1246" s="4" t="s">
        <v>9322</v>
      </c>
      <c r="D1246" s="4" t="n">
        <v>2002</v>
      </c>
      <c r="E1246" s="4" t="s">
        <v>91</v>
      </c>
      <c r="F1246" s="4" t="s">
        <v>2614</v>
      </c>
      <c r="G1246" s="4" t="str">
        <f aca="false">IF(LEFT(I1246,3)="R1 ","L6",IF(D1246&gt;=2014,"L1",IF(D1246&gt;=1998,"L2",IF(D1246&gt;=1987,"L3",IF(D1246&gt;=1978,"L4",IF(D1246&gt;=1965,"L5","L6"))))))</f>
        <v>L2</v>
      </c>
      <c r="H1246" s="4" t="str">
        <f aca="false">IFERROR(INDEX(Lanes!$C$2:$C$60,MATCH(LEFT(I1246,FIND(" ",I1246)-1),Lanes!$A$2:$A$60,0)),"?")</f>
        <v>V</v>
      </c>
      <c r="I1246" s="4" t="s">
        <v>8998</v>
      </c>
      <c r="J1246" s="4"/>
      <c r="K1246" s="4" t="s">
        <v>249</v>
      </c>
      <c r="L1246" s="4" t="s">
        <v>45</v>
      </c>
      <c r="M1246" s="4" t="s">
        <v>131</v>
      </c>
      <c r="N1246" s="4"/>
      <c r="O1246" s="4" t="s">
        <v>9323</v>
      </c>
      <c r="P1246" s="2" t="s">
        <v>9324</v>
      </c>
      <c r="Q1246" s="2" t="s">
        <v>9325</v>
      </c>
      <c r="R1246" s="4" t="s">
        <v>50</v>
      </c>
      <c r="S1246" s="4" t="s">
        <v>9326</v>
      </c>
      <c r="T1246" s="4" t="s">
        <v>107</v>
      </c>
      <c r="U1246" s="4"/>
      <c r="V1246" s="4"/>
      <c r="W1246" s="4"/>
      <c r="X1246" s="2" t="s">
        <v>9327</v>
      </c>
      <c r="Y1246" s="4" t="s">
        <v>77</v>
      </c>
      <c r="Z1246" s="4"/>
      <c r="AA1246" s="4"/>
      <c r="AB1246" s="4"/>
    </row>
    <row r="1247" customFormat="false" ht="75" hidden="false" customHeight="true" outlineLevel="0" collapsed="false">
      <c r="A1247" s="4" t="s">
        <v>9328</v>
      </c>
      <c r="B1247" s="4" t="s">
        <v>9321</v>
      </c>
      <c r="C1247" s="4" t="s">
        <v>9329</v>
      </c>
      <c r="D1247" s="4" t="n">
        <v>2004</v>
      </c>
      <c r="E1247" s="4" t="s">
        <v>91</v>
      </c>
      <c r="F1247" s="4" t="s">
        <v>2614</v>
      </c>
      <c r="G1247" s="4" t="str">
        <f aca="false">IF(LEFT(I1247,3)="R1 ","L6",IF(D1247&gt;=2014,"L1",IF(D1247&gt;=1998,"L2",IF(D1247&gt;=1987,"L3",IF(D1247&gt;=1978,"L4",IF(D1247&gt;=1965,"L5","L6"))))))</f>
        <v>L2</v>
      </c>
      <c r="H1247" s="4" t="str">
        <f aca="false">IFERROR(INDEX(Lanes!$C$2:$C$60,MATCH(LEFT(I1247,FIND(" ",I1247)-1),Lanes!$A$2:$A$60,0)),"?")</f>
        <v>V</v>
      </c>
      <c r="I1247" s="4" t="s">
        <v>8998</v>
      </c>
      <c r="J1247" s="4"/>
      <c r="K1247" s="4" t="s">
        <v>370</v>
      </c>
      <c r="L1247" s="4" t="s">
        <v>45</v>
      </c>
      <c r="M1247" s="4" t="s">
        <v>131</v>
      </c>
      <c r="N1247" s="4"/>
      <c r="O1247" s="4" t="s">
        <v>9330</v>
      </c>
      <c r="P1247" s="2" t="s">
        <v>9331</v>
      </c>
      <c r="Q1247" s="2" t="s">
        <v>9332</v>
      </c>
      <c r="R1247" s="4" t="s">
        <v>50</v>
      </c>
      <c r="S1247" s="4" t="s">
        <v>9333</v>
      </c>
      <c r="T1247" s="4" t="s">
        <v>107</v>
      </c>
      <c r="U1247" s="4"/>
      <c r="V1247" s="4"/>
      <c r="W1247" s="4"/>
      <c r="X1247" s="2" t="s">
        <v>9327</v>
      </c>
      <c r="Y1247" s="4" t="s">
        <v>77</v>
      </c>
      <c r="Z1247" s="4"/>
      <c r="AA1247" s="4"/>
      <c r="AB1247" s="4"/>
    </row>
    <row r="1248" customFormat="false" ht="75" hidden="false" customHeight="true" outlineLevel="0" collapsed="false">
      <c r="A1248" s="4" t="s">
        <v>9334</v>
      </c>
      <c r="B1248" s="4" t="s">
        <v>9335</v>
      </c>
      <c r="C1248" s="4" t="s">
        <v>9336</v>
      </c>
      <c r="D1248" s="4" t="n">
        <v>2003</v>
      </c>
      <c r="E1248" s="4" t="s">
        <v>91</v>
      </c>
      <c r="F1248" s="4" t="s">
        <v>9337</v>
      </c>
      <c r="G1248" s="4" t="str">
        <f aca="false">IF(LEFT(I1248,3)="R1 ","L6",IF(D1248&gt;=2014,"L1",IF(D1248&gt;=1998,"L2",IF(D1248&gt;=1987,"L3",IF(D1248&gt;=1978,"L4",IF(D1248&gt;=1965,"L5","L6"))))))</f>
        <v>L2</v>
      </c>
      <c r="H1248" s="4" t="str">
        <f aca="false">IFERROR(INDEX(Lanes!$C$2:$C$60,MATCH(LEFT(I1248,FIND(" ",I1248)-1),Lanes!$A$2:$A$60,0)),"?")</f>
        <v>V</v>
      </c>
      <c r="I1248" s="4" t="s">
        <v>8998</v>
      </c>
      <c r="J1248" s="4"/>
      <c r="K1248" s="4" t="s">
        <v>3617</v>
      </c>
      <c r="L1248" s="4" t="s">
        <v>93</v>
      </c>
      <c r="M1248" s="4" t="s">
        <v>902</v>
      </c>
      <c r="N1248" s="4"/>
      <c r="O1248" s="4" t="s">
        <v>9338</v>
      </c>
      <c r="P1248" s="2" t="s">
        <v>9339</v>
      </c>
      <c r="Q1248" s="2" t="s">
        <v>9340</v>
      </c>
      <c r="R1248" s="4" t="s">
        <v>50</v>
      </c>
      <c r="S1248" s="4" t="s">
        <v>9336</v>
      </c>
      <c r="T1248" s="4" t="s">
        <v>107</v>
      </c>
      <c r="U1248" s="4"/>
      <c r="V1248" s="4"/>
      <c r="W1248" s="4"/>
      <c r="X1248" s="2" t="s">
        <v>9341</v>
      </c>
      <c r="Y1248" s="4" t="s">
        <v>77</v>
      </c>
      <c r="Z1248" s="4"/>
      <c r="AA1248" s="4"/>
      <c r="AB1248" s="4"/>
    </row>
    <row r="1249" customFormat="false" ht="75" hidden="false" customHeight="true" outlineLevel="0" collapsed="false">
      <c r="A1249" s="4" t="s">
        <v>9342</v>
      </c>
      <c r="B1249" s="4" t="s">
        <v>9343</v>
      </c>
      <c r="C1249" s="4" t="s">
        <v>9344</v>
      </c>
      <c r="D1249" s="4" t="n">
        <v>2012</v>
      </c>
      <c r="E1249" s="4" t="s">
        <v>91</v>
      </c>
      <c r="F1249" s="4" t="s">
        <v>9345</v>
      </c>
      <c r="G1249" s="4" t="str">
        <f aca="false">IF(LEFT(I1249,3)="R1 ","L6",IF(D1249&gt;=2014,"L1",IF(D1249&gt;=1998,"L2",IF(D1249&gt;=1987,"L3",IF(D1249&gt;=1978,"L4",IF(D1249&gt;=1965,"L5","L6"))))))</f>
        <v>L2</v>
      </c>
      <c r="H1249" s="4" t="str">
        <f aca="false">IFERROR(INDEX(Lanes!$C$2:$C$60,MATCH(LEFT(I1249,FIND(" ",I1249)-1),Lanes!$A$2:$A$60,0)),"?")</f>
        <v>V</v>
      </c>
      <c r="I1249" s="4" t="s">
        <v>8998</v>
      </c>
      <c r="J1249" s="4" t="s">
        <v>9346</v>
      </c>
      <c r="K1249" s="4" t="s">
        <v>370</v>
      </c>
      <c r="L1249" s="4" t="s">
        <v>45</v>
      </c>
      <c r="M1249" s="4" t="s">
        <v>9347</v>
      </c>
      <c r="N1249" s="4"/>
      <c r="O1249" s="4" t="s">
        <v>9348</v>
      </c>
      <c r="P1249" s="2" t="s">
        <v>9349</v>
      </c>
      <c r="Q1249" s="2" t="s">
        <v>9350</v>
      </c>
      <c r="R1249" s="4" t="s">
        <v>50</v>
      </c>
      <c r="S1249" s="4" t="s">
        <v>9344</v>
      </c>
      <c r="T1249" s="4" t="s">
        <v>107</v>
      </c>
      <c r="U1249" s="4"/>
      <c r="V1249" s="4"/>
      <c r="W1249" s="4"/>
      <c r="X1249" s="2" t="s">
        <v>9351</v>
      </c>
      <c r="Y1249" s="4" t="s">
        <v>77</v>
      </c>
      <c r="Z1249" s="4"/>
      <c r="AA1249" s="4"/>
      <c r="AB1249" s="4"/>
    </row>
    <row r="1250" customFormat="false" ht="75" hidden="false" customHeight="true" outlineLevel="0" collapsed="false">
      <c r="A1250" s="4" t="s">
        <v>9352</v>
      </c>
      <c r="B1250" s="4" t="s">
        <v>9343</v>
      </c>
      <c r="C1250" s="4" t="s">
        <v>9353</v>
      </c>
      <c r="D1250" s="4" t="n">
        <v>2013</v>
      </c>
      <c r="E1250" s="4" t="s">
        <v>91</v>
      </c>
      <c r="F1250" s="4" t="s">
        <v>9354</v>
      </c>
      <c r="G1250" s="4" t="str">
        <f aca="false">IF(LEFT(I1250,3)="R1 ","L6",IF(D1250&gt;=2014,"L1",IF(D1250&gt;=1998,"L2",IF(D1250&gt;=1987,"L3",IF(D1250&gt;=1978,"L4",IF(D1250&gt;=1965,"L5","L6"))))))</f>
        <v>L2</v>
      </c>
      <c r="H1250" s="4" t="str">
        <f aca="false">IFERROR(INDEX(Lanes!$C$2:$C$60,MATCH(LEFT(I1250,FIND(" ",I1250)-1),Lanes!$A$2:$A$60,0)),"?")</f>
        <v>V</v>
      </c>
      <c r="I1250" s="4" t="s">
        <v>8998</v>
      </c>
      <c r="J1250" s="4" t="s">
        <v>9346</v>
      </c>
      <c r="K1250" s="4" t="s">
        <v>370</v>
      </c>
      <c r="L1250" s="4" t="s">
        <v>45</v>
      </c>
      <c r="M1250" s="4" t="s">
        <v>9347</v>
      </c>
      <c r="N1250" s="4"/>
      <c r="O1250" s="4" t="s">
        <v>9355</v>
      </c>
      <c r="P1250" s="2" t="s">
        <v>9356</v>
      </c>
      <c r="Q1250" s="2" t="s">
        <v>9357</v>
      </c>
      <c r="R1250" s="4" t="s">
        <v>50</v>
      </c>
      <c r="S1250" s="4" t="s">
        <v>9353</v>
      </c>
      <c r="T1250" s="4" t="s">
        <v>107</v>
      </c>
      <c r="U1250" s="4"/>
      <c r="V1250" s="4"/>
      <c r="W1250" s="4"/>
      <c r="X1250" s="2" t="s">
        <v>9351</v>
      </c>
      <c r="Y1250" s="4" t="s">
        <v>77</v>
      </c>
      <c r="Z1250" s="4"/>
      <c r="AA1250" s="4"/>
      <c r="AB1250" s="4"/>
    </row>
    <row r="1251" customFormat="false" ht="75" hidden="false" customHeight="true" outlineLevel="0" collapsed="false">
      <c r="A1251" s="4" t="s">
        <v>9358</v>
      </c>
      <c r="B1251" s="4" t="s">
        <v>9343</v>
      </c>
      <c r="C1251" s="4" t="s">
        <v>9343</v>
      </c>
      <c r="D1251" s="4" t="n">
        <v>2014</v>
      </c>
      <c r="E1251" s="4" t="s">
        <v>91</v>
      </c>
      <c r="F1251" s="4" t="s">
        <v>9354</v>
      </c>
      <c r="G1251" s="4" t="str">
        <f aca="false">IF(LEFT(I1251,3)="R1 ","L6",IF(D1251&gt;=2014,"L1",IF(D1251&gt;=1998,"L2",IF(D1251&gt;=1987,"L3",IF(D1251&gt;=1978,"L4",IF(D1251&gt;=1965,"L5","L6"))))))</f>
        <v>L1</v>
      </c>
      <c r="H1251" s="4" t="str">
        <f aca="false">IFERROR(INDEX(Lanes!$C$2:$C$60,MATCH(LEFT(I1251,FIND(" ",I1251)-1),Lanes!$A$2:$A$60,0)),"?")</f>
        <v>V</v>
      </c>
      <c r="I1251" s="4" t="s">
        <v>8998</v>
      </c>
      <c r="J1251" s="4" t="s">
        <v>9346</v>
      </c>
      <c r="K1251" s="4" t="s">
        <v>387</v>
      </c>
      <c r="L1251" s="4" t="s">
        <v>45</v>
      </c>
      <c r="M1251" s="4" t="s">
        <v>9347</v>
      </c>
      <c r="N1251" s="4"/>
      <c r="O1251" s="4" t="s">
        <v>9359</v>
      </c>
      <c r="P1251" s="2" t="s">
        <v>9360</v>
      </c>
      <c r="Q1251" s="2" t="s">
        <v>9361</v>
      </c>
      <c r="R1251" s="4" t="s">
        <v>50</v>
      </c>
      <c r="S1251" s="4" t="s">
        <v>9362</v>
      </c>
      <c r="T1251" s="4" t="s">
        <v>107</v>
      </c>
      <c r="U1251" s="4"/>
      <c r="V1251" s="4"/>
      <c r="W1251" s="4"/>
      <c r="X1251" s="2" t="s">
        <v>9351</v>
      </c>
      <c r="Y1251" s="4" t="s">
        <v>77</v>
      </c>
      <c r="Z1251" s="4"/>
      <c r="AA1251" s="4"/>
      <c r="AB1251" s="4"/>
    </row>
    <row r="1252" customFormat="false" ht="75" hidden="false" customHeight="true" outlineLevel="0" collapsed="false">
      <c r="A1252" s="4" t="s">
        <v>9363</v>
      </c>
      <c r="B1252" s="4" t="s">
        <v>9364</v>
      </c>
      <c r="C1252" s="4" t="s">
        <v>9365</v>
      </c>
      <c r="D1252" s="4" t="n">
        <v>2004</v>
      </c>
      <c r="E1252" s="4" t="s">
        <v>91</v>
      </c>
      <c r="F1252" s="4" t="s">
        <v>7469</v>
      </c>
      <c r="G1252" s="4" t="str">
        <f aca="false">IF(LEFT(I1252,3)="R1 ","L6",IF(D1252&gt;=2014,"L1",IF(D1252&gt;=1998,"L2",IF(D1252&gt;=1987,"L3",IF(D1252&gt;=1978,"L4",IF(D1252&gt;=1965,"L5","L6"))))))</f>
        <v>L2</v>
      </c>
      <c r="H1252" s="4" t="str">
        <f aca="false">IFERROR(INDEX(Lanes!$C$2:$C$60,MATCH(LEFT(I1252,FIND(" ",I1252)-1),Lanes!$A$2:$A$60,0)),"?")</f>
        <v>V</v>
      </c>
      <c r="I1252" s="4" t="s">
        <v>8998</v>
      </c>
      <c r="J1252" s="4" t="s">
        <v>7454</v>
      </c>
      <c r="K1252" s="4" t="s">
        <v>370</v>
      </c>
      <c r="L1252" s="4" t="s">
        <v>45</v>
      </c>
      <c r="M1252" s="4" t="s">
        <v>131</v>
      </c>
      <c r="N1252" s="4"/>
      <c r="O1252" s="4" t="s">
        <v>9366</v>
      </c>
      <c r="P1252" s="2" t="s">
        <v>9367</v>
      </c>
      <c r="Q1252" s="2" t="s">
        <v>9368</v>
      </c>
      <c r="R1252" s="4" t="s">
        <v>50</v>
      </c>
      <c r="S1252" s="4" t="s">
        <v>9369</v>
      </c>
      <c r="T1252" s="4" t="s">
        <v>107</v>
      </c>
      <c r="U1252" s="4"/>
      <c r="V1252" s="4"/>
      <c r="W1252" s="4"/>
      <c r="X1252" s="2" t="s">
        <v>9370</v>
      </c>
      <c r="Y1252" s="4" t="s">
        <v>77</v>
      </c>
      <c r="Z1252" s="4"/>
      <c r="AA1252" s="4"/>
      <c r="AB1252" s="4"/>
    </row>
    <row r="1253" customFormat="false" ht="75" hidden="false" customHeight="true" outlineLevel="0" collapsed="false">
      <c r="A1253" s="4" t="s">
        <v>9371</v>
      </c>
      <c r="B1253" s="4" t="s">
        <v>9364</v>
      </c>
      <c r="C1253" s="4" t="s">
        <v>9372</v>
      </c>
      <c r="D1253" s="4" t="n">
        <v>2006</v>
      </c>
      <c r="E1253" s="4" t="s">
        <v>91</v>
      </c>
      <c r="F1253" s="4" t="s">
        <v>9373</v>
      </c>
      <c r="G1253" s="4" t="str">
        <f aca="false">IF(LEFT(I1253,3)="R1 ","L6",IF(D1253&gt;=2014,"L1",IF(D1253&gt;=1998,"L2",IF(D1253&gt;=1987,"L3",IF(D1253&gt;=1978,"L4",IF(D1253&gt;=1965,"L5","L6"))))))</f>
        <v>L2</v>
      </c>
      <c r="H1253" s="4" t="str">
        <f aca="false">IFERROR(INDEX(Lanes!$C$2:$C$60,MATCH(LEFT(I1253,FIND(" ",I1253)-1),Lanes!$A$2:$A$60,0)),"?")</f>
        <v>V</v>
      </c>
      <c r="I1253" s="4" t="s">
        <v>8998</v>
      </c>
      <c r="J1253" s="4" t="s">
        <v>7454</v>
      </c>
      <c r="K1253" s="4" t="s">
        <v>370</v>
      </c>
      <c r="L1253" s="4" t="s">
        <v>45</v>
      </c>
      <c r="M1253" s="4" t="s">
        <v>131</v>
      </c>
      <c r="N1253" s="4"/>
      <c r="O1253" s="4" t="s">
        <v>9374</v>
      </c>
      <c r="P1253" s="2" t="s">
        <v>9375</v>
      </c>
      <c r="Q1253" s="2" t="s">
        <v>9376</v>
      </c>
      <c r="R1253" s="4" t="s">
        <v>50</v>
      </c>
      <c r="S1253" s="4" t="s">
        <v>9377</v>
      </c>
      <c r="T1253" s="4" t="s">
        <v>107</v>
      </c>
      <c r="U1253" s="4"/>
      <c r="V1253" s="4"/>
      <c r="W1253" s="4"/>
      <c r="X1253" s="2" t="s">
        <v>9370</v>
      </c>
      <c r="Y1253" s="4" t="s">
        <v>77</v>
      </c>
      <c r="Z1253" s="4"/>
      <c r="AA1253" s="4"/>
      <c r="AB1253" s="4"/>
    </row>
    <row r="1254" customFormat="false" ht="75" hidden="false" customHeight="true" outlineLevel="0" collapsed="false">
      <c r="A1254" s="4" t="s">
        <v>9378</v>
      </c>
      <c r="B1254" s="4" t="s">
        <v>9364</v>
      </c>
      <c r="C1254" s="4" t="s">
        <v>9379</v>
      </c>
      <c r="D1254" s="4" t="n">
        <v>2012</v>
      </c>
      <c r="E1254" s="4" t="s">
        <v>91</v>
      </c>
      <c r="F1254" s="4" t="s">
        <v>9380</v>
      </c>
      <c r="G1254" s="4" t="str">
        <f aca="false">IF(LEFT(I1254,3)="R1 ","L6",IF(D1254&gt;=2014,"L1",IF(D1254&gt;=1998,"L2",IF(D1254&gt;=1987,"L3",IF(D1254&gt;=1978,"L4",IF(D1254&gt;=1965,"L5","L6"))))))</f>
        <v>L2</v>
      </c>
      <c r="H1254" s="4" t="str">
        <f aca="false">IFERROR(INDEX(Lanes!$C$2:$C$60,MATCH(LEFT(I1254,FIND(" ",I1254)-1),Lanes!$A$2:$A$60,0)),"?")</f>
        <v>V</v>
      </c>
      <c r="I1254" s="4" t="s">
        <v>8998</v>
      </c>
      <c r="J1254" s="4" t="s">
        <v>7454</v>
      </c>
      <c r="K1254" s="4" t="s">
        <v>370</v>
      </c>
      <c r="L1254" s="4" t="s">
        <v>45</v>
      </c>
      <c r="M1254" s="4" t="s">
        <v>131</v>
      </c>
      <c r="N1254" s="4"/>
      <c r="O1254" s="4" t="s">
        <v>9381</v>
      </c>
      <c r="P1254" s="2" t="s">
        <v>9382</v>
      </c>
      <c r="Q1254" s="2" t="s">
        <v>9383</v>
      </c>
      <c r="R1254" s="4" t="s">
        <v>50</v>
      </c>
      <c r="S1254" s="4" t="s">
        <v>9384</v>
      </c>
      <c r="T1254" s="4" t="s">
        <v>107</v>
      </c>
      <c r="U1254" s="4"/>
      <c r="V1254" s="4"/>
      <c r="W1254" s="4"/>
      <c r="X1254" s="2" t="s">
        <v>9370</v>
      </c>
      <c r="Y1254" s="4" t="s">
        <v>77</v>
      </c>
      <c r="Z1254" s="4"/>
      <c r="AA1254" s="4"/>
      <c r="AB1254" s="4"/>
    </row>
    <row r="1255" customFormat="false" ht="75" hidden="false" customHeight="true" outlineLevel="0" collapsed="false">
      <c r="A1255" s="4" t="s">
        <v>9385</v>
      </c>
      <c r="B1255" s="4" t="s">
        <v>9386</v>
      </c>
      <c r="C1255" s="4" t="s">
        <v>9387</v>
      </c>
      <c r="D1255" s="4" t="n">
        <v>2013</v>
      </c>
      <c r="E1255" s="4" t="s">
        <v>91</v>
      </c>
      <c r="F1255" s="4" t="s">
        <v>9249</v>
      </c>
      <c r="G1255" s="4" t="str">
        <f aca="false">IF(LEFT(I1255,3)="R1 ","L6",IF(D1255&gt;=2014,"L1",IF(D1255&gt;=1998,"L2",IF(D1255&gt;=1987,"L3",IF(D1255&gt;=1978,"L4",IF(D1255&gt;=1965,"L5","L6"))))))</f>
        <v>L2</v>
      </c>
      <c r="H1255" s="4" t="str">
        <f aca="false">IFERROR(INDEX(Lanes!$C$2:$C$60,MATCH(LEFT(I1255,FIND(" ",I1255)-1),Lanes!$A$2:$A$60,0)),"?")</f>
        <v>V</v>
      </c>
      <c r="I1255" s="4" t="s">
        <v>8998</v>
      </c>
      <c r="J1255" s="4" t="s">
        <v>9388</v>
      </c>
      <c r="K1255" s="4" t="s">
        <v>44</v>
      </c>
      <c r="L1255" s="4" t="s">
        <v>93</v>
      </c>
      <c r="M1255" s="4" t="s">
        <v>157</v>
      </c>
      <c r="N1255" s="4"/>
      <c r="O1255" s="4" t="s">
        <v>9389</v>
      </c>
      <c r="P1255" s="2" t="s">
        <v>9390</v>
      </c>
      <c r="Q1255" s="2" t="s">
        <v>9391</v>
      </c>
      <c r="R1255" s="4" t="s">
        <v>50</v>
      </c>
      <c r="S1255" s="4" t="s">
        <v>9392</v>
      </c>
      <c r="T1255" s="4" t="s">
        <v>107</v>
      </c>
      <c r="U1255" s="4"/>
      <c r="V1255" s="4"/>
      <c r="W1255" s="4"/>
      <c r="X1255" s="2" t="s">
        <v>9393</v>
      </c>
      <c r="Y1255" s="4" t="s">
        <v>77</v>
      </c>
      <c r="Z1255" s="4"/>
      <c r="AA1255" s="4"/>
      <c r="AB1255" s="4"/>
    </row>
    <row r="1256" customFormat="false" ht="75" hidden="false" customHeight="true" outlineLevel="0" collapsed="false">
      <c r="A1256" s="4" t="s">
        <v>9394</v>
      </c>
      <c r="B1256" s="4" t="s">
        <v>9386</v>
      </c>
      <c r="C1256" s="4" t="s">
        <v>9395</v>
      </c>
      <c r="D1256" s="4" t="n">
        <v>2015</v>
      </c>
      <c r="E1256" s="4" t="s">
        <v>91</v>
      </c>
      <c r="F1256" s="4" t="s">
        <v>9396</v>
      </c>
      <c r="G1256" s="4" t="str">
        <f aca="false">IF(LEFT(I1256,3)="R1 ","L6",IF(D1256&gt;=2014,"L1",IF(D1256&gt;=1998,"L2",IF(D1256&gt;=1987,"L3",IF(D1256&gt;=1978,"L4",IF(D1256&gt;=1965,"L5","L6"))))))</f>
        <v>L1</v>
      </c>
      <c r="H1256" s="4" t="str">
        <f aca="false">IFERROR(INDEX(Lanes!$C$2:$C$60,MATCH(LEFT(I1256,FIND(" ",I1256)-1),Lanes!$A$2:$A$60,0)),"?")</f>
        <v>V</v>
      </c>
      <c r="I1256" s="4" t="s">
        <v>8998</v>
      </c>
      <c r="J1256" s="4" t="s">
        <v>9388</v>
      </c>
      <c r="K1256" s="4" t="s">
        <v>370</v>
      </c>
      <c r="L1256" s="4" t="s">
        <v>93</v>
      </c>
      <c r="M1256" s="4" t="s">
        <v>157</v>
      </c>
      <c r="N1256" s="4"/>
      <c r="O1256" s="4" t="s">
        <v>9397</v>
      </c>
      <c r="P1256" s="2" t="s">
        <v>9398</v>
      </c>
      <c r="Q1256" s="2" t="s">
        <v>9399</v>
      </c>
      <c r="R1256" s="4" t="s">
        <v>50</v>
      </c>
      <c r="S1256" s="4" t="s">
        <v>9400</v>
      </c>
      <c r="T1256" s="4" t="s">
        <v>107</v>
      </c>
      <c r="U1256" s="4"/>
      <c r="V1256" s="4"/>
      <c r="W1256" s="4"/>
      <c r="X1256" s="2" t="s">
        <v>9393</v>
      </c>
      <c r="Y1256" s="4" t="s">
        <v>77</v>
      </c>
      <c r="Z1256" s="4"/>
      <c r="AA1256" s="4"/>
      <c r="AB1256" s="4"/>
    </row>
    <row r="1257" customFormat="false" ht="75" hidden="false" customHeight="true" outlineLevel="0" collapsed="false">
      <c r="A1257" s="4" t="s">
        <v>9401</v>
      </c>
      <c r="B1257" s="4" t="s">
        <v>9386</v>
      </c>
      <c r="C1257" s="4" t="s">
        <v>9402</v>
      </c>
      <c r="D1257" s="4" t="n">
        <v>2017</v>
      </c>
      <c r="E1257" s="4" t="s">
        <v>91</v>
      </c>
      <c r="F1257" s="4" t="s">
        <v>1406</v>
      </c>
      <c r="G1257" s="4" t="str">
        <f aca="false">IF(LEFT(I1257,3)="R1 ","L6",IF(D1257&gt;=2014,"L1",IF(D1257&gt;=1998,"L2",IF(D1257&gt;=1987,"L3",IF(D1257&gt;=1978,"L4",IF(D1257&gt;=1965,"L5","L6"))))))</f>
        <v>L1</v>
      </c>
      <c r="H1257" s="4" t="str">
        <f aca="false">IFERROR(INDEX(Lanes!$C$2:$C$60,MATCH(LEFT(I1257,FIND(" ",I1257)-1),Lanes!$A$2:$A$60,0)),"?")</f>
        <v>V</v>
      </c>
      <c r="I1257" s="4" t="s">
        <v>8998</v>
      </c>
      <c r="J1257" s="4" t="s">
        <v>9388</v>
      </c>
      <c r="K1257" s="4" t="s">
        <v>370</v>
      </c>
      <c r="L1257" s="4" t="s">
        <v>93</v>
      </c>
      <c r="M1257" s="4" t="s">
        <v>157</v>
      </c>
      <c r="N1257" s="4"/>
      <c r="O1257" s="4" t="s">
        <v>9403</v>
      </c>
      <c r="P1257" s="2" t="s">
        <v>9404</v>
      </c>
      <c r="Q1257" s="2" t="s">
        <v>9405</v>
      </c>
      <c r="R1257" s="4" t="s">
        <v>50</v>
      </c>
      <c r="S1257" s="4" t="s">
        <v>9406</v>
      </c>
      <c r="T1257" s="4" t="s">
        <v>107</v>
      </c>
      <c r="U1257" s="4"/>
      <c r="V1257" s="4"/>
      <c r="W1257" s="4"/>
      <c r="X1257" s="2" t="s">
        <v>9393</v>
      </c>
      <c r="Y1257" s="4" t="s">
        <v>77</v>
      </c>
      <c r="Z1257" s="4"/>
      <c r="AA1257" s="4"/>
      <c r="AB1257" s="4"/>
    </row>
    <row r="1258" customFormat="false" ht="75" hidden="false" customHeight="true" outlineLevel="0" collapsed="false">
      <c r="A1258" s="4" t="s">
        <v>9407</v>
      </c>
      <c r="B1258" s="4" t="s">
        <v>9386</v>
      </c>
      <c r="C1258" s="4" t="s">
        <v>9408</v>
      </c>
      <c r="D1258" s="4" t="n">
        <v>2020</v>
      </c>
      <c r="E1258" s="4" t="s">
        <v>91</v>
      </c>
      <c r="F1258" s="4" t="s">
        <v>9396</v>
      </c>
      <c r="G1258" s="4" t="str">
        <f aca="false">IF(LEFT(I1258,3)="R1 ","L6",IF(D1258&gt;=2014,"L1",IF(D1258&gt;=1998,"L2",IF(D1258&gt;=1987,"L3",IF(D1258&gt;=1978,"L4",IF(D1258&gt;=1965,"L5","L6"))))))</f>
        <v>L1</v>
      </c>
      <c r="H1258" s="4" t="str">
        <f aca="false">IFERROR(INDEX(Lanes!$C$2:$C$60,MATCH(LEFT(I1258,FIND(" ",I1258)-1),Lanes!$A$2:$A$60,0)),"?")</f>
        <v>V</v>
      </c>
      <c r="I1258" s="4" t="s">
        <v>8998</v>
      </c>
      <c r="J1258" s="4" t="s">
        <v>9388</v>
      </c>
      <c r="K1258" s="4" t="s">
        <v>445</v>
      </c>
      <c r="L1258" s="4" t="s">
        <v>93</v>
      </c>
      <c r="M1258" s="4" t="s">
        <v>157</v>
      </c>
      <c r="N1258" s="4"/>
      <c r="O1258" s="4" t="s">
        <v>9409</v>
      </c>
      <c r="P1258" s="2" t="s">
        <v>9410</v>
      </c>
      <c r="Q1258" s="2" t="s">
        <v>9411</v>
      </c>
      <c r="R1258" s="4" t="s">
        <v>50</v>
      </c>
      <c r="S1258" s="4" t="s">
        <v>9412</v>
      </c>
      <c r="T1258" s="4" t="s">
        <v>107</v>
      </c>
      <c r="U1258" s="4"/>
      <c r="V1258" s="4"/>
      <c r="W1258" s="4"/>
      <c r="X1258" s="2" t="s">
        <v>9393</v>
      </c>
      <c r="Y1258" s="4" t="s">
        <v>77</v>
      </c>
      <c r="Z1258" s="4"/>
      <c r="AA1258" s="4"/>
      <c r="AB1258" s="4"/>
    </row>
    <row r="1259" customFormat="false" ht="75" hidden="false" customHeight="true" outlineLevel="0" collapsed="false">
      <c r="A1259" s="4" t="s">
        <v>9413</v>
      </c>
      <c r="B1259" s="4" t="s">
        <v>9386</v>
      </c>
      <c r="C1259" s="4" t="s">
        <v>9414</v>
      </c>
      <c r="D1259" s="4" t="n">
        <v>2022</v>
      </c>
      <c r="E1259" s="4" t="s">
        <v>91</v>
      </c>
      <c r="F1259" s="4" t="s">
        <v>9396</v>
      </c>
      <c r="G1259" s="4" t="str">
        <f aca="false">IF(LEFT(I1259,3)="R1 ","L6",IF(D1259&gt;=2014,"L1",IF(D1259&gt;=1998,"L2",IF(D1259&gt;=1987,"L3",IF(D1259&gt;=1978,"L4",IF(D1259&gt;=1965,"L5","L6"))))))</f>
        <v>L1</v>
      </c>
      <c r="H1259" s="4" t="str">
        <f aca="false">IFERROR(INDEX(Lanes!$C$2:$C$60,MATCH(LEFT(I1259,FIND(" ",I1259)-1),Lanes!$A$2:$A$60,0)),"?")</f>
        <v>V</v>
      </c>
      <c r="I1259" s="4" t="s">
        <v>8998</v>
      </c>
      <c r="J1259" s="4" t="s">
        <v>9388</v>
      </c>
      <c r="K1259" s="4" t="s">
        <v>445</v>
      </c>
      <c r="L1259" s="4" t="s">
        <v>93</v>
      </c>
      <c r="M1259" s="4" t="s">
        <v>157</v>
      </c>
      <c r="N1259" s="4"/>
      <c r="O1259" s="4" t="s">
        <v>9415</v>
      </c>
      <c r="P1259" s="2" t="s">
        <v>9416</v>
      </c>
      <c r="Q1259" s="2" t="s">
        <v>9417</v>
      </c>
      <c r="R1259" s="4" t="s">
        <v>50</v>
      </c>
      <c r="S1259" s="4" t="s">
        <v>9414</v>
      </c>
      <c r="T1259" s="4" t="s">
        <v>107</v>
      </c>
      <c r="U1259" s="4"/>
      <c r="V1259" s="4"/>
      <c r="W1259" s="4"/>
      <c r="X1259" s="2" t="s">
        <v>9393</v>
      </c>
      <c r="Y1259" s="4" t="s">
        <v>77</v>
      </c>
      <c r="Z1259" s="4"/>
      <c r="AA1259" s="4"/>
      <c r="AB1259" s="4"/>
    </row>
    <row r="1260" customFormat="false" ht="75" hidden="false" customHeight="true" outlineLevel="0" collapsed="false">
      <c r="A1260" s="4" t="s">
        <v>9418</v>
      </c>
      <c r="B1260" s="4" t="s">
        <v>9419</v>
      </c>
      <c r="C1260" s="4" t="s">
        <v>9420</v>
      </c>
      <c r="D1260" s="4" t="n">
        <v>1968</v>
      </c>
      <c r="E1260" s="4" t="s">
        <v>91</v>
      </c>
      <c r="F1260" s="4" t="s">
        <v>1726</v>
      </c>
      <c r="G1260" s="4" t="str">
        <f aca="false">IF(LEFT(I1260,3)="R1 ","L6",IF(D1260&gt;=2014,"L1",IF(D1260&gt;=1998,"L2",IF(D1260&gt;=1987,"L3",IF(D1260&gt;=1978,"L4",IF(D1260&gt;=1965,"L5","L6"))))))</f>
        <v>L5</v>
      </c>
      <c r="H1260" s="4" t="str">
        <f aca="false">IFERROR(INDEX(Lanes!$C$2:$C$60,MATCH(LEFT(I1260,FIND(" ",I1260)-1),Lanes!$A$2:$A$60,0)),"?")</f>
        <v>V</v>
      </c>
      <c r="I1260" s="4" t="s">
        <v>9421</v>
      </c>
      <c r="J1260" s="4"/>
      <c r="K1260" s="4" t="s">
        <v>2678</v>
      </c>
      <c r="L1260" s="4" t="s">
        <v>887</v>
      </c>
      <c r="M1260" s="4" t="s">
        <v>4347</v>
      </c>
      <c r="N1260" s="4" t="s">
        <v>9422</v>
      </c>
      <c r="O1260" s="4" t="s">
        <v>9423</v>
      </c>
      <c r="P1260" s="2" t="s">
        <v>9424</v>
      </c>
      <c r="Q1260" s="2" t="s">
        <v>9425</v>
      </c>
      <c r="R1260" s="4" t="s">
        <v>50</v>
      </c>
      <c r="S1260" s="4" t="s">
        <v>9426</v>
      </c>
      <c r="T1260" s="4" t="s">
        <v>52</v>
      </c>
      <c r="U1260" s="4"/>
      <c r="V1260" s="4"/>
      <c r="W1260" s="4"/>
      <c r="X1260" s="2" t="s">
        <v>9427</v>
      </c>
      <c r="Y1260" s="4" t="s">
        <v>54</v>
      </c>
      <c r="Z1260" s="4"/>
      <c r="AA1260" s="4"/>
      <c r="AB1260" s="4"/>
    </row>
    <row r="1261" customFormat="false" ht="75" hidden="false" customHeight="true" outlineLevel="0" collapsed="false">
      <c r="A1261" s="4" t="s">
        <v>9428</v>
      </c>
      <c r="B1261" s="4" t="s">
        <v>9419</v>
      </c>
      <c r="C1261" s="4" t="s">
        <v>9429</v>
      </c>
      <c r="D1261" s="4" t="n">
        <v>1969</v>
      </c>
      <c r="E1261" s="4" t="s">
        <v>91</v>
      </c>
      <c r="F1261" s="4" t="s">
        <v>1726</v>
      </c>
      <c r="G1261" s="4" t="str">
        <f aca="false">IF(LEFT(I1261,3)="R1 ","L6",IF(D1261&gt;=2014,"L1",IF(D1261&gt;=1998,"L2",IF(D1261&gt;=1987,"L3",IF(D1261&gt;=1978,"L4",IF(D1261&gt;=1965,"L5","L6"))))))</f>
        <v>L5</v>
      </c>
      <c r="H1261" s="4" t="str">
        <f aca="false">IFERROR(INDEX(Lanes!$C$2:$C$60,MATCH(LEFT(I1261,FIND(" ",I1261)-1),Lanes!$A$2:$A$60,0)),"?")</f>
        <v>V</v>
      </c>
      <c r="I1261" s="4" t="s">
        <v>9421</v>
      </c>
      <c r="J1261" s="4"/>
      <c r="K1261" s="4" t="s">
        <v>2678</v>
      </c>
      <c r="L1261" s="4" t="s">
        <v>887</v>
      </c>
      <c r="M1261" s="4" t="s">
        <v>4347</v>
      </c>
      <c r="N1261" s="4" t="s">
        <v>9422</v>
      </c>
      <c r="O1261" s="4" t="s">
        <v>9430</v>
      </c>
      <c r="P1261" s="2" t="s">
        <v>9431</v>
      </c>
      <c r="Q1261" s="2" t="s">
        <v>9432</v>
      </c>
      <c r="R1261" s="4" t="s">
        <v>50</v>
      </c>
      <c r="S1261" s="4" t="s">
        <v>9433</v>
      </c>
      <c r="T1261" s="4" t="s">
        <v>52</v>
      </c>
      <c r="U1261" s="4"/>
      <c r="V1261" s="4"/>
      <c r="W1261" s="4"/>
      <c r="X1261" s="2" t="s">
        <v>9434</v>
      </c>
      <c r="Y1261" s="4" t="s">
        <v>54</v>
      </c>
      <c r="Z1261" s="4"/>
      <c r="AA1261" s="4"/>
      <c r="AB1261" s="4"/>
    </row>
    <row r="1262" customFormat="false" ht="75" hidden="false" customHeight="true" outlineLevel="0" collapsed="false">
      <c r="A1262" s="4" t="s">
        <v>9435</v>
      </c>
      <c r="B1262" s="4" t="s">
        <v>9419</v>
      </c>
      <c r="C1262" s="4" t="s">
        <v>9436</v>
      </c>
      <c r="D1262" s="4" t="n">
        <v>1969</v>
      </c>
      <c r="E1262" s="4" t="s">
        <v>91</v>
      </c>
      <c r="F1262" s="4" t="s">
        <v>1726</v>
      </c>
      <c r="G1262" s="4" t="str">
        <f aca="false">IF(LEFT(I1262,3)="R1 ","L6",IF(D1262&gt;=2014,"L1",IF(D1262&gt;=1998,"L2",IF(D1262&gt;=1987,"L3",IF(D1262&gt;=1978,"L4",IF(D1262&gt;=1965,"L5","L6"))))))</f>
        <v>L5</v>
      </c>
      <c r="H1262" s="4" t="str">
        <f aca="false">IFERROR(INDEX(Lanes!$C$2:$C$60,MATCH(LEFT(I1262,FIND(" ",I1262)-1),Lanes!$A$2:$A$60,0)),"?")</f>
        <v>V</v>
      </c>
      <c r="I1262" s="4" t="s">
        <v>9421</v>
      </c>
      <c r="J1262" s="4"/>
      <c r="K1262" s="4" t="s">
        <v>2678</v>
      </c>
      <c r="L1262" s="4" t="s">
        <v>887</v>
      </c>
      <c r="M1262" s="4" t="s">
        <v>4347</v>
      </c>
      <c r="N1262" s="4" t="s">
        <v>9422</v>
      </c>
      <c r="O1262" s="4" t="s">
        <v>9437</v>
      </c>
      <c r="P1262" s="2" t="s">
        <v>9438</v>
      </c>
      <c r="Q1262" s="2" t="s">
        <v>9439</v>
      </c>
      <c r="R1262" s="4" t="s">
        <v>50</v>
      </c>
      <c r="S1262" s="4" t="s">
        <v>9440</v>
      </c>
      <c r="T1262" s="4" t="s">
        <v>52</v>
      </c>
      <c r="U1262" s="4" t="s">
        <v>75</v>
      </c>
      <c r="V1262" s="4"/>
      <c r="W1262" s="4"/>
      <c r="X1262" s="2" t="s">
        <v>9441</v>
      </c>
      <c r="Y1262" s="4" t="s">
        <v>54</v>
      </c>
      <c r="Z1262" s="4"/>
      <c r="AA1262" s="4"/>
      <c r="AB1262" s="4"/>
    </row>
    <row r="1263" customFormat="false" ht="75" hidden="false" customHeight="true" outlineLevel="0" collapsed="false">
      <c r="A1263" s="4" t="s">
        <v>9442</v>
      </c>
      <c r="B1263" s="4" t="s">
        <v>9419</v>
      </c>
      <c r="C1263" s="4" t="s">
        <v>9443</v>
      </c>
      <c r="D1263" s="4" t="n">
        <v>1970</v>
      </c>
      <c r="E1263" s="4" t="s">
        <v>91</v>
      </c>
      <c r="F1263" s="4" t="s">
        <v>1726</v>
      </c>
      <c r="G1263" s="4" t="str">
        <f aca="false">IF(LEFT(I1263,3)="R1 ","L6",IF(D1263&gt;=2014,"L1",IF(D1263&gt;=1998,"L2",IF(D1263&gt;=1987,"L3",IF(D1263&gt;=1978,"L4",IF(D1263&gt;=1965,"L5","L6"))))))</f>
        <v>L5</v>
      </c>
      <c r="H1263" s="4" t="str">
        <f aca="false">IFERROR(INDEX(Lanes!$C$2:$C$60,MATCH(LEFT(I1263,FIND(" ",I1263)-1),Lanes!$A$2:$A$60,0)),"?")</f>
        <v>V</v>
      </c>
      <c r="I1263" s="4" t="s">
        <v>9421</v>
      </c>
      <c r="J1263" s="4"/>
      <c r="K1263" s="4" t="s">
        <v>2678</v>
      </c>
      <c r="L1263" s="4" t="s">
        <v>887</v>
      </c>
      <c r="M1263" s="4" t="s">
        <v>4347</v>
      </c>
      <c r="N1263" s="4" t="s">
        <v>9422</v>
      </c>
      <c r="O1263" s="4" t="s">
        <v>9444</v>
      </c>
      <c r="P1263" s="2" t="s">
        <v>9445</v>
      </c>
      <c r="Q1263" s="2" t="s">
        <v>9446</v>
      </c>
      <c r="R1263" s="4" t="s">
        <v>50</v>
      </c>
      <c r="S1263" s="4" t="s">
        <v>9447</v>
      </c>
      <c r="T1263" s="4" t="s">
        <v>107</v>
      </c>
      <c r="U1263" s="4"/>
      <c r="V1263" s="4"/>
      <c r="W1263" s="4"/>
      <c r="X1263" s="2" t="s">
        <v>9448</v>
      </c>
      <c r="Y1263" s="4" t="s">
        <v>54</v>
      </c>
      <c r="Z1263" s="4"/>
      <c r="AA1263" s="4"/>
      <c r="AB1263" s="4"/>
    </row>
    <row r="1264" customFormat="false" ht="75" hidden="false" customHeight="true" outlineLevel="0" collapsed="false">
      <c r="A1264" s="4" t="s">
        <v>9449</v>
      </c>
      <c r="B1264" s="4" t="s">
        <v>9450</v>
      </c>
      <c r="C1264" s="4" t="s">
        <v>9451</v>
      </c>
      <c r="D1264" s="4" t="n">
        <v>1971</v>
      </c>
      <c r="E1264" s="4" t="s">
        <v>91</v>
      </c>
      <c r="F1264" s="4" t="s">
        <v>1726</v>
      </c>
      <c r="G1264" s="4" t="str">
        <f aca="false">IF(LEFT(I1264,3)="R1 ","L6",IF(D1264&gt;=2014,"L1",IF(D1264&gt;=1998,"L2",IF(D1264&gt;=1987,"L3",IF(D1264&gt;=1978,"L4",IF(D1264&gt;=1965,"L5","L6"))))))</f>
        <v>L5</v>
      </c>
      <c r="H1264" s="4" t="str">
        <f aca="false">IFERROR(INDEX(Lanes!$C$2:$C$60,MATCH(LEFT(I1264,FIND(" ",I1264)-1),Lanes!$A$2:$A$60,0)),"?")</f>
        <v>V</v>
      </c>
      <c r="I1264" s="4" t="s">
        <v>9421</v>
      </c>
      <c r="J1264" s="4"/>
      <c r="K1264" s="4" t="s">
        <v>2678</v>
      </c>
      <c r="L1264" s="4" t="s">
        <v>887</v>
      </c>
      <c r="M1264" s="4" t="s">
        <v>4347</v>
      </c>
      <c r="N1264" s="4" t="s">
        <v>9452</v>
      </c>
      <c r="O1264" s="4" t="s">
        <v>9430</v>
      </c>
      <c r="P1264" s="2" t="s">
        <v>9453</v>
      </c>
      <c r="Q1264" s="2" t="s">
        <v>9454</v>
      </c>
      <c r="R1264" s="4" t="s">
        <v>50</v>
      </c>
      <c r="S1264" s="4" t="s">
        <v>9455</v>
      </c>
      <c r="T1264" s="4" t="s">
        <v>52</v>
      </c>
      <c r="U1264" s="4"/>
      <c r="V1264" s="4"/>
      <c r="W1264" s="4"/>
      <c r="X1264" s="2" t="s">
        <v>9456</v>
      </c>
      <c r="Y1264" s="4" t="s">
        <v>54</v>
      </c>
      <c r="Z1264" s="4"/>
      <c r="AA1264" s="4"/>
      <c r="AB1264" s="4"/>
    </row>
    <row r="1265" customFormat="false" ht="75" hidden="false" customHeight="true" outlineLevel="0" collapsed="false">
      <c r="A1265" s="4" t="s">
        <v>9457</v>
      </c>
      <c r="B1265" s="4" t="s">
        <v>9450</v>
      </c>
      <c r="C1265" s="4" t="s">
        <v>9458</v>
      </c>
      <c r="D1265" s="4" t="n">
        <v>1972</v>
      </c>
      <c r="E1265" s="4" t="s">
        <v>91</v>
      </c>
      <c r="F1265" s="4" t="s">
        <v>1726</v>
      </c>
      <c r="G1265" s="4" t="str">
        <f aca="false">IF(LEFT(I1265,3)="R1 ","L6",IF(D1265&gt;=2014,"L1",IF(D1265&gt;=1998,"L2",IF(D1265&gt;=1987,"L3",IF(D1265&gt;=1978,"L4",IF(D1265&gt;=1965,"L5","L6"))))))</f>
        <v>L5</v>
      </c>
      <c r="H1265" s="4" t="str">
        <f aca="false">IFERROR(INDEX(Lanes!$C$2:$C$60,MATCH(LEFT(I1265,FIND(" ",I1265)-1),Lanes!$A$2:$A$60,0)),"?")</f>
        <v>V</v>
      </c>
      <c r="I1265" s="4" t="s">
        <v>9421</v>
      </c>
      <c r="J1265" s="4"/>
      <c r="K1265" s="4" t="s">
        <v>2678</v>
      </c>
      <c r="L1265" s="4" t="s">
        <v>887</v>
      </c>
      <c r="M1265" s="4" t="s">
        <v>4347</v>
      </c>
      <c r="N1265" s="4" t="s">
        <v>9452</v>
      </c>
      <c r="O1265" s="4" t="s">
        <v>9459</v>
      </c>
      <c r="P1265" s="2" t="s">
        <v>9460</v>
      </c>
      <c r="Q1265" s="2" t="s">
        <v>9461</v>
      </c>
      <c r="R1265" s="4" t="s">
        <v>50</v>
      </c>
      <c r="S1265" s="4" t="s">
        <v>9462</v>
      </c>
      <c r="T1265" s="4" t="s">
        <v>52</v>
      </c>
      <c r="U1265" s="4"/>
      <c r="V1265" s="4"/>
      <c r="W1265" s="4"/>
      <c r="X1265" s="2" t="s">
        <v>9463</v>
      </c>
      <c r="Y1265" s="4" t="s">
        <v>54</v>
      </c>
      <c r="Z1265" s="4"/>
      <c r="AA1265" s="4"/>
      <c r="AB1265" s="4"/>
    </row>
    <row r="1266" customFormat="false" ht="75" hidden="false" customHeight="true" outlineLevel="0" collapsed="false">
      <c r="A1266" s="4" t="s">
        <v>9464</v>
      </c>
      <c r="B1266" s="4" t="s">
        <v>9450</v>
      </c>
      <c r="C1266" s="4" t="s">
        <v>9465</v>
      </c>
      <c r="D1266" s="4" t="n">
        <v>1974</v>
      </c>
      <c r="E1266" s="4" t="s">
        <v>91</v>
      </c>
      <c r="F1266" s="4" t="s">
        <v>1726</v>
      </c>
      <c r="G1266" s="4" t="str">
        <f aca="false">IF(LEFT(I1266,3)="R1 ","L6",IF(D1266&gt;=2014,"L1",IF(D1266&gt;=1998,"L2",IF(D1266&gt;=1987,"L3",IF(D1266&gt;=1978,"L4",IF(D1266&gt;=1965,"L5","L6"))))))</f>
        <v>L5</v>
      </c>
      <c r="H1266" s="4" t="str">
        <f aca="false">IFERROR(INDEX(Lanes!$C$2:$C$60,MATCH(LEFT(I1266,FIND(" ",I1266)-1),Lanes!$A$2:$A$60,0)),"?")</f>
        <v>V</v>
      </c>
      <c r="I1266" s="4" t="s">
        <v>9421</v>
      </c>
      <c r="J1266" s="4"/>
      <c r="K1266" s="4" t="s">
        <v>2678</v>
      </c>
      <c r="L1266" s="4" t="s">
        <v>887</v>
      </c>
      <c r="M1266" s="4" t="s">
        <v>4347</v>
      </c>
      <c r="N1266" s="4" t="s">
        <v>9452</v>
      </c>
      <c r="O1266" s="4" t="s">
        <v>9466</v>
      </c>
      <c r="P1266" s="2" t="s">
        <v>9467</v>
      </c>
      <c r="Q1266" s="2" t="s">
        <v>9468</v>
      </c>
      <c r="R1266" s="4" t="s">
        <v>50</v>
      </c>
      <c r="S1266" s="4" t="s">
        <v>9469</v>
      </c>
      <c r="T1266" s="4" t="s">
        <v>402</v>
      </c>
      <c r="U1266" s="4"/>
      <c r="V1266" s="4"/>
      <c r="W1266" s="4"/>
      <c r="X1266" s="2" t="s">
        <v>9470</v>
      </c>
      <c r="Y1266" s="4" t="s">
        <v>54</v>
      </c>
      <c r="Z1266" s="4"/>
      <c r="AA1266" s="4"/>
      <c r="AB1266" s="4"/>
    </row>
    <row r="1267" customFormat="false" ht="75" hidden="false" customHeight="true" outlineLevel="0" collapsed="false">
      <c r="A1267" s="4" t="s">
        <v>9471</v>
      </c>
      <c r="B1267" s="4" t="s">
        <v>9472</v>
      </c>
      <c r="C1267" s="4" t="s">
        <v>9472</v>
      </c>
      <c r="D1267" s="4" t="n">
        <v>1970</v>
      </c>
      <c r="E1267" s="4" t="s">
        <v>91</v>
      </c>
      <c r="F1267" s="4" t="s">
        <v>1726</v>
      </c>
      <c r="G1267" s="4" t="str">
        <f aca="false">IF(LEFT(I1267,3)="R1 ","L6",IF(D1267&gt;=2014,"L1",IF(D1267&gt;=1998,"L2",IF(D1267&gt;=1987,"L3",IF(D1267&gt;=1978,"L4",IF(D1267&gt;=1965,"L5","L6"))))))</f>
        <v>L5</v>
      </c>
      <c r="H1267" s="4" t="str">
        <f aca="false">IFERROR(INDEX(Lanes!$C$2:$C$60,MATCH(LEFT(I1267,FIND(" ",I1267)-1),Lanes!$A$2:$A$60,0)),"?")</f>
        <v>V</v>
      </c>
      <c r="I1267" s="4" t="s">
        <v>9421</v>
      </c>
      <c r="J1267" s="4"/>
      <c r="K1267" s="4" t="s">
        <v>2678</v>
      </c>
      <c r="L1267" s="4" t="s">
        <v>887</v>
      </c>
      <c r="M1267" s="4" t="s">
        <v>4347</v>
      </c>
      <c r="N1267" s="4" t="s">
        <v>9473</v>
      </c>
      <c r="O1267" s="4" t="s">
        <v>9474</v>
      </c>
      <c r="P1267" s="2" t="s">
        <v>9475</v>
      </c>
      <c r="Q1267" s="2" t="s">
        <v>9476</v>
      </c>
      <c r="R1267" s="4" t="s">
        <v>50</v>
      </c>
      <c r="S1267" s="4" t="s">
        <v>9477</v>
      </c>
      <c r="T1267" s="4" t="s">
        <v>107</v>
      </c>
      <c r="U1267" s="4"/>
      <c r="V1267" s="4"/>
      <c r="W1267" s="4"/>
      <c r="X1267" s="2" t="s">
        <v>9478</v>
      </c>
      <c r="Y1267" s="4" t="s">
        <v>54</v>
      </c>
      <c r="Z1267" s="4"/>
      <c r="AA1267" s="4"/>
      <c r="AB1267" s="4"/>
    </row>
    <row r="1268" customFormat="false" ht="75" hidden="false" customHeight="true" outlineLevel="0" collapsed="false">
      <c r="A1268" s="4" t="s">
        <v>9479</v>
      </c>
      <c r="B1268" s="4" t="s">
        <v>9480</v>
      </c>
      <c r="C1268" s="4" t="s">
        <v>9481</v>
      </c>
      <c r="D1268" s="4" t="n">
        <v>1974</v>
      </c>
      <c r="E1268" s="4" t="s">
        <v>91</v>
      </c>
      <c r="F1268" s="4" t="s">
        <v>1726</v>
      </c>
      <c r="G1268" s="4" t="str">
        <f aca="false">IF(LEFT(I1268,3)="R1 ","L6",IF(D1268&gt;=2014,"L1",IF(D1268&gt;=1998,"L2",IF(D1268&gt;=1987,"L3",IF(D1268&gt;=1978,"L4",IF(D1268&gt;=1965,"L5","L6"))))))</f>
        <v>L5</v>
      </c>
      <c r="H1268" s="4" t="str">
        <f aca="false">IFERROR(INDEX(Lanes!$C$2:$C$60,MATCH(LEFT(I1268,FIND(" ",I1268)-1),Lanes!$A$2:$A$60,0)),"?")</f>
        <v>V</v>
      </c>
      <c r="I1268" s="4" t="s">
        <v>9421</v>
      </c>
      <c r="J1268" s="4"/>
      <c r="K1268" s="4" t="s">
        <v>2678</v>
      </c>
      <c r="L1268" s="4" t="s">
        <v>887</v>
      </c>
      <c r="M1268" s="4" t="s">
        <v>4347</v>
      </c>
      <c r="N1268" s="4"/>
      <c r="O1268" s="4" t="s">
        <v>9482</v>
      </c>
      <c r="P1268" s="2" t="s">
        <v>9483</v>
      </c>
      <c r="Q1268" s="2" t="s">
        <v>9484</v>
      </c>
      <c r="R1268" s="4" t="s">
        <v>50</v>
      </c>
      <c r="S1268" s="4" t="s">
        <v>9485</v>
      </c>
      <c r="T1268" s="4" t="s">
        <v>52</v>
      </c>
      <c r="U1268" s="4"/>
      <c r="V1268" s="4"/>
      <c r="W1268" s="4"/>
      <c r="X1268" s="2" t="s">
        <v>9486</v>
      </c>
      <c r="Y1268" s="4" t="s">
        <v>54</v>
      </c>
      <c r="Z1268" s="4"/>
      <c r="AA1268" s="4"/>
      <c r="AB1268" s="4"/>
    </row>
    <row r="1269" customFormat="false" ht="75" hidden="false" customHeight="true" outlineLevel="0" collapsed="false">
      <c r="A1269" s="4" t="s">
        <v>9487</v>
      </c>
      <c r="B1269" s="4" t="s">
        <v>9480</v>
      </c>
      <c r="C1269" s="4" t="s">
        <v>9488</v>
      </c>
      <c r="D1269" s="4" t="n">
        <v>1975</v>
      </c>
      <c r="E1269" s="4" t="s">
        <v>91</v>
      </c>
      <c r="F1269" s="4" t="s">
        <v>1726</v>
      </c>
      <c r="G1269" s="4" t="str">
        <f aca="false">IF(LEFT(I1269,3)="R1 ","L6",IF(D1269&gt;=2014,"L1",IF(D1269&gt;=1998,"L2",IF(D1269&gt;=1987,"L3",IF(D1269&gt;=1978,"L4",IF(D1269&gt;=1965,"L5","L6"))))))</f>
        <v>L5</v>
      </c>
      <c r="H1269" s="4" t="str">
        <f aca="false">IFERROR(INDEX(Lanes!$C$2:$C$60,MATCH(LEFT(I1269,FIND(" ",I1269)-1),Lanes!$A$2:$A$60,0)),"?")</f>
        <v>V</v>
      </c>
      <c r="I1269" s="4" t="s">
        <v>9421</v>
      </c>
      <c r="J1269" s="4"/>
      <c r="K1269" s="4" t="s">
        <v>2678</v>
      </c>
      <c r="L1269" s="4" t="s">
        <v>887</v>
      </c>
      <c r="M1269" s="4" t="s">
        <v>4347</v>
      </c>
      <c r="N1269" s="4"/>
      <c r="O1269" s="4" t="s">
        <v>9489</v>
      </c>
      <c r="P1269" s="2" t="s">
        <v>9490</v>
      </c>
      <c r="Q1269" s="2" t="s">
        <v>9491</v>
      </c>
      <c r="R1269" s="4" t="s">
        <v>50</v>
      </c>
      <c r="S1269" s="4" t="s">
        <v>9492</v>
      </c>
      <c r="T1269" s="4" t="s">
        <v>107</v>
      </c>
      <c r="U1269" s="4"/>
      <c r="V1269" s="4"/>
      <c r="W1269" s="4"/>
      <c r="X1269" s="2" t="s">
        <v>9493</v>
      </c>
      <c r="Y1269" s="4" t="s">
        <v>54</v>
      </c>
      <c r="Z1269" s="4"/>
      <c r="AA1269" s="4"/>
      <c r="AB1269" s="4"/>
    </row>
    <row r="1270" customFormat="false" ht="75" hidden="false" customHeight="true" outlineLevel="0" collapsed="false">
      <c r="A1270" s="4" t="s">
        <v>9494</v>
      </c>
      <c r="B1270" s="4" t="s">
        <v>9480</v>
      </c>
      <c r="C1270" s="4" t="s">
        <v>9495</v>
      </c>
      <c r="D1270" s="4" t="n">
        <v>1975</v>
      </c>
      <c r="E1270" s="4" t="s">
        <v>91</v>
      </c>
      <c r="F1270" s="4" t="s">
        <v>1726</v>
      </c>
      <c r="G1270" s="4" t="str">
        <f aca="false">IF(LEFT(I1270,3)="R1 ","L6",IF(D1270&gt;=2014,"L1",IF(D1270&gt;=1998,"L2",IF(D1270&gt;=1987,"L3",IF(D1270&gt;=1978,"L4",IF(D1270&gt;=1965,"L5","L6"))))))</f>
        <v>L5</v>
      </c>
      <c r="H1270" s="4" t="str">
        <f aca="false">IFERROR(INDEX(Lanes!$C$2:$C$60,MATCH(LEFT(I1270,FIND(" ",I1270)-1),Lanes!$A$2:$A$60,0)),"?")</f>
        <v>V</v>
      </c>
      <c r="I1270" s="4" t="s">
        <v>9421</v>
      </c>
      <c r="J1270" s="4"/>
      <c r="K1270" s="4" t="s">
        <v>2678</v>
      </c>
      <c r="L1270" s="4" t="s">
        <v>887</v>
      </c>
      <c r="M1270" s="4" t="s">
        <v>4347</v>
      </c>
      <c r="N1270" s="4" t="s">
        <v>9496</v>
      </c>
      <c r="O1270" s="4" t="s">
        <v>9497</v>
      </c>
      <c r="P1270" s="2" t="s">
        <v>9498</v>
      </c>
      <c r="Q1270" s="2" t="s">
        <v>9499</v>
      </c>
      <c r="R1270" s="4" t="s">
        <v>50</v>
      </c>
      <c r="S1270" s="4" t="s">
        <v>9500</v>
      </c>
      <c r="T1270" s="4" t="s">
        <v>107</v>
      </c>
      <c r="U1270" s="4"/>
      <c r="V1270" s="4"/>
      <c r="W1270" s="4"/>
      <c r="X1270" s="2" t="s">
        <v>9501</v>
      </c>
      <c r="Y1270" s="4" t="s">
        <v>54</v>
      </c>
      <c r="Z1270" s="4"/>
      <c r="AA1270" s="4"/>
      <c r="AB1270" s="4"/>
    </row>
    <row r="1271" customFormat="false" ht="75" hidden="false" customHeight="true" outlineLevel="0" collapsed="false">
      <c r="A1271" s="4" t="s">
        <v>9502</v>
      </c>
      <c r="B1271" s="4" t="s">
        <v>9480</v>
      </c>
      <c r="C1271" s="4" t="s">
        <v>9503</v>
      </c>
      <c r="D1271" s="4" t="n">
        <v>1982</v>
      </c>
      <c r="E1271" s="4" t="s">
        <v>91</v>
      </c>
      <c r="F1271" s="4" t="s">
        <v>9504</v>
      </c>
      <c r="G1271" s="4" t="str">
        <f aca="false">IF(LEFT(I1271,3)="R1 ","L6",IF(D1271&gt;=2014,"L1",IF(D1271&gt;=1998,"L2",IF(D1271&gt;=1987,"L3",IF(D1271&gt;=1978,"L4",IF(D1271&gt;=1965,"L5","L6"))))))</f>
        <v>L4</v>
      </c>
      <c r="H1271" s="4" t="str">
        <f aca="false">IFERROR(INDEX(Lanes!$C$2:$C$60,MATCH(LEFT(I1271,FIND(" ",I1271)-1),Lanes!$A$2:$A$60,0)),"?")</f>
        <v>V</v>
      </c>
      <c r="I1271" s="4" t="s">
        <v>9421</v>
      </c>
      <c r="J1271" s="4"/>
      <c r="K1271" s="4" t="s">
        <v>2678</v>
      </c>
      <c r="L1271" s="4" t="s">
        <v>887</v>
      </c>
      <c r="M1271" s="4" t="s">
        <v>4347</v>
      </c>
      <c r="N1271" s="4"/>
      <c r="O1271" s="4" t="s">
        <v>9505</v>
      </c>
      <c r="P1271" s="2" t="s">
        <v>9506</v>
      </c>
      <c r="Q1271" s="2" t="s">
        <v>9507</v>
      </c>
      <c r="R1271" s="4" t="s">
        <v>50</v>
      </c>
      <c r="S1271" s="4" t="s">
        <v>9508</v>
      </c>
      <c r="T1271" s="4" t="s">
        <v>52</v>
      </c>
      <c r="U1271" s="4"/>
      <c r="V1271" s="4"/>
      <c r="W1271" s="4"/>
      <c r="X1271" s="2" t="s">
        <v>9509</v>
      </c>
      <c r="Y1271" s="4" t="s">
        <v>54</v>
      </c>
      <c r="Z1271" s="4"/>
      <c r="AA1271" s="4"/>
      <c r="AB1271" s="4"/>
    </row>
    <row r="1272" customFormat="false" ht="75" hidden="false" customHeight="true" outlineLevel="0" collapsed="false">
      <c r="A1272" s="4" t="s">
        <v>9510</v>
      </c>
      <c r="B1272" s="4" t="s">
        <v>9511</v>
      </c>
      <c r="C1272" s="4" t="s">
        <v>9512</v>
      </c>
      <c r="D1272" s="4" t="n">
        <v>1972</v>
      </c>
      <c r="E1272" s="4" t="s">
        <v>91</v>
      </c>
      <c r="F1272" s="4" t="s">
        <v>1726</v>
      </c>
      <c r="G1272" s="4" t="str">
        <f aca="false">IF(LEFT(I1272,3)="R1 ","L6",IF(D1272&gt;=2014,"L1",IF(D1272&gt;=1998,"L2",IF(D1272&gt;=1987,"L3",IF(D1272&gt;=1978,"L4",IF(D1272&gt;=1965,"L5","L6"))))))</f>
        <v>L5</v>
      </c>
      <c r="H1272" s="4" t="str">
        <f aca="false">IFERROR(INDEX(Lanes!$C$2:$C$60,MATCH(LEFT(I1272,FIND(" ",I1272)-1),Lanes!$A$2:$A$60,0)),"?")</f>
        <v>V</v>
      </c>
      <c r="I1272" s="4" t="s">
        <v>9421</v>
      </c>
      <c r="J1272" s="4"/>
      <c r="K1272" s="4" t="s">
        <v>2678</v>
      </c>
      <c r="L1272" s="4" t="s">
        <v>887</v>
      </c>
      <c r="M1272" s="4" t="s">
        <v>4347</v>
      </c>
      <c r="N1272" s="4"/>
      <c r="O1272" s="4" t="s">
        <v>9513</v>
      </c>
      <c r="P1272" s="2" t="s">
        <v>9514</v>
      </c>
      <c r="Q1272" s="2" t="s">
        <v>9515</v>
      </c>
      <c r="R1272" s="4" t="s">
        <v>50</v>
      </c>
      <c r="S1272" s="4" t="s">
        <v>9516</v>
      </c>
      <c r="T1272" s="4" t="s">
        <v>107</v>
      </c>
      <c r="U1272" s="4"/>
      <c r="V1272" s="4"/>
      <c r="W1272" s="4"/>
      <c r="X1272" s="2" t="s">
        <v>9517</v>
      </c>
      <c r="Y1272" s="4" t="s">
        <v>54</v>
      </c>
      <c r="Z1272" s="4"/>
      <c r="AA1272" s="4"/>
      <c r="AB1272" s="4"/>
    </row>
    <row r="1273" customFormat="false" ht="75" hidden="false" customHeight="true" outlineLevel="0" collapsed="false">
      <c r="A1273" s="4" t="s">
        <v>9518</v>
      </c>
      <c r="B1273" s="4" t="s">
        <v>9519</v>
      </c>
      <c r="C1273" s="4" t="s">
        <v>9520</v>
      </c>
      <c r="D1273" s="4" t="n">
        <v>1969</v>
      </c>
      <c r="E1273" s="4" t="s">
        <v>91</v>
      </c>
      <c r="F1273" s="4" t="s">
        <v>1726</v>
      </c>
      <c r="G1273" s="4" t="str">
        <f aca="false">IF(LEFT(I1273,3)="R1 ","L6",IF(D1273&gt;=2014,"L1",IF(D1273&gt;=1998,"L2",IF(D1273&gt;=1987,"L3",IF(D1273&gt;=1978,"L4",IF(D1273&gt;=1965,"L5","L6"))))))</f>
        <v>L5</v>
      </c>
      <c r="H1273" s="4" t="str">
        <f aca="false">IFERROR(INDEX(Lanes!$C$2:$C$60,MATCH(LEFT(I1273,FIND(" ",I1273)-1),Lanes!$A$2:$A$60,0)),"?")</f>
        <v>V</v>
      </c>
      <c r="I1273" s="4" t="s">
        <v>9421</v>
      </c>
      <c r="J1273" s="4" t="s">
        <v>9521</v>
      </c>
      <c r="K1273" s="4" t="s">
        <v>2678</v>
      </c>
      <c r="L1273" s="4" t="s">
        <v>887</v>
      </c>
      <c r="M1273" s="4" t="s">
        <v>9522</v>
      </c>
      <c r="N1273" s="4" t="s">
        <v>9523</v>
      </c>
      <c r="O1273" s="4" t="s">
        <v>9524</v>
      </c>
      <c r="P1273" s="2" t="s">
        <v>9525</v>
      </c>
      <c r="Q1273" s="2" t="s">
        <v>9526</v>
      </c>
      <c r="R1273" s="4" t="s">
        <v>50</v>
      </c>
      <c r="S1273" s="4" t="s">
        <v>9527</v>
      </c>
      <c r="T1273" s="4" t="s">
        <v>52</v>
      </c>
      <c r="U1273" s="4"/>
      <c r="V1273" s="4"/>
      <c r="W1273" s="4"/>
      <c r="X1273" s="2" t="s">
        <v>9528</v>
      </c>
      <c r="Y1273" s="4" t="s">
        <v>54</v>
      </c>
      <c r="Z1273" s="4"/>
      <c r="AA1273" s="4"/>
      <c r="AB1273" s="4"/>
    </row>
    <row r="1274" customFormat="false" ht="75" hidden="false" customHeight="true" outlineLevel="0" collapsed="false">
      <c r="A1274" s="4" t="s">
        <v>9529</v>
      </c>
      <c r="B1274" s="4" t="s">
        <v>9519</v>
      </c>
      <c r="C1274" s="4" t="s">
        <v>9530</v>
      </c>
      <c r="D1274" s="4" t="n">
        <v>1971</v>
      </c>
      <c r="E1274" s="4" t="s">
        <v>91</v>
      </c>
      <c r="F1274" s="4" t="s">
        <v>1726</v>
      </c>
      <c r="G1274" s="4" t="str">
        <f aca="false">IF(LEFT(I1274,3)="R1 ","L6",IF(D1274&gt;=2014,"L1",IF(D1274&gt;=1998,"L2",IF(D1274&gt;=1987,"L3",IF(D1274&gt;=1978,"L4",IF(D1274&gt;=1965,"L5","L6"))))))</f>
        <v>L5</v>
      </c>
      <c r="H1274" s="4" t="str">
        <f aca="false">IFERROR(INDEX(Lanes!$C$2:$C$60,MATCH(LEFT(I1274,FIND(" ",I1274)-1),Lanes!$A$2:$A$60,0)),"?")</f>
        <v>V</v>
      </c>
      <c r="I1274" s="4" t="s">
        <v>9421</v>
      </c>
      <c r="J1274" s="4" t="s">
        <v>9521</v>
      </c>
      <c r="K1274" s="4" t="s">
        <v>2678</v>
      </c>
      <c r="L1274" s="4" t="s">
        <v>887</v>
      </c>
      <c r="M1274" s="4" t="s">
        <v>9522</v>
      </c>
      <c r="N1274" s="4" t="s">
        <v>9523</v>
      </c>
      <c r="O1274" s="4" t="s">
        <v>9531</v>
      </c>
      <c r="P1274" s="2" t="s">
        <v>9532</v>
      </c>
      <c r="Q1274" s="2" t="s">
        <v>9533</v>
      </c>
      <c r="R1274" s="4" t="s">
        <v>50</v>
      </c>
      <c r="S1274" s="4" t="s">
        <v>9534</v>
      </c>
      <c r="T1274" s="4" t="s">
        <v>52</v>
      </c>
      <c r="U1274" s="4"/>
      <c r="V1274" s="4"/>
      <c r="W1274" s="4"/>
      <c r="X1274" s="2" t="s">
        <v>9535</v>
      </c>
      <c r="Y1274" s="4" t="s">
        <v>54</v>
      </c>
      <c r="Z1274" s="4"/>
      <c r="AA1274" s="4"/>
      <c r="AB1274" s="4"/>
    </row>
    <row r="1275" customFormat="false" ht="75" hidden="false" customHeight="true" outlineLevel="0" collapsed="false">
      <c r="A1275" s="4" t="s">
        <v>9536</v>
      </c>
      <c r="B1275" s="4" t="s">
        <v>9519</v>
      </c>
      <c r="C1275" s="4" t="s">
        <v>9537</v>
      </c>
      <c r="D1275" s="4" t="n">
        <v>1972</v>
      </c>
      <c r="E1275" s="4" t="s">
        <v>91</v>
      </c>
      <c r="F1275" s="4" t="s">
        <v>1726</v>
      </c>
      <c r="G1275" s="4" t="str">
        <f aca="false">IF(LEFT(I1275,3)="R1 ","L6",IF(D1275&gt;=2014,"L1",IF(D1275&gt;=1998,"L2",IF(D1275&gt;=1987,"L3",IF(D1275&gt;=1978,"L4",IF(D1275&gt;=1965,"L5","L6"))))))</f>
        <v>L5</v>
      </c>
      <c r="H1275" s="4" t="str">
        <f aca="false">IFERROR(INDEX(Lanes!$C$2:$C$60,MATCH(LEFT(I1275,FIND(" ",I1275)-1),Lanes!$A$2:$A$60,0)),"?")</f>
        <v>V</v>
      </c>
      <c r="I1275" s="4" t="s">
        <v>9421</v>
      </c>
      <c r="J1275" s="4" t="s">
        <v>9521</v>
      </c>
      <c r="K1275" s="4" t="s">
        <v>2678</v>
      </c>
      <c r="L1275" s="4" t="s">
        <v>887</v>
      </c>
      <c r="M1275" s="4" t="s">
        <v>9522</v>
      </c>
      <c r="N1275" s="4" t="s">
        <v>9523</v>
      </c>
      <c r="O1275" s="4" t="s">
        <v>9538</v>
      </c>
      <c r="P1275" s="2" t="s">
        <v>9539</v>
      </c>
      <c r="Q1275" s="2" t="s">
        <v>9540</v>
      </c>
      <c r="R1275" s="4" t="s">
        <v>50</v>
      </c>
      <c r="S1275" s="4" t="s">
        <v>9541</v>
      </c>
      <c r="T1275" s="4" t="s">
        <v>52</v>
      </c>
      <c r="U1275" s="4" t="s">
        <v>75</v>
      </c>
      <c r="V1275" s="4"/>
      <c r="W1275" s="4"/>
      <c r="X1275" s="2" t="s">
        <v>9542</v>
      </c>
      <c r="Y1275" s="4" t="s">
        <v>54</v>
      </c>
      <c r="Z1275" s="4"/>
      <c r="AA1275" s="4"/>
      <c r="AB1275" s="4"/>
    </row>
    <row r="1276" customFormat="false" ht="75" hidden="false" customHeight="true" outlineLevel="0" collapsed="false">
      <c r="A1276" s="4" t="s">
        <v>9543</v>
      </c>
      <c r="B1276" s="4" t="s">
        <v>9544</v>
      </c>
      <c r="C1276" s="4" t="s">
        <v>9544</v>
      </c>
      <c r="D1276" s="4" t="n">
        <v>1965</v>
      </c>
      <c r="E1276" s="4" t="s">
        <v>91</v>
      </c>
      <c r="F1276" s="4" t="s">
        <v>9545</v>
      </c>
      <c r="G1276" s="4" t="str">
        <f aca="false">IF(LEFT(I1276,3)="R1 ","L6",IF(D1276&gt;=2014,"L1",IF(D1276&gt;=1998,"L2",IF(D1276&gt;=1987,"L3",IF(D1276&gt;=1978,"L4",IF(D1276&gt;=1965,"L5","L6"))))))</f>
        <v>L5</v>
      </c>
      <c r="H1276" s="4" t="str">
        <f aca="false">IFERROR(INDEX(Lanes!$C$2:$C$60,MATCH(LEFT(I1276,FIND(" ",I1276)-1),Lanes!$A$2:$A$60,0)),"?")</f>
        <v>V</v>
      </c>
      <c r="I1276" s="4" t="s">
        <v>9421</v>
      </c>
      <c r="J1276" s="4" t="s">
        <v>9546</v>
      </c>
      <c r="K1276" s="4" t="s">
        <v>2678</v>
      </c>
      <c r="L1276" s="4" t="s">
        <v>887</v>
      </c>
      <c r="M1276" s="4" t="s">
        <v>4347</v>
      </c>
      <c r="N1276" s="4" t="s">
        <v>9452</v>
      </c>
      <c r="O1276" s="4" t="s">
        <v>9547</v>
      </c>
      <c r="P1276" s="2" t="s">
        <v>9548</v>
      </c>
      <c r="Q1276" s="2" t="s">
        <v>9549</v>
      </c>
      <c r="R1276" s="4" t="s">
        <v>50</v>
      </c>
      <c r="S1276" s="4" t="s">
        <v>9550</v>
      </c>
      <c r="T1276" s="4" t="s">
        <v>52</v>
      </c>
      <c r="U1276" s="4"/>
      <c r="V1276" s="4"/>
      <c r="W1276" s="4"/>
      <c r="X1276" s="2" t="s">
        <v>9551</v>
      </c>
      <c r="Y1276" s="4" t="s">
        <v>54</v>
      </c>
      <c r="Z1276" s="4"/>
      <c r="AA1276" s="4"/>
      <c r="AB1276" s="4"/>
    </row>
    <row r="1277" customFormat="false" ht="75" hidden="false" customHeight="true" outlineLevel="0" collapsed="false">
      <c r="A1277" s="4" t="s">
        <v>9552</v>
      </c>
      <c r="B1277" s="4" t="s">
        <v>9544</v>
      </c>
      <c r="C1277" s="4" t="s">
        <v>9553</v>
      </c>
      <c r="D1277" s="4" t="n">
        <v>1966</v>
      </c>
      <c r="E1277" s="4" t="s">
        <v>91</v>
      </c>
      <c r="F1277" s="4" t="s">
        <v>9545</v>
      </c>
      <c r="G1277" s="4" t="str">
        <f aca="false">IF(LEFT(I1277,3)="R1 ","L6",IF(D1277&gt;=2014,"L1",IF(D1277&gt;=1998,"L2",IF(D1277&gt;=1987,"L3",IF(D1277&gt;=1978,"L4",IF(D1277&gt;=1965,"L5","L6"))))))</f>
        <v>L5</v>
      </c>
      <c r="H1277" s="4" t="str">
        <f aca="false">IFERROR(INDEX(Lanes!$C$2:$C$60,MATCH(LEFT(I1277,FIND(" ",I1277)-1),Lanes!$A$2:$A$60,0)),"?")</f>
        <v>V</v>
      </c>
      <c r="I1277" s="4" t="s">
        <v>9421</v>
      </c>
      <c r="J1277" s="4"/>
      <c r="K1277" s="4" t="s">
        <v>2678</v>
      </c>
      <c r="L1277" s="4" t="s">
        <v>887</v>
      </c>
      <c r="M1277" s="4" t="s">
        <v>4347</v>
      </c>
      <c r="N1277" s="4" t="s">
        <v>9452</v>
      </c>
      <c r="O1277" s="4" t="s">
        <v>9554</v>
      </c>
      <c r="P1277" s="2" t="s">
        <v>9555</v>
      </c>
      <c r="Q1277" s="2" t="s">
        <v>9556</v>
      </c>
      <c r="R1277" s="4" t="s">
        <v>50</v>
      </c>
      <c r="S1277" s="4" t="s">
        <v>9557</v>
      </c>
      <c r="T1277" s="4" t="s">
        <v>107</v>
      </c>
      <c r="U1277" s="4"/>
      <c r="V1277" s="4"/>
      <c r="W1277" s="4"/>
      <c r="X1277" s="2" t="s">
        <v>9558</v>
      </c>
      <c r="Y1277" s="4" t="s">
        <v>54</v>
      </c>
      <c r="Z1277" s="4"/>
      <c r="AA1277" s="4"/>
      <c r="AB1277" s="4"/>
    </row>
    <row r="1278" customFormat="false" ht="75" hidden="false" customHeight="true" outlineLevel="0" collapsed="false">
      <c r="A1278" s="4" t="s">
        <v>9559</v>
      </c>
      <c r="B1278" s="4" t="s">
        <v>9544</v>
      </c>
      <c r="C1278" s="4" t="s">
        <v>9560</v>
      </c>
      <c r="D1278" s="4" t="n">
        <v>1974</v>
      </c>
      <c r="E1278" s="4" t="s">
        <v>91</v>
      </c>
      <c r="F1278" s="4" t="s">
        <v>4485</v>
      </c>
      <c r="G1278" s="4" t="str">
        <f aca="false">IF(LEFT(I1278,3)="R1 ","L6",IF(D1278&gt;=2014,"L1",IF(D1278&gt;=1998,"L2",IF(D1278&gt;=1987,"L3",IF(D1278&gt;=1978,"L4",IF(D1278&gt;=1965,"L5","L6"))))))</f>
        <v>L5</v>
      </c>
      <c r="H1278" s="4" t="str">
        <f aca="false">IFERROR(INDEX(Lanes!$C$2:$C$60,MATCH(LEFT(I1278,FIND(" ",I1278)-1),Lanes!$A$2:$A$60,0)),"?")</f>
        <v>V</v>
      </c>
      <c r="I1278" s="4" t="s">
        <v>9421</v>
      </c>
      <c r="J1278" s="4"/>
      <c r="K1278" s="4" t="s">
        <v>2678</v>
      </c>
      <c r="L1278" s="4" t="s">
        <v>887</v>
      </c>
      <c r="M1278" s="4" t="s">
        <v>4347</v>
      </c>
      <c r="N1278" s="4"/>
      <c r="O1278" s="4" t="s">
        <v>9561</v>
      </c>
      <c r="P1278" s="2" t="s">
        <v>9562</v>
      </c>
      <c r="Q1278" s="2" t="s">
        <v>9563</v>
      </c>
      <c r="R1278" s="4" t="s">
        <v>50</v>
      </c>
      <c r="S1278" s="4" t="s">
        <v>9564</v>
      </c>
      <c r="T1278" s="4" t="s">
        <v>402</v>
      </c>
      <c r="U1278" s="4"/>
      <c r="V1278" s="4"/>
      <c r="W1278" s="4"/>
      <c r="X1278" s="2" t="s">
        <v>9565</v>
      </c>
      <c r="Y1278" s="4" t="s">
        <v>54</v>
      </c>
      <c r="Z1278" s="4"/>
      <c r="AA1278" s="4"/>
      <c r="AB1278" s="4"/>
    </row>
    <row r="1279" customFormat="false" ht="75" hidden="false" customHeight="true" outlineLevel="0" collapsed="false">
      <c r="A1279" s="4" t="s">
        <v>9566</v>
      </c>
      <c r="B1279" s="4" t="s">
        <v>9567</v>
      </c>
      <c r="C1279" s="4" t="s">
        <v>9568</v>
      </c>
      <c r="D1279" s="4" t="n">
        <v>1971</v>
      </c>
      <c r="E1279" s="4" t="s">
        <v>91</v>
      </c>
      <c r="F1279" s="4" t="s">
        <v>1726</v>
      </c>
      <c r="G1279" s="4" t="str">
        <f aca="false">IF(LEFT(I1279,3)="R1 ","L6",IF(D1279&gt;=2014,"L1",IF(D1279&gt;=1998,"L2",IF(D1279&gt;=1987,"L3",IF(D1279&gt;=1978,"L4",IF(D1279&gt;=1965,"L5","L6"))))))</f>
        <v>L5</v>
      </c>
      <c r="H1279" s="4" t="str">
        <f aca="false">IFERROR(INDEX(Lanes!$C$2:$C$60,MATCH(LEFT(I1279,FIND(" ",I1279)-1),Lanes!$A$2:$A$60,0)),"?")</f>
        <v>V</v>
      </c>
      <c r="I1279" s="4" t="s">
        <v>9421</v>
      </c>
      <c r="J1279" s="4"/>
      <c r="K1279" s="4" t="s">
        <v>2678</v>
      </c>
      <c r="L1279" s="4" t="s">
        <v>887</v>
      </c>
      <c r="M1279" s="4" t="s">
        <v>4347</v>
      </c>
      <c r="N1279" s="4" t="s">
        <v>9452</v>
      </c>
      <c r="O1279" s="4" t="s">
        <v>9569</v>
      </c>
      <c r="P1279" s="2" t="s">
        <v>9570</v>
      </c>
      <c r="Q1279" s="2" t="s">
        <v>9571</v>
      </c>
      <c r="R1279" s="4" t="s">
        <v>50</v>
      </c>
      <c r="S1279" s="4" t="s">
        <v>9572</v>
      </c>
      <c r="T1279" s="4" t="s">
        <v>107</v>
      </c>
      <c r="U1279" s="4"/>
      <c r="V1279" s="4"/>
      <c r="W1279" s="4"/>
      <c r="X1279" s="2" t="s">
        <v>9573</v>
      </c>
      <c r="Y1279" s="4" t="s">
        <v>54</v>
      </c>
      <c r="Z1279" s="4"/>
      <c r="AA1279" s="4"/>
      <c r="AB1279" s="4"/>
    </row>
    <row r="1280" customFormat="false" ht="75" hidden="false" customHeight="true" outlineLevel="0" collapsed="false">
      <c r="A1280" s="4" t="s">
        <v>9574</v>
      </c>
      <c r="B1280" s="4" t="s">
        <v>9567</v>
      </c>
      <c r="C1280" s="4" t="s">
        <v>9575</v>
      </c>
      <c r="D1280" s="4" t="n">
        <v>1973</v>
      </c>
      <c r="E1280" s="4" t="s">
        <v>91</v>
      </c>
      <c r="F1280" s="4" t="s">
        <v>1726</v>
      </c>
      <c r="G1280" s="4" t="str">
        <f aca="false">IF(LEFT(I1280,3)="R1 ","L6",IF(D1280&gt;=2014,"L1",IF(D1280&gt;=1998,"L2",IF(D1280&gt;=1987,"L3",IF(D1280&gt;=1978,"L4",IF(D1280&gt;=1965,"L5","L6"))))))</f>
        <v>L5</v>
      </c>
      <c r="H1280" s="4" t="str">
        <f aca="false">IFERROR(INDEX(Lanes!$C$2:$C$60,MATCH(LEFT(I1280,FIND(" ",I1280)-1),Lanes!$A$2:$A$60,0)),"?")</f>
        <v>V</v>
      </c>
      <c r="I1280" s="4" t="s">
        <v>9421</v>
      </c>
      <c r="J1280" s="4"/>
      <c r="K1280" s="4" t="s">
        <v>2678</v>
      </c>
      <c r="L1280" s="4" t="s">
        <v>887</v>
      </c>
      <c r="M1280" s="4" t="s">
        <v>4347</v>
      </c>
      <c r="N1280" s="4" t="s">
        <v>9452</v>
      </c>
      <c r="O1280" s="4" t="s">
        <v>9576</v>
      </c>
      <c r="P1280" s="2" t="s">
        <v>9577</v>
      </c>
      <c r="Q1280" s="2" t="s">
        <v>9578</v>
      </c>
      <c r="R1280" s="4" t="s">
        <v>50</v>
      </c>
      <c r="S1280" s="4" t="s">
        <v>9579</v>
      </c>
      <c r="T1280" s="4" t="s">
        <v>52</v>
      </c>
      <c r="U1280" s="4"/>
      <c r="V1280" s="4"/>
      <c r="W1280" s="4"/>
      <c r="X1280" s="2" t="s">
        <v>9580</v>
      </c>
      <c r="Y1280" s="4" t="s">
        <v>54</v>
      </c>
      <c r="Z1280" s="4"/>
      <c r="AA1280" s="4"/>
      <c r="AB1280" s="4"/>
    </row>
    <row r="1281" customFormat="false" ht="75" hidden="false" customHeight="true" outlineLevel="0" collapsed="false">
      <c r="A1281" s="4" t="s">
        <v>9581</v>
      </c>
      <c r="B1281" s="4" t="s">
        <v>9582</v>
      </c>
      <c r="C1281" s="4" t="s">
        <v>9583</v>
      </c>
      <c r="D1281" s="4" t="n">
        <v>1969</v>
      </c>
      <c r="E1281" s="4" t="s">
        <v>91</v>
      </c>
      <c r="F1281" s="4" t="s">
        <v>9545</v>
      </c>
      <c r="G1281" s="4" t="str">
        <f aca="false">IF(LEFT(I1281,3)="R1 ","L6",IF(D1281&gt;=2014,"L1",IF(D1281&gt;=1998,"L2",IF(D1281&gt;=1987,"L3",IF(D1281&gt;=1978,"L4",IF(D1281&gt;=1965,"L5","L6"))))))</f>
        <v>L5</v>
      </c>
      <c r="H1281" s="4" t="str">
        <f aca="false">IFERROR(INDEX(Lanes!$C$2:$C$60,MATCH(LEFT(I1281,FIND(" ",I1281)-1),Lanes!$A$2:$A$60,0)),"?")</f>
        <v>V</v>
      </c>
      <c r="I1281" s="4" t="s">
        <v>9421</v>
      </c>
      <c r="J1281" s="4"/>
      <c r="K1281" s="4" t="s">
        <v>2678</v>
      </c>
      <c r="L1281" s="4" t="s">
        <v>887</v>
      </c>
      <c r="M1281" s="4" t="s">
        <v>4347</v>
      </c>
      <c r="N1281" s="4" t="s">
        <v>9584</v>
      </c>
      <c r="O1281" s="4" t="s">
        <v>9585</v>
      </c>
      <c r="P1281" s="2" t="s">
        <v>9586</v>
      </c>
      <c r="Q1281" s="2" t="s">
        <v>9587</v>
      </c>
      <c r="R1281" s="4" t="s">
        <v>50</v>
      </c>
      <c r="S1281" s="4" t="s">
        <v>9588</v>
      </c>
      <c r="T1281" s="4" t="s">
        <v>52</v>
      </c>
      <c r="U1281" s="4"/>
      <c r="V1281" s="4"/>
      <c r="W1281" s="4"/>
      <c r="X1281" s="2" t="s">
        <v>9589</v>
      </c>
      <c r="Y1281" s="4" t="s">
        <v>54</v>
      </c>
      <c r="Z1281" s="4"/>
      <c r="AA1281" s="4"/>
      <c r="AB1281" s="4"/>
    </row>
    <row r="1282" customFormat="false" ht="75" hidden="false" customHeight="true" outlineLevel="0" collapsed="false">
      <c r="A1282" s="4" t="s">
        <v>9590</v>
      </c>
      <c r="B1282" s="4" t="s">
        <v>9591</v>
      </c>
      <c r="C1282" s="4" t="s">
        <v>9592</v>
      </c>
      <c r="D1282" s="4" t="n">
        <v>1971</v>
      </c>
      <c r="E1282" s="4" t="s">
        <v>91</v>
      </c>
      <c r="F1282" s="4" t="s">
        <v>9593</v>
      </c>
      <c r="G1282" s="4" t="str">
        <f aca="false">IF(LEFT(I1282,3)="R1 ","L6",IF(D1282&gt;=2014,"L1",IF(D1282&gt;=1998,"L2",IF(D1282&gt;=1987,"L3",IF(D1282&gt;=1978,"L4",IF(D1282&gt;=1965,"L5","L6"))))))</f>
        <v>L5</v>
      </c>
      <c r="H1282" s="4" t="str">
        <f aca="false">IFERROR(INDEX(Lanes!$C$2:$C$60,MATCH(LEFT(I1282,FIND(" ",I1282)-1),Lanes!$A$2:$A$60,0)),"?")</f>
        <v>V</v>
      </c>
      <c r="I1282" s="4" t="s">
        <v>9421</v>
      </c>
      <c r="J1282" s="4"/>
      <c r="K1282" s="4" t="s">
        <v>2678</v>
      </c>
      <c r="L1282" s="4" t="s">
        <v>887</v>
      </c>
      <c r="M1282" s="4" t="s">
        <v>9594</v>
      </c>
      <c r="N1282" s="4"/>
      <c r="O1282" s="4" t="s">
        <v>9595</v>
      </c>
      <c r="P1282" s="2" t="s">
        <v>9596</v>
      </c>
      <c r="Q1282" s="2" t="s">
        <v>9597</v>
      </c>
      <c r="R1282" s="4" t="s">
        <v>50</v>
      </c>
      <c r="S1282" s="4" t="s">
        <v>9598</v>
      </c>
      <c r="T1282" s="4" t="s">
        <v>402</v>
      </c>
      <c r="U1282" s="4"/>
      <c r="V1282" s="4"/>
      <c r="W1282" s="4"/>
      <c r="X1282" s="2" t="s">
        <v>9599</v>
      </c>
      <c r="Y1282" s="4" t="s">
        <v>54</v>
      </c>
      <c r="Z1282" s="4"/>
      <c r="AA1282" s="4"/>
      <c r="AB1282" s="4"/>
    </row>
    <row r="1283" customFormat="false" ht="75" hidden="false" customHeight="true" outlineLevel="0" collapsed="false">
      <c r="A1283" s="4" t="s">
        <v>9600</v>
      </c>
      <c r="B1283" s="4" t="s">
        <v>9601</v>
      </c>
      <c r="C1283" s="4" t="s">
        <v>9602</v>
      </c>
      <c r="D1283" s="4" t="n">
        <v>1964</v>
      </c>
      <c r="E1283" s="4" t="s">
        <v>91</v>
      </c>
      <c r="F1283" s="4" t="s">
        <v>2629</v>
      </c>
      <c r="G1283" s="4" t="str">
        <f aca="false">IF(LEFT(I1283,3)="R1 ","L6",IF(D1283&gt;=2014,"L1",IF(D1283&gt;=1998,"L2",IF(D1283&gt;=1987,"L3",IF(D1283&gt;=1978,"L4",IF(D1283&gt;=1965,"L5","L6"))))))</f>
        <v>L6</v>
      </c>
      <c r="H1283" s="4" t="str">
        <f aca="false">IFERROR(INDEX(Lanes!$C$2:$C$60,MATCH(LEFT(I1283,FIND(" ",I1283)-1),Lanes!$A$2:$A$60,0)),"?")</f>
        <v>V</v>
      </c>
      <c r="I1283" s="4" t="s">
        <v>9421</v>
      </c>
      <c r="J1283" s="4"/>
      <c r="K1283" s="4" t="s">
        <v>2678</v>
      </c>
      <c r="L1283" s="4" t="s">
        <v>887</v>
      </c>
      <c r="M1283" s="4" t="s">
        <v>4347</v>
      </c>
      <c r="N1283" s="4" t="s">
        <v>9603</v>
      </c>
      <c r="O1283" s="4" t="s">
        <v>9604</v>
      </c>
      <c r="P1283" s="2" t="s">
        <v>9605</v>
      </c>
      <c r="Q1283" s="2" t="s">
        <v>9606</v>
      </c>
      <c r="R1283" s="4" t="s">
        <v>50</v>
      </c>
      <c r="S1283" s="4" t="s">
        <v>9607</v>
      </c>
      <c r="T1283" s="4" t="s">
        <v>402</v>
      </c>
      <c r="U1283" s="4"/>
      <c r="V1283" s="4"/>
      <c r="W1283" s="4"/>
      <c r="X1283" s="2" t="s">
        <v>9608</v>
      </c>
      <c r="Y1283" s="4" t="s">
        <v>77</v>
      </c>
      <c r="Z1283" s="4"/>
      <c r="AA1283" s="4"/>
      <c r="AB1283" s="4"/>
    </row>
    <row r="1284" customFormat="false" ht="75" hidden="false" customHeight="true" outlineLevel="0" collapsed="false">
      <c r="A1284" s="4" t="s">
        <v>9609</v>
      </c>
      <c r="B1284" s="4" t="s">
        <v>9610</v>
      </c>
      <c r="C1284" s="4" t="s">
        <v>9611</v>
      </c>
      <c r="D1284" s="4" t="n">
        <v>1970</v>
      </c>
      <c r="E1284" s="4" t="s">
        <v>91</v>
      </c>
      <c r="F1284" s="4" t="s">
        <v>9612</v>
      </c>
      <c r="G1284" s="4" t="str">
        <f aca="false">IF(LEFT(I1284,3)="R1 ","L6",IF(D1284&gt;=2014,"L1",IF(D1284&gt;=1998,"L2",IF(D1284&gt;=1987,"L3",IF(D1284&gt;=1978,"L4",IF(D1284&gt;=1965,"L5","L6"))))))</f>
        <v>L5</v>
      </c>
      <c r="H1284" s="4" t="str">
        <f aca="false">IFERROR(INDEX(Lanes!$C$2:$C$60,MATCH(LEFT(I1284,FIND(" ",I1284)-1),Lanes!$A$2:$A$60,0)),"?")</f>
        <v>V</v>
      </c>
      <c r="I1284" s="4" t="s">
        <v>9421</v>
      </c>
      <c r="J1284" s="4" t="s">
        <v>9613</v>
      </c>
      <c r="K1284" s="4" t="s">
        <v>2678</v>
      </c>
      <c r="L1284" s="4" t="s">
        <v>887</v>
      </c>
      <c r="M1284" s="4" t="s">
        <v>4347</v>
      </c>
      <c r="N1284" s="4" t="s">
        <v>9614</v>
      </c>
      <c r="O1284" s="4" t="s">
        <v>9615</v>
      </c>
      <c r="P1284" s="2" t="s">
        <v>9616</v>
      </c>
      <c r="Q1284" s="2" t="s">
        <v>9617</v>
      </c>
      <c r="R1284" s="4" t="s">
        <v>50</v>
      </c>
      <c r="S1284" s="4" t="s">
        <v>9618</v>
      </c>
      <c r="T1284" s="4" t="s">
        <v>52</v>
      </c>
      <c r="U1284" s="4"/>
      <c r="V1284" s="4"/>
      <c r="W1284" s="4"/>
      <c r="X1284" s="2" t="s">
        <v>9619</v>
      </c>
      <c r="Y1284" s="4" t="s">
        <v>54</v>
      </c>
      <c r="Z1284" s="4"/>
      <c r="AA1284" s="4"/>
      <c r="AB1284" s="4"/>
    </row>
    <row r="1285" customFormat="false" ht="75" hidden="false" customHeight="true" outlineLevel="0" collapsed="false">
      <c r="A1285" s="4" t="s">
        <v>9620</v>
      </c>
      <c r="B1285" s="4" t="s">
        <v>9621</v>
      </c>
      <c r="C1285" s="4" t="s">
        <v>9622</v>
      </c>
      <c r="D1285" s="4" t="n">
        <v>1971</v>
      </c>
      <c r="E1285" s="4" t="s">
        <v>91</v>
      </c>
      <c r="F1285" s="4" t="s">
        <v>9623</v>
      </c>
      <c r="G1285" s="4" t="str">
        <f aca="false">IF(LEFT(I1285,3)="R1 ","L6",IF(D1285&gt;=2014,"L1",IF(D1285&gt;=1998,"L2",IF(D1285&gt;=1987,"L3",IF(D1285&gt;=1978,"L4",IF(D1285&gt;=1965,"L5","L6"))))))</f>
        <v>L5</v>
      </c>
      <c r="H1285" s="4" t="str">
        <f aca="false">IFERROR(INDEX(Lanes!$C$2:$C$60,MATCH(LEFT(I1285,FIND(" ",I1285)-1),Lanes!$A$2:$A$60,0)),"?")</f>
        <v>V</v>
      </c>
      <c r="I1285" s="4" t="s">
        <v>9421</v>
      </c>
      <c r="J1285" s="4"/>
      <c r="K1285" s="4" t="s">
        <v>2678</v>
      </c>
      <c r="L1285" s="4" t="s">
        <v>887</v>
      </c>
      <c r="M1285" s="4" t="s">
        <v>4347</v>
      </c>
      <c r="N1285" s="4" t="s">
        <v>9624</v>
      </c>
      <c r="O1285" s="4" t="s">
        <v>9625</v>
      </c>
      <c r="P1285" s="2" t="s">
        <v>9626</v>
      </c>
      <c r="Q1285" s="2" t="s">
        <v>9627</v>
      </c>
      <c r="R1285" s="4" t="s">
        <v>50</v>
      </c>
      <c r="S1285" s="4" t="s">
        <v>9628</v>
      </c>
      <c r="T1285" s="4" t="s">
        <v>107</v>
      </c>
      <c r="U1285" s="4"/>
      <c r="V1285" s="4"/>
      <c r="W1285" s="4"/>
      <c r="X1285" s="2" t="s">
        <v>9629</v>
      </c>
      <c r="Y1285" s="4" t="s">
        <v>54</v>
      </c>
      <c r="Z1285" s="4"/>
      <c r="AA1285" s="4"/>
      <c r="AB1285" s="4"/>
    </row>
    <row r="1286" customFormat="false" ht="75" hidden="false" customHeight="true" outlineLevel="0" collapsed="false">
      <c r="A1286" s="4" t="s">
        <v>9630</v>
      </c>
      <c r="B1286" s="4" t="s">
        <v>9631</v>
      </c>
      <c r="C1286" s="4" t="s">
        <v>9632</v>
      </c>
      <c r="D1286" s="4" t="n">
        <v>1969</v>
      </c>
      <c r="E1286" s="4" t="s">
        <v>91</v>
      </c>
      <c r="F1286" s="4" t="s">
        <v>9633</v>
      </c>
      <c r="G1286" s="4" t="str">
        <f aca="false">IF(LEFT(I1286,3)="R1 ","L6",IF(D1286&gt;=2014,"L1",IF(D1286&gt;=1998,"L2",IF(D1286&gt;=1987,"L3",IF(D1286&gt;=1978,"L4",IF(D1286&gt;=1965,"L5","L6"))))))</f>
        <v>L5</v>
      </c>
      <c r="H1286" s="4" t="str">
        <f aca="false">IFERROR(INDEX(Lanes!$C$2:$C$60,MATCH(LEFT(I1286,FIND(" ",I1286)-1),Lanes!$A$2:$A$60,0)),"?")</f>
        <v>V</v>
      </c>
      <c r="I1286" s="4" t="s">
        <v>9421</v>
      </c>
      <c r="J1286" s="4"/>
      <c r="K1286" s="4" t="s">
        <v>2678</v>
      </c>
      <c r="L1286" s="4" t="s">
        <v>887</v>
      </c>
      <c r="M1286" s="4" t="s">
        <v>4347</v>
      </c>
      <c r="N1286" s="4" t="s">
        <v>9634</v>
      </c>
      <c r="O1286" s="4" t="s">
        <v>9635</v>
      </c>
      <c r="P1286" s="2" t="s">
        <v>9636</v>
      </c>
      <c r="Q1286" s="2" t="s">
        <v>9637</v>
      </c>
      <c r="R1286" s="4" t="s">
        <v>50</v>
      </c>
      <c r="S1286" s="4" t="s">
        <v>9638</v>
      </c>
      <c r="T1286" s="4" t="s">
        <v>402</v>
      </c>
      <c r="U1286" s="4"/>
      <c r="V1286" s="4"/>
      <c r="W1286" s="4"/>
      <c r="X1286" s="2" t="s">
        <v>9639</v>
      </c>
      <c r="Y1286" s="4" t="s">
        <v>54</v>
      </c>
      <c r="Z1286" s="4"/>
      <c r="AA1286" s="4"/>
      <c r="AB1286" s="4"/>
    </row>
    <row r="1287" customFormat="false" ht="75" hidden="false" customHeight="true" outlineLevel="0" collapsed="false">
      <c r="A1287" s="4" t="s">
        <v>9640</v>
      </c>
      <c r="B1287" s="4" t="s">
        <v>9641</v>
      </c>
      <c r="C1287" s="4" t="s">
        <v>9642</v>
      </c>
      <c r="D1287" s="4" t="n">
        <v>1970</v>
      </c>
      <c r="E1287" s="4" t="s">
        <v>91</v>
      </c>
      <c r="F1287" s="4" t="s">
        <v>9643</v>
      </c>
      <c r="G1287" s="4" t="str">
        <f aca="false">IF(LEFT(I1287,3)="R1 ","L6",IF(D1287&gt;=2014,"L1",IF(D1287&gt;=1998,"L2",IF(D1287&gt;=1987,"L3",IF(D1287&gt;=1978,"L4",IF(D1287&gt;=1965,"L5","L6"))))))</f>
        <v>L5</v>
      </c>
      <c r="H1287" s="4" t="str">
        <f aca="false">IFERROR(INDEX(Lanes!$C$2:$C$60,MATCH(LEFT(I1287,FIND(" ",I1287)-1),Lanes!$A$2:$A$60,0)),"?")</f>
        <v>V</v>
      </c>
      <c r="I1287" s="4" t="s">
        <v>9421</v>
      </c>
      <c r="J1287" s="4"/>
      <c r="K1287" s="4" t="s">
        <v>2678</v>
      </c>
      <c r="L1287" s="4" t="s">
        <v>887</v>
      </c>
      <c r="M1287" s="4" t="s">
        <v>9644</v>
      </c>
      <c r="N1287" s="4"/>
      <c r="O1287" s="4" t="s">
        <v>9645</v>
      </c>
      <c r="P1287" s="2" t="s">
        <v>9646</v>
      </c>
      <c r="Q1287" s="2" t="s">
        <v>9647</v>
      </c>
      <c r="R1287" s="4" t="s">
        <v>50</v>
      </c>
      <c r="S1287" s="4" t="s">
        <v>9648</v>
      </c>
      <c r="T1287" s="4" t="s">
        <v>107</v>
      </c>
      <c r="U1287" s="4"/>
      <c r="V1287" s="4"/>
      <c r="W1287" s="4"/>
      <c r="X1287" s="2" t="s">
        <v>9649</v>
      </c>
      <c r="Y1287" s="4" t="s">
        <v>54</v>
      </c>
      <c r="Z1287" s="4"/>
      <c r="AA1287" s="4"/>
      <c r="AB1287" s="4"/>
    </row>
    <row r="1288" customFormat="false" ht="75" hidden="false" customHeight="true" outlineLevel="0" collapsed="false">
      <c r="A1288" s="4" t="s">
        <v>9650</v>
      </c>
      <c r="B1288" s="4" t="s">
        <v>9651</v>
      </c>
      <c r="C1288" s="4" t="s">
        <v>9652</v>
      </c>
      <c r="D1288" s="4" t="n">
        <v>1999</v>
      </c>
      <c r="E1288" s="4" t="s">
        <v>91</v>
      </c>
      <c r="F1288" s="4" t="s">
        <v>1797</v>
      </c>
      <c r="G1288" s="4" t="str">
        <f aca="false">IF(LEFT(I1288,3)="R1 ","L6",IF(D1288&gt;=2014,"L1",IF(D1288&gt;=1998,"L2",IF(D1288&gt;=1987,"L3",IF(D1288&gt;=1978,"L4",IF(D1288&gt;=1965,"L5","L6"))))))</f>
        <v>L2</v>
      </c>
      <c r="H1288" s="4" t="str">
        <f aca="false">IFERROR(INDEX(Lanes!$C$2:$C$60,MATCH(LEFT(I1288,FIND(" ",I1288)-1),Lanes!$A$2:$A$60,0)),"?")</f>
        <v>V</v>
      </c>
      <c r="I1288" s="4" t="s">
        <v>9653</v>
      </c>
      <c r="J1288" s="4"/>
      <c r="K1288" s="4" t="s">
        <v>249</v>
      </c>
      <c r="L1288" s="4" t="s">
        <v>352</v>
      </c>
      <c r="M1288" s="4" t="s">
        <v>353</v>
      </c>
      <c r="N1288" s="4"/>
      <c r="O1288" s="4" t="s">
        <v>9654</v>
      </c>
      <c r="P1288" s="2" t="s">
        <v>9655</v>
      </c>
      <c r="Q1288" s="2" t="s">
        <v>9656</v>
      </c>
      <c r="R1288" s="4" t="s">
        <v>50</v>
      </c>
      <c r="S1288" s="4" t="s">
        <v>9657</v>
      </c>
      <c r="T1288" s="4" t="s">
        <v>52</v>
      </c>
      <c r="U1288" s="4"/>
      <c r="V1288" s="4" t="s">
        <v>9658</v>
      </c>
      <c r="W1288" s="4" t="s">
        <v>75</v>
      </c>
      <c r="X1288" s="2" t="s">
        <v>9659</v>
      </c>
      <c r="Y1288" s="4" t="s">
        <v>77</v>
      </c>
      <c r="Z1288" s="4"/>
      <c r="AA1288" s="4"/>
      <c r="AB1288" s="4"/>
    </row>
    <row r="1289" customFormat="false" ht="75" hidden="false" customHeight="true" outlineLevel="0" collapsed="false">
      <c r="A1289" s="4" t="s">
        <v>9660</v>
      </c>
      <c r="B1289" s="4" t="s">
        <v>9651</v>
      </c>
      <c r="C1289" s="4" t="s">
        <v>9661</v>
      </c>
      <c r="D1289" s="4" t="n">
        <v>2002</v>
      </c>
      <c r="E1289" s="4" t="s">
        <v>91</v>
      </c>
      <c r="F1289" s="4" t="s">
        <v>2536</v>
      </c>
      <c r="G1289" s="4" t="str">
        <f aca="false">IF(LEFT(I1289,3)="R1 ","L6",IF(D1289&gt;=2014,"L1",IF(D1289&gt;=1998,"L2",IF(D1289&gt;=1987,"L3",IF(D1289&gt;=1978,"L4",IF(D1289&gt;=1965,"L5","L6"))))))</f>
        <v>L2</v>
      </c>
      <c r="H1289" s="4" t="str">
        <f aca="false">IFERROR(INDEX(Lanes!$C$2:$C$60,MATCH(LEFT(I1289,FIND(" ",I1289)-1),Lanes!$A$2:$A$60,0)),"?")</f>
        <v>V</v>
      </c>
      <c r="I1289" s="4" t="s">
        <v>9653</v>
      </c>
      <c r="J1289" s="4"/>
      <c r="K1289" s="4" t="s">
        <v>249</v>
      </c>
      <c r="L1289" s="4" t="s">
        <v>352</v>
      </c>
      <c r="M1289" s="4" t="s">
        <v>353</v>
      </c>
      <c r="N1289" s="4"/>
      <c r="O1289" s="4" t="s">
        <v>9662</v>
      </c>
      <c r="P1289" s="2" t="s">
        <v>9663</v>
      </c>
      <c r="Q1289" s="2" t="s">
        <v>9664</v>
      </c>
      <c r="R1289" s="4" t="s">
        <v>50</v>
      </c>
      <c r="S1289" s="4" t="s">
        <v>9665</v>
      </c>
      <c r="T1289" s="4" t="s">
        <v>52</v>
      </c>
      <c r="U1289" s="4" t="s">
        <v>75</v>
      </c>
      <c r="V1289" s="4" t="s">
        <v>9658</v>
      </c>
      <c r="W1289" s="4" t="s">
        <v>75</v>
      </c>
      <c r="X1289" s="2" t="s">
        <v>9666</v>
      </c>
      <c r="Y1289" s="4" t="s">
        <v>54</v>
      </c>
      <c r="Z1289" s="4"/>
      <c r="AA1289" s="4"/>
      <c r="AB1289" s="4"/>
    </row>
    <row r="1290" customFormat="false" ht="75" hidden="false" customHeight="true" outlineLevel="0" collapsed="false">
      <c r="A1290" s="4" t="s">
        <v>9667</v>
      </c>
      <c r="B1290" s="4" t="s">
        <v>9651</v>
      </c>
      <c r="C1290" s="4" t="s">
        <v>9668</v>
      </c>
      <c r="D1290" s="4" t="n">
        <v>2004</v>
      </c>
      <c r="E1290" s="4" t="s">
        <v>91</v>
      </c>
      <c r="F1290" s="4" t="s">
        <v>2536</v>
      </c>
      <c r="G1290" s="4" t="str">
        <f aca="false">IF(LEFT(I1290,3)="R1 ","L6",IF(D1290&gt;=2014,"L1",IF(D1290&gt;=1998,"L2",IF(D1290&gt;=1987,"L3",IF(D1290&gt;=1978,"L4",IF(D1290&gt;=1965,"L5","L6"))))))</f>
        <v>L2</v>
      </c>
      <c r="H1290" s="4" t="str">
        <f aca="false">IFERROR(INDEX(Lanes!$C$2:$C$60,MATCH(LEFT(I1290,FIND(" ",I1290)-1),Lanes!$A$2:$A$60,0)),"?")</f>
        <v>V</v>
      </c>
      <c r="I1290" s="4" t="s">
        <v>9653</v>
      </c>
      <c r="J1290" s="4"/>
      <c r="K1290" s="4" t="s">
        <v>249</v>
      </c>
      <c r="L1290" s="4" t="s">
        <v>352</v>
      </c>
      <c r="M1290" s="4" t="s">
        <v>353</v>
      </c>
      <c r="N1290" s="4"/>
      <c r="O1290" s="4" t="s">
        <v>9669</v>
      </c>
      <c r="P1290" s="2" t="s">
        <v>9670</v>
      </c>
      <c r="Q1290" s="2" t="s">
        <v>9671</v>
      </c>
      <c r="R1290" s="4" t="s">
        <v>50</v>
      </c>
      <c r="S1290" s="4" t="s">
        <v>9672</v>
      </c>
      <c r="T1290" s="4" t="s">
        <v>52</v>
      </c>
      <c r="U1290" s="4"/>
      <c r="V1290" s="4" t="s">
        <v>9658</v>
      </c>
      <c r="W1290" s="4" t="s">
        <v>75</v>
      </c>
      <c r="X1290" s="2" t="s">
        <v>9659</v>
      </c>
      <c r="Y1290" s="4" t="s">
        <v>77</v>
      </c>
      <c r="Z1290" s="4"/>
      <c r="AA1290" s="4"/>
      <c r="AB1290" s="4"/>
    </row>
    <row r="1291" customFormat="false" ht="75" hidden="false" customHeight="true" outlineLevel="0" collapsed="false">
      <c r="A1291" s="4" t="s">
        <v>9673</v>
      </c>
      <c r="B1291" s="4" t="s">
        <v>9651</v>
      </c>
      <c r="C1291" s="4" t="s">
        <v>9674</v>
      </c>
      <c r="D1291" s="4" t="n">
        <v>2005</v>
      </c>
      <c r="E1291" s="4" t="s">
        <v>396</v>
      </c>
      <c r="F1291" s="4" t="s">
        <v>2536</v>
      </c>
      <c r="G1291" s="4" t="str">
        <f aca="false">IF(LEFT(I1291,3)="R1 ","L6",IF(D1291&gt;=2014,"L1",IF(D1291&gt;=1998,"L2",IF(D1291&gt;=1987,"L3",IF(D1291&gt;=1978,"L4",IF(D1291&gt;=1965,"L5","L6"))))))</f>
        <v>L2</v>
      </c>
      <c r="H1291" s="4" t="str">
        <f aca="false">IFERROR(INDEX(Lanes!$C$2:$C$60,MATCH(LEFT(I1291,FIND(" ",I1291)-1),Lanes!$A$2:$A$60,0)),"?")</f>
        <v>V</v>
      </c>
      <c r="I1291" s="4" t="s">
        <v>9653</v>
      </c>
      <c r="J1291" s="4"/>
      <c r="K1291" s="4" t="s">
        <v>249</v>
      </c>
      <c r="L1291" s="4" t="s">
        <v>352</v>
      </c>
      <c r="M1291" s="4" t="s">
        <v>353</v>
      </c>
      <c r="N1291" s="4"/>
      <c r="O1291" s="4" t="s">
        <v>9675</v>
      </c>
      <c r="P1291" s="2" t="s">
        <v>9676</v>
      </c>
      <c r="Q1291" s="2" t="s">
        <v>9677</v>
      </c>
      <c r="R1291" s="4" t="s">
        <v>50</v>
      </c>
      <c r="S1291" s="4" t="s">
        <v>9678</v>
      </c>
      <c r="T1291" s="4" t="s">
        <v>107</v>
      </c>
      <c r="U1291" s="4"/>
      <c r="V1291" s="4" t="s">
        <v>5700</v>
      </c>
      <c r="W1291" s="4" t="s">
        <v>75</v>
      </c>
      <c r="X1291" s="2" t="s">
        <v>9659</v>
      </c>
      <c r="Y1291" s="4" t="s">
        <v>77</v>
      </c>
      <c r="Z1291" s="4"/>
      <c r="AA1291" s="4"/>
      <c r="AB1291" s="4"/>
    </row>
    <row r="1292" customFormat="false" ht="75" hidden="false" customHeight="true" outlineLevel="0" collapsed="false">
      <c r="A1292" s="4" t="s">
        <v>9679</v>
      </c>
      <c r="B1292" s="4" t="s">
        <v>9651</v>
      </c>
      <c r="C1292" s="4" t="s">
        <v>9680</v>
      </c>
      <c r="D1292" s="4" t="n">
        <v>2007</v>
      </c>
      <c r="E1292" s="4" t="s">
        <v>91</v>
      </c>
      <c r="F1292" s="4" t="s">
        <v>2536</v>
      </c>
      <c r="G1292" s="4" t="str">
        <f aca="false">IF(LEFT(I1292,3)="R1 ","L6",IF(D1292&gt;=2014,"L1",IF(D1292&gt;=1998,"L2",IF(D1292&gt;=1987,"L3",IF(D1292&gt;=1978,"L4",IF(D1292&gt;=1965,"L5","L6"))))))</f>
        <v>L2</v>
      </c>
      <c r="H1292" s="4" t="str">
        <f aca="false">IFERROR(INDEX(Lanes!$C$2:$C$60,MATCH(LEFT(I1292,FIND(" ",I1292)-1),Lanes!$A$2:$A$60,0)),"?")</f>
        <v>V</v>
      </c>
      <c r="I1292" s="4" t="s">
        <v>9653</v>
      </c>
      <c r="J1292" s="4"/>
      <c r="K1292" s="4" t="s">
        <v>249</v>
      </c>
      <c r="L1292" s="4" t="s">
        <v>352</v>
      </c>
      <c r="M1292" s="4" t="s">
        <v>353</v>
      </c>
      <c r="N1292" s="4"/>
      <c r="O1292" s="4" t="s">
        <v>9681</v>
      </c>
      <c r="P1292" s="2" t="s">
        <v>9682</v>
      </c>
      <c r="Q1292" s="2" t="s">
        <v>9683</v>
      </c>
      <c r="R1292" s="4" t="s">
        <v>50</v>
      </c>
      <c r="S1292" s="4" t="s">
        <v>9684</v>
      </c>
      <c r="T1292" s="4" t="s">
        <v>52</v>
      </c>
      <c r="U1292" s="4"/>
      <c r="V1292" s="4"/>
      <c r="W1292" s="4" t="s">
        <v>75</v>
      </c>
      <c r="X1292" s="2" t="s">
        <v>9659</v>
      </c>
      <c r="Y1292" s="4" t="s">
        <v>77</v>
      </c>
      <c r="Z1292" s="4"/>
      <c r="AA1292" s="4"/>
      <c r="AB1292" s="4"/>
    </row>
    <row r="1293" customFormat="false" ht="75" hidden="false" customHeight="true" outlineLevel="0" collapsed="false">
      <c r="A1293" s="4" t="s">
        <v>9685</v>
      </c>
      <c r="B1293" s="4" t="s">
        <v>9651</v>
      </c>
      <c r="C1293" s="4" t="s">
        <v>9686</v>
      </c>
      <c r="D1293" s="4" t="n">
        <v>2009</v>
      </c>
      <c r="E1293" s="4" t="s">
        <v>91</v>
      </c>
      <c r="F1293" s="4" t="s">
        <v>2536</v>
      </c>
      <c r="G1293" s="4" t="str">
        <f aca="false">IF(LEFT(I1293,3)="R1 ","L6",IF(D1293&gt;=2014,"L1",IF(D1293&gt;=1998,"L2",IF(D1293&gt;=1987,"L3",IF(D1293&gt;=1978,"L4",IF(D1293&gt;=1965,"L5","L6"))))))</f>
        <v>L2</v>
      </c>
      <c r="H1293" s="4" t="str">
        <f aca="false">IFERROR(INDEX(Lanes!$C$2:$C$60,MATCH(LEFT(I1293,FIND(" ",I1293)-1),Lanes!$A$2:$A$60,0)),"?")</f>
        <v>V</v>
      </c>
      <c r="I1293" s="4" t="s">
        <v>9653</v>
      </c>
      <c r="J1293" s="4"/>
      <c r="K1293" s="4" t="s">
        <v>249</v>
      </c>
      <c r="L1293" s="4" t="s">
        <v>352</v>
      </c>
      <c r="M1293" s="4" t="s">
        <v>353</v>
      </c>
      <c r="N1293" s="4"/>
      <c r="O1293" s="4" t="s">
        <v>9687</v>
      </c>
      <c r="P1293" s="2" t="s">
        <v>9688</v>
      </c>
      <c r="Q1293" s="2" t="s">
        <v>9689</v>
      </c>
      <c r="R1293" s="4" t="s">
        <v>50</v>
      </c>
      <c r="S1293" s="4" t="s">
        <v>9690</v>
      </c>
      <c r="T1293" s="4" t="s">
        <v>107</v>
      </c>
      <c r="U1293" s="4"/>
      <c r="V1293" s="4"/>
      <c r="W1293" s="4" t="s">
        <v>75</v>
      </c>
      <c r="X1293" s="2" t="s">
        <v>9659</v>
      </c>
      <c r="Y1293" s="4" t="s">
        <v>77</v>
      </c>
      <c r="Z1293" s="4"/>
      <c r="AA1293" s="4"/>
      <c r="AB1293" s="4"/>
    </row>
    <row r="1294" customFormat="false" ht="75" hidden="false" customHeight="true" outlineLevel="0" collapsed="false">
      <c r="A1294" s="4" t="s">
        <v>9691</v>
      </c>
      <c r="B1294" s="4" t="s">
        <v>9651</v>
      </c>
      <c r="C1294" s="4" t="s">
        <v>9692</v>
      </c>
      <c r="D1294" s="4" t="n">
        <v>2011</v>
      </c>
      <c r="E1294" s="4" t="s">
        <v>91</v>
      </c>
      <c r="F1294" s="4" t="s">
        <v>9693</v>
      </c>
      <c r="G1294" s="4" t="str">
        <f aca="false">IF(LEFT(I1294,3)="R1 ","L6",IF(D1294&gt;=2014,"L1",IF(D1294&gt;=1998,"L2",IF(D1294&gt;=1987,"L3",IF(D1294&gt;=1978,"L4",IF(D1294&gt;=1965,"L5","L6"))))))</f>
        <v>L2</v>
      </c>
      <c r="H1294" s="4" t="str">
        <f aca="false">IFERROR(INDEX(Lanes!$C$2:$C$60,MATCH(LEFT(I1294,FIND(" ",I1294)-1),Lanes!$A$2:$A$60,0)),"?")</f>
        <v>V</v>
      </c>
      <c r="I1294" s="4" t="s">
        <v>9653</v>
      </c>
      <c r="J1294" s="4"/>
      <c r="K1294" s="4" t="s">
        <v>249</v>
      </c>
      <c r="L1294" s="4" t="s">
        <v>352</v>
      </c>
      <c r="M1294" s="4" t="s">
        <v>353</v>
      </c>
      <c r="N1294" s="4"/>
      <c r="O1294" s="4" t="s">
        <v>9694</v>
      </c>
      <c r="P1294" s="2" t="s">
        <v>9695</v>
      </c>
      <c r="Q1294" s="2" t="s">
        <v>9696</v>
      </c>
      <c r="R1294" s="4" t="s">
        <v>50</v>
      </c>
      <c r="S1294" s="4" t="s">
        <v>9697</v>
      </c>
      <c r="T1294" s="4" t="s">
        <v>107</v>
      </c>
      <c r="U1294" s="4"/>
      <c r="V1294" s="4"/>
      <c r="W1294" s="4" t="s">
        <v>75</v>
      </c>
      <c r="X1294" s="2" t="s">
        <v>9659</v>
      </c>
      <c r="Y1294" s="4" t="s">
        <v>77</v>
      </c>
      <c r="Z1294" s="4"/>
      <c r="AA1294" s="4"/>
      <c r="AB1294" s="4"/>
    </row>
    <row r="1295" customFormat="false" ht="75" hidden="false" customHeight="true" outlineLevel="0" collapsed="false">
      <c r="A1295" s="4" t="s">
        <v>9698</v>
      </c>
      <c r="B1295" s="4" t="s">
        <v>9651</v>
      </c>
      <c r="C1295" s="4" t="s">
        <v>9699</v>
      </c>
      <c r="D1295" s="4" t="n">
        <v>2015</v>
      </c>
      <c r="E1295" s="4" t="s">
        <v>91</v>
      </c>
      <c r="F1295" s="4" t="s">
        <v>9693</v>
      </c>
      <c r="G1295" s="4" t="str">
        <f aca="false">IF(LEFT(I1295,3)="R1 ","L6",IF(D1295&gt;=2014,"L1",IF(D1295&gt;=1998,"L2",IF(D1295&gt;=1987,"L3",IF(D1295&gt;=1978,"L4",IF(D1295&gt;=1965,"L5","L6"))))))</f>
        <v>L1</v>
      </c>
      <c r="H1295" s="4" t="str">
        <f aca="false">IFERROR(INDEX(Lanes!$C$2:$C$60,MATCH(LEFT(I1295,FIND(" ",I1295)-1),Lanes!$A$2:$A$60,0)),"?")</f>
        <v>V</v>
      </c>
      <c r="I1295" s="4" t="s">
        <v>9653</v>
      </c>
      <c r="J1295" s="4"/>
      <c r="K1295" s="4" t="s">
        <v>249</v>
      </c>
      <c r="L1295" s="4" t="s">
        <v>352</v>
      </c>
      <c r="M1295" s="4" t="s">
        <v>353</v>
      </c>
      <c r="N1295" s="4"/>
      <c r="O1295" s="4" t="s">
        <v>9700</v>
      </c>
      <c r="P1295" s="2" t="s">
        <v>9701</v>
      </c>
      <c r="Q1295" s="2" t="s">
        <v>9702</v>
      </c>
      <c r="R1295" s="4" t="s">
        <v>50</v>
      </c>
      <c r="S1295" s="4" t="s">
        <v>9703</v>
      </c>
      <c r="T1295" s="4" t="s">
        <v>107</v>
      </c>
      <c r="U1295" s="4"/>
      <c r="V1295" s="4"/>
      <c r="W1295" s="4" t="s">
        <v>75</v>
      </c>
      <c r="X1295" s="2" t="s">
        <v>9659</v>
      </c>
      <c r="Y1295" s="4" t="s">
        <v>77</v>
      </c>
      <c r="Z1295" s="4"/>
      <c r="AA1295" s="4"/>
      <c r="AB1295" s="4"/>
    </row>
    <row r="1296" customFormat="false" ht="75" hidden="false" customHeight="true" outlineLevel="0" collapsed="false">
      <c r="A1296" s="4" t="s">
        <v>9704</v>
      </c>
      <c r="B1296" s="4" t="s">
        <v>9651</v>
      </c>
      <c r="C1296" s="4" t="s">
        <v>9705</v>
      </c>
      <c r="D1296" s="4" t="n">
        <v>2016</v>
      </c>
      <c r="E1296" s="4" t="s">
        <v>91</v>
      </c>
      <c r="F1296" s="4" t="s">
        <v>9693</v>
      </c>
      <c r="G1296" s="4" t="str">
        <f aca="false">IF(LEFT(I1296,3)="R1 ","L6",IF(D1296&gt;=2014,"L1",IF(D1296&gt;=1998,"L2",IF(D1296&gt;=1987,"L3",IF(D1296&gt;=1978,"L4",IF(D1296&gt;=1965,"L5","L6"))))))</f>
        <v>L1</v>
      </c>
      <c r="H1296" s="4" t="str">
        <f aca="false">IFERROR(INDEX(Lanes!$C$2:$C$60,MATCH(LEFT(I1296,FIND(" ",I1296)-1),Lanes!$A$2:$A$60,0)),"?")</f>
        <v>V</v>
      </c>
      <c r="I1296" s="4" t="s">
        <v>9653</v>
      </c>
      <c r="J1296" s="4"/>
      <c r="K1296" s="4" t="s">
        <v>249</v>
      </c>
      <c r="L1296" s="4" t="s">
        <v>352</v>
      </c>
      <c r="M1296" s="4" t="s">
        <v>353</v>
      </c>
      <c r="N1296" s="4"/>
      <c r="O1296" s="4" t="s">
        <v>9706</v>
      </c>
      <c r="P1296" s="2" t="s">
        <v>9707</v>
      </c>
      <c r="Q1296" s="2" t="s">
        <v>9708</v>
      </c>
      <c r="R1296" s="4" t="s">
        <v>50</v>
      </c>
      <c r="S1296" s="4" t="s">
        <v>9709</v>
      </c>
      <c r="T1296" s="4" t="s">
        <v>107</v>
      </c>
      <c r="U1296" s="4"/>
      <c r="V1296" s="4"/>
      <c r="W1296" s="4" t="s">
        <v>75</v>
      </c>
      <c r="X1296" s="2" t="s">
        <v>9659</v>
      </c>
      <c r="Y1296" s="4" t="s">
        <v>77</v>
      </c>
      <c r="Z1296" s="4"/>
      <c r="AA1296" s="4"/>
      <c r="AB1296" s="4"/>
    </row>
    <row r="1297" customFormat="false" ht="75" hidden="false" customHeight="true" outlineLevel="0" collapsed="false">
      <c r="A1297" s="4" t="s">
        <v>9710</v>
      </c>
      <c r="B1297" s="4" t="s">
        <v>9651</v>
      </c>
      <c r="C1297" s="4" t="s">
        <v>9711</v>
      </c>
      <c r="D1297" s="4" t="n">
        <v>2019</v>
      </c>
      <c r="E1297" s="4" t="s">
        <v>91</v>
      </c>
      <c r="F1297" s="4" t="s">
        <v>9693</v>
      </c>
      <c r="G1297" s="4" t="str">
        <f aca="false">IF(LEFT(I1297,3)="R1 ","L6",IF(D1297&gt;=2014,"L1",IF(D1297&gt;=1998,"L2",IF(D1297&gt;=1987,"L3",IF(D1297&gt;=1978,"L4",IF(D1297&gt;=1965,"L5","L6"))))))</f>
        <v>L1</v>
      </c>
      <c r="H1297" s="4" t="str">
        <f aca="false">IFERROR(INDEX(Lanes!$C$2:$C$60,MATCH(LEFT(I1297,FIND(" ",I1297)-1),Lanes!$A$2:$A$60,0)),"?")</f>
        <v>V</v>
      </c>
      <c r="I1297" s="4" t="s">
        <v>9653</v>
      </c>
      <c r="J1297" s="4"/>
      <c r="K1297" s="4" t="s">
        <v>249</v>
      </c>
      <c r="L1297" s="4" t="s">
        <v>352</v>
      </c>
      <c r="M1297" s="4" t="s">
        <v>353</v>
      </c>
      <c r="N1297" s="4"/>
      <c r="O1297" s="4" t="s">
        <v>9712</v>
      </c>
      <c r="P1297" s="2" t="s">
        <v>9713</v>
      </c>
      <c r="Q1297" s="2" t="s">
        <v>9714</v>
      </c>
      <c r="R1297" s="4" t="s">
        <v>50</v>
      </c>
      <c r="S1297" s="4" t="s">
        <v>9715</v>
      </c>
      <c r="T1297" s="4" t="s">
        <v>107</v>
      </c>
      <c r="U1297" s="4"/>
      <c r="V1297" s="4" t="s">
        <v>9716</v>
      </c>
      <c r="W1297" s="4" t="s">
        <v>75</v>
      </c>
      <c r="X1297" s="2" t="s">
        <v>9659</v>
      </c>
      <c r="Y1297" s="4" t="s">
        <v>77</v>
      </c>
      <c r="Z1297" s="4"/>
      <c r="AA1297" s="4"/>
      <c r="AB1297" s="4"/>
    </row>
    <row r="1298" customFormat="false" ht="75" hidden="false" customHeight="true" outlineLevel="0" collapsed="false">
      <c r="A1298" s="4" t="s">
        <v>9717</v>
      </c>
      <c r="B1298" s="4" t="s">
        <v>9651</v>
      </c>
      <c r="C1298" s="4" t="s">
        <v>9718</v>
      </c>
      <c r="D1298" s="4" t="n">
        <v>2022</v>
      </c>
      <c r="E1298" s="4" t="s">
        <v>91</v>
      </c>
      <c r="F1298" s="4" t="s">
        <v>9693</v>
      </c>
      <c r="G1298" s="4" t="str">
        <f aca="false">IF(LEFT(I1298,3)="R1 ","L6",IF(D1298&gt;=2014,"L1",IF(D1298&gt;=1998,"L2",IF(D1298&gt;=1987,"L3",IF(D1298&gt;=1978,"L4",IF(D1298&gt;=1965,"L5","L6"))))))</f>
        <v>L1</v>
      </c>
      <c r="H1298" s="4" t="str">
        <f aca="false">IFERROR(INDEX(Lanes!$C$2:$C$60,MATCH(LEFT(I1298,FIND(" ",I1298)-1),Lanes!$A$2:$A$60,0)),"?")</f>
        <v>V</v>
      </c>
      <c r="I1298" s="4" t="s">
        <v>9653</v>
      </c>
      <c r="J1298" s="4"/>
      <c r="K1298" s="4" t="s">
        <v>370</v>
      </c>
      <c r="L1298" s="4" t="s">
        <v>352</v>
      </c>
      <c r="M1298" s="4" t="s">
        <v>353</v>
      </c>
      <c r="N1298" s="4"/>
      <c r="O1298" s="4" t="s">
        <v>9719</v>
      </c>
      <c r="P1298" s="2" t="s">
        <v>9720</v>
      </c>
      <c r="Q1298" s="2" t="s">
        <v>9721</v>
      </c>
      <c r="R1298" s="4" t="s">
        <v>50</v>
      </c>
      <c r="S1298" s="4" t="s">
        <v>9722</v>
      </c>
      <c r="T1298" s="4" t="s">
        <v>52</v>
      </c>
      <c r="U1298" s="4"/>
      <c r="V1298" s="4" t="s">
        <v>9723</v>
      </c>
      <c r="W1298" s="4" t="s">
        <v>75</v>
      </c>
      <c r="X1298" s="2" t="s">
        <v>9659</v>
      </c>
      <c r="Y1298" s="4" t="s">
        <v>77</v>
      </c>
      <c r="Z1298" s="4"/>
      <c r="AA1298" s="4"/>
      <c r="AB1298" s="4"/>
    </row>
    <row r="1299" customFormat="false" ht="75" hidden="false" customHeight="true" outlineLevel="0" collapsed="false">
      <c r="A1299" s="4" t="s">
        <v>9724</v>
      </c>
      <c r="B1299" s="4" t="s">
        <v>9651</v>
      </c>
      <c r="C1299" s="4" t="s">
        <v>9725</v>
      </c>
      <c r="D1299" s="4" t="n">
        <v>2023</v>
      </c>
      <c r="E1299" s="4" t="s">
        <v>91</v>
      </c>
      <c r="F1299" s="4" t="s">
        <v>9693</v>
      </c>
      <c r="G1299" s="4" t="str">
        <f aca="false">IF(LEFT(I1299,3)="R1 ","L6",IF(D1299&gt;=2014,"L1",IF(D1299&gt;=1998,"L2",IF(D1299&gt;=1987,"L3",IF(D1299&gt;=1978,"L4",IF(D1299&gt;=1965,"L5","L6"))))))</f>
        <v>L1</v>
      </c>
      <c r="H1299" s="4" t="str">
        <f aca="false">IFERROR(INDEX(Lanes!$C$2:$C$60,MATCH(LEFT(I1299,FIND(" ",I1299)-1),Lanes!$A$2:$A$60,0)),"?")</f>
        <v>V</v>
      </c>
      <c r="I1299" s="4" t="s">
        <v>9653</v>
      </c>
      <c r="J1299" s="4"/>
      <c r="K1299" s="4" t="s">
        <v>249</v>
      </c>
      <c r="L1299" s="4" t="s">
        <v>352</v>
      </c>
      <c r="M1299" s="4" t="s">
        <v>353</v>
      </c>
      <c r="N1299" s="4"/>
      <c r="O1299" s="4" t="s">
        <v>9726</v>
      </c>
      <c r="P1299" s="2" t="s">
        <v>9727</v>
      </c>
      <c r="Q1299" s="2" t="s">
        <v>9728</v>
      </c>
      <c r="R1299" s="4" t="s">
        <v>50</v>
      </c>
      <c r="S1299" s="4" t="s">
        <v>9729</v>
      </c>
      <c r="T1299" s="4" t="s">
        <v>107</v>
      </c>
      <c r="U1299" s="4"/>
      <c r="V1299" s="4" t="s">
        <v>9716</v>
      </c>
      <c r="W1299" s="4" t="s">
        <v>75</v>
      </c>
      <c r="X1299" s="2" t="s">
        <v>9659</v>
      </c>
      <c r="Y1299" s="4" t="s">
        <v>77</v>
      </c>
      <c r="Z1299" s="4"/>
      <c r="AA1299" s="4"/>
      <c r="AB1299" s="4"/>
    </row>
    <row r="1300" customFormat="false" ht="75" hidden="false" customHeight="true" outlineLevel="0" collapsed="false">
      <c r="A1300" s="4" t="s">
        <v>9730</v>
      </c>
      <c r="B1300" s="4" t="s">
        <v>9731</v>
      </c>
      <c r="C1300" s="4" t="s">
        <v>9732</v>
      </c>
      <c r="D1300" s="4" t="n">
        <v>2018</v>
      </c>
      <c r="E1300" s="4" t="s">
        <v>91</v>
      </c>
      <c r="F1300" s="4" t="s">
        <v>9693</v>
      </c>
      <c r="G1300" s="4" t="str">
        <f aca="false">IF(LEFT(I1300,3)="R1 ","L6",IF(D1300&gt;=2014,"L1",IF(D1300&gt;=1998,"L2",IF(D1300&gt;=1987,"L3",IF(D1300&gt;=1978,"L4",IF(D1300&gt;=1965,"L5","L6"))))))</f>
        <v>L1</v>
      </c>
      <c r="H1300" s="4" t="str">
        <f aca="false">IFERROR(INDEX(Lanes!$C$2:$C$60,MATCH(LEFT(I1300,FIND(" ",I1300)-1),Lanes!$A$2:$A$60,0)),"?")</f>
        <v>V</v>
      </c>
      <c r="I1300" s="4" t="s">
        <v>9653</v>
      </c>
      <c r="J1300" s="4"/>
      <c r="K1300" s="4" t="s">
        <v>44</v>
      </c>
      <c r="L1300" s="4" t="s">
        <v>352</v>
      </c>
      <c r="M1300" s="4" t="s">
        <v>353</v>
      </c>
      <c r="N1300" s="4"/>
      <c r="O1300" s="4" t="s">
        <v>9733</v>
      </c>
      <c r="P1300" s="2" t="s">
        <v>9734</v>
      </c>
      <c r="Q1300" s="2" t="s">
        <v>9735</v>
      </c>
      <c r="R1300" s="4" t="s">
        <v>50</v>
      </c>
      <c r="S1300" s="4" t="s">
        <v>9736</v>
      </c>
      <c r="T1300" s="4" t="s">
        <v>107</v>
      </c>
      <c r="U1300" s="4"/>
      <c r="V1300" s="4"/>
      <c r="W1300" s="4" t="s">
        <v>75</v>
      </c>
      <c r="X1300" s="2" t="s">
        <v>9737</v>
      </c>
      <c r="Y1300" s="4" t="s">
        <v>77</v>
      </c>
      <c r="Z1300" s="4"/>
      <c r="AA1300" s="4"/>
      <c r="AB1300" s="4"/>
    </row>
    <row r="1301" customFormat="false" ht="75" hidden="false" customHeight="true" outlineLevel="0" collapsed="false">
      <c r="A1301" s="4" t="s">
        <v>9738</v>
      </c>
      <c r="B1301" s="4" t="s">
        <v>9731</v>
      </c>
      <c r="C1301" s="4" t="s">
        <v>9739</v>
      </c>
      <c r="D1301" s="4" t="n">
        <v>2020</v>
      </c>
      <c r="E1301" s="4" t="s">
        <v>91</v>
      </c>
      <c r="F1301" s="4" t="s">
        <v>9693</v>
      </c>
      <c r="G1301" s="4" t="str">
        <f aca="false">IF(LEFT(I1301,3)="R1 ","L6",IF(D1301&gt;=2014,"L1",IF(D1301&gt;=1998,"L2",IF(D1301&gt;=1987,"L3",IF(D1301&gt;=1978,"L4",IF(D1301&gt;=1965,"L5","L6"))))))</f>
        <v>L1</v>
      </c>
      <c r="H1301" s="4" t="str">
        <f aca="false">IFERROR(INDEX(Lanes!$C$2:$C$60,MATCH(LEFT(I1301,FIND(" ",I1301)-1),Lanes!$A$2:$A$60,0)),"?")</f>
        <v>V</v>
      </c>
      <c r="I1301" s="4" t="s">
        <v>9653</v>
      </c>
      <c r="J1301" s="4"/>
      <c r="K1301" s="4" t="s">
        <v>44</v>
      </c>
      <c r="L1301" s="4" t="s">
        <v>352</v>
      </c>
      <c r="M1301" s="4" t="s">
        <v>353</v>
      </c>
      <c r="N1301" s="4"/>
      <c r="O1301" s="4" t="s">
        <v>9740</v>
      </c>
      <c r="P1301" s="2" t="s">
        <v>9741</v>
      </c>
      <c r="Q1301" s="2" t="s">
        <v>9742</v>
      </c>
      <c r="R1301" s="4" t="s">
        <v>50</v>
      </c>
      <c r="S1301" s="4" t="s">
        <v>9743</v>
      </c>
      <c r="T1301" s="4" t="s">
        <v>107</v>
      </c>
      <c r="U1301" s="4"/>
      <c r="V1301" s="4"/>
      <c r="W1301" s="4" t="s">
        <v>75</v>
      </c>
      <c r="X1301" s="2" t="s">
        <v>9737</v>
      </c>
      <c r="Y1301" s="4" t="s">
        <v>77</v>
      </c>
      <c r="Z1301" s="4"/>
      <c r="AA1301" s="4"/>
      <c r="AB1301" s="4"/>
    </row>
    <row r="1302" customFormat="false" ht="75" hidden="false" customHeight="true" outlineLevel="0" collapsed="false">
      <c r="A1302" s="4" t="s">
        <v>9744</v>
      </c>
      <c r="B1302" s="4" t="s">
        <v>9731</v>
      </c>
      <c r="C1302" s="4" t="s">
        <v>9745</v>
      </c>
      <c r="D1302" s="4" t="n">
        <v>2025</v>
      </c>
      <c r="E1302" s="4" t="s">
        <v>91</v>
      </c>
      <c r="F1302" s="4" t="s">
        <v>9693</v>
      </c>
      <c r="G1302" s="4" t="str">
        <f aca="false">IF(LEFT(I1302,3)="R1 ","L6",IF(D1302&gt;=2014,"L1",IF(D1302&gt;=1998,"L2",IF(D1302&gt;=1987,"L3",IF(D1302&gt;=1978,"L4",IF(D1302&gt;=1965,"L5","L6"))))))</f>
        <v>L1</v>
      </c>
      <c r="H1302" s="4" t="str">
        <f aca="false">IFERROR(INDEX(Lanes!$C$2:$C$60,MATCH(LEFT(I1302,FIND(" ",I1302)-1),Lanes!$A$2:$A$60,0)),"?")</f>
        <v>V</v>
      </c>
      <c r="I1302" s="4" t="s">
        <v>9653</v>
      </c>
      <c r="J1302" s="4"/>
      <c r="K1302" s="4" t="s">
        <v>249</v>
      </c>
      <c r="L1302" s="4" t="s">
        <v>352</v>
      </c>
      <c r="M1302" s="4" t="s">
        <v>353</v>
      </c>
      <c r="N1302" s="4"/>
      <c r="O1302" s="4" t="s">
        <v>9746</v>
      </c>
      <c r="P1302" s="2" t="s">
        <v>9747</v>
      </c>
      <c r="Q1302" s="2" t="s">
        <v>9748</v>
      </c>
      <c r="R1302" s="4" t="s">
        <v>50</v>
      </c>
      <c r="S1302" s="4" t="s">
        <v>9745</v>
      </c>
      <c r="T1302" s="4" t="s">
        <v>107</v>
      </c>
      <c r="U1302" s="4"/>
      <c r="V1302" s="4" t="s">
        <v>9749</v>
      </c>
      <c r="W1302" s="4" t="s">
        <v>75</v>
      </c>
      <c r="X1302" s="2" t="s">
        <v>9737</v>
      </c>
      <c r="Y1302" s="4" t="s">
        <v>77</v>
      </c>
      <c r="Z1302" s="4"/>
      <c r="AA1302" s="4"/>
      <c r="AB1302" s="4"/>
    </row>
    <row r="1303" customFormat="false" ht="75" hidden="false" customHeight="true" outlineLevel="0" collapsed="false">
      <c r="A1303" s="4" t="s">
        <v>9750</v>
      </c>
      <c r="B1303" s="4" t="s">
        <v>9751</v>
      </c>
      <c r="C1303" s="4" t="s">
        <v>9752</v>
      </c>
      <c r="D1303" s="4" t="n">
        <v>2014</v>
      </c>
      <c r="E1303" s="4" t="s">
        <v>91</v>
      </c>
      <c r="F1303" s="4" t="s">
        <v>9693</v>
      </c>
      <c r="G1303" s="4" t="str">
        <f aca="false">IF(LEFT(I1303,3)="R1 ","L6",IF(D1303&gt;=2014,"L1",IF(D1303&gt;=1998,"L2",IF(D1303&gt;=1987,"L3",IF(D1303&gt;=1978,"L4",IF(D1303&gt;=1965,"L5","L6"))))))</f>
        <v>L1</v>
      </c>
      <c r="H1303" s="4" t="str">
        <f aca="false">IFERROR(INDEX(Lanes!$C$2:$C$60,MATCH(LEFT(I1303,FIND(" ",I1303)-1),Lanes!$A$2:$A$60,0)),"?")</f>
        <v>V</v>
      </c>
      <c r="I1303" s="4" t="s">
        <v>9653</v>
      </c>
      <c r="J1303" s="4"/>
      <c r="K1303" s="4" t="s">
        <v>249</v>
      </c>
      <c r="L1303" s="4" t="s">
        <v>352</v>
      </c>
      <c r="M1303" s="4" t="s">
        <v>353</v>
      </c>
      <c r="N1303" s="4"/>
      <c r="O1303" s="4" t="s">
        <v>9753</v>
      </c>
      <c r="P1303" s="2" t="s">
        <v>9754</v>
      </c>
      <c r="Q1303" s="2" t="s">
        <v>9755</v>
      </c>
      <c r="R1303" s="4" t="s">
        <v>50</v>
      </c>
      <c r="S1303" s="4" t="s">
        <v>9756</v>
      </c>
      <c r="T1303" s="4" t="s">
        <v>107</v>
      </c>
      <c r="U1303" s="4"/>
      <c r="V1303" s="4" t="s">
        <v>9757</v>
      </c>
      <c r="W1303" s="4"/>
      <c r="X1303" s="2" t="s">
        <v>9737</v>
      </c>
      <c r="Y1303" s="4" t="s">
        <v>77</v>
      </c>
      <c r="Z1303" s="4"/>
      <c r="AA1303" s="4"/>
      <c r="AB1303" s="4"/>
    </row>
    <row r="1304" customFormat="false" ht="75" hidden="false" customHeight="true" outlineLevel="0" collapsed="false">
      <c r="A1304" s="4" t="s">
        <v>9758</v>
      </c>
      <c r="B1304" s="4" t="s">
        <v>9759</v>
      </c>
      <c r="C1304" s="4" t="s">
        <v>9759</v>
      </c>
      <c r="D1304" s="4" t="n">
        <v>2003</v>
      </c>
      <c r="E1304" s="4" t="s">
        <v>91</v>
      </c>
      <c r="F1304" s="4" t="s">
        <v>481</v>
      </c>
      <c r="G1304" s="4" t="str">
        <f aca="false">IF(LEFT(I1304,3)="R1 ","L6",IF(D1304&gt;=2014,"L1",IF(D1304&gt;=1998,"L2",IF(D1304&gt;=1987,"L3",IF(D1304&gt;=1978,"L4",IF(D1304&gt;=1965,"L5","L6"))))))</f>
        <v>L2</v>
      </c>
      <c r="H1304" s="4" t="str">
        <f aca="false">IFERROR(INDEX(Lanes!$C$2:$C$60,MATCH(LEFT(I1304,FIND(" ",I1304)-1),Lanes!$A$2:$A$60,0)),"?")</f>
        <v>V</v>
      </c>
      <c r="I1304" s="4" t="s">
        <v>9653</v>
      </c>
      <c r="J1304" s="4"/>
      <c r="K1304" s="4" t="s">
        <v>249</v>
      </c>
      <c r="L1304" s="4" t="s">
        <v>352</v>
      </c>
      <c r="M1304" s="4" t="s">
        <v>353</v>
      </c>
      <c r="N1304" s="4"/>
      <c r="O1304" s="4" t="s">
        <v>9760</v>
      </c>
      <c r="P1304" s="2" t="s">
        <v>9761</v>
      </c>
      <c r="Q1304" s="2" t="s">
        <v>9762</v>
      </c>
      <c r="R1304" s="4" t="s">
        <v>50</v>
      </c>
      <c r="S1304" s="4" t="s">
        <v>9763</v>
      </c>
      <c r="T1304" s="4" t="s">
        <v>107</v>
      </c>
      <c r="U1304" s="4"/>
      <c r="V1304" s="4"/>
      <c r="W1304" s="4"/>
      <c r="X1304" s="2" t="s">
        <v>9764</v>
      </c>
      <c r="Y1304" s="4" t="s">
        <v>77</v>
      </c>
      <c r="Z1304" s="4"/>
      <c r="AA1304" s="4"/>
      <c r="AB1304" s="4"/>
    </row>
    <row r="1305" customFormat="false" ht="75" hidden="false" customHeight="true" outlineLevel="0" collapsed="false">
      <c r="A1305" s="4" t="s">
        <v>9765</v>
      </c>
      <c r="B1305" s="4" t="s">
        <v>9759</v>
      </c>
      <c r="C1305" s="4" t="s">
        <v>9766</v>
      </c>
      <c r="D1305" s="4" t="n">
        <v>2006</v>
      </c>
      <c r="E1305" s="4" t="s">
        <v>91</v>
      </c>
      <c r="F1305" s="4" t="s">
        <v>481</v>
      </c>
      <c r="G1305" s="4" t="str">
        <f aca="false">IF(LEFT(I1305,3)="R1 ","L6",IF(D1305&gt;=2014,"L1",IF(D1305&gt;=1998,"L2",IF(D1305&gt;=1987,"L3",IF(D1305&gt;=1978,"L4",IF(D1305&gt;=1965,"L5","L6"))))))</f>
        <v>L2</v>
      </c>
      <c r="H1305" s="4" t="str">
        <f aca="false">IFERROR(INDEX(Lanes!$C$2:$C$60,MATCH(LEFT(I1305,FIND(" ",I1305)-1),Lanes!$A$2:$A$60,0)),"?")</f>
        <v>V</v>
      </c>
      <c r="I1305" s="4" t="s">
        <v>9653</v>
      </c>
      <c r="J1305" s="4"/>
      <c r="K1305" s="4" t="s">
        <v>249</v>
      </c>
      <c r="L1305" s="4" t="s">
        <v>352</v>
      </c>
      <c r="M1305" s="4" t="s">
        <v>353</v>
      </c>
      <c r="N1305" s="4"/>
      <c r="O1305" s="4" t="s">
        <v>9767</v>
      </c>
      <c r="P1305" s="2" t="s">
        <v>9768</v>
      </c>
      <c r="Q1305" s="2" t="s">
        <v>9769</v>
      </c>
      <c r="R1305" s="4" t="s">
        <v>50</v>
      </c>
      <c r="S1305" s="4" t="s">
        <v>9770</v>
      </c>
      <c r="T1305" s="4" t="s">
        <v>402</v>
      </c>
      <c r="U1305" s="4"/>
      <c r="V1305" s="4"/>
      <c r="W1305" s="4"/>
      <c r="X1305" s="2" t="s">
        <v>9764</v>
      </c>
      <c r="Y1305" s="4" t="s">
        <v>77</v>
      </c>
      <c r="Z1305" s="4"/>
      <c r="AA1305" s="4"/>
      <c r="AB1305" s="4"/>
    </row>
    <row r="1306" customFormat="false" ht="75" hidden="false" customHeight="true" outlineLevel="0" collapsed="false">
      <c r="A1306" s="4" t="s">
        <v>9771</v>
      </c>
      <c r="B1306" s="4" t="s">
        <v>9772</v>
      </c>
      <c r="C1306" s="4" t="s">
        <v>9773</v>
      </c>
      <c r="D1306" s="4" t="n">
        <v>2002</v>
      </c>
      <c r="E1306" s="4" t="s">
        <v>91</v>
      </c>
      <c r="F1306" s="4" t="s">
        <v>2060</v>
      </c>
      <c r="G1306" s="4" t="str">
        <f aca="false">IF(LEFT(I1306,3)="R1 ","L6",IF(D1306&gt;=2014,"L1",IF(D1306&gt;=1998,"L2",IF(D1306&gt;=1987,"L3",IF(D1306&gt;=1978,"L4",IF(D1306&gt;=1965,"L5","L6"))))))</f>
        <v>L2</v>
      </c>
      <c r="H1306" s="4" t="str">
        <f aca="false">IFERROR(INDEX(Lanes!$C$2:$C$60,MATCH(LEFT(I1306,FIND(" ",I1306)-1),Lanes!$A$2:$A$60,0)),"?")</f>
        <v>V</v>
      </c>
      <c r="I1306" s="4" t="s">
        <v>9653</v>
      </c>
      <c r="J1306" s="4"/>
      <c r="K1306" s="4" t="s">
        <v>445</v>
      </c>
      <c r="L1306" s="4" t="s">
        <v>93</v>
      </c>
      <c r="M1306" s="4" t="s">
        <v>902</v>
      </c>
      <c r="N1306" s="4"/>
      <c r="O1306" s="4" t="s">
        <v>9774</v>
      </c>
      <c r="P1306" s="2" t="s">
        <v>9775</v>
      </c>
      <c r="Q1306" s="2" t="s">
        <v>9776</v>
      </c>
      <c r="R1306" s="4" t="s">
        <v>50</v>
      </c>
      <c r="S1306" s="4" t="s">
        <v>9777</v>
      </c>
      <c r="T1306" s="4" t="s">
        <v>402</v>
      </c>
      <c r="U1306" s="4"/>
      <c r="V1306" s="4"/>
      <c r="W1306" s="4" t="s">
        <v>75</v>
      </c>
      <c r="X1306" s="2" t="s">
        <v>9778</v>
      </c>
      <c r="Y1306" s="4" t="s">
        <v>77</v>
      </c>
      <c r="Z1306" s="4"/>
      <c r="AA1306" s="4"/>
      <c r="AB1306" s="4"/>
    </row>
    <row r="1307" customFormat="false" ht="75" hidden="false" customHeight="true" outlineLevel="0" collapsed="false">
      <c r="A1307" s="4" t="s">
        <v>9779</v>
      </c>
      <c r="B1307" s="4" t="s">
        <v>9772</v>
      </c>
      <c r="C1307" s="4" t="s">
        <v>9780</v>
      </c>
      <c r="D1307" s="4" t="n">
        <v>2003</v>
      </c>
      <c r="E1307" s="4" t="s">
        <v>91</v>
      </c>
      <c r="F1307" s="4" t="s">
        <v>2060</v>
      </c>
      <c r="G1307" s="4" t="str">
        <f aca="false">IF(LEFT(I1307,3)="R1 ","L6",IF(D1307&gt;=2014,"L1",IF(D1307&gt;=1998,"L2",IF(D1307&gt;=1987,"L3",IF(D1307&gt;=1978,"L4",IF(D1307&gt;=1965,"L5","L6"))))))</f>
        <v>L2</v>
      </c>
      <c r="H1307" s="4" t="str">
        <f aca="false">IFERROR(INDEX(Lanes!$C$2:$C$60,MATCH(LEFT(I1307,FIND(" ",I1307)-1),Lanes!$A$2:$A$60,0)),"?")</f>
        <v>V</v>
      </c>
      <c r="I1307" s="4" t="s">
        <v>9653</v>
      </c>
      <c r="J1307" s="4"/>
      <c r="K1307" s="4" t="s">
        <v>445</v>
      </c>
      <c r="L1307" s="4" t="s">
        <v>93</v>
      </c>
      <c r="M1307" s="4" t="s">
        <v>902</v>
      </c>
      <c r="N1307" s="4"/>
      <c r="O1307" s="4" t="s">
        <v>9781</v>
      </c>
      <c r="P1307" s="2" t="s">
        <v>9782</v>
      </c>
      <c r="Q1307" s="2" t="s">
        <v>9783</v>
      </c>
      <c r="R1307" s="4" t="s">
        <v>50</v>
      </c>
      <c r="S1307" s="4" t="s">
        <v>9784</v>
      </c>
      <c r="T1307" s="4" t="s">
        <v>107</v>
      </c>
      <c r="U1307" s="4"/>
      <c r="V1307" s="4"/>
      <c r="W1307" s="4" t="s">
        <v>75</v>
      </c>
      <c r="X1307" s="2" t="s">
        <v>9778</v>
      </c>
      <c r="Y1307" s="4" t="s">
        <v>77</v>
      </c>
      <c r="Z1307" s="4"/>
      <c r="AA1307" s="4"/>
      <c r="AB1307" s="4"/>
    </row>
    <row r="1308" customFormat="false" ht="75" hidden="false" customHeight="true" outlineLevel="0" collapsed="false">
      <c r="A1308" s="4" t="s">
        <v>9785</v>
      </c>
      <c r="B1308" s="4" t="s">
        <v>9772</v>
      </c>
      <c r="C1308" s="4" t="s">
        <v>9786</v>
      </c>
      <c r="D1308" s="4" t="n">
        <v>2005</v>
      </c>
      <c r="E1308" s="4" t="s">
        <v>91</v>
      </c>
      <c r="F1308" s="4" t="s">
        <v>2060</v>
      </c>
      <c r="G1308" s="4" t="str">
        <f aca="false">IF(LEFT(I1308,3)="R1 ","L6",IF(D1308&gt;=2014,"L1",IF(D1308&gt;=1998,"L2",IF(D1308&gt;=1987,"L3",IF(D1308&gt;=1978,"L4",IF(D1308&gt;=1965,"L5","L6"))))))</f>
        <v>L2</v>
      </c>
      <c r="H1308" s="4" t="str">
        <f aca="false">IFERROR(INDEX(Lanes!$C$2:$C$60,MATCH(LEFT(I1308,FIND(" ",I1308)-1),Lanes!$A$2:$A$60,0)),"?")</f>
        <v>V</v>
      </c>
      <c r="I1308" s="4" t="s">
        <v>9653</v>
      </c>
      <c r="J1308" s="4"/>
      <c r="K1308" s="4" t="s">
        <v>445</v>
      </c>
      <c r="L1308" s="4" t="s">
        <v>93</v>
      </c>
      <c r="M1308" s="4" t="s">
        <v>902</v>
      </c>
      <c r="N1308" s="4"/>
      <c r="O1308" s="4" t="s">
        <v>9787</v>
      </c>
      <c r="P1308" s="2" t="s">
        <v>9788</v>
      </c>
      <c r="Q1308" s="2" t="s">
        <v>9789</v>
      </c>
      <c r="R1308" s="4" t="s">
        <v>50</v>
      </c>
      <c r="S1308" s="4" t="s">
        <v>9790</v>
      </c>
      <c r="T1308" s="4" t="s">
        <v>52</v>
      </c>
      <c r="U1308" s="4" t="s">
        <v>75</v>
      </c>
      <c r="V1308" s="4"/>
      <c r="W1308" s="4" t="s">
        <v>75</v>
      </c>
      <c r="X1308" s="2" t="s">
        <v>9791</v>
      </c>
      <c r="Y1308" s="4" t="s">
        <v>54</v>
      </c>
      <c r="Z1308" s="4"/>
      <c r="AA1308" s="4"/>
      <c r="AB1308" s="4"/>
    </row>
    <row r="1309" customFormat="false" ht="75" hidden="false" customHeight="true" outlineLevel="0" collapsed="false">
      <c r="A1309" s="4" t="s">
        <v>9792</v>
      </c>
      <c r="B1309" s="4" t="s">
        <v>9772</v>
      </c>
      <c r="C1309" s="4" t="s">
        <v>9793</v>
      </c>
      <c r="D1309" s="4" t="n">
        <v>2007</v>
      </c>
      <c r="E1309" s="4" t="s">
        <v>91</v>
      </c>
      <c r="F1309" s="4" t="s">
        <v>2060</v>
      </c>
      <c r="G1309" s="4" t="str">
        <f aca="false">IF(LEFT(I1309,3)="R1 ","L6",IF(D1309&gt;=2014,"L1",IF(D1309&gt;=1998,"L2",IF(D1309&gt;=1987,"L3",IF(D1309&gt;=1978,"L4",IF(D1309&gt;=1965,"L5","L6"))))))</f>
        <v>L2</v>
      </c>
      <c r="H1309" s="4" t="str">
        <f aca="false">IFERROR(INDEX(Lanes!$C$2:$C$60,MATCH(LEFT(I1309,FIND(" ",I1309)-1),Lanes!$A$2:$A$60,0)),"?")</f>
        <v>V</v>
      </c>
      <c r="I1309" s="4" t="s">
        <v>9653</v>
      </c>
      <c r="J1309" s="4"/>
      <c r="K1309" s="4" t="s">
        <v>445</v>
      </c>
      <c r="L1309" s="4" t="s">
        <v>93</v>
      </c>
      <c r="M1309" s="4" t="s">
        <v>902</v>
      </c>
      <c r="N1309" s="4"/>
      <c r="O1309" s="4" t="s">
        <v>9794</v>
      </c>
      <c r="P1309" s="2" t="s">
        <v>9795</v>
      </c>
      <c r="Q1309" s="2" t="s">
        <v>9796</v>
      </c>
      <c r="R1309" s="4" t="s">
        <v>50</v>
      </c>
      <c r="S1309" s="4" t="s">
        <v>9797</v>
      </c>
      <c r="T1309" s="4" t="s">
        <v>52</v>
      </c>
      <c r="U1309" s="4"/>
      <c r="V1309" s="4"/>
      <c r="W1309" s="4" t="s">
        <v>75</v>
      </c>
      <c r="X1309" s="2" t="s">
        <v>9778</v>
      </c>
      <c r="Y1309" s="4" t="s">
        <v>77</v>
      </c>
      <c r="Z1309" s="4"/>
      <c r="AA1309" s="4"/>
      <c r="AB1309" s="4"/>
    </row>
    <row r="1310" customFormat="false" ht="75" hidden="false" customHeight="true" outlineLevel="0" collapsed="false">
      <c r="A1310" s="4" t="s">
        <v>9798</v>
      </c>
      <c r="B1310" s="4" t="s">
        <v>9772</v>
      </c>
      <c r="C1310" s="4" t="s">
        <v>9799</v>
      </c>
      <c r="D1310" s="4" t="n">
        <v>2008</v>
      </c>
      <c r="E1310" s="4" t="s">
        <v>91</v>
      </c>
      <c r="F1310" s="4" t="s">
        <v>2060</v>
      </c>
      <c r="G1310" s="4" t="str">
        <f aca="false">IF(LEFT(I1310,3)="R1 ","L6",IF(D1310&gt;=2014,"L1",IF(D1310&gt;=1998,"L2",IF(D1310&gt;=1987,"L3",IF(D1310&gt;=1978,"L4",IF(D1310&gt;=1965,"L5","L6"))))))</f>
        <v>L2</v>
      </c>
      <c r="H1310" s="4" t="str">
        <f aca="false">IFERROR(INDEX(Lanes!$C$2:$C$60,MATCH(LEFT(I1310,FIND(" ",I1310)-1),Lanes!$A$2:$A$60,0)),"?")</f>
        <v>V</v>
      </c>
      <c r="I1310" s="4" t="s">
        <v>9653</v>
      </c>
      <c r="J1310" s="4"/>
      <c r="K1310" s="4" t="s">
        <v>445</v>
      </c>
      <c r="L1310" s="4" t="s">
        <v>93</v>
      </c>
      <c r="M1310" s="4" t="s">
        <v>902</v>
      </c>
      <c r="N1310" s="4"/>
      <c r="O1310" s="4" t="s">
        <v>9800</v>
      </c>
      <c r="P1310" s="2" t="s">
        <v>9801</v>
      </c>
      <c r="Q1310" s="2" t="s">
        <v>9802</v>
      </c>
      <c r="R1310" s="4" t="s">
        <v>50</v>
      </c>
      <c r="S1310" s="4" t="s">
        <v>9803</v>
      </c>
      <c r="T1310" s="4" t="s">
        <v>107</v>
      </c>
      <c r="U1310" s="4"/>
      <c r="V1310" s="4"/>
      <c r="W1310" s="4" t="s">
        <v>75</v>
      </c>
      <c r="X1310" s="2" t="s">
        <v>9778</v>
      </c>
      <c r="Y1310" s="4" t="s">
        <v>77</v>
      </c>
      <c r="Z1310" s="4"/>
      <c r="AA1310" s="4"/>
      <c r="AB1310" s="4"/>
    </row>
    <row r="1311" customFormat="false" ht="75" hidden="false" customHeight="true" outlineLevel="0" collapsed="false">
      <c r="A1311" s="4" t="s">
        <v>9804</v>
      </c>
      <c r="B1311" s="4" t="s">
        <v>9772</v>
      </c>
      <c r="C1311" s="4" t="s">
        <v>9805</v>
      </c>
      <c r="D1311" s="4" t="n">
        <v>2011</v>
      </c>
      <c r="E1311" s="4" t="s">
        <v>91</v>
      </c>
      <c r="F1311" s="4" t="s">
        <v>2060</v>
      </c>
      <c r="G1311" s="4" t="str">
        <f aca="false">IF(LEFT(I1311,3)="R1 ","L6",IF(D1311&gt;=2014,"L1",IF(D1311&gt;=1998,"L2",IF(D1311&gt;=1987,"L3",IF(D1311&gt;=1978,"L4",IF(D1311&gt;=1965,"L5","L6"))))))</f>
        <v>L2</v>
      </c>
      <c r="H1311" s="4" t="str">
        <f aca="false">IFERROR(INDEX(Lanes!$C$2:$C$60,MATCH(LEFT(I1311,FIND(" ",I1311)-1),Lanes!$A$2:$A$60,0)),"?")</f>
        <v>V</v>
      </c>
      <c r="I1311" s="4" t="s">
        <v>9653</v>
      </c>
      <c r="J1311" s="4"/>
      <c r="K1311" s="4" t="s">
        <v>445</v>
      </c>
      <c r="L1311" s="4" t="s">
        <v>93</v>
      </c>
      <c r="M1311" s="4" t="s">
        <v>902</v>
      </c>
      <c r="N1311" s="4"/>
      <c r="O1311" s="4" t="s">
        <v>9806</v>
      </c>
      <c r="P1311" s="2" t="s">
        <v>9807</v>
      </c>
      <c r="Q1311" s="2" t="s">
        <v>9808</v>
      </c>
      <c r="R1311" s="4" t="s">
        <v>50</v>
      </c>
      <c r="S1311" s="4" t="s">
        <v>9809</v>
      </c>
      <c r="T1311" s="4" t="s">
        <v>107</v>
      </c>
      <c r="U1311" s="4"/>
      <c r="V1311" s="4"/>
      <c r="W1311" s="4" t="s">
        <v>75</v>
      </c>
      <c r="X1311" s="2" t="s">
        <v>9778</v>
      </c>
      <c r="Y1311" s="4" t="s">
        <v>77</v>
      </c>
      <c r="Z1311" s="4"/>
      <c r="AA1311" s="4"/>
      <c r="AB1311" s="4"/>
    </row>
    <row r="1312" customFormat="false" ht="75" hidden="false" customHeight="true" outlineLevel="0" collapsed="false">
      <c r="A1312" s="4" t="s">
        <v>9810</v>
      </c>
      <c r="B1312" s="4" t="s">
        <v>9811</v>
      </c>
      <c r="C1312" s="4" t="s">
        <v>9812</v>
      </c>
      <c r="D1312" s="4" t="n">
        <v>2006</v>
      </c>
      <c r="E1312" s="4" t="s">
        <v>91</v>
      </c>
      <c r="F1312" s="4" t="s">
        <v>9345</v>
      </c>
      <c r="G1312" s="4" t="str">
        <f aca="false">IF(LEFT(I1312,3)="R1 ","L6",IF(D1312&gt;=2014,"L1",IF(D1312&gt;=1998,"L2",IF(D1312&gt;=1987,"L3",IF(D1312&gt;=1978,"L4",IF(D1312&gt;=1965,"L5","L6"))))))</f>
        <v>L2</v>
      </c>
      <c r="H1312" s="4" t="str">
        <f aca="false">IFERROR(INDEX(Lanes!$C$2:$C$60,MATCH(LEFT(I1312,FIND(" ",I1312)-1),Lanes!$A$2:$A$60,0)),"?")</f>
        <v>V</v>
      </c>
      <c r="I1312" s="4" t="s">
        <v>9653</v>
      </c>
      <c r="J1312" s="4"/>
      <c r="K1312" s="4" t="s">
        <v>445</v>
      </c>
      <c r="L1312" s="4" t="s">
        <v>93</v>
      </c>
      <c r="M1312" s="4" t="s">
        <v>902</v>
      </c>
      <c r="N1312" s="4"/>
      <c r="O1312" s="4" t="s">
        <v>9813</v>
      </c>
      <c r="P1312" s="2" t="s">
        <v>9814</v>
      </c>
      <c r="Q1312" s="2" t="s">
        <v>9815</v>
      </c>
      <c r="R1312" s="4" t="s">
        <v>50</v>
      </c>
      <c r="S1312" s="4" t="s">
        <v>9816</v>
      </c>
      <c r="T1312" s="4" t="s">
        <v>107</v>
      </c>
      <c r="U1312" s="4"/>
      <c r="V1312" s="4"/>
      <c r="W1312" s="4"/>
      <c r="X1312" s="2" t="s">
        <v>9817</v>
      </c>
      <c r="Y1312" s="4" t="s">
        <v>77</v>
      </c>
      <c r="Z1312" s="4"/>
      <c r="AA1312" s="4"/>
      <c r="AB1312" s="4"/>
    </row>
    <row r="1313" customFormat="false" ht="75" hidden="false" customHeight="true" outlineLevel="0" collapsed="false">
      <c r="A1313" s="4" t="s">
        <v>9818</v>
      </c>
      <c r="B1313" s="4" t="s">
        <v>9811</v>
      </c>
      <c r="C1313" s="4" t="s">
        <v>9819</v>
      </c>
      <c r="D1313" s="4" t="n">
        <v>2008</v>
      </c>
      <c r="E1313" s="4" t="s">
        <v>91</v>
      </c>
      <c r="F1313" s="4" t="s">
        <v>469</v>
      </c>
      <c r="G1313" s="4" t="str">
        <f aca="false">IF(LEFT(I1313,3)="R1 ","L6",IF(D1313&gt;=2014,"L1",IF(D1313&gt;=1998,"L2",IF(D1313&gt;=1987,"L3",IF(D1313&gt;=1978,"L4",IF(D1313&gt;=1965,"L5","L6"))))))</f>
        <v>L2</v>
      </c>
      <c r="H1313" s="4" t="str">
        <f aca="false">IFERROR(INDEX(Lanes!$C$2:$C$60,MATCH(LEFT(I1313,FIND(" ",I1313)-1),Lanes!$A$2:$A$60,0)),"?")</f>
        <v>V</v>
      </c>
      <c r="I1313" s="4" t="s">
        <v>9653</v>
      </c>
      <c r="J1313" s="4"/>
      <c r="K1313" s="4" t="s">
        <v>445</v>
      </c>
      <c r="L1313" s="4" t="s">
        <v>93</v>
      </c>
      <c r="M1313" s="4" t="s">
        <v>902</v>
      </c>
      <c r="N1313" s="4"/>
      <c r="O1313" s="4" t="s">
        <v>9820</v>
      </c>
      <c r="P1313" s="2" t="s">
        <v>9821</v>
      </c>
      <c r="Q1313" s="2" t="s">
        <v>9822</v>
      </c>
      <c r="R1313" s="4" t="s">
        <v>50</v>
      </c>
      <c r="S1313" s="4" t="s">
        <v>9823</v>
      </c>
      <c r="T1313" s="4" t="s">
        <v>107</v>
      </c>
      <c r="U1313" s="4"/>
      <c r="V1313" s="4"/>
      <c r="W1313" s="4"/>
      <c r="X1313" s="2" t="s">
        <v>9817</v>
      </c>
      <c r="Y1313" s="4" t="s">
        <v>77</v>
      </c>
      <c r="Z1313" s="4"/>
      <c r="AA1313" s="4"/>
      <c r="AB1313" s="4"/>
    </row>
    <row r="1314" customFormat="false" ht="75" hidden="false" customHeight="true" outlineLevel="0" collapsed="false">
      <c r="A1314" s="4" t="s">
        <v>9824</v>
      </c>
      <c r="B1314" s="4" t="s">
        <v>9825</v>
      </c>
      <c r="C1314" s="4" t="s">
        <v>9826</v>
      </c>
      <c r="D1314" s="4" t="n">
        <v>1999</v>
      </c>
      <c r="E1314" s="4" t="s">
        <v>91</v>
      </c>
      <c r="F1314" s="4" t="s">
        <v>9827</v>
      </c>
      <c r="G1314" s="4" t="str">
        <f aca="false">IF(LEFT(I1314,3)="R1 ","L6",IF(D1314&gt;=2014,"L1",IF(D1314&gt;=1998,"L2",IF(D1314&gt;=1987,"L3",IF(D1314&gt;=1978,"L4",IF(D1314&gt;=1965,"L5","L6"))))))</f>
        <v>L2</v>
      </c>
      <c r="H1314" s="4" t="str">
        <f aca="false">IFERROR(INDEX(Lanes!$C$2:$C$60,MATCH(LEFT(I1314,FIND(" ",I1314)-1),Lanes!$A$2:$A$60,0)),"?")</f>
        <v>V</v>
      </c>
      <c r="I1314" s="4" t="s">
        <v>9653</v>
      </c>
      <c r="J1314" s="4"/>
      <c r="K1314" s="4" t="s">
        <v>3617</v>
      </c>
      <c r="L1314" s="4" t="s">
        <v>45</v>
      </c>
      <c r="M1314" s="4" t="s">
        <v>1982</v>
      </c>
      <c r="N1314" s="4"/>
      <c r="O1314" s="4" t="s">
        <v>9828</v>
      </c>
      <c r="P1314" s="2" t="s">
        <v>9829</v>
      </c>
      <c r="Q1314" s="2" t="s">
        <v>9830</v>
      </c>
      <c r="R1314" s="4" t="s">
        <v>50</v>
      </c>
      <c r="S1314" s="4" t="s">
        <v>9831</v>
      </c>
      <c r="T1314" s="4" t="s">
        <v>107</v>
      </c>
      <c r="U1314" s="4"/>
      <c r="V1314" s="4"/>
      <c r="W1314" s="4"/>
      <c r="X1314" s="2" t="s">
        <v>9832</v>
      </c>
      <c r="Y1314" s="4" t="s">
        <v>77</v>
      </c>
      <c r="Z1314" s="4"/>
      <c r="AA1314" s="4"/>
      <c r="AB1314" s="4"/>
    </row>
    <row r="1315" customFormat="false" ht="75" hidden="false" customHeight="true" outlineLevel="0" collapsed="false">
      <c r="A1315" s="4" t="s">
        <v>9833</v>
      </c>
      <c r="B1315" s="4" t="s">
        <v>9825</v>
      </c>
      <c r="C1315" s="4" t="s">
        <v>9834</v>
      </c>
      <c r="D1315" s="4" t="n">
        <v>2001</v>
      </c>
      <c r="E1315" s="4" t="s">
        <v>91</v>
      </c>
      <c r="F1315" s="4" t="s">
        <v>9835</v>
      </c>
      <c r="G1315" s="4" t="str">
        <f aca="false">IF(LEFT(I1315,3)="R1 ","L6",IF(D1315&gt;=2014,"L1",IF(D1315&gt;=1998,"L2",IF(D1315&gt;=1987,"L3",IF(D1315&gt;=1978,"L4",IF(D1315&gt;=1965,"L5","L6"))))))</f>
        <v>L2</v>
      </c>
      <c r="H1315" s="4" t="str">
        <f aca="false">IFERROR(INDEX(Lanes!$C$2:$C$60,MATCH(LEFT(I1315,FIND(" ",I1315)-1),Lanes!$A$2:$A$60,0)),"?")</f>
        <v>V</v>
      </c>
      <c r="I1315" s="4" t="s">
        <v>9653</v>
      </c>
      <c r="J1315" s="4"/>
      <c r="K1315" s="4" t="s">
        <v>3617</v>
      </c>
      <c r="L1315" s="4" t="s">
        <v>45</v>
      </c>
      <c r="M1315" s="4" t="s">
        <v>1982</v>
      </c>
      <c r="N1315" s="4"/>
      <c r="O1315" s="4" t="s">
        <v>9836</v>
      </c>
      <c r="P1315" s="2" t="s">
        <v>9837</v>
      </c>
      <c r="Q1315" s="2" t="s">
        <v>9838</v>
      </c>
      <c r="R1315" s="4" t="s">
        <v>50</v>
      </c>
      <c r="S1315" s="4" t="s">
        <v>9839</v>
      </c>
      <c r="T1315" s="4" t="s">
        <v>107</v>
      </c>
      <c r="U1315" s="4"/>
      <c r="V1315" s="4"/>
      <c r="W1315" s="4"/>
      <c r="X1315" s="2" t="s">
        <v>9832</v>
      </c>
      <c r="Y1315" s="4" t="s">
        <v>77</v>
      </c>
      <c r="Z1315" s="4"/>
      <c r="AA1315" s="4"/>
      <c r="AB1315" s="4"/>
    </row>
    <row r="1316" customFormat="false" ht="75" hidden="false" customHeight="true" outlineLevel="0" collapsed="false">
      <c r="A1316" s="4" t="s">
        <v>9840</v>
      </c>
      <c r="B1316" s="4" t="s">
        <v>9825</v>
      </c>
      <c r="C1316" s="4" t="s">
        <v>9841</v>
      </c>
      <c r="D1316" s="4" t="n">
        <v>2003</v>
      </c>
      <c r="E1316" s="4" t="s">
        <v>91</v>
      </c>
      <c r="F1316" s="4" t="s">
        <v>9050</v>
      </c>
      <c r="G1316" s="4" t="str">
        <f aca="false">IF(LEFT(I1316,3)="R1 ","L6",IF(D1316&gt;=2014,"L1",IF(D1316&gt;=1998,"L2",IF(D1316&gt;=1987,"L3",IF(D1316&gt;=1978,"L4",IF(D1316&gt;=1965,"L5","L6"))))))</f>
        <v>L2</v>
      </c>
      <c r="H1316" s="4" t="str">
        <f aca="false">IFERROR(INDEX(Lanes!$C$2:$C$60,MATCH(LEFT(I1316,FIND(" ",I1316)-1),Lanes!$A$2:$A$60,0)),"?")</f>
        <v>V</v>
      </c>
      <c r="I1316" s="4" t="s">
        <v>9653</v>
      </c>
      <c r="J1316" s="4"/>
      <c r="K1316" s="4" t="s">
        <v>3617</v>
      </c>
      <c r="L1316" s="4" t="s">
        <v>45</v>
      </c>
      <c r="M1316" s="4" t="s">
        <v>1982</v>
      </c>
      <c r="N1316" s="4"/>
      <c r="O1316" s="4" t="s">
        <v>9842</v>
      </c>
      <c r="P1316" s="2" t="s">
        <v>9843</v>
      </c>
      <c r="Q1316" s="2" t="s">
        <v>9844</v>
      </c>
      <c r="R1316" s="4" t="s">
        <v>50</v>
      </c>
      <c r="S1316" s="4" t="s">
        <v>9845</v>
      </c>
      <c r="T1316" s="4" t="s">
        <v>52</v>
      </c>
      <c r="U1316" s="4"/>
      <c r="V1316" s="4" t="s">
        <v>9846</v>
      </c>
      <c r="W1316" s="4"/>
      <c r="X1316" s="2" t="s">
        <v>9832</v>
      </c>
      <c r="Y1316" s="4" t="s">
        <v>77</v>
      </c>
      <c r="Z1316" s="4"/>
      <c r="AA1316" s="4"/>
      <c r="AB1316" s="4"/>
    </row>
    <row r="1317" customFormat="false" ht="75" hidden="false" customHeight="true" outlineLevel="0" collapsed="false">
      <c r="A1317" s="4" t="s">
        <v>9847</v>
      </c>
      <c r="B1317" s="4" t="s">
        <v>9825</v>
      </c>
      <c r="C1317" s="4" t="s">
        <v>9848</v>
      </c>
      <c r="D1317" s="4" t="n">
        <v>2005</v>
      </c>
      <c r="E1317" s="4" t="s">
        <v>91</v>
      </c>
      <c r="F1317" s="4" t="s">
        <v>9050</v>
      </c>
      <c r="G1317" s="4" t="str">
        <f aca="false">IF(LEFT(I1317,3)="R1 ","L6",IF(D1317&gt;=2014,"L1",IF(D1317&gt;=1998,"L2",IF(D1317&gt;=1987,"L3",IF(D1317&gt;=1978,"L4",IF(D1317&gt;=1965,"L5","L6"))))))</f>
        <v>L2</v>
      </c>
      <c r="H1317" s="4" t="str">
        <f aca="false">IFERROR(INDEX(Lanes!$C$2:$C$60,MATCH(LEFT(I1317,FIND(" ",I1317)-1),Lanes!$A$2:$A$60,0)),"?")</f>
        <v>V</v>
      </c>
      <c r="I1317" s="4" t="s">
        <v>9653</v>
      </c>
      <c r="J1317" s="4"/>
      <c r="K1317" s="4" t="s">
        <v>249</v>
      </c>
      <c r="L1317" s="4" t="s">
        <v>45</v>
      </c>
      <c r="M1317" s="4" t="s">
        <v>1982</v>
      </c>
      <c r="N1317" s="4"/>
      <c r="O1317" s="4" t="s">
        <v>9849</v>
      </c>
      <c r="P1317" s="2" t="s">
        <v>9850</v>
      </c>
      <c r="Q1317" s="2" t="s">
        <v>9851</v>
      </c>
      <c r="R1317" s="4" t="s">
        <v>50</v>
      </c>
      <c r="S1317" s="4" t="s">
        <v>9852</v>
      </c>
      <c r="T1317" s="4" t="s">
        <v>52</v>
      </c>
      <c r="U1317" s="4"/>
      <c r="V1317" s="4" t="s">
        <v>9846</v>
      </c>
      <c r="W1317" s="4"/>
      <c r="X1317" s="2" t="s">
        <v>9853</v>
      </c>
      <c r="Y1317" s="4" t="s">
        <v>54</v>
      </c>
      <c r="Z1317" s="4"/>
      <c r="AA1317" s="4"/>
      <c r="AB1317" s="4"/>
    </row>
    <row r="1318" customFormat="false" ht="75" hidden="false" customHeight="true" outlineLevel="0" collapsed="false">
      <c r="A1318" s="4" t="s">
        <v>9854</v>
      </c>
      <c r="B1318" s="4" t="s">
        <v>9825</v>
      </c>
      <c r="C1318" s="4" t="s">
        <v>9855</v>
      </c>
      <c r="D1318" s="4" t="n">
        <v>2008</v>
      </c>
      <c r="E1318" s="4" t="s">
        <v>91</v>
      </c>
      <c r="F1318" s="4" t="s">
        <v>9050</v>
      </c>
      <c r="G1318" s="4" t="str">
        <f aca="false">IF(LEFT(I1318,3)="R1 ","L6",IF(D1318&gt;=2014,"L1",IF(D1318&gt;=1998,"L2",IF(D1318&gt;=1987,"L3",IF(D1318&gt;=1978,"L4",IF(D1318&gt;=1965,"L5","L6"))))))</f>
        <v>L2</v>
      </c>
      <c r="H1318" s="4" t="str">
        <f aca="false">IFERROR(INDEX(Lanes!$C$2:$C$60,MATCH(LEFT(I1318,FIND(" ",I1318)-1),Lanes!$A$2:$A$60,0)),"?")</f>
        <v>V</v>
      </c>
      <c r="I1318" s="4" t="s">
        <v>9653</v>
      </c>
      <c r="J1318" s="4"/>
      <c r="K1318" s="4" t="s">
        <v>249</v>
      </c>
      <c r="L1318" s="4" t="s">
        <v>45</v>
      </c>
      <c r="M1318" s="4" t="s">
        <v>1982</v>
      </c>
      <c r="N1318" s="4"/>
      <c r="O1318" s="4" t="s">
        <v>9856</v>
      </c>
      <c r="P1318" s="2" t="s">
        <v>9857</v>
      </c>
      <c r="Q1318" s="2" t="s">
        <v>9858</v>
      </c>
      <c r="R1318" s="4" t="s">
        <v>50</v>
      </c>
      <c r="S1318" s="4" t="s">
        <v>9859</v>
      </c>
      <c r="T1318" s="4" t="s">
        <v>107</v>
      </c>
      <c r="U1318" s="4"/>
      <c r="V1318" s="4" t="s">
        <v>9846</v>
      </c>
      <c r="W1318" s="4"/>
      <c r="X1318" s="2" t="s">
        <v>9832</v>
      </c>
      <c r="Y1318" s="4" t="s">
        <v>77</v>
      </c>
      <c r="Z1318" s="4"/>
      <c r="AA1318" s="4"/>
      <c r="AB1318" s="4"/>
    </row>
    <row r="1319" customFormat="false" ht="75" hidden="false" customHeight="true" outlineLevel="0" collapsed="false">
      <c r="A1319" s="4" t="s">
        <v>9860</v>
      </c>
      <c r="B1319" s="4" t="s">
        <v>9825</v>
      </c>
      <c r="C1319" s="4" t="s">
        <v>9861</v>
      </c>
      <c r="D1319" s="4" t="n">
        <v>2011</v>
      </c>
      <c r="E1319" s="4" t="s">
        <v>91</v>
      </c>
      <c r="F1319" s="4" t="s">
        <v>9050</v>
      </c>
      <c r="G1319" s="4" t="str">
        <f aca="false">IF(LEFT(I1319,3)="R1 ","L6",IF(D1319&gt;=2014,"L1",IF(D1319&gt;=1998,"L2",IF(D1319&gt;=1987,"L3",IF(D1319&gt;=1978,"L4",IF(D1319&gt;=1965,"L5","L6"))))))</f>
        <v>L2</v>
      </c>
      <c r="H1319" s="4" t="str">
        <f aca="false">IFERROR(INDEX(Lanes!$C$2:$C$60,MATCH(LEFT(I1319,FIND(" ",I1319)-1),Lanes!$A$2:$A$60,0)),"?")</f>
        <v>V</v>
      </c>
      <c r="I1319" s="4" t="s">
        <v>9653</v>
      </c>
      <c r="J1319" s="4"/>
      <c r="K1319" s="4" t="s">
        <v>3617</v>
      </c>
      <c r="L1319" s="4" t="s">
        <v>45</v>
      </c>
      <c r="M1319" s="4" t="s">
        <v>1982</v>
      </c>
      <c r="N1319" s="4"/>
      <c r="O1319" s="4" t="s">
        <v>9862</v>
      </c>
      <c r="P1319" s="2" t="s">
        <v>9863</v>
      </c>
      <c r="Q1319" s="2" t="s">
        <v>9864</v>
      </c>
      <c r="R1319" s="4" t="s">
        <v>50</v>
      </c>
      <c r="S1319" s="4" t="s">
        <v>9865</v>
      </c>
      <c r="T1319" s="4" t="s">
        <v>107</v>
      </c>
      <c r="U1319" s="4"/>
      <c r="V1319" s="4"/>
      <c r="W1319" s="4"/>
      <c r="X1319" s="2" t="s">
        <v>9832</v>
      </c>
      <c r="Y1319" s="4" t="s">
        <v>77</v>
      </c>
      <c r="Z1319" s="4"/>
      <c r="AA1319" s="4"/>
      <c r="AB1319" s="4"/>
    </row>
    <row r="1320" customFormat="false" ht="75" hidden="false" customHeight="true" outlineLevel="0" collapsed="false">
      <c r="A1320" s="4" t="s">
        <v>9866</v>
      </c>
      <c r="B1320" s="4" t="s">
        <v>9825</v>
      </c>
      <c r="C1320" s="4" t="s">
        <v>9867</v>
      </c>
      <c r="D1320" s="4" t="n">
        <v>2015</v>
      </c>
      <c r="E1320" s="4" t="s">
        <v>91</v>
      </c>
      <c r="F1320" s="4" t="s">
        <v>9050</v>
      </c>
      <c r="G1320" s="4" t="str">
        <f aca="false">IF(LEFT(I1320,3)="R1 ","L6",IF(D1320&gt;=2014,"L1",IF(D1320&gt;=1998,"L2",IF(D1320&gt;=1987,"L3",IF(D1320&gt;=1978,"L4",IF(D1320&gt;=1965,"L5","L6"))))))</f>
        <v>L1</v>
      </c>
      <c r="H1320" s="4" t="str">
        <f aca="false">IFERROR(INDEX(Lanes!$C$2:$C$60,MATCH(LEFT(I1320,FIND(" ",I1320)-1),Lanes!$A$2:$A$60,0)),"?")</f>
        <v>V</v>
      </c>
      <c r="I1320" s="4" t="s">
        <v>9653</v>
      </c>
      <c r="J1320" s="4"/>
      <c r="K1320" s="4" t="s">
        <v>249</v>
      </c>
      <c r="L1320" s="4" t="s">
        <v>45</v>
      </c>
      <c r="M1320" s="4" t="s">
        <v>1982</v>
      </c>
      <c r="N1320" s="4"/>
      <c r="O1320" s="4" t="s">
        <v>9868</v>
      </c>
      <c r="P1320" s="2" t="s">
        <v>9869</v>
      </c>
      <c r="Q1320" s="2" t="s">
        <v>9870</v>
      </c>
      <c r="R1320" s="4" t="s">
        <v>50</v>
      </c>
      <c r="S1320" s="4" t="s">
        <v>9871</v>
      </c>
      <c r="T1320" s="4" t="s">
        <v>107</v>
      </c>
      <c r="U1320" s="4"/>
      <c r="V1320" s="4" t="s">
        <v>9846</v>
      </c>
      <c r="W1320" s="4"/>
      <c r="X1320" s="2" t="s">
        <v>9832</v>
      </c>
      <c r="Y1320" s="4" t="s">
        <v>77</v>
      </c>
      <c r="Z1320" s="4"/>
      <c r="AA1320" s="4"/>
      <c r="AB1320" s="4"/>
    </row>
    <row r="1321" customFormat="false" ht="75" hidden="false" customHeight="true" outlineLevel="0" collapsed="false">
      <c r="A1321" s="4" t="s">
        <v>9872</v>
      </c>
      <c r="B1321" s="4" t="s">
        <v>1535</v>
      </c>
      <c r="C1321" s="4" t="s">
        <v>9873</v>
      </c>
      <c r="D1321" s="4" t="n">
        <v>2000</v>
      </c>
      <c r="E1321" s="4" t="s">
        <v>91</v>
      </c>
      <c r="F1321" s="4" t="s">
        <v>1537</v>
      </c>
      <c r="G1321" s="4" t="str">
        <f aca="false">IF(LEFT(I1321,3)="R1 ","L6",IF(D1321&gt;=2014,"L1",IF(D1321&gt;=1998,"L2",IF(D1321&gt;=1987,"L3",IF(D1321&gt;=1978,"L4",IF(D1321&gt;=1965,"L5","L6"))))))</f>
        <v>L2</v>
      </c>
      <c r="H1321" s="4" t="str">
        <f aca="false">IFERROR(INDEX(Lanes!$C$2:$C$60,MATCH(LEFT(I1321,FIND(" ",I1321)-1),Lanes!$A$2:$A$60,0)),"?")</f>
        <v>V</v>
      </c>
      <c r="I1321" s="4" t="s">
        <v>9653</v>
      </c>
      <c r="J1321" s="4"/>
      <c r="K1321" s="4" t="s">
        <v>445</v>
      </c>
      <c r="L1321" s="4" t="s">
        <v>352</v>
      </c>
      <c r="M1321" s="4" t="s">
        <v>1538</v>
      </c>
      <c r="N1321" s="4" t="s">
        <v>1537</v>
      </c>
      <c r="O1321" s="4" t="s">
        <v>9874</v>
      </c>
      <c r="P1321" s="2" t="s">
        <v>9875</v>
      </c>
      <c r="Q1321" s="2" t="s">
        <v>9876</v>
      </c>
      <c r="R1321" s="4" t="s">
        <v>50</v>
      </c>
      <c r="S1321" s="4" t="s">
        <v>9877</v>
      </c>
      <c r="T1321" s="4" t="s">
        <v>402</v>
      </c>
      <c r="U1321" s="4"/>
      <c r="V1321" s="4"/>
      <c r="W1321" s="4"/>
      <c r="X1321" s="2" t="s">
        <v>9878</v>
      </c>
      <c r="Y1321" s="4" t="s">
        <v>77</v>
      </c>
      <c r="Z1321" s="4"/>
      <c r="AA1321" s="4"/>
      <c r="AB1321" s="4"/>
    </row>
    <row r="1322" customFormat="false" ht="75" hidden="false" customHeight="true" outlineLevel="0" collapsed="false">
      <c r="A1322" s="4" t="s">
        <v>9879</v>
      </c>
      <c r="B1322" s="4" t="s">
        <v>1535</v>
      </c>
      <c r="C1322" s="4" t="s">
        <v>9880</v>
      </c>
      <c r="D1322" s="4" t="n">
        <v>2002</v>
      </c>
      <c r="E1322" s="4" t="s">
        <v>91</v>
      </c>
      <c r="F1322" s="4" t="s">
        <v>1537</v>
      </c>
      <c r="G1322" s="4" t="str">
        <f aca="false">IF(LEFT(I1322,3)="R1 ","L6",IF(D1322&gt;=2014,"L1",IF(D1322&gt;=1998,"L2",IF(D1322&gt;=1987,"L3",IF(D1322&gt;=1978,"L4",IF(D1322&gt;=1965,"L5","L6"))))))</f>
        <v>L2</v>
      </c>
      <c r="H1322" s="4" t="str">
        <f aca="false">IFERROR(INDEX(Lanes!$C$2:$C$60,MATCH(LEFT(I1322,FIND(" ",I1322)-1),Lanes!$A$2:$A$60,0)),"?")</f>
        <v>V</v>
      </c>
      <c r="I1322" s="4" t="s">
        <v>9653</v>
      </c>
      <c r="J1322" s="4"/>
      <c r="K1322" s="4" t="s">
        <v>445</v>
      </c>
      <c r="L1322" s="4" t="s">
        <v>352</v>
      </c>
      <c r="M1322" s="4" t="s">
        <v>1538</v>
      </c>
      <c r="N1322" s="4" t="s">
        <v>1537</v>
      </c>
      <c r="O1322" s="4" t="s">
        <v>9881</v>
      </c>
      <c r="P1322" s="2" t="s">
        <v>9882</v>
      </c>
      <c r="Q1322" s="2" t="s">
        <v>9883</v>
      </c>
      <c r="R1322" s="4" t="s">
        <v>50</v>
      </c>
      <c r="S1322" s="4" t="s">
        <v>9884</v>
      </c>
      <c r="T1322" s="4" t="s">
        <v>107</v>
      </c>
      <c r="U1322" s="4"/>
      <c r="V1322" s="4"/>
      <c r="W1322" s="4"/>
      <c r="X1322" s="2" t="s">
        <v>9878</v>
      </c>
      <c r="Y1322" s="4" t="s">
        <v>77</v>
      </c>
      <c r="Z1322" s="4"/>
      <c r="AA1322" s="4"/>
      <c r="AB1322" s="4"/>
    </row>
    <row r="1323" customFormat="false" ht="75" hidden="false" customHeight="true" outlineLevel="0" collapsed="false">
      <c r="A1323" s="4" t="s">
        <v>9885</v>
      </c>
      <c r="B1323" s="4" t="s">
        <v>1535</v>
      </c>
      <c r="C1323" s="4" t="s">
        <v>9886</v>
      </c>
      <c r="D1323" s="4" t="n">
        <v>2005</v>
      </c>
      <c r="E1323" s="4" t="s">
        <v>91</v>
      </c>
      <c r="F1323" s="4" t="s">
        <v>1537</v>
      </c>
      <c r="G1323" s="4" t="str">
        <f aca="false">IF(LEFT(I1323,3)="R1 ","L6",IF(D1323&gt;=2014,"L1",IF(D1323&gt;=1998,"L2",IF(D1323&gt;=1987,"L3",IF(D1323&gt;=1978,"L4",IF(D1323&gt;=1965,"L5","L6"))))))</f>
        <v>L2</v>
      </c>
      <c r="H1323" s="4" t="str">
        <f aca="false">IFERROR(INDEX(Lanes!$C$2:$C$60,MATCH(LEFT(I1323,FIND(" ",I1323)-1),Lanes!$A$2:$A$60,0)),"?")</f>
        <v>V</v>
      </c>
      <c r="I1323" s="4" t="s">
        <v>9653</v>
      </c>
      <c r="J1323" s="4"/>
      <c r="K1323" s="4" t="s">
        <v>445</v>
      </c>
      <c r="L1323" s="4" t="s">
        <v>352</v>
      </c>
      <c r="M1323" s="4" t="s">
        <v>1538</v>
      </c>
      <c r="N1323" s="4" t="s">
        <v>1537</v>
      </c>
      <c r="O1323" s="4" t="s">
        <v>9887</v>
      </c>
      <c r="P1323" s="2" t="s">
        <v>9888</v>
      </c>
      <c r="Q1323" s="2" t="s">
        <v>9889</v>
      </c>
      <c r="R1323" s="4" t="s">
        <v>50</v>
      </c>
      <c r="S1323" s="4" t="s">
        <v>9890</v>
      </c>
      <c r="T1323" s="4" t="s">
        <v>52</v>
      </c>
      <c r="U1323" s="4"/>
      <c r="V1323" s="4"/>
      <c r="W1323" s="4"/>
      <c r="X1323" s="2" t="s">
        <v>9891</v>
      </c>
      <c r="Y1323" s="4" t="s">
        <v>54</v>
      </c>
      <c r="Z1323" s="4"/>
      <c r="AA1323" s="4"/>
      <c r="AB1323" s="4"/>
    </row>
    <row r="1324" customFormat="false" ht="75" hidden="false" customHeight="true" outlineLevel="0" collapsed="false">
      <c r="A1324" s="4" t="s">
        <v>9892</v>
      </c>
      <c r="B1324" s="4" t="s">
        <v>1535</v>
      </c>
      <c r="C1324" s="4" t="s">
        <v>9893</v>
      </c>
      <c r="D1324" s="4" t="n">
        <v>2007</v>
      </c>
      <c r="E1324" s="4" t="s">
        <v>91</v>
      </c>
      <c r="F1324" s="4" t="s">
        <v>1537</v>
      </c>
      <c r="G1324" s="4" t="str">
        <f aca="false">IF(LEFT(I1324,3)="R1 ","L6",IF(D1324&gt;=2014,"L1",IF(D1324&gt;=1998,"L2",IF(D1324&gt;=1987,"L3",IF(D1324&gt;=1978,"L4",IF(D1324&gt;=1965,"L5","L6"))))))</f>
        <v>L2</v>
      </c>
      <c r="H1324" s="4" t="str">
        <f aca="false">IFERROR(INDEX(Lanes!$C$2:$C$60,MATCH(LEFT(I1324,FIND(" ",I1324)-1),Lanes!$A$2:$A$60,0)),"?")</f>
        <v>V</v>
      </c>
      <c r="I1324" s="4" t="s">
        <v>9653</v>
      </c>
      <c r="J1324" s="4"/>
      <c r="K1324" s="4" t="s">
        <v>445</v>
      </c>
      <c r="L1324" s="4" t="s">
        <v>352</v>
      </c>
      <c r="M1324" s="4" t="s">
        <v>1538</v>
      </c>
      <c r="N1324" s="4" t="s">
        <v>1537</v>
      </c>
      <c r="O1324" s="4" t="s">
        <v>9894</v>
      </c>
      <c r="P1324" s="2" t="s">
        <v>9895</v>
      </c>
      <c r="Q1324" s="2" t="s">
        <v>9896</v>
      </c>
      <c r="R1324" s="4" t="s">
        <v>50</v>
      </c>
      <c r="S1324" s="4" t="s">
        <v>9897</v>
      </c>
      <c r="T1324" s="4" t="s">
        <v>107</v>
      </c>
      <c r="U1324" s="4"/>
      <c r="V1324" s="4"/>
      <c r="W1324" s="4"/>
      <c r="X1324" s="2" t="s">
        <v>9878</v>
      </c>
      <c r="Y1324" s="4" t="s">
        <v>77</v>
      </c>
      <c r="Z1324" s="4"/>
      <c r="AA1324" s="4"/>
      <c r="AB1324" s="4"/>
    </row>
    <row r="1325" customFormat="false" ht="75" hidden="false" customHeight="true" outlineLevel="0" collapsed="false">
      <c r="A1325" s="4" t="s">
        <v>9898</v>
      </c>
      <c r="B1325" s="4" t="s">
        <v>9899</v>
      </c>
      <c r="C1325" s="4" t="s">
        <v>9900</v>
      </c>
      <c r="D1325" s="4" t="n">
        <v>2006</v>
      </c>
      <c r="E1325" s="4" t="s">
        <v>91</v>
      </c>
      <c r="F1325" s="4" t="s">
        <v>886</v>
      </c>
      <c r="G1325" s="4" t="str">
        <f aca="false">IF(LEFT(I1325,3)="R1 ","L6",IF(D1325&gt;=2014,"L1",IF(D1325&gt;=1998,"L2",IF(D1325&gt;=1987,"L3",IF(D1325&gt;=1978,"L4",IF(D1325&gt;=1965,"L5","L6"))))))</f>
        <v>L2</v>
      </c>
      <c r="H1325" s="4" t="str">
        <f aca="false">IFERROR(INDEX(Lanes!$C$2:$C$60,MATCH(LEFT(I1325,FIND(" ",I1325)-1),Lanes!$A$2:$A$60,0)),"?")</f>
        <v>V</v>
      </c>
      <c r="I1325" s="4" t="s">
        <v>9653</v>
      </c>
      <c r="J1325" s="4"/>
      <c r="K1325" s="4" t="s">
        <v>249</v>
      </c>
      <c r="L1325" s="4" t="s">
        <v>472</v>
      </c>
      <c r="M1325" s="4" t="s">
        <v>662</v>
      </c>
      <c r="N1325" s="4"/>
      <c r="O1325" s="4" t="s">
        <v>9901</v>
      </c>
      <c r="P1325" s="2" t="s">
        <v>9902</v>
      </c>
      <c r="Q1325" s="2" t="s">
        <v>9903</v>
      </c>
      <c r="R1325" s="4" t="s">
        <v>50</v>
      </c>
      <c r="S1325" s="4" t="s">
        <v>9904</v>
      </c>
      <c r="T1325" s="4" t="s">
        <v>52</v>
      </c>
      <c r="U1325" s="4"/>
      <c r="V1325" s="4"/>
      <c r="W1325" s="4"/>
      <c r="X1325" s="2" t="s">
        <v>9905</v>
      </c>
      <c r="Y1325" s="4" t="s">
        <v>54</v>
      </c>
      <c r="Z1325" s="4"/>
      <c r="AA1325" s="4"/>
      <c r="AB1325" s="4"/>
    </row>
    <row r="1326" customFormat="false" ht="75" hidden="false" customHeight="true" outlineLevel="0" collapsed="false">
      <c r="A1326" s="4" t="s">
        <v>9906</v>
      </c>
      <c r="B1326" s="4" t="s">
        <v>9899</v>
      </c>
      <c r="C1326" s="4" t="s">
        <v>9907</v>
      </c>
      <c r="D1326" s="4" t="n">
        <v>2007</v>
      </c>
      <c r="E1326" s="4" t="s">
        <v>91</v>
      </c>
      <c r="F1326" s="4" t="s">
        <v>886</v>
      </c>
      <c r="G1326" s="4" t="str">
        <f aca="false">IF(LEFT(I1326,3)="R1 ","L6",IF(D1326&gt;=2014,"L1",IF(D1326&gt;=1998,"L2",IF(D1326&gt;=1987,"L3",IF(D1326&gt;=1978,"L4",IF(D1326&gt;=1965,"L5","L6"))))))</f>
        <v>L2</v>
      </c>
      <c r="H1326" s="4" t="str">
        <f aca="false">IFERROR(INDEX(Lanes!$C$2:$C$60,MATCH(LEFT(I1326,FIND(" ",I1326)-1),Lanes!$A$2:$A$60,0)),"?")</f>
        <v>V</v>
      </c>
      <c r="I1326" s="4" t="s">
        <v>9653</v>
      </c>
      <c r="J1326" s="4"/>
      <c r="K1326" s="4" t="s">
        <v>249</v>
      </c>
      <c r="L1326" s="4" t="s">
        <v>45</v>
      </c>
      <c r="M1326" s="4" t="s">
        <v>9908</v>
      </c>
      <c r="N1326" s="4"/>
      <c r="O1326" s="4" t="s">
        <v>9909</v>
      </c>
      <c r="P1326" s="2" t="s">
        <v>9910</v>
      </c>
      <c r="Q1326" s="2" t="s">
        <v>9911</v>
      </c>
      <c r="R1326" s="4" t="s">
        <v>50</v>
      </c>
      <c r="S1326" s="4" t="s">
        <v>9912</v>
      </c>
      <c r="T1326" s="4" t="s">
        <v>52</v>
      </c>
      <c r="U1326" s="4"/>
      <c r="V1326" s="4"/>
      <c r="W1326" s="4"/>
      <c r="X1326" s="2" t="s">
        <v>9913</v>
      </c>
      <c r="Y1326" s="4" t="s">
        <v>77</v>
      </c>
      <c r="Z1326" s="4"/>
      <c r="AA1326" s="4"/>
      <c r="AB1326" s="4"/>
    </row>
    <row r="1327" customFormat="false" ht="75" hidden="false" customHeight="true" outlineLevel="0" collapsed="false">
      <c r="A1327" s="4" t="s">
        <v>9914</v>
      </c>
      <c r="B1327" s="4" t="s">
        <v>9899</v>
      </c>
      <c r="C1327" s="4" t="s">
        <v>9915</v>
      </c>
      <c r="D1327" s="4" t="n">
        <v>2010</v>
      </c>
      <c r="E1327" s="4" t="s">
        <v>91</v>
      </c>
      <c r="F1327" s="4" t="s">
        <v>9916</v>
      </c>
      <c r="G1327" s="4" t="str">
        <f aca="false">IF(LEFT(I1327,3)="R1 ","L6",IF(D1327&gt;=2014,"L1",IF(D1327&gt;=1998,"L2",IF(D1327&gt;=1987,"L3",IF(D1327&gt;=1978,"L4",IF(D1327&gt;=1965,"L5","L6"))))))</f>
        <v>L2</v>
      </c>
      <c r="H1327" s="4" t="str">
        <f aca="false">IFERROR(INDEX(Lanes!$C$2:$C$60,MATCH(LEFT(I1327,FIND(" ",I1327)-1),Lanes!$A$2:$A$60,0)),"?")</f>
        <v>V</v>
      </c>
      <c r="I1327" s="4" t="s">
        <v>9653</v>
      </c>
      <c r="J1327" s="4"/>
      <c r="K1327" s="4" t="s">
        <v>249</v>
      </c>
      <c r="L1327" s="4" t="s">
        <v>45</v>
      </c>
      <c r="M1327" s="4" t="s">
        <v>9908</v>
      </c>
      <c r="N1327" s="4"/>
      <c r="O1327" s="4" t="s">
        <v>9917</v>
      </c>
      <c r="P1327" s="2" t="s">
        <v>9918</v>
      </c>
      <c r="Q1327" s="2" t="s">
        <v>9919</v>
      </c>
      <c r="R1327" s="4" t="s">
        <v>50</v>
      </c>
      <c r="S1327" s="4" t="s">
        <v>9920</v>
      </c>
      <c r="T1327" s="4" t="s">
        <v>107</v>
      </c>
      <c r="U1327" s="4"/>
      <c r="V1327" s="4"/>
      <c r="W1327" s="4"/>
      <c r="X1327" s="2" t="s">
        <v>9913</v>
      </c>
      <c r="Y1327" s="4" t="s">
        <v>77</v>
      </c>
      <c r="Z1327" s="4"/>
      <c r="AA1327" s="4"/>
      <c r="AB1327" s="4"/>
    </row>
    <row r="1328" customFormat="false" ht="75" hidden="false" customHeight="true" outlineLevel="0" collapsed="false">
      <c r="A1328" s="4" t="s">
        <v>9921</v>
      </c>
      <c r="B1328" s="4" t="s">
        <v>9922</v>
      </c>
      <c r="C1328" s="4" t="s">
        <v>9923</v>
      </c>
      <c r="D1328" s="4" t="n">
        <v>2003</v>
      </c>
      <c r="E1328" s="4" t="s">
        <v>91</v>
      </c>
      <c r="F1328" s="4" t="s">
        <v>9924</v>
      </c>
      <c r="G1328" s="4" t="str">
        <f aca="false">IF(LEFT(I1328,3)="R1 ","L6",IF(D1328&gt;=2014,"L1",IF(D1328&gt;=1998,"L2",IF(D1328&gt;=1987,"L3",IF(D1328&gt;=1978,"L4",IF(D1328&gt;=1965,"L5","L6"))))))</f>
        <v>L2</v>
      </c>
      <c r="H1328" s="4" t="str">
        <f aca="false">IFERROR(INDEX(Lanes!$C$2:$C$60,MATCH(LEFT(I1328,FIND(" ",I1328)-1),Lanes!$A$2:$A$60,0)),"?")</f>
        <v>V</v>
      </c>
      <c r="I1328" s="4" t="s">
        <v>9653</v>
      </c>
      <c r="J1328" s="4"/>
      <c r="K1328" s="4" t="s">
        <v>44</v>
      </c>
      <c r="L1328" s="4" t="s">
        <v>45</v>
      </c>
      <c r="M1328" s="4" t="s">
        <v>1164</v>
      </c>
      <c r="N1328" s="4"/>
      <c r="O1328" s="4" t="s">
        <v>9925</v>
      </c>
      <c r="P1328" s="2" t="s">
        <v>9926</v>
      </c>
      <c r="Q1328" s="2" t="s">
        <v>9927</v>
      </c>
      <c r="R1328" s="4" t="s">
        <v>50</v>
      </c>
      <c r="S1328" s="4" t="s">
        <v>9928</v>
      </c>
      <c r="T1328" s="4" t="s">
        <v>402</v>
      </c>
      <c r="U1328" s="4"/>
      <c r="V1328" s="4"/>
      <c r="W1328" s="4"/>
      <c r="X1328" s="2" t="s">
        <v>9929</v>
      </c>
      <c r="Y1328" s="4" t="s">
        <v>77</v>
      </c>
      <c r="Z1328" s="4"/>
      <c r="AA1328" s="4"/>
      <c r="AB1328" s="4"/>
    </row>
    <row r="1329" customFormat="false" ht="75" hidden="false" customHeight="true" outlineLevel="0" collapsed="false">
      <c r="A1329" s="4" t="s">
        <v>9930</v>
      </c>
      <c r="B1329" s="4" t="s">
        <v>9922</v>
      </c>
      <c r="C1329" s="4" t="s">
        <v>9931</v>
      </c>
      <c r="D1329" s="4" t="n">
        <v>2005</v>
      </c>
      <c r="E1329" s="4" t="s">
        <v>91</v>
      </c>
      <c r="F1329" s="4" t="s">
        <v>9345</v>
      </c>
      <c r="G1329" s="4" t="str">
        <f aca="false">IF(LEFT(I1329,3)="R1 ","L6",IF(D1329&gt;=2014,"L1",IF(D1329&gt;=1998,"L2",IF(D1329&gt;=1987,"L3",IF(D1329&gt;=1978,"L4",IF(D1329&gt;=1965,"L5","L6"))))))</f>
        <v>L2</v>
      </c>
      <c r="H1329" s="4" t="str">
        <f aca="false">IFERROR(INDEX(Lanes!$C$2:$C$60,MATCH(LEFT(I1329,FIND(" ",I1329)-1),Lanes!$A$2:$A$60,0)),"?")</f>
        <v>V</v>
      </c>
      <c r="I1329" s="4" t="s">
        <v>9653</v>
      </c>
      <c r="J1329" s="4"/>
      <c r="K1329" s="4" t="s">
        <v>44</v>
      </c>
      <c r="L1329" s="4" t="s">
        <v>45</v>
      </c>
      <c r="M1329" s="4" t="s">
        <v>1164</v>
      </c>
      <c r="N1329" s="4"/>
      <c r="O1329" s="4" t="s">
        <v>9932</v>
      </c>
      <c r="P1329" s="2" t="s">
        <v>9933</v>
      </c>
      <c r="Q1329" s="2" t="s">
        <v>9934</v>
      </c>
      <c r="R1329" s="4" t="s">
        <v>50</v>
      </c>
      <c r="S1329" s="4" t="s">
        <v>9935</v>
      </c>
      <c r="T1329" s="4" t="s">
        <v>402</v>
      </c>
      <c r="U1329" s="4"/>
      <c r="V1329" s="4"/>
      <c r="W1329" s="4"/>
      <c r="X1329" s="2" t="s">
        <v>9929</v>
      </c>
      <c r="Y1329" s="4" t="s">
        <v>77</v>
      </c>
      <c r="Z1329" s="4"/>
      <c r="AA1329" s="4"/>
      <c r="AB1329" s="4"/>
    </row>
    <row r="1330" customFormat="false" ht="75" hidden="false" customHeight="true" outlineLevel="0" collapsed="false">
      <c r="A1330" s="4" t="s">
        <v>9936</v>
      </c>
      <c r="B1330" s="4" t="s">
        <v>9922</v>
      </c>
      <c r="C1330" s="4" t="s">
        <v>9937</v>
      </c>
      <c r="D1330" s="4" t="n">
        <v>2007</v>
      </c>
      <c r="E1330" s="4" t="s">
        <v>91</v>
      </c>
      <c r="F1330" s="4" t="s">
        <v>9938</v>
      </c>
      <c r="G1330" s="4" t="str">
        <f aca="false">IF(LEFT(I1330,3)="R1 ","L6",IF(D1330&gt;=2014,"L1",IF(D1330&gt;=1998,"L2",IF(D1330&gt;=1987,"L3",IF(D1330&gt;=1978,"L4",IF(D1330&gt;=1965,"L5","L6"))))))</f>
        <v>L2</v>
      </c>
      <c r="H1330" s="4" t="str">
        <f aca="false">IFERROR(INDEX(Lanes!$C$2:$C$60,MATCH(LEFT(I1330,FIND(" ",I1330)-1),Lanes!$A$2:$A$60,0)),"?")</f>
        <v>V</v>
      </c>
      <c r="I1330" s="4" t="s">
        <v>9653</v>
      </c>
      <c r="J1330" s="4"/>
      <c r="K1330" s="4" t="s">
        <v>44</v>
      </c>
      <c r="L1330" s="4" t="s">
        <v>45</v>
      </c>
      <c r="M1330" s="4" t="s">
        <v>1164</v>
      </c>
      <c r="N1330" s="4"/>
      <c r="O1330" s="4" t="s">
        <v>9939</v>
      </c>
      <c r="P1330" s="2" t="s">
        <v>9940</v>
      </c>
      <c r="Q1330" s="2" t="s">
        <v>9941</v>
      </c>
      <c r="R1330" s="4" t="s">
        <v>50</v>
      </c>
      <c r="S1330" s="4" t="s">
        <v>9942</v>
      </c>
      <c r="T1330" s="4" t="s">
        <v>52</v>
      </c>
      <c r="U1330" s="4"/>
      <c r="V1330" s="4"/>
      <c r="W1330" s="4"/>
      <c r="X1330" s="2" t="s">
        <v>9929</v>
      </c>
      <c r="Y1330" s="4" t="s">
        <v>77</v>
      </c>
      <c r="Z1330" s="4"/>
      <c r="AA1330" s="4"/>
      <c r="AB1330" s="4"/>
    </row>
    <row r="1331" customFormat="false" ht="75" hidden="false" customHeight="true" outlineLevel="0" collapsed="false">
      <c r="A1331" s="4" t="s">
        <v>9943</v>
      </c>
      <c r="B1331" s="4" t="s">
        <v>9922</v>
      </c>
      <c r="C1331" s="4" t="s">
        <v>9944</v>
      </c>
      <c r="D1331" s="4" t="n">
        <v>2009</v>
      </c>
      <c r="E1331" s="4" t="s">
        <v>91</v>
      </c>
      <c r="F1331" s="4" t="s">
        <v>9938</v>
      </c>
      <c r="G1331" s="4" t="str">
        <f aca="false">IF(LEFT(I1331,3)="R1 ","L6",IF(D1331&gt;=2014,"L1",IF(D1331&gt;=1998,"L2",IF(D1331&gt;=1987,"L3",IF(D1331&gt;=1978,"L4",IF(D1331&gt;=1965,"L5","L6"))))))</f>
        <v>L2</v>
      </c>
      <c r="H1331" s="4" t="str">
        <f aca="false">IFERROR(INDEX(Lanes!$C$2:$C$60,MATCH(LEFT(I1331,FIND(" ",I1331)-1),Lanes!$A$2:$A$60,0)),"?")</f>
        <v>V</v>
      </c>
      <c r="I1331" s="4" t="s">
        <v>9653</v>
      </c>
      <c r="J1331" s="4"/>
      <c r="K1331" s="4" t="s">
        <v>44</v>
      </c>
      <c r="L1331" s="4" t="s">
        <v>45</v>
      </c>
      <c r="M1331" s="4" t="s">
        <v>1164</v>
      </c>
      <c r="N1331" s="4"/>
      <c r="O1331" s="4" t="s">
        <v>9945</v>
      </c>
      <c r="P1331" s="2" t="s">
        <v>9946</v>
      </c>
      <c r="Q1331" s="2" t="s">
        <v>9947</v>
      </c>
      <c r="R1331" s="4" t="s">
        <v>50</v>
      </c>
      <c r="S1331" s="4" t="s">
        <v>9948</v>
      </c>
      <c r="T1331" s="4" t="s">
        <v>107</v>
      </c>
      <c r="U1331" s="4"/>
      <c r="V1331" s="4"/>
      <c r="W1331" s="4"/>
      <c r="X1331" s="2" t="s">
        <v>9929</v>
      </c>
      <c r="Y1331" s="4" t="s">
        <v>77</v>
      </c>
      <c r="Z1331" s="4"/>
      <c r="AA1331" s="4"/>
      <c r="AB1331" s="4"/>
    </row>
    <row r="1332" customFormat="false" ht="75" hidden="false" customHeight="true" outlineLevel="0" collapsed="false">
      <c r="A1332" s="4" t="s">
        <v>9949</v>
      </c>
      <c r="B1332" s="4" t="s">
        <v>9922</v>
      </c>
      <c r="C1332" s="4" t="s">
        <v>9950</v>
      </c>
      <c r="D1332" s="4" t="n">
        <v>2010</v>
      </c>
      <c r="E1332" s="4" t="s">
        <v>91</v>
      </c>
      <c r="F1332" s="4" t="s">
        <v>9938</v>
      </c>
      <c r="G1332" s="4" t="str">
        <f aca="false">IF(LEFT(I1332,3)="R1 ","L6",IF(D1332&gt;=2014,"L1",IF(D1332&gt;=1998,"L2",IF(D1332&gt;=1987,"L3",IF(D1332&gt;=1978,"L4",IF(D1332&gt;=1965,"L5","L6"))))))</f>
        <v>L2</v>
      </c>
      <c r="H1332" s="4" t="str">
        <f aca="false">IFERROR(INDEX(Lanes!$C$2:$C$60,MATCH(LEFT(I1332,FIND(" ",I1332)-1),Lanes!$A$2:$A$60,0)),"?")</f>
        <v>V</v>
      </c>
      <c r="I1332" s="4" t="s">
        <v>9653</v>
      </c>
      <c r="J1332" s="4"/>
      <c r="K1332" s="4" t="s">
        <v>44</v>
      </c>
      <c r="L1332" s="4" t="s">
        <v>45</v>
      </c>
      <c r="M1332" s="4" t="s">
        <v>1164</v>
      </c>
      <c r="N1332" s="4"/>
      <c r="O1332" s="4" t="s">
        <v>9951</v>
      </c>
      <c r="P1332" s="2" t="s">
        <v>9952</v>
      </c>
      <c r="Q1332" s="2" t="s">
        <v>9953</v>
      </c>
      <c r="R1332" s="4" t="s">
        <v>50</v>
      </c>
      <c r="S1332" s="4" t="s">
        <v>9954</v>
      </c>
      <c r="T1332" s="4" t="s">
        <v>107</v>
      </c>
      <c r="U1332" s="4"/>
      <c r="V1332" s="4"/>
      <c r="W1332" s="4"/>
      <c r="X1332" s="2" t="s">
        <v>9929</v>
      </c>
      <c r="Y1332" s="4" t="s">
        <v>77</v>
      </c>
      <c r="Z1332" s="4"/>
      <c r="AA1332" s="4"/>
      <c r="AB1332" s="4"/>
    </row>
    <row r="1333" customFormat="false" ht="75" hidden="false" customHeight="true" outlineLevel="0" collapsed="false">
      <c r="A1333" s="4" t="s">
        <v>9955</v>
      </c>
      <c r="B1333" s="4" t="s">
        <v>9922</v>
      </c>
      <c r="C1333" s="4" t="s">
        <v>9956</v>
      </c>
      <c r="D1333" s="4" t="n">
        <v>2013</v>
      </c>
      <c r="E1333" s="4" t="s">
        <v>91</v>
      </c>
      <c r="F1333" s="4" t="s">
        <v>9938</v>
      </c>
      <c r="G1333" s="4" t="str">
        <f aca="false">IF(LEFT(I1333,3)="R1 ","L6",IF(D1333&gt;=2014,"L1",IF(D1333&gt;=1998,"L2",IF(D1333&gt;=1987,"L3",IF(D1333&gt;=1978,"L4",IF(D1333&gt;=1965,"L5","L6"))))))</f>
        <v>L2</v>
      </c>
      <c r="H1333" s="4" t="str">
        <f aca="false">IFERROR(INDEX(Lanes!$C$2:$C$60,MATCH(LEFT(I1333,FIND(" ",I1333)-1),Lanes!$A$2:$A$60,0)),"?")</f>
        <v>V</v>
      </c>
      <c r="I1333" s="4" t="s">
        <v>9653</v>
      </c>
      <c r="J1333" s="4"/>
      <c r="K1333" s="4" t="s">
        <v>44</v>
      </c>
      <c r="L1333" s="4" t="s">
        <v>45</v>
      </c>
      <c r="M1333" s="4" t="s">
        <v>1993</v>
      </c>
      <c r="N1333" s="4"/>
      <c r="O1333" s="4" t="s">
        <v>9957</v>
      </c>
      <c r="P1333" s="2" t="s">
        <v>9958</v>
      </c>
      <c r="Q1333" s="2" t="s">
        <v>9959</v>
      </c>
      <c r="R1333" s="4" t="s">
        <v>50</v>
      </c>
      <c r="S1333" s="4" t="s">
        <v>9960</v>
      </c>
      <c r="T1333" s="4" t="s">
        <v>52</v>
      </c>
      <c r="U1333" s="4"/>
      <c r="V1333" s="4" t="s">
        <v>9961</v>
      </c>
      <c r="W1333" s="4"/>
      <c r="X1333" s="2" t="s">
        <v>9929</v>
      </c>
      <c r="Y1333" s="4" t="s">
        <v>77</v>
      </c>
      <c r="Z1333" s="4"/>
      <c r="AA1333" s="4"/>
      <c r="AB1333" s="4"/>
    </row>
    <row r="1334" customFormat="false" ht="75" hidden="false" customHeight="true" outlineLevel="0" collapsed="false">
      <c r="A1334" s="4" t="s">
        <v>9962</v>
      </c>
      <c r="B1334" s="4" t="s">
        <v>9922</v>
      </c>
      <c r="C1334" s="4" t="s">
        <v>9963</v>
      </c>
      <c r="D1334" s="4" t="n">
        <v>2018</v>
      </c>
      <c r="E1334" s="4" t="s">
        <v>91</v>
      </c>
      <c r="F1334" s="4" t="s">
        <v>9938</v>
      </c>
      <c r="G1334" s="4" t="str">
        <f aca="false">IF(LEFT(I1334,3)="R1 ","L6",IF(D1334&gt;=2014,"L1",IF(D1334&gt;=1998,"L2",IF(D1334&gt;=1987,"L3",IF(D1334&gt;=1978,"L4",IF(D1334&gt;=1965,"L5","L6"))))))</f>
        <v>L1</v>
      </c>
      <c r="H1334" s="4" t="str">
        <f aca="false">IFERROR(INDEX(Lanes!$C$2:$C$60,MATCH(LEFT(I1334,FIND(" ",I1334)-1),Lanes!$A$2:$A$60,0)),"?")</f>
        <v>V</v>
      </c>
      <c r="I1334" s="4" t="s">
        <v>9653</v>
      </c>
      <c r="J1334" s="4"/>
      <c r="K1334" s="4" t="s">
        <v>44</v>
      </c>
      <c r="L1334" s="4" t="s">
        <v>45</v>
      </c>
      <c r="M1334" s="4" t="s">
        <v>131</v>
      </c>
      <c r="N1334" s="4"/>
      <c r="O1334" s="4" t="s">
        <v>9964</v>
      </c>
      <c r="P1334" s="2" t="s">
        <v>9965</v>
      </c>
      <c r="Q1334" s="2" t="s">
        <v>9966</v>
      </c>
      <c r="R1334" s="4" t="s">
        <v>50</v>
      </c>
      <c r="S1334" s="4" t="s">
        <v>9967</v>
      </c>
      <c r="T1334" s="4" t="s">
        <v>107</v>
      </c>
      <c r="U1334" s="4"/>
      <c r="V1334" s="4"/>
      <c r="W1334" s="4"/>
      <c r="X1334" s="2" t="s">
        <v>9929</v>
      </c>
      <c r="Y1334" s="4" t="s">
        <v>77</v>
      </c>
      <c r="Z1334" s="4"/>
      <c r="AA1334" s="4"/>
      <c r="AB1334" s="4"/>
    </row>
    <row r="1335" customFormat="false" ht="75" hidden="false" customHeight="true" outlineLevel="0" collapsed="false">
      <c r="A1335" s="4" t="s">
        <v>9968</v>
      </c>
      <c r="B1335" s="4" t="s">
        <v>9969</v>
      </c>
      <c r="C1335" s="4" t="s">
        <v>9970</v>
      </c>
      <c r="D1335" s="4" t="n">
        <v>1996</v>
      </c>
      <c r="E1335" s="4" t="s">
        <v>91</v>
      </c>
      <c r="F1335" s="4" t="s">
        <v>9971</v>
      </c>
      <c r="G1335" s="4" t="str">
        <f aca="false">IF(LEFT(I1335,3)="R1 ","L6",IF(D1335&gt;=2014,"L1",IF(D1335&gt;=1998,"L2",IF(D1335&gt;=1987,"L3",IF(D1335&gt;=1978,"L4",IF(D1335&gt;=1965,"L5","L6"))))))</f>
        <v>L3</v>
      </c>
      <c r="H1335" s="4" t="str">
        <f aca="false">IFERROR(INDEX(Lanes!$C$2:$C$60,MATCH(LEFT(I1335,FIND(" ",I1335)-1),Lanes!$A$2:$A$60,0)),"?")</f>
        <v>V</v>
      </c>
      <c r="I1335" s="4" t="s">
        <v>9972</v>
      </c>
      <c r="J1335" s="4"/>
      <c r="K1335" s="4" t="s">
        <v>44</v>
      </c>
      <c r="L1335" s="4" t="s">
        <v>45</v>
      </c>
      <c r="M1335" s="4" t="s">
        <v>131</v>
      </c>
      <c r="N1335" s="4"/>
      <c r="O1335" s="4" t="s">
        <v>9973</v>
      </c>
      <c r="P1335" s="2" t="s">
        <v>9974</v>
      </c>
      <c r="Q1335" s="2" t="s">
        <v>9975</v>
      </c>
      <c r="R1335" s="4" t="s">
        <v>50</v>
      </c>
      <c r="S1335" s="4" t="s">
        <v>9976</v>
      </c>
      <c r="T1335" s="4" t="s">
        <v>52</v>
      </c>
      <c r="U1335" s="4"/>
      <c r="V1335" s="4"/>
      <c r="W1335" s="4"/>
      <c r="X1335" s="2" t="s">
        <v>9977</v>
      </c>
      <c r="Y1335" s="4" t="s">
        <v>54</v>
      </c>
      <c r="Z1335" s="4"/>
      <c r="AA1335" s="4"/>
      <c r="AB1335" s="4"/>
    </row>
    <row r="1336" customFormat="false" ht="75" hidden="false" customHeight="true" outlineLevel="0" collapsed="false">
      <c r="A1336" s="4" t="s">
        <v>9978</v>
      </c>
      <c r="B1336" s="4" t="s">
        <v>9969</v>
      </c>
      <c r="C1336" s="4" t="s">
        <v>9979</v>
      </c>
      <c r="D1336" s="4" t="n">
        <v>1998</v>
      </c>
      <c r="E1336" s="4" t="s">
        <v>91</v>
      </c>
      <c r="F1336" s="4" t="s">
        <v>9971</v>
      </c>
      <c r="G1336" s="4" t="str">
        <f aca="false">IF(LEFT(I1336,3)="R1 ","L6",IF(D1336&gt;=2014,"L1",IF(D1336&gt;=1998,"L2",IF(D1336&gt;=1987,"L3",IF(D1336&gt;=1978,"L4",IF(D1336&gt;=1965,"L5","L6"))))))</f>
        <v>L2</v>
      </c>
      <c r="H1336" s="4" t="str">
        <f aca="false">IFERROR(INDEX(Lanes!$C$2:$C$60,MATCH(LEFT(I1336,FIND(" ",I1336)-1),Lanes!$A$2:$A$60,0)),"?")</f>
        <v>V</v>
      </c>
      <c r="I1336" s="4" t="s">
        <v>9972</v>
      </c>
      <c r="J1336" s="4"/>
      <c r="K1336" s="4" t="s">
        <v>44</v>
      </c>
      <c r="L1336" s="4" t="s">
        <v>45</v>
      </c>
      <c r="M1336" s="4" t="s">
        <v>131</v>
      </c>
      <c r="N1336" s="4"/>
      <c r="O1336" s="4" t="s">
        <v>9980</v>
      </c>
      <c r="P1336" s="2" t="s">
        <v>9981</v>
      </c>
      <c r="Q1336" s="2" t="s">
        <v>9982</v>
      </c>
      <c r="R1336" s="4" t="s">
        <v>50</v>
      </c>
      <c r="S1336" s="4" t="s">
        <v>9983</v>
      </c>
      <c r="T1336" s="4" t="s">
        <v>52</v>
      </c>
      <c r="U1336" s="4"/>
      <c r="V1336" s="4"/>
      <c r="W1336" s="4"/>
      <c r="X1336" s="2" t="s">
        <v>9977</v>
      </c>
      <c r="Y1336" s="4" t="s">
        <v>54</v>
      </c>
      <c r="Z1336" s="4"/>
      <c r="AA1336" s="4"/>
      <c r="AB1336" s="4"/>
    </row>
    <row r="1337" customFormat="false" ht="75" hidden="false" customHeight="true" outlineLevel="0" collapsed="false">
      <c r="A1337" s="4" t="s">
        <v>9984</v>
      </c>
      <c r="B1337" s="4" t="s">
        <v>9969</v>
      </c>
      <c r="C1337" s="4" t="s">
        <v>9985</v>
      </c>
      <c r="D1337" s="4" t="n">
        <v>2001</v>
      </c>
      <c r="E1337" s="4" t="s">
        <v>91</v>
      </c>
      <c r="F1337" s="4" t="s">
        <v>9986</v>
      </c>
      <c r="G1337" s="4" t="str">
        <f aca="false">IF(LEFT(I1337,3)="R1 ","L6",IF(D1337&gt;=2014,"L1",IF(D1337&gt;=1998,"L2",IF(D1337&gt;=1987,"L3",IF(D1337&gt;=1978,"L4",IF(D1337&gt;=1965,"L5","L6"))))))</f>
        <v>L2</v>
      </c>
      <c r="H1337" s="4" t="str">
        <f aca="false">IFERROR(INDEX(Lanes!$C$2:$C$60,MATCH(LEFT(I1337,FIND(" ",I1337)-1),Lanes!$A$2:$A$60,0)),"?")</f>
        <v>V</v>
      </c>
      <c r="I1337" s="4" t="s">
        <v>9972</v>
      </c>
      <c r="J1337" s="4"/>
      <c r="K1337" s="4" t="s">
        <v>44</v>
      </c>
      <c r="L1337" s="4" t="s">
        <v>45</v>
      </c>
      <c r="M1337" s="4" t="s">
        <v>131</v>
      </c>
      <c r="N1337" s="4"/>
      <c r="O1337" s="4" t="s">
        <v>9987</v>
      </c>
      <c r="P1337" s="2" t="s">
        <v>9988</v>
      </c>
      <c r="Q1337" s="2" t="s">
        <v>9989</v>
      </c>
      <c r="R1337" s="4" t="s">
        <v>50</v>
      </c>
      <c r="S1337" s="4" t="s">
        <v>9990</v>
      </c>
      <c r="T1337" s="4" t="s">
        <v>52</v>
      </c>
      <c r="U1337" s="4" t="s">
        <v>75</v>
      </c>
      <c r="V1337" s="4"/>
      <c r="W1337" s="4"/>
      <c r="X1337" s="2" t="s">
        <v>9977</v>
      </c>
      <c r="Y1337" s="4" t="s">
        <v>54</v>
      </c>
      <c r="Z1337" s="4"/>
      <c r="AA1337" s="4"/>
      <c r="AB1337" s="4"/>
    </row>
    <row r="1338" customFormat="false" ht="75" hidden="false" customHeight="true" outlineLevel="0" collapsed="false">
      <c r="A1338" s="4" t="s">
        <v>9991</v>
      </c>
      <c r="B1338" s="4" t="s">
        <v>9969</v>
      </c>
      <c r="C1338" s="4" t="s">
        <v>9992</v>
      </c>
      <c r="D1338" s="4" t="n">
        <v>2003</v>
      </c>
      <c r="E1338" s="4" t="s">
        <v>91</v>
      </c>
      <c r="F1338" s="4" t="s">
        <v>9986</v>
      </c>
      <c r="G1338" s="4" t="str">
        <f aca="false">IF(LEFT(I1338,3)="R1 ","L6",IF(D1338&gt;=2014,"L1",IF(D1338&gt;=1998,"L2",IF(D1338&gt;=1987,"L3",IF(D1338&gt;=1978,"L4",IF(D1338&gt;=1965,"L5","L6"))))))</f>
        <v>L2</v>
      </c>
      <c r="H1338" s="4" t="str">
        <f aca="false">IFERROR(INDEX(Lanes!$C$2:$C$60,MATCH(LEFT(I1338,FIND(" ",I1338)-1),Lanes!$A$2:$A$60,0)),"?")</f>
        <v>V</v>
      </c>
      <c r="I1338" s="4" t="s">
        <v>9972</v>
      </c>
      <c r="J1338" s="4"/>
      <c r="K1338" s="4" t="s">
        <v>44</v>
      </c>
      <c r="L1338" s="4" t="s">
        <v>45</v>
      </c>
      <c r="M1338" s="4" t="s">
        <v>131</v>
      </c>
      <c r="N1338" s="4"/>
      <c r="O1338" s="4" t="s">
        <v>9993</v>
      </c>
      <c r="P1338" s="2" t="s">
        <v>9994</v>
      </c>
      <c r="Q1338" s="2" t="s">
        <v>9995</v>
      </c>
      <c r="R1338" s="4" t="s">
        <v>50</v>
      </c>
      <c r="S1338" s="4" t="s">
        <v>9996</v>
      </c>
      <c r="T1338" s="4" t="s">
        <v>107</v>
      </c>
      <c r="U1338" s="4"/>
      <c r="V1338" s="4"/>
      <c r="W1338" s="4"/>
      <c r="X1338" s="2" t="s">
        <v>9977</v>
      </c>
      <c r="Y1338" s="4" t="s">
        <v>54</v>
      </c>
      <c r="Z1338" s="4"/>
      <c r="AA1338" s="4"/>
      <c r="AB1338" s="4"/>
    </row>
    <row r="1339" customFormat="false" ht="75" hidden="false" customHeight="true" outlineLevel="0" collapsed="false">
      <c r="A1339" s="4" t="s">
        <v>9997</v>
      </c>
      <c r="B1339" s="4" t="s">
        <v>9969</v>
      </c>
      <c r="C1339" s="4" t="s">
        <v>9998</v>
      </c>
      <c r="D1339" s="4" t="n">
        <v>2011</v>
      </c>
      <c r="E1339" s="4" t="s">
        <v>91</v>
      </c>
      <c r="F1339" s="4" t="s">
        <v>9986</v>
      </c>
      <c r="G1339" s="4" t="str">
        <f aca="false">IF(LEFT(I1339,3)="R1 ","L6",IF(D1339&gt;=2014,"L1",IF(D1339&gt;=1998,"L2",IF(D1339&gt;=1987,"L3",IF(D1339&gt;=1978,"L4",IF(D1339&gt;=1965,"L5","L6"))))))</f>
        <v>L2</v>
      </c>
      <c r="H1339" s="4" t="str">
        <f aca="false">IFERROR(INDEX(Lanes!$C$2:$C$60,MATCH(LEFT(I1339,FIND(" ",I1339)-1),Lanes!$A$2:$A$60,0)),"?")</f>
        <v>V</v>
      </c>
      <c r="I1339" s="4" t="s">
        <v>9972</v>
      </c>
      <c r="J1339" s="4"/>
      <c r="K1339" s="4" t="s">
        <v>44</v>
      </c>
      <c r="L1339" s="4" t="s">
        <v>45</v>
      </c>
      <c r="M1339" s="4" t="s">
        <v>131</v>
      </c>
      <c r="N1339" s="4"/>
      <c r="O1339" s="4" t="s">
        <v>9999</v>
      </c>
      <c r="P1339" s="2" t="s">
        <v>10000</v>
      </c>
      <c r="Q1339" s="2" t="s">
        <v>10001</v>
      </c>
      <c r="R1339" s="4" t="s">
        <v>50</v>
      </c>
      <c r="S1339" s="4" t="s">
        <v>10002</v>
      </c>
      <c r="T1339" s="4" t="s">
        <v>52</v>
      </c>
      <c r="U1339" s="4"/>
      <c r="V1339" s="4"/>
      <c r="W1339" s="4"/>
      <c r="X1339" s="2" t="s">
        <v>9977</v>
      </c>
      <c r="Y1339" s="4" t="s">
        <v>54</v>
      </c>
      <c r="Z1339" s="4"/>
      <c r="AA1339" s="4"/>
      <c r="AB1339" s="4"/>
    </row>
    <row r="1340" customFormat="false" ht="75" hidden="false" customHeight="true" outlineLevel="0" collapsed="false">
      <c r="A1340" s="4" t="s">
        <v>10003</v>
      </c>
      <c r="B1340" s="4" t="s">
        <v>9969</v>
      </c>
      <c r="C1340" s="4" t="s">
        <v>10004</v>
      </c>
      <c r="D1340" s="4" t="n">
        <v>2016</v>
      </c>
      <c r="E1340" s="4" t="s">
        <v>41</v>
      </c>
      <c r="F1340" s="4" t="s">
        <v>9986</v>
      </c>
      <c r="G1340" s="4" t="str">
        <f aca="false">IF(LEFT(I1340,3)="R1 ","L6",IF(D1340&gt;=2014,"L1",IF(D1340&gt;=1998,"L2",IF(D1340&gt;=1987,"L3",IF(D1340&gt;=1978,"L4",IF(D1340&gt;=1965,"L5","L6"))))))</f>
        <v>L1</v>
      </c>
      <c r="H1340" s="4" t="str">
        <f aca="false">IFERROR(INDEX(Lanes!$C$2:$C$60,MATCH(LEFT(I1340,FIND(" ",I1340)-1),Lanes!$A$2:$A$60,0)),"?")</f>
        <v>V</v>
      </c>
      <c r="I1340" s="4" t="s">
        <v>9972</v>
      </c>
      <c r="J1340" s="4"/>
      <c r="K1340" s="4" t="s">
        <v>44</v>
      </c>
      <c r="L1340" s="4" t="s">
        <v>45</v>
      </c>
      <c r="M1340" s="4" t="s">
        <v>131</v>
      </c>
      <c r="N1340" s="4"/>
      <c r="O1340" s="4" t="s">
        <v>10005</v>
      </c>
      <c r="P1340" s="2" t="s">
        <v>10006</v>
      </c>
      <c r="Q1340" s="2" t="s">
        <v>10007</v>
      </c>
      <c r="R1340" s="4" t="s">
        <v>50</v>
      </c>
      <c r="S1340" s="4" t="s">
        <v>10008</v>
      </c>
      <c r="T1340" s="4" t="s">
        <v>402</v>
      </c>
      <c r="U1340" s="4"/>
      <c r="V1340" s="4"/>
      <c r="W1340" s="4"/>
      <c r="X1340" s="2" t="s">
        <v>10009</v>
      </c>
      <c r="Y1340" s="4" t="s">
        <v>54</v>
      </c>
      <c r="Z1340" s="4"/>
      <c r="AA1340" s="4"/>
      <c r="AB1340" s="4"/>
    </row>
    <row r="1341" customFormat="false" ht="75" hidden="false" customHeight="true" outlineLevel="0" collapsed="false">
      <c r="A1341" s="4" t="s">
        <v>10010</v>
      </c>
      <c r="B1341" s="4" t="s">
        <v>9969</v>
      </c>
      <c r="C1341" s="4" t="s">
        <v>10011</v>
      </c>
      <c r="D1341" s="4" t="n">
        <v>2020</v>
      </c>
      <c r="E1341" s="4" t="s">
        <v>41</v>
      </c>
      <c r="F1341" s="4" t="s">
        <v>9986</v>
      </c>
      <c r="G1341" s="4" t="str">
        <f aca="false">IF(LEFT(I1341,3)="R1 ","L6",IF(D1341&gt;=2014,"L1",IF(D1341&gt;=1998,"L2",IF(D1341&gt;=1987,"L3",IF(D1341&gt;=1978,"L4",IF(D1341&gt;=1965,"L5","L6"))))))</f>
        <v>L1</v>
      </c>
      <c r="H1341" s="4" t="str">
        <f aca="false">IFERROR(INDEX(Lanes!$C$2:$C$60,MATCH(LEFT(I1341,FIND(" ",I1341)-1),Lanes!$A$2:$A$60,0)),"?")</f>
        <v>V</v>
      </c>
      <c r="I1341" s="4" t="s">
        <v>9972</v>
      </c>
      <c r="J1341" s="4"/>
      <c r="K1341" s="4" t="s">
        <v>44</v>
      </c>
      <c r="L1341" s="4" t="s">
        <v>45</v>
      </c>
      <c r="M1341" s="4" t="s">
        <v>131</v>
      </c>
      <c r="N1341" s="4"/>
      <c r="O1341" s="4" t="s">
        <v>10012</v>
      </c>
      <c r="P1341" s="2" t="s">
        <v>10013</v>
      </c>
      <c r="Q1341" s="2" t="s">
        <v>10014</v>
      </c>
      <c r="R1341" s="4" t="s">
        <v>50</v>
      </c>
      <c r="S1341" s="4" t="s">
        <v>10015</v>
      </c>
      <c r="T1341" s="4" t="s">
        <v>402</v>
      </c>
      <c r="U1341" s="4"/>
      <c r="V1341" s="4"/>
      <c r="W1341" s="4"/>
      <c r="X1341" s="2" t="s">
        <v>10016</v>
      </c>
      <c r="Y1341" s="4" t="s">
        <v>54</v>
      </c>
      <c r="Z1341" s="4"/>
      <c r="AA1341" s="4"/>
      <c r="AB1341" s="4"/>
    </row>
    <row r="1342" customFormat="false" ht="75" hidden="false" customHeight="true" outlineLevel="0" collapsed="false">
      <c r="A1342" s="4" t="s">
        <v>10017</v>
      </c>
      <c r="B1342" s="4" t="s">
        <v>10018</v>
      </c>
      <c r="C1342" s="4" t="s">
        <v>10019</v>
      </c>
      <c r="D1342" s="4" t="n">
        <v>2020</v>
      </c>
      <c r="E1342" s="4" t="s">
        <v>2246</v>
      </c>
      <c r="F1342" s="4" t="s">
        <v>9986</v>
      </c>
      <c r="G1342" s="4" t="str">
        <f aca="false">IF(LEFT(I1342,3)="R1 ","L6",IF(D1342&gt;=2014,"L1",IF(D1342&gt;=1998,"L2",IF(D1342&gt;=1987,"L3",IF(D1342&gt;=1978,"L4",IF(D1342&gt;=1965,"L5","L6"))))))</f>
        <v>L1</v>
      </c>
      <c r="H1342" s="4" t="str">
        <f aca="false">IFERROR(INDEX(Lanes!$C$2:$C$60,MATCH(LEFT(I1342,FIND(" ",I1342)-1),Lanes!$A$2:$A$60,0)),"?")</f>
        <v>V</v>
      </c>
      <c r="I1342" s="4" t="s">
        <v>9972</v>
      </c>
      <c r="J1342" s="4"/>
      <c r="K1342" s="4" t="s">
        <v>44</v>
      </c>
      <c r="L1342" s="4" t="s">
        <v>45</v>
      </c>
      <c r="M1342" s="4" t="s">
        <v>131</v>
      </c>
      <c r="N1342" s="4"/>
      <c r="O1342" s="4" t="s">
        <v>10020</v>
      </c>
      <c r="P1342" s="2" t="s">
        <v>10021</v>
      </c>
      <c r="Q1342" s="2" t="s">
        <v>10022</v>
      </c>
      <c r="R1342" s="4" t="s">
        <v>50</v>
      </c>
      <c r="S1342" s="4" t="s">
        <v>10023</v>
      </c>
      <c r="T1342" s="4" t="s">
        <v>107</v>
      </c>
      <c r="U1342" s="4"/>
      <c r="V1342" s="4"/>
      <c r="W1342" s="4"/>
      <c r="X1342" s="2" t="s">
        <v>10024</v>
      </c>
      <c r="Y1342" s="4" t="s">
        <v>54</v>
      </c>
      <c r="Z1342" s="4"/>
      <c r="AA1342" s="4"/>
      <c r="AB1342" s="4"/>
    </row>
    <row r="1343" customFormat="false" ht="75" hidden="false" customHeight="true" outlineLevel="0" collapsed="false">
      <c r="A1343" s="4" t="s">
        <v>10025</v>
      </c>
      <c r="B1343" s="4" t="s">
        <v>10018</v>
      </c>
      <c r="C1343" s="4" t="s">
        <v>10026</v>
      </c>
      <c r="D1343" s="4" t="n">
        <v>2024</v>
      </c>
      <c r="E1343" s="4" t="s">
        <v>2246</v>
      </c>
      <c r="F1343" s="4" t="s">
        <v>9986</v>
      </c>
      <c r="G1343" s="4" t="str">
        <f aca="false">IF(LEFT(I1343,3)="R1 ","L6",IF(D1343&gt;=2014,"L1",IF(D1343&gt;=1998,"L2",IF(D1343&gt;=1987,"L3",IF(D1343&gt;=1978,"L4",IF(D1343&gt;=1965,"L5","L6"))))))</f>
        <v>L1</v>
      </c>
      <c r="H1343" s="4" t="str">
        <f aca="false">IFERROR(INDEX(Lanes!$C$2:$C$60,MATCH(LEFT(I1343,FIND(" ",I1343)-1),Lanes!$A$2:$A$60,0)),"?")</f>
        <v>V</v>
      </c>
      <c r="I1343" s="4" t="s">
        <v>9972</v>
      </c>
      <c r="J1343" s="4"/>
      <c r="K1343" s="4" t="s">
        <v>44</v>
      </c>
      <c r="L1343" s="4" t="s">
        <v>45</v>
      </c>
      <c r="M1343" s="4" t="s">
        <v>131</v>
      </c>
      <c r="N1343" s="4"/>
      <c r="O1343" s="4" t="s">
        <v>10027</v>
      </c>
      <c r="P1343" s="2" t="s">
        <v>10028</v>
      </c>
      <c r="Q1343" s="2" t="s">
        <v>10029</v>
      </c>
      <c r="R1343" s="4" t="s">
        <v>50</v>
      </c>
      <c r="S1343" s="4" t="s">
        <v>10030</v>
      </c>
      <c r="T1343" s="4" t="s">
        <v>52</v>
      </c>
      <c r="U1343" s="4"/>
      <c r="V1343" s="4"/>
      <c r="W1343" s="4"/>
      <c r="X1343" s="2" t="s">
        <v>10031</v>
      </c>
      <c r="Y1343" s="4" t="s">
        <v>54</v>
      </c>
      <c r="Z1343" s="4"/>
      <c r="AA1343" s="4"/>
      <c r="AB1343" s="4"/>
    </row>
    <row r="1344" customFormat="false" ht="75" hidden="false" customHeight="true" outlineLevel="0" collapsed="false">
      <c r="A1344" s="4" t="s">
        <v>10032</v>
      </c>
      <c r="B1344" s="4" t="s">
        <v>10033</v>
      </c>
      <c r="C1344" s="4" t="s">
        <v>10034</v>
      </c>
      <c r="D1344" s="4" t="n">
        <v>2009</v>
      </c>
      <c r="E1344" s="4" t="s">
        <v>91</v>
      </c>
      <c r="F1344" s="4" t="s">
        <v>9986</v>
      </c>
      <c r="G1344" s="4" t="str">
        <f aca="false">IF(LEFT(I1344,3)="R1 ","L6",IF(D1344&gt;=2014,"L1",IF(D1344&gt;=1998,"L2",IF(D1344&gt;=1987,"L3",IF(D1344&gt;=1978,"L4",IF(D1344&gt;=1965,"L5","L6"))))))</f>
        <v>L2</v>
      </c>
      <c r="H1344" s="4" t="str">
        <f aca="false">IFERROR(INDEX(Lanes!$C$2:$C$60,MATCH(LEFT(I1344,FIND(" ",I1344)-1),Lanes!$A$2:$A$60,0)),"?")</f>
        <v>V</v>
      </c>
      <c r="I1344" s="4" t="s">
        <v>9972</v>
      </c>
      <c r="J1344" s="4"/>
      <c r="K1344" s="4" t="s">
        <v>44</v>
      </c>
      <c r="L1344" s="4" t="s">
        <v>45</v>
      </c>
      <c r="M1344" s="4" t="s">
        <v>131</v>
      </c>
      <c r="N1344" s="4"/>
      <c r="O1344" s="4" t="s">
        <v>10035</v>
      </c>
      <c r="P1344" s="2" t="s">
        <v>10036</v>
      </c>
      <c r="Q1344" s="2" t="s">
        <v>10037</v>
      </c>
      <c r="R1344" s="4" t="s">
        <v>50</v>
      </c>
      <c r="S1344" s="4" t="s">
        <v>10038</v>
      </c>
      <c r="T1344" s="4" t="s">
        <v>107</v>
      </c>
      <c r="U1344" s="4"/>
      <c r="V1344" s="4"/>
      <c r="W1344" s="4"/>
      <c r="X1344" s="2" t="s">
        <v>10039</v>
      </c>
      <c r="Y1344" s="4" t="s">
        <v>77</v>
      </c>
      <c r="Z1344" s="4"/>
      <c r="AA1344" s="4"/>
      <c r="AB1344" s="4"/>
    </row>
    <row r="1345" customFormat="false" ht="75" hidden="false" customHeight="true" outlineLevel="0" collapsed="false">
      <c r="A1345" s="4" t="s">
        <v>10040</v>
      </c>
      <c r="B1345" s="4" t="s">
        <v>10033</v>
      </c>
      <c r="C1345" s="4" t="s">
        <v>10041</v>
      </c>
      <c r="D1345" s="4" t="n">
        <v>2015</v>
      </c>
      <c r="E1345" s="4" t="s">
        <v>91</v>
      </c>
      <c r="F1345" s="4" t="s">
        <v>9986</v>
      </c>
      <c r="G1345" s="4" t="str">
        <f aca="false">IF(LEFT(I1345,3)="R1 ","L6",IF(D1345&gt;=2014,"L1",IF(D1345&gt;=1998,"L2",IF(D1345&gt;=1987,"L3",IF(D1345&gt;=1978,"L4",IF(D1345&gt;=1965,"L5","L6"))))))</f>
        <v>L1</v>
      </c>
      <c r="H1345" s="4" t="str">
        <f aca="false">IFERROR(INDEX(Lanes!$C$2:$C$60,MATCH(LEFT(I1345,FIND(" ",I1345)-1),Lanes!$A$2:$A$60,0)),"?")</f>
        <v>V</v>
      </c>
      <c r="I1345" s="4" t="s">
        <v>9972</v>
      </c>
      <c r="J1345" s="4"/>
      <c r="K1345" s="4" t="s">
        <v>44</v>
      </c>
      <c r="L1345" s="4" t="s">
        <v>45</v>
      </c>
      <c r="M1345" s="4" t="s">
        <v>131</v>
      </c>
      <c r="N1345" s="4"/>
      <c r="O1345" s="4" t="s">
        <v>10042</v>
      </c>
      <c r="P1345" s="2" t="s">
        <v>10043</v>
      </c>
      <c r="Q1345" s="2" t="s">
        <v>10044</v>
      </c>
      <c r="R1345" s="4" t="s">
        <v>50</v>
      </c>
      <c r="S1345" s="4" t="s">
        <v>10045</v>
      </c>
      <c r="T1345" s="4" t="s">
        <v>107</v>
      </c>
      <c r="U1345" s="4"/>
      <c r="V1345" s="4"/>
      <c r="W1345" s="4"/>
      <c r="X1345" s="2" t="s">
        <v>10039</v>
      </c>
      <c r="Y1345" s="4" t="s">
        <v>77</v>
      </c>
      <c r="Z1345" s="4"/>
      <c r="AA1345" s="4"/>
      <c r="AB1345" s="4"/>
    </row>
    <row r="1346" customFormat="false" ht="75" hidden="false" customHeight="true" outlineLevel="0" collapsed="false">
      <c r="A1346" s="4" t="s">
        <v>10046</v>
      </c>
      <c r="B1346" s="4" t="s">
        <v>10047</v>
      </c>
      <c r="C1346" s="4" t="s">
        <v>10048</v>
      </c>
      <c r="D1346" s="4" t="n">
        <v>2017</v>
      </c>
      <c r="E1346" s="4" t="s">
        <v>91</v>
      </c>
      <c r="F1346" s="4" t="s">
        <v>9986</v>
      </c>
      <c r="G1346" s="4" t="str">
        <f aca="false">IF(LEFT(I1346,3)="R1 ","L6",IF(D1346&gt;=2014,"L1",IF(D1346&gt;=1998,"L2",IF(D1346&gt;=1987,"L3",IF(D1346&gt;=1978,"L4",IF(D1346&gt;=1965,"L5","L6"))))))</f>
        <v>L1</v>
      </c>
      <c r="H1346" s="4" t="str">
        <f aca="false">IFERROR(INDEX(Lanes!$C$2:$C$60,MATCH(LEFT(I1346,FIND(" ",I1346)-1),Lanes!$A$2:$A$60,0)),"?")</f>
        <v>V</v>
      </c>
      <c r="I1346" s="4" t="s">
        <v>9972</v>
      </c>
      <c r="J1346" s="4"/>
      <c r="K1346" s="4" t="s">
        <v>44</v>
      </c>
      <c r="L1346" s="4" t="s">
        <v>45</v>
      </c>
      <c r="M1346" s="4" t="s">
        <v>131</v>
      </c>
      <c r="N1346" s="4"/>
      <c r="O1346" s="4" t="s">
        <v>10049</v>
      </c>
      <c r="P1346" s="2" t="s">
        <v>10050</v>
      </c>
      <c r="Q1346" s="2" t="s">
        <v>10051</v>
      </c>
      <c r="R1346" s="4" t="s">
        <v>50</v>
      </c>
      <c r="S1346" s="4" t="s">
        <v>10052</v>
      </c>
      <c r="T1346" s="4" t="s">
        <v>107</v>
      </c>
      <c r="U1346" s="4"/>
      <c r="V1346" s="4"/>
      <c r="W1346" s="4"/>
      <c r="X1346" s="2" t="s">
        <v>10039</v>
      </c>
      <c r="Y1346" s="4" t="s">
        <v>77</v>
      </c>
      <c r="Z1346" s="4"/>
      <c r="AA1346" s="4"/>
      <c r="AB1346" s="4"/>
    </row>
    <row r="1347" customFormat="false" ht="75" hidden="false" customHeight="true" outlineLevel="0" collapsed="false">
      <c r="A1347" s="4" t="s">
        <v>10053</v>
      </c>
      <c r="B1347" s="4" t="s">
        <v>10054</v>
      </c>
      <c r="C1347" s="4" t="s">
        <v>10055</v>
      </c>
      <c r="D1347" s="4" t="n">
        <v>2002</v>
      </c>
      <c r="E1347" s="4" t="s">
        <v>91</v>
      </c>
      <c r="F1347" s="4" t="s">
        <v>886</v>
      </c>
      <c r="G1347" s="4" t="str">
        <f aca="false">IF(LEFT(I1347,3)="R1 ","L6",IF(D1347&gt;=2014,"L1",IF(D1347&gt;=1998,"L2",IF(D1347&gt;=1987,"L3",IF(D1347&gt;=1978,"L4",IF(D1347&gt;=1965,"L5","L6"))))))</f>
        <v>L2</v>
      </c>
      <c r="H1347" s="4" t="str">
        <f aca="false">IFERROR(INDEX(Lanes!$C$2:$C$60,MATCH(LEFT(I1347,FIND(" ",I1347)-1),Lanes!$A$2:$A$60,0)),"?")</f>
        <v>V</v>
      </c>
      <c r="I1347" s="4" t="s">
        <v>9972</v>
      </c>
      <c r="J1347" s="4"/>
      <c r="K1347" s="4" t="s">
        <v>445</v>
      </c>
      <c r="L1347" s="4" t="s">
        <v>516</v>
      </c>
      <c r="M1347" s="4" t="s">
        <v>10056</v>
      </c>
      <c r="N1347" s="4"/>
      <c r="O1347" s="4" t="s">
        <v>10057</v>
      </c>
      <c r="P1347" s="2" t="s">
        <v>10058</v>
      </c>
      <c r="Q1347" s="2" t="s">
        <v>10059</v>
      </c>
      <c r="R1347" s="4" t="s">
        <v>50</v>
      </c>
      <c r="S1347" s="4" t="s">
        <v>10060</v>
      </c>
      <c r="T1347" s="4" t="s">
        <v>52</v>
      </c>
      <c r="U1347" s="4"/>
      <c r="V1347" s="4"/>
      <c r="W1347" s="4"/>
      <c r="X1347" s="2" t="s">
        <v>10061</v>
      </c>
      <c r="Y1347" s="4" t="s">
        <v>77</v>
      </c>
      <c r="Z1347" s="4"/>
      <c r="AA1347" s="4"/>
      <c r="AB1347" s="4"/>
    </row>
    <row r="1348" customFormat="false" ht="75" hidden="false" customHeight="true" outlineLevel="0" collapsed="false">
      <c r="A1348" s="4" t="s">
        <v>10062</v>
      </c>
      <c r="B1348" s="4" t="s">
        <v>10054</v>
      </c>
      <c r="C1348" s="4" t="s">
        <v>10063</v>
      </c>
      <c r="D1348" s="4" t="n">
        <v>2004</v>
      </c>
      <c r="E1348" s="4" t="s">
        <v>91</v>
      </c>
      <c r="F1348" s="4" t="s">
        <v>886</v>
      </c>
      <c r="G1348" s="4" t="str">
        <f aca="false">IF(LEFT(I1348,3)="R1 ","L6",IF(D1348&gt;=2014,"L1",IF(D1348&gt;=1998,"L2",IF(D1348&gt;=1987,"L3",IF(D1348&gt;=1978,"L4",IF(D1348&gt;=1965,"L5","L6"))))))</f>
        <v>L2</v>
      </c>
      <c r="H1348" s="4" t="str">
        <f aca="false">IFERROR(INDEX(Lanes!$C$2:$C$60,MATCH(LEFT(I1348,FIND(" ",I1348)-1),Lanes!$A$2:$A$60,0)),"?")</f>
        <v>V</v>
      </c>
      <c r="I1348" s="4" t="s">
        <v>9972</v>
      </c>
      <c r="J1348" s="4"/>
      <c r="K1348" s="4" t="s">
        <v>445</v>
      </c>
      <c r="L1348" s="4" t="s">
        <v>516</v>
      </c>
      <c r="M1348" s="4" t="s">
        <v>10056</v>
      </c>
      <c r="N1348" s="4"/>
      <c r="O1348" s="4" t="s">
        <v>10064</v>
      </c>
      <c r="P1348" s="2" t="s">
        <v>10065</v>
      </c>
      <c r="Q1348" s="2" t="s">
        <v>10066</v>
      </c>
      <c r="R1348" s="4" t="s">
        <v>50</v>
      </c>
      <c r="S1348" s="4" t="s">
        <v>10067</v>
      </c>
      <c r="T1348" s="4" t="s">
        <v>52</v>
      </c>
      <c r="U1348" s="4" t="s">
        <v>75</v>
      </c>
      <c r="V1348" s="4"/>
      <c r="W1348" s="4"/>
      <c r="X1348" s="2" t="s">
        <v>10061</v>
      </c>
      <c r="Y1348" s="4" t="s">
        <v>77</v>
      </c>
      <c r="Z1348" s="4"/>
      <c r="AA1348" s="4"/>
      <c r="AB1348" s="4"/>
    </row>
    <row r="1349" customFormat="false" ht="75" hidden="false" customHeight="true" outlineLevel="0" collapsed="false">
      <c r="A1349" s="4" t="s">
        <v>10068</v>
      </c>
      <c r="B1349" s="4" t="s">
        <v>10069</v>
      </c>
      <c r="C1349" s="4" t="s">
        <v>10070</v>
      </c>
      <c r="D1349" s="4" t="n">
        <v>2005</v>
      </c>
      <c r="E1349" s="4" t="s">
        <v>2246</v>
      </c>
      <c r="F1349" s="4" t="s">
        <v>10071</v>
      </c>
      <c r="G1349" s="4" t="str">
        <f aca="false">IF(LEFT(I1349,3)="R1 ","L6",IF(D1349&gt;=2014,"L1",IF(D1349&gt;=1998,"L2",IF(D1349&gt;=1987,"L3",IF(D1349&gt;=1978,"L4",IF(D1349&gt;=1965,"L5","L6"))))))</f>
        <v>L2</v>
      </c>
      <c r="H1349" s="4" t="str">
        <f aca="false">IFERROR(INDEX(Lanes!$C$2:$C$60,MATCH(LEFT(I1349,FIND(" ",I1349)-1),Lanes!$A$2:$A$60,0)),"?")</f>
        <v>V</v>
      </c>
      <c r="I1349" s="4" t="s">
        <v>9972</v>
      </c>
      <c r="J1349" s="4" t="s">
        <v>1407</v>
      </c>
      <c r="K1349" s="4" t="s">
        <v>44</v>
      </c>
      <c r="L1349" s="4" t="s">
        <v>516</v>
      </c>
      <c r="M1349" s="4" t="s">
        <v>10056</v>
      </c>
      <c r="N1349" s="4"/>
      <c r="O1349" s="4" t="s">
        <v>10072</v>
      </c>
      <c r="P1349" s="2" t="s">
        <v>10073</v>
      </c>
      <c r="Q1349" s="2" t="s">
        <v>10074</v>
      </c>
      <c r="R1349" s="4" t="s">
        <v>50</v>
      </c>
      <c r="S1349" s="4" t="s">
        <v>10075</v>
      </c>
      <c r="T1349" s="4" t="s">
        <v>107</v>
      </c>
      <c r="U1349" s="4"/>
      <c r="V1349" s="4"/>
      <c r="W1349" s="4"/>
      <c r="X1349" s="2" t="s">
        <v>10061</v>
      </c>
      <c r="Y1349" s="4" t="s">
        <v>77</v>
      </c>
      <c r="Z1349" s="4"/>
      <c r="AA1349" s="4"/>
      <c r="AB1349" s="4"/>
    </row>
    <row r="1350" customFormat="false" ht="75" hidden="false" customHeight="true" outlineLevel="0" collapsed="false">
      <c r="A1350" s="4" t="s">
        <v>10076</v>
      </c>
      <c r="B1350" s="4" t="s">
        <v>10054</v>
      </c>
      <c r="C1350" s="4" t="s">
        <v>10077</v>
      </c>
      <c r="D1350" s="4" t="n">
        <v>2007</v>
      </c>
      <c r="E1350" s="4" t="s">
        <v>91</v>
      </c>
      <c r="F1350" s="4" t="s">
        <v>886</v>
      </c>
      <c r="G1350" s="4" t="str">
        <f aca="false">IF(LEFT(I1350,3)="R1 ","L6",IF(D1350&gt;=2014,"L1",IF(D1350&gt;=1998,"L2",IF(D1350&gt;=1987,"L3",IF(D1350&gt;=1978,"L4",IF(D1350&gt;=1965,"L5","L6"))))))</f>
        <v>L2</v>
      </c>
      <c r="H1350" s="4" t="str">
        <f aca="false">IFERROR(INDEX(Lanes!$C$2:$C$60,MATCH(LEFT(I1350,FIND(" ",I1350)-1),Lanes!$A$2:$A$60,0)),"?")</f>
        <v>V</v>
      </c>
      <c r="I1350" s="4" t="s">
        <v>9972</v>
      </c>
      <c r="J1350" s="4"/>
      <c r="K1350" s="4" t="s">
        <v>445</v>
      </c>
      <c r="L1350" s="4" t="s">
        <v>516</v>
      </c>
      <c r="M1350" s="4" t="s">
        <v>10056</v>
      </c>
      <c r="N1350" s="4"/>
      <c r="O1350" s="4" t="s">
        <v>10078</v>
      </c>
      <c r="P1350" s="2" t="s">
        <v>10079</v>
      </c>
      <c r="Q1350" s="2" t="s">
        <v>10080</v>
      </c>
      <c r="R1350" s="4" t="s">
        <v>50</v>
      </c>
      <c r="S1350" s="4" t="s">
        <v>10081</v>
      </c>
      <c r="T1350" s="4" t="s">
        <v>52</v>
      </c>
      <c r="U1350" s="4"/>
      <c r="V1350" s="4"/>
      <c r="W1350" s="4"/>
      <c r="X1350" s="2" t="s">
        <v>10061</v>
      </c>
      <c r="Y1350" s="4" t="s">
        <v>77</v>
      </c>
      <c r="Z1350" s="4"/>
      <c r="AA1350" s="4"/>
      <c r="AB1350" s="4"/>
    </row>
    <row r="1351" customFormat="false" ht="75" hidden="false" customHeight="true" outlineLevel="0" collapsed="false">
      <c r="A1351" s="4" t="s">
        <v>10082</v>
      </c>
      <c r="B1351" s="4" t="s">
        <v>10054</v>
      </c>
      <c r="C1351" s="4" t="s">
        <v>10083</v>
      </c>
      <c r="D1351" s="4" t="n">
        <v>2011</v>
      </c>
      <c r="E1351" s="4" t="s">
        <v>91</v>
      </c>
      <c r="F1351" s="4" t="s">
        <v>10084</v>
      </c>
      <c r="G1351" s="4" t="str">
        <f aca="false">IF(LEFT(I1351,3)="R1 ","L6",IF(D1351&gt;=2014,"L1",IF(D1351&gt;=1998,"L2",IF(D1351&gt;=1987,"L3",IF(D1351&gt;=1978,"L4",IF(D1351&gt;=1965,"L5","L6"))))))</f>
        <v>L2</v>
      </c>
      <c r="H1351" s="4" t="str">
        <f aca="false">IFERROR(INDEX(Lanes!$C$2:$C$60,MATCH(LEFT(I1351,FIND(" ",I1351)-1),Lanes!$A$2:$A$60,0)),"?")</f>
        <v>V</v>
      </c>
      <c r="I1351" s="4" t="s">
        <v>9972</v>
      </c>
      <c r="J1351" s="4"/>
      <c r="K1351" s="4" t="s">
        <v>445</v>
      </c>
      <c r="L1351" s="4" t="s">
        <v>516</v>
      </c>
      <c r="M1351" s="4" t="s">
        <v>10056</v>
      </c>
      <c r="N1351" s="4"/>
      <c r="O1351" s="4" t="s">
        <v>10085</v>
      </c>
      <c r="P1351" s="2" t="s">
        <v>10086</v>
      </c>
      <c r="Q1351" s="2" t="s">
        <v>10087</v>
      </c>
      <c r="R1351" s="4" t="s">
        <v>50</v>
      </c>
      <c r="S1351" s="4" t="s">
        <v>10088</v>
      </c>
      <c r="T1351" s="4" t="s">
        <v>107</v>
      </c>
      <c r="U1351" s="4"/>
      <c r="V1351" s="4"/>
      <c r="W1351" s="4"/>
      <c r="X1351" s="2" t="s">
        <v>10061</v>
      </c>
      <c r="Y1351" s="4" t="s">
        <v>77</v>
      </c>
      <c r="Z1351" s="4"/>
      <c r="AA1351" s="4"/>
      <c r="AB1351" s="4"/>
    </row>
    <row r="1352" customFormat="false" ht="75" hidden="false" customHeight="true" outlineLevel="0" collapsed="false">
      <c r="A1352" s="4" t="s">
        <v>10089</v>
      </c>
      <c r="B1352" s="4" t="s">
        <v>10054</v>
      </c>
      <c r="C1352" s="4" t="s">
        <v>10090</v>
      </c>
      <c r="D1352" s="4" t="n">
        <v>2013</v>
      </c>
      <c r="E1352" s="4" t="s">
        <v>91</v>
      </c>
      <c r="F1352" s="4" t="s">
        <v>10091</v>
      </c>
      <c r="G1352" s="4" t="str">
        <f aca="false">IF(LEFT(I1352,3)="R1 ","L6",IF(D1352&gt;=2014,"L1",IF(D1352&gt;=1998,"L2",IF(D1352&gt;=1987,"L3",IF(D1352&gt;=1978,"L4",IF(D1352&gt;=1965,"L5","L6"))))))</f>
        <v>L2</v>
      </c>
      <c r="H1352" s="4" t="str">
        <f aca="false">IFERROR(INDEX(Lanes!$C$2:$C$60,MATCH(LEFT(I1352,FIND(" ",I1352)-1),Lanes!$A$2:$A$60,0)),"?")</f>
        <v>V</v>
      </c>
      <c r="I1352" s="4" t="s">
        <v>9972</v>
      </c>
      <c r="J1352" s="4"/>
      <c r="K1352" s="4" t="s">
        <v>445</v>
      </c>
      <c r="L1352" s="4" t="s">
        <v>516</v>
      </c>
      <c r="M1352" s="4" t="s">
        <v>10056</v>
      </c>
      <c r="N1352" s="4"/>
      <c r="O1352" s="4" t="s">
        <v>10092</v>
      </c>
      <c r="P1352" s="2" t="s">
        <v>10093</v>
      </c>
      <c r="Q1352" s="2" t="s">
        <v>10094</v>
      </c>
      <c r="R1352" s="4" t="s">
        <v>50</v>
      </c>
      <c r="S1352" s="4" t="s">
        <v>10095</v>
      </c>
      <c r="T1352" s="4" t="s">
        <v>107</v>
      </c>
      <c r="U1352" s="4"/>
      <c r="V1352" s="4"/>
      <c r="W1352" s="4"/>
      <c r="X1352" s="2" t="s">
        <v>10061</v>
      </c>
      <c r="Y1352" s="4" t="s">
        <v>77</v>
      </c>
      <c r="Z1352" s="4"/>
      <c r="AA1352" s="4"/>
      <c r="AB1352" s="4"/>
    </row>
    <row r="1353" customFormat="false" ht="75" hidden="false" customHeight="true" outlineLevel="0" collapsed="false">
      <c r="A1353" s="4" t="s">
        <v>10096</v>
      </c>
      <c r="B1353" s="4" t="s">
        <v>10054</v>
      </c>
      <c r="C1353" s="4" t="s">
        <v>10097</v>
      </c>
      <c r="D1353" s="4" t="n">
        <v>2017</v>
      </c>
      <c r="E1353" s="4" t="s">
        <v>91</v>
      </c>
      <c r="F1353" s="4" t="s">
        <v>886</v>
      </c>
      <c r="G1353" s="4" t="str">
        <f aca="false">IF(LEFT(I1353,3)="R1 ","L6",IF(D1353&gt;=2014,"L1",IF(D1353&gt;=1998,"L2",IF(D1353&gt;=1987,"L3",IF(D1353&gt;=1978,"L4",IF(D1353&gt;=1965,"L5","L6"))))))</f>
        <v>L1</v>
      </c>
      <c r="H1353" s="4" t="str">
        <f aca="false">IFERROR(INDEX(Lanes!$C$2:$C$60,MATCH(LEFT(I1353,FIND(" ",I1353)-1),Lanes!$A$2:$A$60,0)),"?")</f>
        <v>V</v>
      </c>
      <c r="I1353" s="4" t="s">
        <v>9972</v>
      </c>
      <c r="J1353" s="4"/>
      <c r="K1353" s="4" t="s">
        <v>445</v>
      </c>
      <c r="L1353" s="4" t="s">
        <v>516</v>
      </c>
      <c r="M1353" s="4" t="s">
        <v>10056</v>
      </c>
      <c r="N1353" s="4"/>
      <c r="O1353" s="4" t="s">
        <v>10098</v>
      </c>
      <c r="P1353" s="2" t="s">
        <v>10099</v>
      </c>
      <c r="Q1353" s="2" t="s">
        <v>10100</v>
      </c>
      <c r="R1353" s="4" t="s">
        <v>50</v>
      </c>
      <c r="S1353" s="4" t="s">
        <v>10101</v>
      </c>
      <c r="T1353" s="4" t="s">
        <v>107</v>
      </c>
      <c r="U1353" s="4"/>
      <c r="V1353" s="4"/>
      <c r="W1353" s="4"/>
      <c r="X1353" s="2" t="s">
        <v>10061</v>
      </c>
      <c r="Y1353" s="4" t="s">
        <v>77</v>
      </c>
      <c r="Z1353" s="4"/>
      <c r="AA1353" s="4"/>
      <c r="AB1353" s="4"/>
    </row>
    <row r="1354" customFormat="false" ht="75" hidden="false" customHeight="true" outlineLevel="0" collapsed="false">
      <c r="A1354" s="4" t="s">
        <v>10102</v>
      </c>
      <c r="B1354" s="4" t="s">
        <v>10054</v>
      </c>
      <c r="C1354" s="4" t="s">
        <v>10103</v>
      </c>
      <c r="D1354" s="4" t="n">
        <v>2024</v>
      </c>
      <c r="E1354" s="4" t="s">
        <v>91</v>
      </c>
      <c r="F1354" s="4" t="s">
        <v>886</v>
      </c>
      <c r="G1354" s="4" t="str">
        <f aca="false">IF(LEFT(I1354,3)="R1 ","L6",IF(D1354&gt;=2014,"L1",IF(D1354&gt;=1998,"L2",IF(D1354&gt;=1987,"L3",IF(D1354&gt;=1978,"L4",IF(D1354&gt;=1965,"L5","L6"))))))</f>
        <v>L1</v>
      </c>
      <c r="H1354" s="4" t="str">
        <f aca="false">IFERROR(INDEX(Lanes!$C$2:$C$60,MATCH(LEFT(I1354,FIND(" ",I1354)-1),Lanes!$A$2:$A$60,0)),"?")</f>
        <v>V</v>
      </c>
      <c r="I1354" s="4" t="s">
        <v>9972</v>
      </c>
      <c r="J1354" s="4"/>
      <c r="K1354" s="4" t="s">
        <v>445</v>
      </c>
      <c r="L1354" s="4" t="s">
        <v>516</v>
      </c>
      <c r="M1354" s="4" t="s">
        <v>10056</v>
      </c>
      <c r="N1354" s="4"/>
      <c r="O1354" s="4" t="s">
        <v>10104</v>
      </c>
      <c r="P1354" s="2" t="s">
        <v>10105</v>
      </c>
      <c r="Q1354" s="2" t="s">
        <v>10106</v>
      </c>
      <c r="R1354" s="4" t="s">
        <v>50</v>
      </c>
      <c r="S1354" s="4" t="s">
        <v>10107</v>
      </c>
      <c r="T1354" s="4" t="s">
        <v>402</v>
      </c>
      <c r="U1354" s="4"/>
      <c r="V1354" s="4"/>
      <c r="W1354" s="4"/>
      <c r="X1354" s="2" t="s">
        <v>10061</v>
      </c>
      <c r="Y1354" s="4" t="s">
        <v>77</v>
      </c>
      <c r="Z1354" s="4"/>
      <c r="AA1354" s="4"/>
      <c r="AB1354" s="4"/>
    </row>
    <row r="1355" customFormat="false" ht="75" hidden="false" customHeight="true" outlineLevel="0" collapsed="false">
      <c r="A1355" s="4" t="s">
        <v>10108</v>
      </c>
      <c r="B1355" s="4" t="s">
        <v>10109</v>
      </c>
      <c r="C1355" s="4" t="s">
        <v>10110</v>
      </c>
      <c r="D1355" s="4" t="n">
        <v>2008</v>
      </c>
      <c r="E1355" s="4" t="s">
        <v>413</v>
      </c>
      <c r="F1355" s="4" t="s">
        <v>886</v>
      </c>
      <c r="G1355" s="4" t="str">
        <f aca="false">IF(LEFT(I1355,3)="R1 ","L6",IF(D1355&gt;=2014,"L1",IF(D1355&gt;=1998,"L2",IF(D1355&gt;=1987,"L3",IF(D1355&gt;=1978,"L4",IF(D1355&gt;=1965,"L5","L6"))))))</f>
        <v>L2</v>
      </c>
      <c r="H1355" s="4" t="str">
        <f aca="false">IFERROR(INDEX(Lanes!$C$2:$C$60,MATCH(LEFT(I1355,FIND(" ",I1355)-1),Lanes!$A$2:$A$60,0)),"?")</f>
        <v>V</v>
      </c>
      <c r="I1355" s="4" t="s">
        <v>9972</v>
      </c>
      <c r="J1355" s="4"/>
      <c r="K1355" s="4" t="s">
        <v>445</v>
      </c>
      <c r="L1355" s="4" t="s">
        <v>472</v>
      </c>
      <c r="M1355" s="4" t="s">
        <v>662</v>
      </c>
      <c r="N1355" s="4"/>
      <c r="O1355" s="4" t="s">
        <v>10111</v>
      </c>
      <c r="P1355" s="2" t="s">
        <v>10112</v>
      </c>
      <c r="Q1355" s="2" t="s">
        <v>10113</v>
      </c>
      <c r="R1355" s="4" t="s">
        <v>50</v>
      </c>
      <c r="S1355" s="4" t="s">
        <v>10114</v>
      </c>
      <c r="T1355" s="4" t="s">
        <v>107</v>
      </c>
      <c r="U1355" s="4"/>
      <c r="V1355" s="4" t="s">
        <v>10115</v>
      </c>
      <c r="W1355" s="4"/>
      <c r="X1355" s="2" t="s">
        <v>10116</v>
      </c>
      <c r="Y1355" s="4" t="s">
        <v>77</v>
      </c>
      <c r="Z1355" s="4"/>
      <c r="AA1355" s="4"/>
      <c r="AB1355" s="4"/>
    </row>
    <row r="1356" customFormat="false" ht="75" hidden="false" customHeight="true" outlineLevel="0" collapsed="false">
      <c r="A1356" s="4" t="s">
        <v>10117</v>
      </c>
      <c r="B1356" s="4" t="s">
        <v>10109</v>
      </c>
      <c r="C1356" s="4" t="s">
        <v>10109</v>
      </c>
      <c r="D1356" s="4" t="n">
        <v>2008</v>
      </c>
      <c r="E1356" s="4" t="s">
        <v>91</v>
      </c>
      <c r="F1356" s="4" t="s">
        <v>886</v>
      </c>
      <c r="G1356" s="4" t="str">
        <f aca="false">IF(LEFT(I1356,3)="R1 ","L6",IF(D1356&gt;=2014,"L1",IF(D1356&gt;=1998,"L2",IF(D1356&gt;=1987,"L3",IF(D1356&gt;=1978,"L4",IF(D1356&gt;=1965,"L5","L6"))))))</f>
        <v>L2</v>
      </c>
      <c r="H1356" s="4" t="str">
        <f aca="false">IFERROR(INDEX(Lanes!$C$2:$C$60,MATCH(LEFT(I1356,FIND(" ",I1356)-1),Lanes!$A$2:$A$60,0)),"?")</f>
        <v>V</v>
      </c>
      <c r="I1356" s="4" t="s">
        <v>9972</v>
      </c>
      <c r="J1356" s="4"/>
      <c r="K1356" s="4" t="s">
        <v>445</v>
      </c>
      <c r="L1356" s="4" t="s">
        <v>472</v>
      </c>
      <c r="M1356" s="4" t="s">
        <v>662</v>
      </c>
      <c r="N1356" s="4"/>
      <c r="O1356" s="4" t="s">
        <v>10118</v>
      </c>
      <c r="P1356" s="2" t="s">
        <v>10119</v>
      </c>
      <c r="Q1356" s="2" t="s">
        <v>10120</v>
      </c>
      <c r="R1356" s="4" t="s">
        <v>50</v>
      </c>
      <c r="S1356" s="4" t="s">
        <v>10121</v>
      </c>
      <c r="T1356" s="4" t="s">
        <v>52</v>
      </c>
      <c r="U1356" s="4"/>
      <c r="V1356" s="4"/>
      <c r="W1356" s="4"/>
      <c r="X1356" s="2" t="s">
        <v>10116</v>
      </c>
      <c r="Y1356" s="4" t="s">
        <v>77</v>
      </c>
      <c r="Z1356" s="4"/>
      <c r="AA1356" s="4"/>
      <c r="AB1356" s="4"/>
    </row>
    <row r="1357" customFormat="false" ht="75" hidden="false" customHeight="true" outlineLevel="0" collapsed="false">
      <c r="A1357" s="4" t="s">
        <v>10122</v>
      </c>
      <c r="B1357" s="4" t="s">
        <v>10109</v>
      </c>
      <c r="C1357" s="4" t="s">
        <v>10123</v>
      </c>
      <c r="D1357" s="4" t="n">
        <v>2011</v>
      </c>
      <c r="E1357" s="4" t="s">
        <v>91</v>
      </c>
      <c r="F1357" s="4" t="s">
        <v>886</v>
      </c>
      <c r="G1357" s="4" t="str">
        <f aca="false">IF(LEFT(I1357,3)="R1 ","L6",IF(D1357&gt;=2014,"L1",IF(D1357&gt;=1998,"L2",IF(D1357&gt;=1987,"L3",IF(D1357&gt;=1978,"L4",IF(D1357&gt;=1965,"L5","L6"))))))</f>
        <v>L2</v>
      </c>
      <c r="H1357" s="4" t="str">
        <f aca="false">IFERROR(INDEX(Lanes!$C$2:$C$60,MATCH(LEFT(I1357,FIND(" ",I1357)-1),Lanes!$A$2:$A$60,0)),"?")</f>
        <v>V</v>
      </c>
      <c r="I1357" s="4" t="s">
        <v>9972</v>
      </c>
      <c r="J1357" s="4"/>
      <c r="K1357" s="4" t="s">
        <v>445</v>
      </c>
      <c r="L1357" s="4" t="s">
        <v>472</v>
      </c>
      <c r="M1357" s="4" t="s">
        <v>662</v>
      </c>
      <c r="N1357" s="4"/>
      <c r="O1357" s="4" t="s">
        <v>10124</v>
      </c>
      <c r="P1357" s="2" t="s">
        <v>10125</v>
      </c>
      <c r="Q1357" s="2" t="s">
        <v>10126</v>
      </c>
      <c r="R1357" s="4" t="s">
        <v>50</v>
      </c>
      <c r="S1357" s="4" t="s">
        <v>10127</v>
      </c>
      <c r="T1357" s="4" t="s">
        <v>52</v>
      </c>
      <c r="U1357" s="4"/>
      <c r="V1357" s="4"/>
      <c r="W1357" s="4"/>
      <c r="X1357" s="2" t="s">
        <v>10116</v>
      </c>
      <c r="Y1357" s="4" t="s">
        <v>77</v>
      </c>
      <c r="Z1357" s="4"/>
      <c r="AA1357" s="4"/>
      <c r="AB1357" s="4"/>
    </row>
    <row r="1358" customFormat="false" ht="75" hidden="false" customHeight="true" outlineLevel="0" collapsed="false">
      <c r="A1358" s="4" t="s">
        <v>10128</v>
      </c>
      <c r="B1358" s="4" t="s">
        <v>10109</v>
      </c>
      <c r="C1358" s="4" t="s">
        <v>10129</v>
      </c>
      <c r="D1358" s="4" t="n">
        <v>2017</v>
      </c>
      <c r="E1358" s="4" t="s">
        <v>91</v>
      </c>
      <c r="F1358" s="4" t="s">
        <v>10130</v>
      </c>
      <c r="G1358" s="4" t="str">
        <f aca="false">IF(LEFT(I1358,3)="R1 ","L6",IF(D1358&gt;=2014,"L1",IF(D1358&gt;=1998,"L2",IF(D1358&gt;=1987,"L3",IF(D1358&gt;=1978,"L4",IF(D1358&gt;=1965,"L5","L6"))))))</f>
        <v>L1</v>
      </c>
      <c r="H1358" s="4" t="str">
        <f aca="false">IFERROR(INDEX(Lanes!$C$2:$C$60,MATCH(LEFT(I1358,FIND(" ",I1358)-1),Lanes!$A$2:$A$60,0)),"?")</f>
        <v>V</v>
      </c>
      <c r="I1358" s="4" t="s">
        <v>9972</v>
      </c>
      <c r="J1358" s="4"/>
      <c r="K1358" s="4" t="s">
        <v>445</v>
      </c>
      <c r="L1358" s="4" t="s">
        <v>472</v>
      </c>
      <c r="M1358" s="4" t="s">
        <v>662</v>
      </c>
      <c r="N1358" s="4"/>
      <c r="O1358" s="4" t="s">
        <v>10131</v>
      </c>
      <c r="P1358" s="2" t="s">
        <v>10132</v>
      </c>
      <c r="Q1358" s="2" t="s">
        <v>10133</v>
      </c>
      <c r="R1358" s="4" t="s">
        <v>50</v>
      </c>
      <c r="S1358" s="4" t="s">
        <v>10134</v>
      </c>
      <c r="T1358" s="4" t="s">
        <v>107</v>
      </c>
      <c r="U1358" s="4"/>
      <c r="V1358" s="4" t="s">
        <v>10115</v>
      </c>
      <c r="W1358" s="4"/>
      <c r="X1358" s="2" t="s">
        <v>10116</v>
      </c>
      <c r="Y1358" s="4" t="s">
        <v>77</v>
      </c>
      <c r="Z1358" s="4"/>
      <c r="AA1358" s="4"/>
      <c r="AB1358" s="4"/>
    </row>
    <row r="1359" customFormat="false" ht="75" hidden="false" customHeight="true" outlineLevel="0" collapsed="false">
      <c r="A1359" s="4" t="s">
        <v>10135</v>
      </c>
      <c r="B1359" s="4" t="s">
        <v>10109</v>
      </c>
      <c r="C1359" s="4" t="s">
        <v>10136</v>
      </c>
      <c r="D1359" s="4" t="n">
        <v>2020</v>
      </c>
      <c r="E1359" s="4" t="s">
        <v>91</v>
      </c>
      <c r="F1359" s="4" t="s">
        <v>10137</v>
      </c>
      <c r="G1359" s="4" t="str">
        <f aca="false">IF(LEFT(I1359,3)="R1 ","L6",IF(D1359&gt;=2014,"L1",IF(D1359&gt;=1998,"L2",IF(D1359&gt;=1987,"L3",IF(D1359&gt;=1978,"L4",IF(D1359&gt;=1965,"L5","L6"))))))</f>
        <v>L1</v>
      </c>
      <c r="H1359" s="4" t="str">
        <f aca="false">IFERROR(INDEX(Lanes!$C$2:$C$60,MATCH(LEFT(I1359,FIND(" ",I1359)-1),Lanes!$A$2:$A$60,0)),"?")</f>
        <v>V</v>
      </c>
      <c r="I1359" s="4" t="s">
        <v>9972</v>
      </c>
      <c r="J1359" s="4"/>
      <c r="K1359" s="4" t="s">
        <v>445</v>
      </c>
      <c r="L1359" s="4" t="s">
        <v>472</v>
      </c>
      <c r="M1359" s="4" t="s">
        <v>662</v>
      </c>
      <c r="N1359" s="4"/>
      <c r="O1359" s="4" t="s">
        <v>10138</v>
      </c>
      <c r="P1359" s="2" t="s">
        <v>10139</v>
      </c>
      <c r="Q1359" s="2" t="s">
        <v>10140</v>
      </c>
      <c r="R1359" s="4" t="s">
        <v>50</v>
      </c>
      <c r="S1359" s="4" t="s">
        <v>10141</v>
      </c>
      <c r="T1359" s="4" t="s">
        <v>107</v>
      </c>
      <c r="U1359" s="4"/>
      <c r="V1359" s="4"/>
      <c r="W1359" s="4"/>
      <c r="X1359" s="2" t="s">
        <v>10116</v>
      </c>
      <c r="Y1359" s="4" t="s">
        <v>77</v>
      </c>
      <c r="Z1359" s="4"/>
      <c r="AA1359" s="4"/>
      <c r="AB1359" s="4"/>
    </row>
    <row r="1360" customFormat="false" ht="75" hidden="false" customHeight="true" outlineLevel="0" collapsed="false">
      <c r="A1360" s="4" t="s">
        <v>10142</v>
      </c>
      <c r="B1360" s="4" t="s">
        <v>10143</v>
      </c>
      <c r="C1360" s="4" t="s">
        <v>10144</v>
      </c>
      <c r="D1360" s="4" t="n">
        <v>2007</v>
      </c>
      <c r="E1360" s="4" t="s">
        <v>91</v>
      </c>
      <c r="F1360" s="4" t="s">
        <v>2060</v>
      </c>
      <c r="G1360" s="4" t="str">
        <f aca="false">IF(LEFT(I1360,3)="R1 ","L6",IF(D1360&gt;=2014,"L1",IF(D1360&gt;=1998,"L2",IF(D1360&gt;=1987,"L3",IF(D1360&gt;=1978,"L4",IF(D1360&gt;=1965,"L5","L6"))))))</f>
        <v>L2</v>
      </c>
      <c r="H1360" s="4" t="str">
        <f aca="false">IFERROR(INDEX(Lanes!$C$2:$C$60,MATCH(LEFT(I1360,FIND(" ",I1360)-1),Lanes!$A$2:$A$60,0)),"?")</f>
        <v>V</v>
      </c>
      <c r="I1360" s="4" t="s">
        <v>9972</v>
      </c>
      <c r="J1360" s="4"/>
      <c r="K1360" s="4" t="s">
        <v>445</v>
      </c>
      <c r="L1360" s="4" t="s">
        <v>352</v>
      </c>
      <c r="M1360" s="4" t="s">
        <v>10145</v>
      </c>
      <c r="N1360" s="4"/>
      <c r="O1360" s="4" t="s">
        <v>10146</v>
      </c>
      <c r="P1360" s="2" t="s">
        <v>10147</v>
      </c>
      <c r="Q1360" s="2" t="s">
        <v>10148</v>
      </c>
      <c r="R1360" s="4" t="s">
        <v>50</v>
      </c>
      <c r="S1360" s="4" t="s">
        <v>10149</v>
      </c>
      <c r="T1360" s="4" t="s">
        <v>52</v>
      </c>
      <c r="U1360" s="4"/>
      <c r="V1360" s="4" t="s">
        <v>10150</v>
      </c>
      <c r="W1360" s="4"/>
      <c r="X1360" s="2" t="s">
        <v>10151</v>
      </c>
      <c r="Y1360" s="4" t="s">
        <v>77</v>
      </c>
      <c r="Z1360" s="4"/>
      <c r="AA1360" s="4"/>
      <c r="AB1360" s="4"/>
    </row>
    <row r="1361" customFormat="false" ht="75" hidden="false" customHeight="true" outlineLevel="0" collapsed="false">
      <c r="A1361" s="4" t="s">
        <v>10152</v>
      </c>
      <c r="B1361" s="4" t="s">
        <v>10143</v>
      </c>
      <c r="C1361" s="4" t="s">
        <v>10153</v>
      </c>
      <c r="D1361" s="4" t="n">
        <v>2009</v>
      </c>
      <c r="E1361" s="4" t="s">
        <v>413</v>
      </c>
      <c r="F1361" s="4" t="s">
        <v>2060</v>
      </c>
      <c r="G1361" s="4" t="str">
        <f aca="false">IF(LEFT(I1361,3)="R1 ","L6",IF(D1361&gt;=2014,"L1",IF(D1361&gt;=1998,"L2",IF(D1361&gt;=1987,"L3",IF(D1361&gt;=1978,"L4",IF(D1361&gt;=1965,"L5","L6"))))))</f>
        <v>L2</v>
      </c>
      <c r="H1361" s="4" t="str">
        <f aca="false">IFERROR(INDEX(Lanes!$C$2:$C$60,MATCH(LEFT(I1361,FIND(" ",I1361)-1),Lanes!$A$2:$A$60,0)),"?")</f>
        <v>V</v>
      </c>
      <c r="I1361" s="4" t="s">
        <v>9972</v>
      </c>
      <c r="J1361" s="4"/>
      <c r="K1361" s="4" t="s">
        <v>445</v>
      </c>
      <c r="L1361" s="4" t="s">
        <v>352</v>
      </c>
      <c r="M1361" s="4" t="s">
        <v>10145</v>
      </c>
      <c r="N1361" s="4"/>
      <c r="O1361" s="4" t="s">
        <v>10154</v>
      </c>
      <c r="P1361" s="2" t="s">
        <v>10155</v>
      </c>
      <c r="Q1361" s="2" t="s">
        <v>10156</v>
      </c>
      <c r="R1361" s="4" t="s">
        <v>50</v>
      </c>
      <c r="S1361" s="4" t="s">
        <v>10157</v>
      </c>
      <c r="T1361" s="4" t="s">
        <v>107</v>
      </c>
      <c r="U1361" s="4"/>
      <c r="V1361" s="4"/>
      <c r="W1361" s="4"/>
      <c r="X1361" s="2" t="s">
        <v>10151</v>
      </c>
      <c r="Y1361" s="4" t="s">
        <v>77</v>
      </c>
      <c r="Z1361" s="4"/>
      <c r="AA1361" s="4"/>
      <c r="AB1361" s="4"/>
    </row>
    <row r="1362" customFormat="false" ht="75" hidden="false" customHeight="true" outlineLevel="0" collapsed="false">
      <c r="A1362" s="4" t="s">
        <v>10158</v>
      </c>
      <c r="B1362" s="4" t="s">
        <v>10143</v>
      </c>
      <c r="C1362" s="4" t="s">
        <v>10159</v>
      </c>
      <c r="D1362" s="4" t="n">
        <v>2011</v>
      </c>
      <c r="E1362" s="4" t="s">
        <v>91</v>
      </c>
      <c r="F1362" s="4" t="s">
        <v>2060</v>
      </c>
      <c r="G1362" s="4" t="str">
        <f aca="false">IF(LEFT(I1362,3)="R1 ","L6",IF(D1362&gt;=2014,"L1",IF(D1362&gt;=1998,"L2",IF(D1362&gt;=1987,"L3",IF(D1362&gt;=1978,"L4",IF(D1362&gt;=1965,"L5","L6"))))))</f>
        <v>L2</v>
      </c>
      <c r="H1362" s="4" t="str">
        <f aca="false">IFERROR(INDEX(Lanes!$C$2:$C$60,MATCH(LEFT(I1362,FIND(" ",I1362)-1),Lanes!$A$2:$A$60,0)),"?")</f>
        <v>V</v>
      </c>
      <c r="I1362" s="4" t="s">
        <v>9972</v>
      </c>
      <c r="J1362" s="4"/>
      <c r="K1362" s="4" t="s">
        <v>445</v>
      </c>
      <c r="L1362" s="4" t="s">
        <v>352</v>
      </c>
      <c r="M1362" s="4" t="s">
        <v>10145</v>
      </c>
      <c r="N1362" s="4"/>
      <c r="O1362" s="4" t="s">
        <v>10160</v>
      </c>
      <c r="P1362" s="2" t="s">
        <v>10161</v>
      </c>
      <c r="Q1362" s="2" t="s">
        <v>10162</v>
      </c>
      <c r="R1362" s="4" t="s">
        <v>50</v>
      </c>
      <c r="S1362" s="4" t="s">
        <v>10163</v>
      </c>
      <c r="T1362" s="4" t="s">
        <v>52</v>
      </c>
      <c r="U1362" s="4"/>
      <c r="V1362" s="4"/>
      <c r="W1362" s="4"/>
      <c r="X1362" s="2" t="s">
        <v>10151</v>
      </c>
      <c r="Y1362" s="4" t="s">
        <v>77</v>
      </c>
      <c r="Z1362" s="4"/>
      <c r="AA1362" s="4"/>
      <c r="AB1362" s="4"/>
    </row>
    <row r="1363" customFormat="false" ht="75" hidden="false" customHeight="true" outlineLevel="0" collapsed="false">
      <c r="A1363" s="4" t="s">
        <v>10164</v>
      </c>
      <c r="B1363" s="4" t="s">
        <v>10165</v>
      </c>
      <c r="C1363" s="4" t="s">
        <v>10166</v>
      </c>
      <c r="D1363" s="4" t="n">
        <v>2010</v>
      </c>
      <c r="E1363" s="4" t="s">
        <v>413</v>
      </c>
      <c r="F1363" s="4" t="s">
        <v>10167</v>
      </c>
      <c r="G1363" s="4" t="str">
        <f aca="false">IF(LEFT(I1363,3)="R1 ","L6",IF(D1363&gt;=2014,"L1",IF(D1363&gt;=1998,"L2",IF(D1363&gt;=1987,"L3",IF(D1363&gt;=1978,"L4",IF(D1363&gt;=1965,"L5","L6"))))))</f>
        <v>L2</v>
      </c>
      <c r="H1363" s="4" t="str">
        <f aca="false">IFERROR(INDEX(Lanes!$C$2:$C$60,MATCH(LEFT(I1363,FIND(" ",I1363)-1),Lanes!$A$2:$A$60,0)),"?")</f>
        <v>V</v>
      </c>
      <c r="I1363" s="4" t="s">
        <v>9972</v>
      </c>
      <c r="J1363" s="4"/>
      <c r="K1363" s="4" t="s">
        <v>351</v>
      </c>
      <c r="L1363" s="4" t="s">
        <v>352</v>
      </c>
      <c r="M1363" s="4" t="s">
        <v>353</v>
      </c>
      <c r="N1363" s="4"/>
      <c r="O1363" s="4" t="s">
        <v>10168</v>
      </c>
      <c r="P1363" s="2" t="s">
        <v>10169</v>
      </c>
      <c r="Q1363" s="2" t="s">
        <v>10170</v>
      </c>
      <c r="R1363" s="4" t="s">
        <v>50</v>
      </c>
      <c r="S1363" s="4" t="s">
        <v>10171</v>
      </c>
      <c r="T1363" s="4" t="s">
        <v>402</v>
      </c>
      <c r="U1363" s="4"/>
      <c r="V1363" s="4"/>
      <c r="W1363" s="4"/>
      <c r="X1363" s="2" t="s">
        <v>10172</v>
      </c>
      <c r="Y1363" s="4" t="s">
        <v>54</v>
      </c>
      <c r="Z1363" s="4"/>
      <c r="AA1363" s="4"/>
      <c r="AB1363" s="4"/>
    </row>
    <row r="1364" customFormat="false" ht="75" hidden="false" customHeight="true" outlineLevel="0" collapsed="false">
      <c r="A1364" s="4" t="s">
        <v>10173</v>
      </c>
      <c r="B1364" s="4" t="s">
        <v>10165</v>
      </c>
      <c r="C1364" s="4" t="s">
        <v>10174</v>
      </c>
      <c r="D1364" s="4" t="n">
        <v>2012</v>
      </c>
      <c r="E1364" s="4" t="s">
        <v>91</v>
      </c>
      <c r="F1364" s="4" t="s">
        <v>10167</v>
      </c>
      <c r="G1364" s="4" t="str">
        <f aca="false">IF(LEFT(I1364,3)="R1 ","L6",IF(D1364&gt;=2014,"L1",IF(D1364&gt;=1998,"L2",IF(D1364&gt;=1987,"L3",IF(D1364&gt;=1978,"L4",IF(D1364&gt;=1965,"L5","L6"))))))</f>
        <v>L2</v>
      </c>
      <c r="H1364" s="4" t="str">
        <f aca="false">IFERROR(INDEX(Lanes!$C$2:$C$60,MATCH(LEFT(I1364,FIND(" ",I1364)-1),Lanes!$A$2:$A$60,0)),"?")</f>
        <v>V</v>
      </c>
      <c r="I1364" s="4" t="s">
        <v>9972</v>
      </c>
      <c r="J1364" s="4"/>
      <c r="K1364" s="4" t="s">
        <v>445</v>
      </c>
      <c r="L1364" s="4" t="s">
        <v>352</v>
      </c>
      <c r="M1364" s="4" t="s">
        <v>353</v>
      </c>
      <c r="N1364" s="4"/>
      <c r="O1364" s="4" t="s">
        <v>10175</v>
      </c>
      <c r="P1364" s="2" t="s">
        <v>10176</v>
      </c>
      <c r="Q1364" s="2" t="s">
        <v>10177</v>
      </c>
      <c r="R1364" s="4" t="s">
        <v>50</v>
      </c>
      <c r="S1364" s="4" t="s">
        <v>10178</v>
      </c>
      <c r="T1364" s="4" t="s">
        <v>107</v>
      </c>
      <c r="U1364" s="4"/>
      <c r="V1364" s="4"/>
      <c r="W1364" s="4"/>
      <c r="X1364" s="2" t="s">
        <v>10179</v>
      </c>
      <c r="Y1364" s="4" t="s">
        <v>54</v>
      </c>
      <c r="Z1364" s="4"/>
      <c r="AA1364" s="4"/>
      <c r="AB1364" s="4"/>
    </row>
    <row r="1365" customFormat="false" ht="75" hidden="false" customHeight="true" outlineLevel="0" collapsed="false">
      <c r="A1365" s="4" t="s">
        <v>10180</v>
      </c>
      <c r="B1365" s="4" t="s">
        <v>10165</v>
      </c>
      <c r="C1365" s="4" t="s">
        <v>10181</v>
      </c>
      <c r="D1365" s="4" t="n">
        <v>2014</v>
      </c>
      <c r="E1365" s="4" t="s">
        <v>91</v>
      </c>
      <c r="F1365" s="4" t="s">
        <v>2060</v>
      </c>
      <c r="G1365" s="4" t="str">
        <f aca="false">IF(LEFT(I1365,3)="R1 ","L6",IF(D1365&gt;=2014,"L1",IF(D1365&gt;=1998,"L2",IF(D1365&gt;=1987,"L3",IF(D1365&gt;=1978,"L4",IF(D1365&gt;=1965,"L5","L6"))))))</f>
        <v>L1</v>
      </c>
      <c r="H1365" s="4" t="str">
        <f aca="false">IFERROR(INDEX(Lanes!$C$2:$C$60,MATCH(LEFT(I1365,FIND(" ",I1365)-1),Lanes!$A$2:$A$60,0)),"?")</f>
        <v>V</v>
      </c>
      <c r="I1365" s="4" t="s">
        <v>9972</v>
      </c>
      <c r="J1365" s="4"/>
      <c r="K1365" s="4" t="s">
        <v>445</v>
      </c>
      <c r="L1365" s="4" t="s">
        <v>352</v>
      </c>
      <c r="M1365" s="4" t="s">
        <v>353</v>
      </c>
      <c r="N1365" s="4"/>
      <c r="O1365" s="4" t="s">
        <v>10182</v>
      </c>
      <c r="P1365" s="2" t="s">
        <v>10183</v>
      </c>
      <c r="Q1365" s="2" t="s">
        <v>10184</v>
      </c>
      <c r="R1365" s="4" t="s">
        <v>50</v>
      </c>
      <c r="S1365" s="4" t="s">
        <v>10185</v>
      </c>
      <c r="T1365" s="4" t="s">
        <v>52</v>
      </c>
      <c r="U1365" s="4"/>
      <c r="V1365" s="4"/>
      <c r="W1365" s="4"/>
      <c r="X1365" s="2" t="s">
        <v>10186</v>
      </c>
      <c r="Y1365" s="4" t="s">
        <v>54</v>
      </c>
      <c r="Z1365" s="4"/>
      <c r="AA1365" s="4"/>
      <c r="AB1365" s="4"/>
    </row>
    <row r="1366" customFormat="false" ht="75" hidden="false" customHeight="true" outlineLevel="0" collapsed="false">
      <c r="A1366" s="4" t="s">
        <v>10187</v>
      </c>
      <c r="B1366" s="4" t="s">
        <v>10165</v>
      </c>
      <c r="C1366" s="4" t="s">
        <v>10188</v>
      </c>
      <c r="D1366" s="4" t="n">
        <v>2016</v>
      </c>
      <c r="E1366" s="4" t="s">
        <v>91</v>
      </c>
      <c r="F1366" s="4" t="s">
        <v>2060</v>
      </c>
      <c r="G1366" s="4" t="str">
        <f aca="false">IF(LEFT(I1366,3)="R1 ","L6",IF(D1366&gt;=2014,"L1",IF(D1366&gt;=1998,"L2",IF(D1366&gt;=1987,"L3",IF(D1366&gt;=1978,"L4",IF(D1366&gt;=1965,"L5","L6"))))))</f>
        <v>L1</v>
      </c>
      <c r="H1366" s="4" t="str">
        <f aca="false">IFERROR(INDEX(Lanes!$C$2:$C$60,MATCH(LEFT(I1366,FIND(" ",I1366)-1),Lanes!$A$2:$A$60,0)),"?")</f>
        <v>V</v>
      </c>
      <c r="I1366" s="4" t="s">
        <v>9972</v>
      </c>
      <c r="J1366" s="4"/>
      <c r="K1366" s="4" t="s">
        <v>445</v>
      </c>
      <c r="L1366" s="4" t="s">
        <v>352</v>
      </c>
      <c r="M1366" s="4" t="s">
        <v>10189</v>
      </c>
      <c r="N1366" s="4"/>
      <c r="O1366" s="4" t="s">
        <v>10190</v>
      </c>
      <c r="P1366" s="2" t="s">
        <v>10191</v>
      </c>
      <c r="Q1366" s="2" t="s">
        <v>10192</v>
      </c>
      <c r="R1366" s="4" t="s">
        <v>50</v>
      </c>
      <c r="S1366" s="4" t="s">
        <v>10193</v>
      </c>
      <c r="T1366" s="4" t="s">
        <v>52</v>
      </c>
      <c r="U1366" s="4"/>
      <c r="V1366" s="4"/>
      <c r="W1366" s="4"/>
      <c r="X1366" s="2" t="s">
        <v>10194</v>
      </c>
      <c r="Y1366" s="4" t="s">
        <v>54</v>
      </c>
      <c r="Z1366" s="4"/>
      <c r="AA1366" s="4"/>
      <c r="AB1366" s="4"/>
    </row>
    <row r="1367" customFormat="false" ht="75" hidden="false" customHeight="true" outlineLevel="0" collapsed="false">
      <c r="A1367" s="4" t="s">
        <v>10195</v>
      </c>
      <c r="B1367" s="4" t="s">
        <v>10165</v>
      </c>
      <c r="C1367" s="4" t="s">
        <v>10196</v>
      </c>
      <c r="D1367" s="4" t="n">
        <v>2019</v>
      </c>
      <c r="E1367" s="4" t="s">
        <v>91</v>
      </c>
      <c r="F1367" s="4" t="s">
        <v>2060</v>
      </c>
      <c r="G1367" s="4" t="str">
        <f aca="false">IF(LEFT(I1367,3)="R1 ","L6",IF(D1367&gt;=2014,"L1",IF(D1367&gt;=1998,"L2",IF(D1367&gt;=1987,"L3",IF(D1367&gt;=1978,"L4",IF(D1367&gt;=1965,"L5","L6"))))))</f>
        <v>L1</v>
      </c>
      <c r="H1367" s="4" t="str">
        <f aca="false">IFERROR(INDEX(Lanes!$C$2:$C$60,MATCH(LEFT(I1367,FIND(" ",I1367)-1),Lanes!$A$2:$A$60,0)),"?")</f>
        <v>V</v>
      </c>
      <c r="I1367" s="4" t="s">
        <v>9972</v>
      </c>
      <c r="J1367" s="4"/>
      <c r="K1367" s="4" t="s">
        <v>445</v>
      </c>
      <c r="L1367" s="4" t="s">
        <v>45</v>
      </c>
      <c r="M1367" s="4" t="s">
        <v>10189</v>
      </c>
      <c r="N1367" s="4"/>
      <c r="O1367" s="4" t="s">
        <v>10197</v>
      </c>
      <c r="P1367" s="2" t="s">
        <v>10198</v>
      </c>
      <c r="Q1367" s="2" t="s">
        <v>10199</v>
      </c>
      <c r="R1367" s="4" t="s">
        <v>50</v>
      </c>
      <c r="S1367" s="4" t="s">
        <v>10200</v>
      </c>
      <c r="T1367" s="4" t="s">
        <v>52</v>
      </c>
      <c r="U1367" s="4"/>
      <c r="V1367" s="4"/>
      <c r="W1367" s="4"/>
      <c r="X1367" s="2" t="s">
        <v>10201</v>
      </c>
      <c r="Y1367" s="4" t="s">
        <v>54</v>
      </c>
      <c r="Z1367" s="4"/>
      <c r="AA1367" s="4"/>
      <c r="AB1367" s="4"/>
    </row>
    <row r="1368" customFormat="false" ht="75" hidden="false" customHeight="true" outlineLevel="0" collapsed="false">
      <c r="A1368" s="4" t="s">
        <v>10202</v>
      </c>
      <c r="B1368" s="4" t="s">
        <v>10165</v>
      </c>
      <c r="C1368" s="4" t="s">
        <v>10203</v>
      </c>
      <c r="D1368" s="4" t="n">
        <v>2020</v>
      </c>
      <c r="E1368" s="4" t="s">
        <v>91</v>
      </c>
      <c r="F1368" s="4" t="s">
        <v>2060</v>
      </c>
      <c r="G1368" s="4" t="str">
        <f aca="false">IF(LEFT(I1368,3)="R1 ","L6",IF(D1368&gt;=2014,"L1",IF(D1368&gt;=1998,"L2",IF(D1368&gt;=1987,"L3",IF(D1368&gt;=1978,"L4",IF(D1368&gt;=1965,"L5","L6"))))))</f>
        <v>L1</v>
      </c>
      <c r="H1368" s="4" t="str">
        <f aca="false">IFERROR(INDEX(Lanes!$C$2:$C$60,MATCH(LEFT(I1368,FIND(" ",I1368)-1),Lanes!$A$2:$A$60,0)),"?")</f>
        <v>V</v>
      </c>
      <c r="I1368" s="4" t="s">
        <v>9972</v>
      </c>
      <c r="J1368" s="4"/>
      <c r="K1368" s="4" t="s">
        <v>445</v>
      </c>
      <c r="L1368" s="4" t="s">
        <v>45</v>
      </c>
      <c r="M1368" s="4" t="s">
        <v>10189</v>
      </c>
      <c r="N1368" s="4"/>
      <c r="O1368" s="4" t="s">
        <v>10204</v>
      </c>
      <c r="P1368" s="2" t="s">
        <v>10205</v>
      </c>
      <c r="Q1368" s="2" t="s">
        <v>10206</v>
      </c>
      <c r="R1368" s="4" t="s">
        <v>50</v>
      </c>
      <c r="S1368" s="4" t="s">
        <v>10207</v>
      </c>
      <c r="T1368" s="4" t="s">
        <v>107</v>
      </c>
      <c r="U1368" s="4"/>
      <c r="V1368" s="4"/>
      <c r="W1368" s="4"/>
      <c r="X1368" s="2" t="s">
        <v>10208</v>
      </c>
      <c r="Y1368" s="4" t="s">
        <v>54</v>
      </c>
      <c r="Z1368" s="4"/>
      <c r="AA1368" s="4"/>
      <c r="AB1368" s="4"/>
    </row>
    <row r="1369" customFormat="false" ht="75" hidden="false" customHeight="true" outlineLevel="0" collapsed="false">
      <c r="A1369" s="4" t="s">
        <v>10209</v>
      </c>
      <c r="B1369" s="4" t="s">
        <v>10165</v>
      </c>
      <c r="C1369" s="4" t="s">
        <v>10210</v>
      </c>
      <c r="D1369" s="4" t="n">
        <v>2022</v>
      </c>
      <c r="E1369" s="4" t="s">
        <v>91</v>
      </c>
      <c r="F1369" s="4" t="s">
        <v>2060</v>
      </c>
      <c r="G1369" s="4" t="str">
        <f aca="false">IF(LEFT(I1369,3)="R1 ","L6",IF(D1369&gt;=2014,"L1",IF(D1369&gt;=1998,"L2",IF(D1369&gt;=1987,"L3",IF(D1369&gt;=1978,"L4",IF(D1369&gt;=1965,"L5","L6"))))))</f>
        <v>L1</v>
      </c>
      <c r="H1369" s="4" t="str">
        <f aca="false">IFERROR(INDEX(Lanes!$C$2:$C$60,MATCH(LEFT(I1369,FIND(" ",I1369)-1),Lanes!$A$2:$A$60,0)),"?")</f>
        <v>V</v>
      </c>
      <c r="I1369" s="4" t="s">
        <v>9972</v>
      </c>
      <c r="J1369" s="4" t="s">
        <v>10211</v>
      </c>
      <c r="K1369" s="4" t="s">
        <v>113</v>
      </c>
      <c r="L1369" s="4" t="s">
        <v>45</v>
      </c>
      <c r="M1369" s="4" t="s">
        <v>10189</v>
      </c>
      <c r="N1369" s="4"/>
      <c r="O1369" s="4" t="s">
        <v>10212</v>
      </c>
      <c r="P1369" s="2" t="s">
        <v>10213</v>
      </c>
      <c r="Q1369" s="2" t="s">
        <v>10214</v>
      </c>
      <c r="R1369" s="4" t="s">
        <v>50</v>
      </c>
      <c r="S1369" s="4" t="s">
        <v>10215</v>
      </c>
      <c r="T1369" s="4" t="s">
        <v>107</v>
      </c>
      <c r="U1369" s="4"/>
      <c r="V1369" s="4"/>
      <c r="W1369" s="4"/>
      <c r="X1369" s="2" t="s">
        <v>10216</v>
      </c>
      <c r="Y1369" s="4" t="s">
        <v>77</v>
      </c>
      <c r="Z1369" s="4"/>
      <c r="AA1369" s="4"/>
      <c r="AB1369" s="4"/>
    </row>
    <row r="1370" customFormat="false" ht="75" hidden="false" customHeight="true" outlineLevel="0" collapsed="false">
      <c r="A1370" s="4" t="s">
        <v>10217</v>
      </c>
      <c r="B1370" s="4" t="s">
        <v>10218</v>
      </c>
      <c r="C1370" s="4" t="s">
        <v>10219</v>
      </c>
      <c r="D1370" s="4" t="n">
        <v>2004</v>
      </c>
      <c r="E1370" s="4" t="s">
        <v>91</v>
      </c>
      <c r="F1370" s="4" t="s">
        <v>1142</v>
      </c>
      <c r="G1370" s="4" t="str">
        <f aca="false">IF(LEFT(I1370,3)="R1 ","L6",IF(D1370&gt;=2014,"L1",IF(D1370&gt;=1998,"L2",IF(D1370&gt;=1987,"L3",IF(D1370&gt;=1978,"L4",IF(D1370&gt;=1965,"L5","L6"))))))</f>
        <v>L2</v>
      </c>
      <c r="H1370" s="4" t="str">
        <f aca="false">IFERROR(INDEX(Lanes!$C$2:$C$60,MATCH(LEFT(I1370,FIND(" ",I1370)-1),Lanes!$A$2:$A$60,0)),"?")</f>
        <v>V</v>
      </c>
      <c r="I1370" s="4" t="s">
        <v>9972</v>
      </c>
      <c r="J1370" s="4"/>
      <c r="K1370" s="4" t="s">
        <v>445</v>
      </c>
      <c r="L1370" s="4" t="s">
        <v>472</v>
      </c>
      <c r="M1370" s="4" t="s">
        <v>10220</v>
      </c>
      <c r="N1370" s="4"/>
      <c r="O1370" s="4" t="s">
        <v>10221</v>
      </c>
      <c r="P1370" s="2" t="s">
        <v>10222</v>
      </c>
      <c r="Q1370" s="2" t="s">
        <v>10223</v>
      </c>
      <c r="R1370" s="4" t="s">
        <v>50</v>
      </c>
      <c r="S1370" s="4" t="s">
        <v>10224</v>
      </c>
      <c r="T1370" s="4" t="s">
        <v>107</v>
      </c>
      <c r="U1370" s="4"/>
      <c r="V1370" s="4"/>
      <c r="W1370" s="4"/>
      <c r="X1370" s="2" t="s">
        <v>10225</v>
      </c>
      <c r="Y1370" s="4" t="s">
        <v>77</v>
      </c>
      <c r="Z1370" s="4"/>
      <c r="AA1370" s="4"/>
      <c r="AB1370" s="4"/>
    </row>
    <row r="1371" customFormat="false" ht="75" hidden="false" customHeight="true" outlineLevel="0" collapsed="false">
      <c r="A1371" s="4" t="s">
        <v>10226</v>
      </c>
      <c r="B1371" s="4" t="s">
        <v>10218</v>
      </c>
      <c r="C1371" s="4" t="s">
        <v>10227</v>
      </c>
      <c r="D1371" s="4" t="n">
        <v>2009</v>
      </c>
      <c r="E1371" s="4" t="s">
        <v>91</v>
      </c>
      <c r="F1371" s="4" t="s">
        <v>2174</v>
      </c>
      <c r="G1371" s="4" t="str">
        <f aca="false">IF(LEFT(I1371,3)="R1 ","L6",IF(D1371&gt;=2014,"L1",IF(D1371&gt;=1998,"L2",IF(D1371&gt;=1987,"L3",IF(D1371&gt;=1978,"L4",IF(D1371&gt;=1965,"L5","L6"))))))</f>
        <v>L2</v>
      </c>
      <c r="H1371" s="4" t="str">
        <f aca="false">IFERROR(INDEX(Lanes!$C$2:$C$60,MATCH(LEFT(I1371,FIND(" ",I1371)-1),Lanes!$A$2:$A$60,0)),"?")</f>
        <v>V</v>
      </c>
      <c r="I1371" s="4" t="s">
        <v>9972</v>
      </c>
      <c r="J1371" s="4"/>
      <c r="K1371" s="4" t="s">
        <v>445</v>
      </c>
      <c r="L1371" s="4" t="s">
        <v>472</v>
      </c>
      <c r="M1371" s="4" t="s">
        <v>10220</v>
      </c>
      <c r="N1371" s="4"/>
      <c r="O1371" s="4" t="s">
        <v>10228</v>
      </c>
      <c r="P1371" s="2" t="s">
        <v>10229</v>
      </c>
      <c r="Q1371" s="2" t="s">
        <v>10230</v>
      </c>
      <c r="R1371" s="4" t="s">
        <v>50</v>
      </c>
      <c r="S1371" s="4" t="s">
        <v>10231</v>
      </c>
      <c r="T1371" s="4" t="s">
        <v>107</v>
      </c>
      <c r="U1371" s="4"/>
      <c r="V1371" s="4"/>
      <c r="W1371" s="4"/>
      <c r="X1371" s="2" t="s">
        <v>10225</v>
      </c>
      <c r="Y1371" s="4" t="s">
        <v>77</v>
      </c>
      <c r="Z1371" s="4"/>
      <c r="AA1371" s="4"/>
      <c r="AB1371" s="4"/>
    </row>
    <row r="1372" customFormat="false" ht="75" hidden="false" customHeight="true" outlineLevel="0" collapsed="false">
      <c r="A1372" s="4" t="s">
        <v>10232</v>
      </c>
      <c r="B1372" s="4" t="s">
        <v>10233</v>
      </c>
      <c r="C1372" s="4" t="s">
        <v>10233</v>
      </c>
      <c r="D1372" s="4" t="n">
        <v>2011</v>
      </c>
      <c r="E1372" s="4" t="s">
        <v>91</v>
      </c>
      <c r="F1372" s="4" t="s">
        <v>2174</v>
      </c>
      <c r="G1372" s="4" t="str">
        <f aca="false">IF(LEFT(I1372,3)="R1 ","L6",IF(D1372&gt;=2014,"L1",IF(D1372&gt;=1998,"L2",IF(D1372&gt;=1987,"L3",IF(D1372&gt;=1978,"L4",IF(D1372&gt;=1965,"L5","L6"))))))</f>
        <v>L2</v>
      </c>
      <c r="H1372" s="4" t="str">
        <f aca="false">IFERROR(INDEX(Lanes!$C$2:$C$60,MATCH(LEFT(I1372,FIND(" ",I1372)-1),Lanes!$A$2:$A$60,0)),"?")</f>
        <v>V</v>
      </c>
      <c r="I1372" s="4" t="s">
        <v>9972</v>
      </c>
      <c r="J1372" s="4"/>
      <c r="K1372" s="4" t="s">
        <v>445</v>
      </c>
      <c r="L1372" s="4" t="s">
        <v>472</v>
      </c>
      <c r="M1372" s="4" t="s">
        <v>10220</v>
      </c>
      <c r="N1372" s="4"/>
      <c r="O1372" s="4" t="s">
        <v>10234</v>
      </c>
      <c r="P1372" s="2" t="s">
        <v>10235</v>
      </c>
      <c r="Q1372" s="2" t="s">
        <v>10236</v>
      </c>
      <c r="R1372" s="4" t="s">
        <v>50</v>
      </c>
      <c r="S1372" s="4" t="s">
        <v>10237</v>
      </c>
      <c r="T1372" s="4" t="s">
        <v>107</v>
      </c>
      <c r="U1372" s="4"/>
      <c r="V1372" s="4"/>
      <c r="W1372" s="4"/>
      <c r="X1372" s="2" t="s">
        <v>10225</v>
      </c>
      <c r="Y1372" s="4" t="s">
        <v>77</v>
      </c>
      <c r="Z1372" s="4"/>
      <c r="AA1372" s="4"/>
      <c r="AB1372" s="4"/>
    </row>
    <row r="1373" customFormat="false" ht="75" hidden="false" customHeight="true" outlineLevel="0" collapsed="false">
      <c r="A1373" s="4" t="s">
        <v>10238</v>
      </c>
      <c r="B1373" s="4" t="s">
        <v>10218</v>
      </c>
      <c r="C1373" s="4" t="s">
        <v>10239</v>
      </c>
      <c r="D1373" s="4" t="n">
        <v>2013</v>
      </c>
      <c r="E1373" s="4" t="s">
        <v>91</v>
      </c>
      <c r="F1373" s="4" t="s">
        <v>10240</v>
      </c>
      <c r="G1373" s="4" t="str">
        <f aca="false">IF(LEFT(I1373,3)="R1 ","L6",IF(D1373&gt;=2014,"L1",IF(D1373&gt;=1998,"L2",IF(D1373&gt;=1987,"L3",IF(D1373&gt;=1978,"L4",IF(D1373&gt;=1965,"L5","L6"))))))</f>
        <v>L2</v>
      </c>
      <c r="H1373" s="4" t="str">
        <f aca="false">IFERROR(INDEX(Lanes!$C$2:$C$60,MATCH(LEFT(I1373,FIND(" ",I1373)-1),Lanes!$A$2:$A$60,0)),"?")</f>
        <v>V</v>
      </c>
      <c r="I1373" s="4" t="s">
        <v>9972</v>
      </c>
      <c r="J1373" s="4"/>
      <c r="K1373" s="4" t="s">
        <v>445</v>
      </c>
      <c r="L1373" s="4" t="s">
        <v>472</v>
      </c>
      <c r="M1373" s="4" t="s">
        <v>990</v>
      </c>
      <c r="N1373" s="4"/>
      <c r="O1373" s="4" t="s">
        <v>10241</v>
      </c>
      <c r="P1373" s="2" t="s">
        <v>10242</v>
      </c>
      <c r="Q1373" s="2" t="s">
        <v>10243</v>
      </c>
      <c r="R1373" s="4" t="s">
        <v>50</v>
      </c>
      <c r="S1373" s="4" t="s">
        <v>10244</v>
      </c>
      <c r="T1373" s="4" t="s">
        <v>107</v>
      </c>
      <c r="U1373" s="4"/>
      <c r="V1373" s="4"/>
      <c r="W1373" s="4"/>
      <c r="X1373" s="2" t="s">
        <v>10225</v>
      </c>
      <c r="Y1373" s="4" t="s">
        <v>77</v>
      </c>
      <c r="Z1373" s="4"/>
      <c r="AA1373" s="4"/>
      <c r="AB1373" s="4"/>
    </row>
    <row r="1374" customFormat="false" ht="75" hidden="false" customHeight="true" outlineLevel="0" collapsed="false">
      <c r="A1374" s="4" t="s">
        <v>10245</v>
      </c>
      <c r="B1374" s="4" t="s">
        <v>10218</v>
      </c>
      <c r="C1374" s="4" t="s">
        <v>10246</v>
      </c>
      <c r="D1374" s="4" t="n">
        <v>2018</v>
      </c>
      <c r="E1374" s="4" t="s">
        <v>91</v>
      </c>
      <c r="F1374" s="4" t="s">
        <v>10247</v>
      </c>
      <c r="G1374" s="4" t="str">
        <f aca="false">IF(LEFT(I1374,3)="R1 ","L6",IF(D1374&gt;=2014,"L1",IF(D1374&gt;=1998,"L2",IF(D1374&gt;=1987,"L3",IF(D1374&gt;=1978,"L4",IF(D1374&gt;=1965,"L5","L6"))))))</f>
        <v>L1</v>
      </c>
      <c r="H1374" s="4" t="str">
        <f aca="false">IFERROR(INDEX(Lanes!$C$2:$C$60,MATCH(LEFT(I1374,FIND(" ",I1374)-1),Lanes!$A$2:$A$60,0)),"?")</f>
        <v>V</v>
      </c>
      <c r="I1374" s="4" t="s">
        <v>9972</v>
      </c>
      <c r="J1374" s="4"/>
      <c r="K1374" s="4" t="s">
        <v>445</v>
      </c>
      <c r="L1374" s="4" t="s">
        <v>472</v>
      </c>
      <c r="M1374" s="4" t="s">
        <v>990</v>
      </c>
      <c r="N1374" s="4"/>
      <c r="O1374" s="4" t="s">
        <v>10248</v>
      </c>
      <c r="P1374" s="2" t="s">
        <v>10249</v>
      </c>
      <c r="Q1374" s="2" t="s">
        <v>10250</v>
      </c>
      <c r="R1374" s="4" t="s">
        <v>50</v>
      </c>
      <c r="S1374" s="4" t="s">
        <v>10251</v>
      </c>
      <c r="T1374" s="4" t="s">
        <v>402</v>
      </c>
      <c r="U1374" s="4"/>
      <c r="V1374" s="4"/>
      <c r="W1374" s="4"/>
      <c r="X1374" s="2" t="s">
        <v>10225</v>
      </c>
      <c r="Y1374" s="4" t="s">
        <v>77</v>
      </c>
      <c r="Z1374" s="4"/>
      <c r="AA1374" s="4"/>
      <c r="AB1374" s="4"/>
    </row>
    <row r="1375" customFormat="false" ht="75" hidden="false" customHeight="true" outlineLevel="0" collapsed="false">
      <c r="A1375" s="4" t="s">
        <v>10252</v>
      </c>
      <c r="B1375" s="4" t="s">
        <v>10253</v>
      </c>
      <c r="C1375" s="4" t="s">
        <v>10253</v>
      </c>
      <c r="D1375" s="4" t="n">
        <v>2015</v>
      </c>
      <c r="E1375" s="4" t="s">
        <v>91</v>
      </c>
      <c r="F1375" s="4" t="s">
        <v>10254</v>
      </c>
      <c r="G1375" s="4" t="str">
        <f aca="false">IF(LEFT(I1375,3)="R1 ","L6",IF(D1375&gt;=2014,"L1",IF(D1375&gt;=1998,"L2",IF(D1375&gt;=1987,"L3",IF(D1375&gt;=1978,"L4",IF(D1375&gt;=1965,"L5","L6"))))))</f>
        <v>L1</v>
      </c>
      <c r="H1375" s="4" t="str">
        <f aca="false">IFERROR(INDEX(Lanes!$C$2:$C$60,MATCH(LEFT(I1375,FIND(" ",I1375)-1),Lanes!$A$2:$A$60,0)),"?")</f>
        <v>V</v>
      </c>
      <c r="I1375" s="4" t="s">
        <v>9972</v>
      </c>
      <c r="J1375" s="4" t="s">
        <v>9546</v>
      </c>
      <c r="K1375" s="4" t="s">
        <v>44</v>
      </c>
      <c r="L1375" s="4" t="s">
        <v>516</v>
      </c>
      <c r="M1375" s="4" t="s">
        <v>10056</v>
      </c>
      <c r="N1375" s="4"/>
      <c r="O1375" s="4" t="s">
        <v>10255</v>
      </c>
      <c r="P1375" s="2" t="s">
        <v>10256</v>
      </c>
      <c r="Q1375" s="2" t="s">
        <v>10257</v>
      </c>
      <c r="R1375" s="4" t="s">
        <v>50</v>
      </c>
      <c r="S1375" s="4" t="s">
        <v>10258</v>
      </c>
      <c r="T1375" s="4" t="s">
        <v>52</v>
      </c>
      <c r="U1375" s="4"/>
      <c r="V1375" s="4"/>
      <c r="W1375" s="4"/>
      <c r="X1375" s="2" t="s">
        <v>10259</v>
      </c>
      <c r="Y1375" s="4" t="s">
        <v>77</v>
      </c>
      <c r="Z1375" s="4"/>
      <c r="AA1375" s="4"/>
      <c r="AB1375" s="4"/>
    </row>
    <row r="1376" customFormat="false" ht="75" hidden="false" customHeight="true" outlineLevel="0" collapsed="false">
      <c r="A1376" s="4" t="s">
        <v>10260</v>
      </c>
      <c r="B1376" s="4" t="s">
        <v>10253</v>
      </c>
      <c r="C1376" s="4" t="s">
        <v>10261</v>
      </c>
      <c r="D1376" s="4" t="n">
        <v>2017</v>
      </c>
      <c r="E1376" s="4" t="s">
        <v>91</v>
      </c>
      <c r="F1376" s="4" t="s">
        <v>10254</v>
      </c>
      <c r="G1376" s="4" t="str">
        <f aca="false">IF(LEFT(I1376,3)="R1 ","L6",IF(D1376&gt;=2014,"L1",IF(D1376&gt;=1998,"L2",IF(D1376&gt;=1987,"L3",IF(D1376&gt;=1978,"L4",IF(D1376&gt;=1965,"L5","L6"))))))</f>
        <v>L1</v>
      </c>
      <c r="H1376" s="4" t="str">
        <f aca="false">IFERROR(INDEX(Lanes!$C$2:$C$60,MATCH(LEFT(I1376,FIND(" ",I1376)-1),Lanes!$A$2:$A$60,0)),"?")</f>
        <v>V</v>
      </c>
      <c r="I1376" s="4" t="s">
        <v>9972</v>
      </c>
      <c r="J1376" s="4" t="s">
        <v>9546</v>
      </c>
      <c r="K1376" s="4" t="s">
        <v>44</v>
      </c>
      <c r="L1376" s="4" t="s">
        <v>516</v>
      </c>
      <c r="M1376" s="4" t="s">
        <v>10056</v>
      </c>
      <c r="N1376" s="4"/>
      <c r="O1376" s="4" t="s">
        <v>10262</v>
      </c>
      <c r="P1376" s="2" t="s">
        <v>10263</v>
      </c>
      <c r="Q1376" s="2" t="s">
        <v>10264</v>
      </c>
      <c r="R1376" s="4" t="s">
        <v>50</v>
      </c>
      <c r="S1376" s="4" t="s">
        <v>10265</v>
      </c>
      <c r="T1376" s="4" t="s">
        <v>52</v>
      </c>
      <c r="U1376" s="4"/>
      <c r="V1376" s="4"/>
      <c r="W1376" s="4"/>
      <c r="X1376" s="2" t="s">
        <v>10259</v>
      </c>
      <c r="Y1376" s="4" t="s">
        <v>77</v>
      </c>
      <c r="Z1376" s="4"/>
      <c r="AA1376" s="4"/>
      <c r="AB1376" s="4"/>
    </row>
    <row r="1377" customFormat="false" ht="75" hidden="false" customHeight="true" outlineLevel="0" collapsed="false">
      <c r="A1377" s="4" t="s">
        <v>10266</v>
      </c>
      <c r="B1377" s="4" t="s">
        <v>10253</v>
      </c>
      <c r="C1377" s="4" t="s">
        <v>10267</v>
      </c>
      <c r="D1377" s="4" t="n">
        <v>2019</v>
      </c>
      <c r="E1377" s="4" t="s">
        <v>91</v>
      </c>
      <c r="F1377" s="4" t="s">
        <v>10254</v>
      </c>
      <c r="G1377" s="4" t="str">
        <f aca="false">IF(LEFT(I1377,3)="R1 ","L6",IF(D1377&gt;=2014,"L1",IF(D1377&gt;=1998,"L2",IF(D1377&gt;=1987,"L3",IF(D1377&gt;=1978,"L4",IF(D1377&gt;=1965,"L5","L6"))))))</f>
        <v>L1</v>
      </c>
      <c r="H1377" s="4" t="str">
        <f aca="false">IFERROR(INDEX(Lanes!$C$2:$C$60,MATCH(LEFT(I1377,FIND(" ",I1377)-1),Lanes!$A$2:$A$60,0)),"?")</f>
        <v>V</v>
      </c>
      <c r="I1377" s="4" t="s">
        <v>9972</v>
      </c>
      <c r="J1377" s="4" t="s">
        <v>9546</v>
      </c>
      <c r="K1377" s="4" t="s">
        <v>44</v>
      </c>
      <c r="L1377" s="4" t="s">
        <v>516</v>
      </c>
      <c r="M1377" s="4" t="s">
        <v>10056</v>
      </c>
      <c r="N1377" s="4"/>
      <c r="O1377" s="4" t="s">
        <v>10268</v>
      </c>
      <c r="P1377" s="2" t="s">
        <v>10269</v>
      </c>
      <c r="Q1377" s="2" t="s">
        <v>10270</v>
      </c>
      <c r="R1377" s="4" t="s">
        <v>50</v>
      </c>
      <c r="S1377" s="4" t="s">
        <v>10271</v>
      </c>
      <c r="T1377" s="4" t="s">
        <v>52</v>
      </c>
      <c r="U1377" s="4"/>
      <c r="V1377" s="4"/>
      <c r="W1377" s="4"/>
      <c r="X1377" s="2" t="s">
        <v>10259</v>
      </c>
      <c r="Y1377" s="4" t="s">
        <v>77</v>
      </c>
      <c r="Z1377" s="4"/>
      <c r="AA1377" s="4"/>
      <c r="AB1377" s="4"/>
    </row>
    <row r="1378" customFormat="false" ht="75" hidden="false" customHeight="true" outlineLevel="0" collapsed="false">
      <c r="A1378" s="4" t="s">
        <v>10272</v>
      </c>
      <c r="B1378" s="4" t="s">
        <v>10253</v>
      </c>
      <c r="C1378" s="4" t="s">
        <v>10273</v>
      </c>
      <c r="D1378" s="4" t="n">
        <v>2022</v>
      </c>
      <c r="E1378" s="4" t="s">
        <v>91</v>
      </c>
      <c r="F1378" s="4" t="s">
        <v>10254</v>
      </c>
      <c r="G1378" s="4" t="str">
        <f aca="false">IF(LEFT(I1378,3)="R1 ","L6",IF(D1378&gt;=2014,"L1",IF(D1378&gt;=1998,"L2",IF(D1378&gt;=1987,"L3",IF(D1378&gt;=1978,"L4",IF(D1378&gt;=1965,"L5","L6"))))))</f>
        <v>L1</v>
      </c>
      <c r="H1378" s="4" t="str">
        <f aca="false">IFERROR(INDEX(Lanes!$C$2:$C$60,MATCH(LEFT(I1378,FIND(" ",I1378)-1),Lanes!$A$2:$A$60,0)),"?")</f>
        <v>V</v>
      </c>
      <c r="I1378" s="4" t="s">
        <v>9972</v>
      </c>
      <c r="J1378" s="4" t="s">
        <v>9546</v>
      </c>
      <c r="K1378" s="4" t="s">
        <v>44</v>
      </c>
      <c r="L1378" s="4" t="s">
        <v>516</v>
      </c>
      <c r="M1378" s="4" t="s">
        <v>10056</v>
      </c>
      <c r="N1378" s="4"/>
      <c r="O1378" s="4" t="s">
        <v>10274</v>
      </c>
      <c r="P1378" s="2" t="s">
        <v>10275</v>
      </c>
      <c r="Q1378" s="2" t="s">
        <v>10276</v>
      </c>
      <c r="R1378" s="4" t="s">
        <v>50</v>
      </c>
      <c r="S1378" s="4" t="s">
        <v>10277</v>
      </c>
      <c r="T1378" s="4" t="s">
        <v>107</v>
      </c>
      <c r="U1378" s="4"/>
      <c r="V1378" s="4"/>
      <c r="W1378" s="4"/>
      <c r="X1378" s="2" t="s">
        <v>10259</v>
      </c>
      <c r="Y1378" s="4" t="s">
        <v>77</v>
      </c>
      <c r="Z1378" s="4"/>
      <c r="AA1378" s="4"/>
      <c r="AB1378" s="4"/>
    </row>
    <row r="1379" customFormat="false" ht="75" hidden="false" customHeight="true" outlineLevel="0" collapsed="false">
      <c r="A1379" s="4" t="s">
        <v>10278</v>
      </c>
      <c r="B1379" s="4" t="s">
        <v>10253</v>
      </c>
      <c r="C1379" s="4" t="s">
        <v>10279</v>
      </c>
      <c r="D1379" s="4" t="n">
        <v>2024</v>
      </c>
      <c r="E1379" s="4" t="s">
        <v>91</v>
      </c>
      <c r="F1379" s="4" t="s">
        <v>3665</v>
      </c>
      <c r="G1379" s="4" t="str">
        <f aca="false">IF(LEFT(I1379,3)="R1 ","L6",IF(D1379&gt;=2014,"L1",IF(D1379&gt;=1998,"L2",IF(D1379&gt;=1987,"L3",IF(D1379&gt;=1978,"L4",IF(D1379&gt;=1965,"L5","L6"))))))</f>
        <v>L1</v>
      </c>
      <c r="H1379" s="4" t="str">
        <f aca="false">IFERROR(INDEX(Lanes!$C$2:$C$60,MATCH(LEFT(I1379,FIND(" ",I1379)-1),Lanes!$A$2:$A$60,0)),"?")</f>
        <v>V</v>
      </c>
      <c r="I1379" s="4" t="s">
        <v>9972</v>
      </c>
      <c r="J1379" s="4" t="s">
        <v>9546</v>
      </c>
      <c r="K1379" s="4" t="s">
        <v>44</v>
      </c>
      <c r="L1379" s="4" t="s">
        <v>516</v>
      </c>
      <c r="M1379" s="4" t="s">
        <v>10056</v>
      </c>
      <c r="N1379" s="4"/>
      <c r="O1379" s="4" t="s">
        <v>10280</v>
      </c>
      <c r="P1379" s="2" t="s">
        <v>10281</v>
      </c>
      <c r="Q1379" s="2" t="s">
        <v>10282</v>
      </c>
      <c r="R1379" s="4" t="s">
        <v>50</v>
      </c>
      <c r="S1379" s="4" t="s">
        <v>10283</v>
      </c>
      <c r="T1379" s="4" t="s">
        <v>107</v>
      </c>
      <c r="U1379" s="4"/>
      <c r="V1379" s="4"/>
      <c r="W1379" s="4"/>
      <c r="X1379" s="2" t="s">
        <v>10259</v>
      </c>
      <c r="Y1379" s="4" t="s">
        <v>77</v>
      </c>
      <c r="Z1379" s="4"/>
      <c r="AA1379" s="4"/>
      <c r="AB1379" s="4"/>
    </row>
    <row r="1380" customFormat="false" ht="75" hidden="false" customHeight="true" outlineLevel="0" collapsed="false">
      <c r="A1380" s="4" t="s">
        <v>10284</v>
      </c>
      <c r="B1380" s="4" t="s">
        <v>10285</v>
      </c>
      <c r="C1380" s="4" t="s">
        <v>10286</v>
      </c>
      <c r="D1380" s="4" t="n">
        <v>2014</v>
      </c>
      <c r="E1380" s="4" t="s">
        <v>91</v>
      </c>
      <c r="F1380" s="4" t="s">
        <v>10287</v>
      </c>
      <c r="G1380" s="4" t="str">
        <f aca="false">IF(LEFT(I1380,3)="R1 ","L6",IF(D1380&gt;=2014,"L1",IF(D1380&gt;=1998,"L2",IF(D1380&gt;=1987,"L3",IF(D1380&gt;=1978,"L4",IF(D1380&gt;=1965,"L5","L6"))))))</f>
        <v>L1</v>
      </c>
      <c r="H1380" s="4" t="str">
        <f aca="false">IFERROR(INDEX(Lanes!$C$2:$C$60,MATCH(LEFT(I1380,FIND(" ",I1380)-1),Lanes!$A$2:$A$60,0)),"?")</f>
        <v>V</v>
      </c>
      <c r="I1380" s="4" t="s">
        <v>9972</v>
      </c>
      <c r="J1380" s="4"/>
      <c r="K1380" s="4" t="s">
        <v>445</v>
      </c>
      <c r="L1380" s="4" t="s">
        <v>753</v>
      </c>
      <c r="M1380" s="4" t="s">
        <v>353</v>
      </c>
      <c r="N1380" s="4"/>
      <c r="O1380" s="4" t="s">
        <v>10288</v>
      </c>
      <c r="P1380" s="2" t="s">
        <v>10289</v>
      </c>
      <c r="Q1380" s="2" t="s">
        <v>10290</v>
      </c>
      <c r="R1380" s="4" t="s">
        <v>50</v>
      </c>
      <c r="S1380" s="4" t="s">
        <v>10291</v>
      </c>
      <c r="T1380" s="4" t="s">
        <v>107</v>
      </c>
      <c r="U1380" s="4"/>
      <c r="V1380" s="4"/>
      <c r="W1380" s="4"/>
      <c r="X1380" s="2" t="s">
        <v>10292</v>
      </c>
      <c r="Y1380" s="4" t="s">
        <v>54</v>
      </c>
      <c r="Z1380" s="4"/>
      <c r="AA1380" s="4"/>
      <c r="AB1380" s="4"/>
    </row>
    <row r="1381" customFormat="false" ht="75" hidden="false" customHeight="true" outlineLevel="0" collapsed="false">
      <c r="A1381" s="4" t="s">
        <v>10293</v>
      </c>
      <c r="B1381" s="4" t="s">
        <v>10285</v>
      </c>
      <c r="C1381" s="4" t="s">
        <v>10294</v>
      </c>
      <c r="D1381" s="4" t="n">
        <v>2017</v>
      </c>
      <c r="E1381" s="4" t="s">
        <v>91</v>
      </c>
      <c r="F1381" s="4" t="s">
        <v>10295</v>
      </c>
      <c r="G1381" s="4" t="str">
        <f aca="false">IF(LEFT(I1381,3)="R1 ","L6",IF(D1381&gt;=2014,"L1",IF(D1381&gt;=1998,"L2",IF(D1381&gt;=1987,"L3",IF(D1381&gt;=1978,"L4",IF(D1381&gt;=1965,"L5","L6"))))))</f>
        <v>L1</v>
      </c>
      <c r="H1381" s="4" t="str">
        <f aca="false">IFERROR(INDEX(Lanes!$C$2:$C$60,MATCH(LEFT(I1381,FIND(" ",I1381)-1),Lanes!$A$2:$A$60,0)),"?")</f>
        <v>V</v>
      </c>
      <c r="I1381" s="4" t="s">
        <v>9972</v>
      </c>
      <c r="J1381" s="4"/>
      <c r="K1381" s="4" t="s">
        <v>445</v>
      </c>
      <c r="L1381" s="4" t="s">
        <v>753</v>
      </c>
      <c r="M1381" s="4" t="s">
        <v>316</v>
      </c>
      <c r="N1381" s="4"/>
      <c r="O1381" s="4" t="s">
        <v>10296</v>
      </c>
      <c r="P1381" s="2" t="s">
        <v>10297</v>
      </c>
      <c r="Q1381" s="2" t="s">
        <v>10298</v>
      </c>
      <c r="R1381" s="4" t="s">
        <v>50</v>
      </c>
      <c r="S1381" s="4" t="s">
        <v>10299</v>
      </c>
      <c r="T1381" s="4" t="s">
        <v>52</v>
      </c>
      <c r="U1381" s="4"/>
      <c r="V1381" s="4"/>
      <c r="W1381" s="4"/>
      <c r="X1381" s="2" t="s">
        <v>10300</v>
      </c>
      <c r="Y1381" s="4" t="s">
        <v>77</v>
      </c>
      <c r="Z1381" s="4"/>
      <c r="AA1381" s="4"/>
      <c r="AB1381" s="4"/>
    </row>
    <row r="1382" customFormat="false" ht="75" hidden="false" customHeight="true" outlineLevel="0" collapsed="false">
      <c r="A1382" s="4" t="s">
        <v>10301</v>
      </c>
      <c r="B1382" s="4" t="s">
        <v>10285</v>
      </c>
      <c r="C1382" s="4" t="s">
        <v>10302</v>
      </c>
      <c r="D1382" s="4" t="n">
        <v>2023</v>
      </c>
      <c r="E1382" s="4" t="s">
        <v>91</v>
      </c>
      <c r="F1382" s="4" t="s">
        <v>10303</v>
      </c>
      <c r="G1382" s="4" t="str">
        <f aca="false">IF(LEFT(I1382,3)="R1 ","L6",IF(D1382&gt;=2014,"L1",IF(D1382&gt;=1998,"L2",IF(D1382&gt;=1987,"L3",IF(D1382&gt;=1978,"L4",IF(D1382&gt;=1965,"L5","L6"))))))</f>
        <v>L1</v>
      </c>
      <c r="H1382" s="4" t="str">
        <f aca="false">IFERROR(INDEX(Lanes!$C$2:$C$60,MATCH(LEFT(I1382,FIND(" ",I1382)-1),Lanes!$A$2:$A$60,0)),"?")</f>
        <v>V</v>
      </c>
      <c r="I1382" s="4" t="s">
        <v>9972</v>
      </c>
      <c r="J1382" s="4"/>
      <c r="K1382" s="4" t="s">
        <v>445</v>
      </c>
      <c r="L1382" s="4" t="s">
        <v>753</v>
      </c>
      <c r="M1382" s="4" t="s">
        <v>316</v>
      </c>
      <c r="N1382" s="4"/>
      <c r="O1382" s="4" t="s">
        <v>10304</v>
      </c>
      <c r="P1382" s="2" t="s">
        <v>10305</v>
      </c>
      <c r="Q1382" s="2" t="s">
        <v>10306</v>
      </c>
      <c r="R1382" s="4" t="s">
        <v>50</v>
      </c>
      <c r="S1382" s="4" t="s">
        <v>10307</v>
      </c>
      <c r="T1382" s="4" t="s">
        <v>52</v>
      </c>
      <c r="U1382" s="4"/>
      <c r="V1382" s="4"/>
      <c r="W1382" s="4"/>
      <c r="X1382" s="2" t="s">
        <v>10300</v>
      </c>
      <c r="Y1382" s="4" t="s">
        <v>77</v>
      </c>
      <c r="Z1382" s="4"/>
      <c r="AA1382" s="4"/>
      <c r="AB1382" s="4"/>
    </row>
    <row r="1383" customFormat="false" ht="75" hidden="false" customHeight="true" outlineLevel="0" collapsed="false">
      <c r="A1383" s="4" t="s">
        <v>10308</v>
      </c>
      <c r="B1383" s="4" t="s">
        <v>10309</v>
      </c>
      <c r="C1383" s="4" t="s">
        <v>10310</v>
      </c>
      <c r="D1383" s="4" t="n">
        <v>2007</v>
      </c>
      <c r="E1383" s="4" t="s">
        <v>91</v>
      </c>
      <c r="F1383" s="4" t="s">
        <v>10311</v>
      </c>
      <c r="G1383" s="4" t="str">
        <f aca="false">IF(LEFT(I1383,3)="R1 ","L6",IF(D1383&gt;=2014,"L1",IF(D1383&gt;=1998,"L2",IF(D1383&gt;=1987,"L3",IF(D1383&gt;=1978,"L4",IF(D1383&gt;=1965,"L5","L6"))))))</f>
        <v>L2</v>
      </c>
      <c r="H1383" s="4" t="str">
        <f aca="false">IFERROR(INDEX(Lanes!$C$2:$C$60,MATCH(LEFT(I1383,FIND(" ",I1383)-1),Lanes!$A$2:$A$60,0)),"?")</f>
        <v>V</v>
      </c>
      <c r="I1383" s="4" t="s">
        <v>9972</v>
      </c>
      <c r="J1383" s="4"/>
      <c r="K1383" s="4" t="s">
        <v>387</v>
      </c>
      <c r="L1383" s="4" t="s">
        <v>753</v>
      </c>
      <c r="M1383" s="4" t="s">
        <v>754</v>
      </c>
      <c r="N1383" s="4"/>
      <c r="O1383" s="4" t="s">
        <v>10312</v>
      </c>
      <c r="P1383" s="2" t="s">
        <v>10313</v>
      </c>
      <c r="Q1383" s="2" t="s">
        <v>10314</v>
      </c>
      <c r="R1383" s="4" t="s">
        <v>3326</v>
      </c>
      <c r="S1383" s="4" t="s">
        <v>10315</v>
      </c>
      <c r="T1383" s="4" t="s">
        <v>107</v>
      </c>
      <c r="U1383" s="4"/>
      <c r="V1383" s="4"/>
      <c r="W1383" s="4"/>
      <c r="X1383" s="2" t="s">
        <v>10316</v>
      </c>
      <c r="Y1383" s="4" t="s">
        <v>77</v>
      </c>
      <c r="Z1383" s="4"/>
      <c r="AA1383" s="4"/>
      <c r="AB1383" s="4"/>
    </row>
    <row r="1384" customFormat="false" ht="75" hidden="false" customHeight="true" outlineLevel="0" collapsed="false">
      <c r="A1384" s="4" t="s">
        <v>10317</v>
      </c>
      <c r="B1384" s="4" t="s">
        <v>10309</v>
      </c>
      <c r="C1384" s="4" t="s">
        <v>10318</v>
      </c>
      <c r="D1384" s="4" t="n">
        <v>2009</v>
      </c>
      <c r="E1384" s="4" t="s">
        <v>91</v>
      </c>
      <c r="F1384" s="4" t="s">
        <v>10311</v>
      </c>
      <c r="G1384" s="4" t="str">
        <f aca="false">IF(LEFT(I1384,3)="R1 ","L6",IF(D1384&gt;=2014,"L1",IF(D1384&gt;=1998,"L2",IF(D1384&gt;=1987,"L3",IF(D1384&gt;=1978,"L4",IF(D1384&gt;=1965,"L5","L6"))))))</f>
        <v>L2</v>
      </c>
      <c r="H1384" s="4" t="str">
        <f aca="false">IFERROR(INDEX(Lanes!$C$2:$C$60,MATCH(LEFT(I1384,FIND(" ",I1384)-1),Lanes!$A$2:$A$60,0)),"?")</f>
        <v>V</v>
      </c>
      <c r="I1384" s="4" t="s">
        <v>9972</v>
      </c>
      <c r="J1384" s="4"/>
      <c r="K1384" s="4" t="s">
        <v>387</v>
      </c>
      <c r="L1384" s="4" t="s">
        <v>753</v>
      </c>
      <c r="M1384" s="4" t="s">
        <v>754</v>
      </c>
      <c r="N1384" s="4"/>
      <c r="O1384" s="4" t="s">
        <v>10319</v>
      </c>
      <c r="P1384" s="2" t="s">
        <v>10320</v>
      </c>
      <c r="Q1384" s="2" t="s">
        <v>10321</v>
      </c>
      <c r="R1384" s="4" t="s">
        <v>50</v>
      </c>
      <c r="S1384" s="4" t="s">
        <v>10322</v>
      </c>
      <c r="T1384" s="4" t="s">
        <v>402</v>
      </c>
      <c r="U1384" s="4"/>
      <c r="V1384" s="4"/>
      <c r="W1384" s="4"/>
      <c r="X1384" s="2" t="s">
        <v>10316</v>
      </c>
      <c r="Y1384" s="4" t="s">
        <v>77</v>
      </c>
      <c r="Z1384" s="4"/>
      <c r="AA1384" s="4"/>
      <c r="AB1384" s="4"/>
    </row>
    <row r="1385" customFormat="false" ht="75" hidden="false" customHeight="true" outlineLevel="0" collapsed="false">
      <c r="A1385" s="4" t="s">
        <v>10323</v>
      </c>
      <c r="B1385" s="4" t="s">
        <v>10309</v>
      </c>
      <c r="C1385" s="4" t="s">
        <v>10324</v>
      </c>
      <c r="D1385" s="4" t="n">
        <v>2014</v>
      </c>
      <c r="E1385" s="4" t="s">
        <v>91</v>
      </c>
      <c r="F1385" s="4" t="s">
        <v>10325</v>
      </c>
      <c r="G1385" s="4" t="str">
        <f aca="false">IF(LEFT(I1385,3)="R1 ","L6",IF(D1385&gt;=2014,"L1",IF(D1385&gt;=1998,"L2",IF(D1385&gt;=1987,"L3",IF(D1385&gt;=1978,"L4",IF(D1385&gt;=1965,"L5","L6"))))))</f>
        <v>L1</v>
      </c>
      <c r="H1385" s="4" t="str">
        <f aca="false">IFERROR(INDEX(Lanes!$C$2:$C$60,MATCH(LEFT(I1385,FIND(" ",I1385)-1),Lanes!$A$2:$A$60,0)),"?")</f>
        <v>V</v>
      </c>
      <c r="I1385" s="4" t="s">
        <v>9972</v>
      </c>
      <c r="J1385" s="4"/>
      <c r="K1385" s="4" t="s">
        <v>387</v>
      </c>
      <c r="L1385" s="4" t="s">
        <v>753</v>
      </c>
      <c r="M1385" s="4" t="s">
        <v>754</v>
      </c>
      <c r="N1385" s="4"/>
      <c r="O1385" s="4" t="s">
        <v>10319</v>
      </c>
      <c r="P1385" s="2" t="s">
        <v>10326</v>
      </c>
      <c r="Q1385" s="2" t="s">
        <v>10327</v>
      </c>
      <c r="R1385" s="4" t="s">
        <v>50</v>
      </c>
      <c r="S1385" s="4" t="s">
        <v>10328</v>
      </c>
      <c r="T1385" s="4" t="s">
        <v>52</v>
      </c>
      <c r="U1385" s="4"/>
      <c r="V1385" s="4"/>
      <c r="W1385" s="4"/>
      <c r="X1385" s="2" t="s">
        <v>10316</v>
      </c>
      <c r="Y1385" s="4" t="s">
        <v>77</v>
      </c>
      <c r="Z1385" s="4"/>
      <c r="AA1385" s="4"/>
      <c r="AB1385" s="4"/>
    </row>
    <row r="1386" customFormat="false" ht="75" hidden="false" customHeight="true" outlineLevel="0" collapsed="false">
      <c r="A1386" s="4" t="s">
        <v>10329</v>
      </c>
      <c r="B1386" s="4" t="s">
        <v>10330</v>
      </c>
      <c r="C1386" s="4" t="s">
        <v>5872</v>
      </c>
      <c r="D1386" s="4" t="n">
        <v>2010</v>
      </c>
      <c r="E1386" s="4" t="s">
        <v>91</v>
      </c>
      <c r="F1386" s="4" t="s">
        <v>10295</v>
      </c>
      <c r="G1386" s="4" t="str">
        <f aca="false">IF(LEFT(I1386,3)="R1 ","L6",IF(D1386&gt;=2014,"L1",IF(D1386&gt;=1998,"L2",IF(D1386&gt;=1987,"L3",IF(D1386&gt;=1978,"L4",IF(D1386&gt;=1965,"L5","L6"))))))</f>
        <v>L2</v>
      </c>
      <c r="H1386" s="4" t="str">
        <f aca="false">IFERROR(INDEX(Lanes!$C$2:$C$60,MATCH(LEFT(I1386,FIND(" ",I1386)-1),Lanes!$A$2:$A$60,0)),"?")</f>
        <v>V</v>
      </c>
      <c r="I1386" s="4" t="s">
        <v>9972</v>
      </c>
      <c r="J1386" s="4"/>
      <c r="K1386" s="4" t="s">
        <v>445</v>
      </c>
      <c r="L1386" s="4" t="s">
        <v>753</v>
      </c>
      <c r="M1386" s="4" t="s">
        <v>1993</v>
      </c>
      <c r="N1386" s="4"/>
      <c r="O1386" s="4" t="s">
        <v>10331</v>
      </c>
      <c r="P1386" s="2" t="s">
        <v>10332</v>
      </c>
      <c r="Q1386" s="2" t="s">
        <v>10333</v>
      </c>
      <c r="R1386" s="4" t="s">
        <v>50</v>
      </c>
      <c r="S1386" s="4" t="s">
        <v>10334</v>
      </c>
      <c r="T1386" s="4" t="s">
        <v>107</v>
      </c>
      <c r="U1386" s="4"/>
      <c r="V1386" s="4"/>
      <c r="W1386" s="4"/>
      <c r="X1386" s="2" t="s">
        <v>10335</v>
      </c>
      <c r="Y1386" s="4" t="s">
        <v>77</v>
      </c>
      <c r="Z1386" s="4"/>
      <c r="AA1386" s="4"/>
      <c r="AB1386" s="4"/>
    </row>
    <row r="1387" customFormat="false" ht="75" hidden="false" customHeight="true" outlineLevel="0" collapsed="false">
      <c r="A1387" s="4" t="s">
        <v>10336</v>
      </c>
      <c r="B1387" s="4" t="s">
        <v>10330</v>
      </c>
      <c r="C1387" s="4" t="s">
        <v>10337</v>
      </c>
      <c r="D1387" s="4" t="n">
        <v>2012</v>
      </c>
      <c r="E1387" s="4" t="s">
        <v>91</v>
      </c>
      <c r="F1387" s="4" t="s">
        <v>2060</v>
      </c>
      <c r="G1387" s="4" t="str">
        <f aca="false">IF(LEFT(I1387,3)="R1 ","L6",IF(D1387&gt;=2014,"L1",IF(D1387&gt;=1998,"L2",IF(D1387&gt;=1987,"L3",IF(D1387&gt;=1978,"L4",IF(D1387&gt;=1965,"L5","L6"))))))</f>
        <v>L2</v>
      </c>
      <c r="H1387" s="4" t="str">
        <f aca="false">IFERROR(INDEX(Lanes!$C$2:$C$60,MATCH(LEFT(I1387,FIND(" ",I1387)-1),Lanes!$A$2:$A$60,0)),"?")</f>
        <v>V</v>
      </c>
      <c r="I1387" s="4" t="s">
        <v>9972</v>
      </c>
      <c r="J1387" s="4"/>
      <c r="K1387" s="4" t="s">
        <v>445</v>
      </c>
      <c r="L1387" s="4" t="s">
        <v>753</v>
      </c>
      <c r="M1387" s="4" t="s">
        <v>1993</v>
      </c>
      <c r="N1387" s="4"/>
      <c r="O1387" s="4" t="s">
        <v>10338</v>
      </c>
      <c r="P1387" s="2" t="s">
        <v>10339</v>
      </c>
      <c r="Q1387" s="2" t="s">
        <v>10340</v>
      </c>
      <c r="R1387" s="4" t="s">
        <v>50</v>
      </c>
      <c r="S1387" s="4" t="s">
        <v>10341</v>
      </c>
      <c r="T1387" s="4" t="s">
        <v>107</v>
      </c>
      <c r="U1387" s="4"/>
      <c r="V1387" s="4"/>
      <c r="W1387" s="4"/>
      <c r="X1387" s="2" t="s">
        <v>10335</v>
      </c>
      <c r="Y1387" s="4" t="s">
        <v>77</v>
      </c>
      <c r="Z1387" s="4"/>
      <c r="AA1387" s="4"/>
      <c r="AB1387" s="4"/>
    </row>
    <row r="1388" customFormat="false" ht="75" hidden="false" customHeight="true" outlineLevel="0" collapsed="false">
      <c r="A1388" s="4" t="s">
        <v>10342</v>
      </c>
      <c r="B1388" s="4" t="s">
        <v>10343</v>
      </c>
      <c r="C1388" s="4" t="s">
        <v>10344</v>
      </c>
      <c r="D1388" s="4" t="n">
        <v>2004</v>
      </c>
      <c r="E1388" s="4" t="s">
        <v>91</v>
      </c>
      <c r="F1388" s="4" t="s">
        <v>10130</v>
      </c>
      <c r="G1388" s="4" t="str">
        <f aca="false">IF(LEFT(I1388,3)="R1 ","L6",IF(D1388&gt;=2014,"L1",IF(D1388&gt;=1998,"L2",IF(D1388&gt;=1987,"L3",IF(D1388&gt;=1978,"L4",IF(D1388&gt;=1965,"L5","L6"))))))</f>
        <v>L2</v>
      </c>
      <c r="H1388" s="4" t="str">
        <f aca="false">IFERROR(INDEX(Lanes!$C$2:$C$60,MATCH(LEFT(I1388,FIND(" ",I1388)-1),Lanes!$A$2:$A$60,0)),"?")</f>
        <v>V</v>
      </c>
      <c r="I1388" s="4" t="s">
        <v>9972</v>
      </c>
      <c r="J1388" s="4"/>
      <c r="K1388" s="4" t="s">
        <v>445</v>
      </c>
      <c r="L1388" s="4" t="s">
        <v>472</v>
      </c>
      <c r="M1388" s="4" t="s">
        <v>990</v>
      </c>
      <c r="N1388" s="4"/>
      <c r="O1388" s="4" t="s">
        <v>10345</v>
      </c>
      <c r="P1388" s="2" t="s">
        <v>10346</v>
      </c>
      <c r="Q1388" s="2" t="s">
        <v>10347</v>
      </c>
      <c r="R1388" s="4" t="s">
        <v>50</v>
      </c>
      <c r="S1388" s="4" t="s">
        <v>10348</v>
      </c>
      <c r="T1388" s="4" t="s">
        <v>107</v>
      </c>
      <c r="U1388" s="4"/>
      <c r="V1388" s="4"/>
      <c r="W1388" s="4"/>
      <c r="X1388" s="2" t="s">
        <v>10349</v>
      </c>
      <c r="Y1388" s="4" t="s">
        <v>77</v>
      </c>
      <c r="Z1388" s="4"/>
      <c r="AA1388" s="4"/>
      <c r="AB1388" s="4"/>
    </row>
    <row r="1389" customFormat="false" ht="75" hidden="false" customHeight="true" outlineLevel="0" collapsed="false">
      <c r="A1389" s="4" t="s">
        <v>10350</v>
      </c>
      <c r="B1389" s="4" t="s">
        <v>10343</v>
      </c>
      <c r="C1389" s="4" t="s">
        <v>10351</v>
      </c>
      <c r="D1389" s="4" t="n">
        <v>2005</v>
      </c>
      <c r="E1389" s="4" t="s">
        <v>91</v>
      </c>
      <c r="F1389" s="4" t="s">
        <v>10130</v>
      </c>
      <c r="G1389" s="4" t="str">
        <f aca="false">IF(LEFT(I1389,3)="R1 ","L6",IF(D1389&gt;=2014,"L1",IF(D1389&gt;=1998,"L2",IF(D1389&gt;=1987,"L3",IF(D1389&gt;=1978,"L4",IF(D1389&gt;=1965,"L5","L6"))))))</f>
        <v>L2</v>
      </c>
      <c r="H1389" s="4" t="str">
        <f aca="false">IFERROR(INDEX(Lanes!$C$2:$C$60,MATCH(LEFT(I1389,FIND(" ",I1389)-1),Lanes!$A$2:$A$60,0)),"?")</f>
        <v>V</v>
      </c>
      <c r="I1389" s="4" t="s">
        <v>9972</v>
      </c>
      <c r="J1389" s="4"/>
      <c r="K1389" s="4" t="s">
        <v>445</v>
      </c>
      <c r="L1389" s="4" t="s">
        <v>472</v>
      </c>
      <c r="M1389" s="4" t="s">
        <v>990</v>
      </c>
      <c r="N1389" s="4"/>
      <c r="O1389" s="4" t="s">
        <v>10352</v>
      </c>
      <c r="P1389" s="2" t="s">
        <v>10353</v>
      </c>
      <c r="Q1389" s="2" t="s">
        <v>10354</v>
      </c>
      <c r="R1389" s="4" t="s">
        <v>50</v>
      </c>
      <c r="S1389" s="4" t="s">
        <v>10355</v>
      </c>
      <c r="T1389" s="4" t="s">
        <v>402</v>
      </c>
      <c r="U1389" s="4"/>
      <c r="V1389" s="4"/>
      <c r="W1389" s="4"/>
      <c r="X1389" s="2" t="s">
        <v>10349</v>
      </c>
      <c r="Y1389" s="4" t="s">
        <v>77</v>
      </c>
      <c r="Z1389" s="4"/>
      <c r="AA1389" s="4"/>
      <c r="AB1389" s="4"/>
    </row>
    <row r="1390" customFormat="false" ht="75" hidden="false" customHeight="true" outlineLevel="0" collapsed="false">
      <c r="A1390" s="4" t="s">
        <v>10356</v>
      </c>
      <c r="B1390" s="4" t="s">
        <v>10343</v>
      </c>
      <c r="C1390" s="4" t="s">
        <v>10357</v>
      </c>
      <c r="D1390" s="4" t="n">
        <v>2010</v>
      </c>
      <c r="E1390" s="4" t="s">
        <v>91</v>
      </c>
      <c r="F1390" s="4" t="s">
        <v>10358</v>
      </c>
      <c r="G1390" s="4" t="str">
        <f aca="false">IF(LEFT(I1390,3)="R1 ","L6",IF(D1390&gt;=2014,"L1",IF(D1390&gt;=1998,"L2",IF(D1390&gt;=1987,"L3",IF(D1390&gt;=1978,"L4",IF(D1390&gt;=1965,"L5","L6"))))))</f>
        <v>L2</v>
      </c>
      <c r="H1390" s="4" t="str">
        <f aca="false">IFERROR(INDEX(Lanes!$C$2:$C$60,MATCH(LEFT(I1390,FIND(" ",I1390)-1),Lanes!$A$2:$A$60,0)),"?")</f>
        <v>V</v>
      </c>
      <c r="I1390" s="4" t="s">
        <v>9972</v>
      </c>
      <c r="J1390" s="4"/>
      <c r="K1390" s="4" t="s">
        <v>445</v>
      </c>
      <c r="L1390" s="4" t="s">
        <v>472</v>
      </c>
      <c r="M1390" s="4" t="s">
        <v>990</v>
      </c>
      <c r="N1390" s="4"/>
      <c r="O1390" s="4" t="s">
        <v>10359</v>
      </c>
      <c r="P1390" s="2" t="s">
        <v>10360</v>
      </c>
      <c r="Q1390" s="2" t="s">
        <v>10361</v>
      </c>
      <c r="R1390" s="4" t="s">
        <v>50</v>
      </c>
      <c r="S1390" s="4" t="s">
        <v>10362</v>
      </c>
      <c r="T1390" s="4" t="s">
        <v>52</v>
      </c>
      <c r="U1390" s="4"/>
      <c r="V1390" s="4"/>
      <c r="W1390" s="4"/>
      <c r="X1390" s="2" t="s">
        <v>10349</v>
      </c>
      <c r="Y1390" s="4" t="s">
        <v>77</v>
      </c>
      <c r="Z1390" s="4"/>
      <c r="AA1390" s="4"/>
      <c r="AB1390" s="4"/>
    </row>
    <row r="1391" customFormat="false" ht="75" hidden="false" customHeight="true" outlineLevel="0" collapsed="false">
      <c r="A1391" s="4" t="s">
        <v>10363</v>
      </c>
      <c r="B1391" s="4" t="s">
        <v>10364</v>
      </c>
      <c r="C1391" s="4" t="s">
        <v>10365</v>
      </c>
      <c r="D1391" s="4" t="n">
        <v>2004</v>
      </c>
      <c r="E1391" s="4" t="s">
        <v>91</v>
      </c>
      <c r="F1391" s="4" t="s">
        <v>10366</v>
      </c>
      <c r="G1391" s="4" t="str">
        <f aca="false">IF(LEFT(I1391,3)="R1 ","L6",IF(D1391&gt;=2014,"L1",IF(D1391&gt;=1998,"L2",IF(D1391&gt;=1987,"L3",IF(D1391&gt;=1978,"L4",IF(D1391&gt;=1965,"L5","L6"))))))</f>
        <v>L2</v>
      </c>
      <c r="H1391" s="4" t="str">
        <f aca="false">IFERROR(INDEX(Lanes!$C$2:$C$60,MATCH(LEFT(I1391,FIND(" ",I1391)-1),Lanes!$A$2:$A$60,0)),"?")</f>
        <v>V</v>
      </c>
      <c r="I1391" s="4" t="s">
        <v>9972</v>
      </c>
      <c r="J1391" s="4"/>
      <c r="K1391" s="4" t="s">
        <v>44</v>
      </c>
      <c r="L1391" s="4" t="s">
        <v>472</v>
      </c>
      <c r="M1391" s="4" t="s">
        <v>1696</v>
      </c>
      <c r="N1391" s="4"/>
      <c r="O1391" s="4" t="s">
        <v>10367</v>
      </c>
      <c r="P1391" s="2" t="s">
        <v>10368</v>
      </c>
      <c r="Q1391" s="2" t="s">
        <v>10369</v>
      </c>
      <c r="R1391" s="4" t="s">
        <v>50</v>
      </c>
      <c r="S1391" s="4" t="s">
        <v>10370</v>
      </c>
      <c r="T1391" s="4" t="s">
        <v>107</v>
      </c>
      <c r="U1391" s="4"/>
      <c r="V1391" s="4"/>
      <c r="W1391" s="4"/>
      <c r="X1391" s="2" t="s">
        <v>10371</v>
      </c>
      <c r="Y1391" s="4" t="s">
        <v>77</v>
      </c>
      <c r="Z1391" s="4"/>
      <c r="AA1391" s="4"/>
      <c r="AB1391" s="4"/>
    </row>
    <row r="1392" customFormat="false" ht="75" hidden="false" customHeight="true" outlineLevel="0" collapsed="false">
      <c r="A1392" s="4" t="s">
        <v>10372</v>
      </c>
      <c r="B1392" s="4" t="s">
        <v>10364</v>
      </c>
      <c r="C1392" s="4" t="s">
        <v>10373</v>
      </c>
      <c r="D1392" s="4" t="n">
        <v>2006</v>
      </c>
      <c r="E1392" s="4" t="s">
        <v>91</v>
      </c>
      <c r="F1392" s="4" t="s">
        <v>10366</v>
      </c>
      <c r="G1392" s="4" t="str">
        <f aca="false">IF(LEFT(I1392,3)="R1 ","L6",IF(D1392&gt;=2014,"L1",IF(D1392&gt;=1998,"L2",IF(D1392&gt;=1987,"L3",IF(D1392&gt;=1978,"L4",IF(D1392&gt;=1965,"L5","L6"))))))</f>
        <v>L2</v>
      </c>
      <c r="H1392" s="4" t="str">
        <f aca="false">IFERROR(INDEX(Lanes!$C$2:$C$60,MATCH(LEFT(I1392,FIND(" ",I1392)-1),Lanes!$A$2:$A$60,0)),"?")</f>
        <v>V</v>
      </c>
      <c r="I1392" s="4" t="s">
        <v>9972</v>
      </c>
      <c r="J1392" s="4"/>
      <c r="K1392" s="4" t="s">
        <v>44</v>
      </c>
      <c r="L1392" s="4" t="s">
        <v>472</v>
      </c>
      <c r="M1392" s="4" t="s">
        <v>1696</v>
      </c>
      <c r="N1392" s="4"/>
      <c r="O1392" s="4" t="s">
        <v>10374</v>
      </c>
      <c r="P1392" s="2" t="s">
        <v>10375</v>
      </c>
      <c r="Q1392" s="2" t="s">
        <v>10376</v>
      </c>
      <c r="R1392" s="4" t="s">
        <v>50</v>
      </c>
      <c r="S1392" s="4" t="s">
        <v>10377</v>
      </c>
      <c r="T1392" s="4" t="s">
        <v>402</v>
      </c>
      <c r="U1392" s="4"/>
      <c r="V1392" s="4"/>
      <c r="W1392" s="4"/>
      <c r="X1392" s="2" t="s">
        <v>10371</v>
      </c>
      <c r="Y1392" s="4" t="s">
        <v>77</v>
      </c>
      <c r="Z1392" s="4"/>
      <c r="AA1392" s="4"/>
      <c r="AB1392" s="4"/>
    </row>
    <row r="1393" customFormat="false" ht="75" hidden="false" customHeight="true" outlineLevel="0" collapsed="false">
      <c r="A1393" s="4" t="s">
        <v>10378</v>
      </c>
      <c r="B1393" s="4" t="s">
        <v>10379</v>
      </c>
      <c r="C1393" s="4" t="s">
        <v>10380</v>
      </c>
      <c r="D1393" s="4" t="n">
        <v>1959</v>
      </c>
      <c r="E1393" s="4" t="s">
        <v>91</v>
      </c>
      <c r="F1393" s="4" t="s">
        <v>5131</v>
      </c>
      <c r="G1393" s="4" t="str">
        <f aca="false">IF(LEFT(I1393,3)="R1 ","L6",IF(D1393&gt;=2014,"L1",IF(D1393&gt;=1998,"L2",IF(D1393&gt;=1987,"L3",IF(D1393&gt;=1978,"L4",IF(D1393&gt;=1965,"L5","L6"))))))</f>
        <v>L6</v>
      </c>
      <c r="H1393" s="4" t="str">
        <f aca="false">IFERROR(INDEX(Lanes!$C$2:$C$60,MATCH(LEFT(I1393,FIND(" ",I1393)-1),Lanes!$A$2:$A$60,0)),"?")</f>
        <v>V</v>
      </c>
      <c r="I1393" s="4" t="s">
        <v>10381</v>
      </c>
      <c r="J1393" s="4"/>
      <c r="K1393" s="4" t="s">
        <v>44</v>
      </c>
      <c r="L1393" s="4" t="s">
        <v>45</v>
      </c>
      <c r="M1393" s="4" t="s">
        <v>10382</v>
      </c>
      <c r="N1393" s="4" t="s">
        <v>5131</v>
      </c>
      <c r="O1393" s="4" t="s">
        <v>10383</v>
      </c>
      <c r="P1393" s="2" t="s">
        <v>10384</v>
      </c>
      <c r="Q1393" s="2" t="s">
        <v>10385</v>
      </c>
      <c r="R1393" s="4" t="s">
        <v>50</v>
      </c>
      <c r="S1393" s="4" t="s">
        <v>10386</v>
      </c>
      <c r="T1393" s="4" t="s">
        <v>52</v>
      </c>
      <c r="U1393" s="4"/>
      <c r="V1393" s="4"/>
      <c r="W1393" s="4"/>
      <c r="X1393" s="2" t="s">
        <v>10387</v>
      </c>
      <c r="Y1393" s="4" t="s">
        <v>77</v>
      </c>
      <c r="Z1393" s="4"/>
      <c r="AA1393" s="4"/>
      <c r="AB1393" s="4"/>
    </row>
    <row r="1394" customFormat="false" ht="75" hidden="false" customHeight="true" outlineLevel="0" collapsed="false">
      <c r="A1394" s="4" t="s">
        <v>10388</v>
      </c>
      <c r="B1394" s="4" t="s">
        <v>10379</v>
      </c>
      <c r="C1394" s="4" t="s">
        <v>10389</v>
      </c>
      <c r="D1394" s="4" t="n">
        <v>1963</v>
      </c>
      <c r="E1394" s="4" t="s">
        <v>91</v>
      </c>
      <c r="F1394" s="4" t="s">
        <v>5131</v>
      </c>
      <c r="G1394" s="4" t="str">
        <f aca="false">IF(LEFT(I1394,3)="R1 ","L6",IF(D1394&gt;=2014,"L1",IF(D1394&gt;=1998,"L2",IF(D1394&gt;=1987,"L3",IF(D1394&gt;=1978,"L4",IF(D1394&gt;=1965,"L5","L6"))))))</f>
        <v>L6</v>
      </c>
      <c r="H1394" s="4" t="str">
        <f aca="false">IFERROR(INDEX(Lanes!$C$2:$C$60,MATCH(LEFT(I1394,FIND(" ",I1394)-1),Lanes!$A$2:$A$60,0)),"?")</f>
        <v>V</v>
      </c>
      <c r="I1394" s="4" t="s">
        <v>10381</v>
      </c>
      <c r="J1394" s="4"/>
      <c r="K1394" s="4" t="s">
        <v>44</v>
      </c>
      <c r="L1394" s="4" t="s">
        <v>45</v>
      </c>
      <c r="M1394" s="4" t="s">
        <v>10382</v>
      </c>
      <c r="N1394" s="4" t="s">
        <v>5131</v>
      </c>
      <c r="O1394" s="4" t="s">
        <v>10390</v>
      </c>
      <c r="P1394" s="2" t="s">
        <v>10391</v>
      </c>
      <c r="Q1394" s="2" t="s">
        <v>10392</v>
      </c>
      <c r="R1394" s="4" t="s">
        <v>50</v>
      </c>
      <c r="S1394" s="4" t="s">
        <v>10393</v>
      </c>
      <c r="T1394" s="4" t="s">
        <v>107</v>
      </c>
      <c r="U1394" s="4"/>
      <c r="V1394" s="4"/>
      <c r="W1394" s="4"/>
      <c r="X1394" s="2" t="s">
        <v>10387</v>
      </c>
      <c r="Y1394" s="4" t="s">
        <v>77</v>
      </c>
      <c r="Z1394" s="4"/>
      <c r="AA1394" s="4"/>
      <c r="AB1394" s="4"/>
    </row>
    <row r="1395" customFormat="false" ht="75" hidden="false" customHeight="true" outlineLevel="0" collapsed="false">
      <c r="A1395" s="4" t="s">
        <v>10394</v>
      </c>
      <c r="B1395" s="4" t="s">
        <v>10379</v>
      </c>
      <c r="C1395" s="4" t="s">
        <v>10395</v>
      </c>
      <c r="D1395" s="4" t="n">
        <v>1964</v>
      </c>
      <c r="E1395" s="4" t="s">
        <v>91</v>
      </c>
      <c r="F1395" s="4" t="s">
        <v>5131</v>
      </c>
      <c r="G1395" s="4" t="str">
        <f aca="false">IF(LEFT(I1395,3)="R1 ","L6",IF(D1395&gt;=2014,"L1",IF(D1395&gt;=1998,"L2",IF(D1395&gt;=1987,"L3",IF(D1395&gt;=1978,"L4",IF(D1395&gt;=1965,"L5","L6"))))))</f>
        <v>L6</v>
      </c>
      <c r="H1395" s="4" t="str">
        <f aca="false">IFERROR(INDEX(Lanes!$C$2:$C$60,MATCH(LEFT(I1395,FIND(" ",I1395)-1),Lanes!$A$2:$A$60,0)),"?")</f>
        <v>V</v>
      </c>
      <c r="I1395" s="4" t="s">
        <v>10381</v>
      </c>
      <c r="J1395" s="4"/>
      <c r="K1395" s="4" t="s">
        <v>44</v>
      </c>
      <c r="L1395" s="4" t="s">
        <v>45</v>
      </c>
      <c r="M1395" s="4" t="s">
        <v>10382</v>
      </c>
      <c r="N1395" s="4" t="s">
        <v>5131</v>
      </c>
      <c r="O1395" s="4" t="s">
        <v>10396</v>
      </c>
      <c r="P1395" s="2" t="s">
        <v>10397</v>
      </c>
      <c r="Q1395" s="2" t="s">
        <v>10398</v>
      </c>
      <c r="R1395" s="4" t="s">
        <v>50</v>
      </c>
      <c r="S1395" s="4" t="s">
        <v>10399</v>
      </c>
      <c r="T1395" s="4" t="s">
        <v>402</v>
      </c>
      <c r="U1395" s="4"/>
      <c r="V1395" s="4"/>
      <c r="W1395" s="4"/>
      <c r="X1395" s="2" t="s">
        <v>10387</v>
      </c>
      <c r="Y1395" s="4" t="s">
        <v>77</v>
      </c>
      <c r="Z1395" s="4"/>
      <c r="AA1395" s="4"/>
      <c r="AB1395" s="4"/>
    </row>
    <row r="1396" customFormat="false" ht="75" hidden="false" customHeight="true" outlineLevel="0" collapsed="false">
      <c r="A1396" s="4" t="s">
        <v>10400</v>
      </c>
      <c r="B1396" s="4" t="s">
        <v>10379</v>
      </c>
      <c r="C1396" s="4" t="s">
        <v>10401</v>
      </c>
      <c r="D1396" s="4" t="n">
        <v>1965</v>
      </c>
      <c r="E1396" s="4" t="s">
        <v>91</v>
      </c>
      <c r="F1396" s="4" t="s">
        <v>10402</v>
      </c>
      <c r="G1396" s="4" t="str">
        <f aca="false">IF(LEFT(I1396,3)="R1 ","L6",IF(D1396&gt;=2014,"L1",IF(D1396&gt;=1998,"L2",IF(D1396&gt;=1987,"L3",IF(D1396&gt;=1978,"L4",IF(D1396&gt;=1965,"L5","L6"))))))</f>
        <v>L5</v>
      </c>
      <c r="H1396" s="4" t="str">
        <f aca="false">IFERROR(INDEX(Lanes!$C$2:$C$60,MATCH(LEFT(I1396,FIND(" ",I1396)-1),Lanes!$A$2:$A$60,0)),"?")</f>
        <v>V</v>
      </c>
      <c r="I1396" s="4" t="s">
        <v>10381</v>
      </c>
      <c r="J1396" s="4"/>
      <c r="K1396" s="4" t="s">
        <v>44</v>
      </c>
      <c r="L1396" s="4" t="s">
        <v>45</v>
      </c>
      <c r="M1396" s="4" t="s">
        <v>10382</v>
      </c>
      <c r="N1396" s="4" t="s">
        <v>5131</v>
      </c>
      <c r="O1396" s="4" t="s">
        <v>10403</v>
      </c>
      <c r="P1396" s="2" t="s">
        <v>10404</v>
      </c>
      <c r="Q1396" s="2" t="s">
        <v>10405</v>
      </c>
      <c r="R1396" s="4" t="s">
        <v>50</v>
      </c>
      <c r="S1396" s="4" t="s">
        <v>10406</v>
      </c>
      <c r="T1396" s="4" t="s">
        <v>52</v>
      </c>
      <c r="U1396" s="4" t="s">
        <v>75</v>
      </c>
      <c r="V1396" s="4"/>
      <c r="W1396" s="4"/>
      <c r="X1396" s="2" t="s">
        <v>10407</v>
      </c>
      <c r="Y1396" s="4" t="s">
        <v>54</v>
      </c>
      <c r="Z1396" s="4"/>
      <c r="AA1396" s="4"/>
      <c r="AB1396" s="4"/>
    </row>
    <row r="1397" customFormat="false" ht="75" hidden="false" customHeight="true" outlineLevel="0" collapsed="false">
      <c r="A1397" s="4" t="s">
        <v>10408</v>
      </c>
      <c r="B1397" s="4" t="s">
        <v>10379</v>
      </c>
      <c r="C1397" s="4" t="s">
        <v>10409</v>
      </c>
      <c r="D1397" s="4" t="n">
        <v>1967</v>
      </c>
      <c r="E1397" s="4" t="s">
        <v>91</v>
      </c>
      <c r="F1397" s="4" t="s">
        <v>258</v>
      </c>
      <c r="G1397" s="4" t="str">
        <f aca="false">IF(LEFT(I1397,3)="R1 ","L6",IF(D1397&gt;=2014,"L1",IF(D1397&gt;=1998,"L2",IF(D1397&gt;=1987,"L3",IF(D1397&gt;=1978,"L4",IF(D1397&gt;=1965,"L5","L6"))))))</f>
        <v>L5</v>
      </c>
      <c r="H1397" s="4" t="str">
        <f aca="false">IFERROR(INDEX(Lanes!$C$2:$C$60,MATCH(LEFT(I1397,FIND(" ",I1397)-1),Lanes!$A$2:$A$60,0)),"?")</f>
        <v>V</v>
      </c>
      <c r="I1397" s="4" t="s">
        <v>10381</v>
      </c>
      <c r="J1397" s="4"/>
      <c r="K1397" s="4" t="s">
        <v>44</v>
      </c>
      <c r="L1397" s="4" t="s">
        <v>45</v>
      </c>
      <c r="M1397" s="4" t="s">
        <v>10382</v>
      </c>
      <c r="N1397" s="4"/>
      <c r="O1397" s="4" t="s">
        <v>10410</v>
      </c>
      <c r="P1397" s="2" t="s">
        <v>10411</v>
      </c>
      <c r="Q1397" s="2" t="s">
        <v>10412</v>
      </c>
      <c r="R1397" s="4" t="s">
        <v>50</v>
      </c>
      <c r="S1397" s="4" t="s">
        <v>10413</v>
      </c>
      <c r="T1397" s="4" t="s">
        <v>107</v>
      </c>
      <c r="U1397" s="4"/>
      <c r="V1397" s="4"/>
      <c r="W1397" s="4"/>
      <c r="X1397" s="2" t="s">
        <v>10414</v>
      </c>
      <c r="Y1397" s="4" t="s">
        <v>54</v>
      </c>
      <c r="Z1397" s="4"/>
      <c r="AA1397" s="4"/>
      <c r="AB1397" s="4"/>
    </row>
    <row r="1398" customFormat="false" ht="75" hidden="false" customHeight="true" outlineLevel="0" collapsed="false">
      <c r="A1398" s="4" t="s">
        <v>10415</v>
      </c>
      <c r="B1398" s="4" t="s">
        <v>10379</v>
      </c>
      <c r="C1398" s="4" t="s">
        <v>10416</v>
      </c>
      <c r="D1398" s="4" t="n">
        <v>1968</v>
      </c>
      <c r="E1398" s="4" t="s">
        <v>91</v>
      </c>
      <c r="F1398" s="4" t="s">
        <v>258</v>
      </c>
      <c r="G1398" s="4" t="str">
        <f aca="false">IF(LEFT(I1398,3)="R1 ","L6",IF(D1398&gt;=2014,"L1",IF(D1398&gt;=1998,"L2",IF(D1398&gt;=1987,"L3",IF(D1398&gt;=1978,"L4",IF(D1398&gt;=1965,"L5","L6"))))))</f>
        <v>L5</v>
      </c>
      <c r="H1398" s="4" t="str">
        <f aca="false">IFERROR(INDEX(Lanes!$C$2:$C$60,MATCH(LEFT(I1398,FIND(" ",I1398)-1),Lanes!$A$2:$A$60,0)),"?")</f>
        <v>V</v>
      </c>
      <c r="I1398" s="4" t="s">
        <v>10381</v>
      </c>
      <c r="J1398" s="4"/>
      <c r="K1398" s="4" t="s">
        <v>44</v>
      </c>
      <c r="L1398" s="4" t="s">
        <v>45</v>
      </c>
      <c r="M1398" s="4" t="s">
        <v>10382</v>
      </c>
      <c r="N1398" s="4"/>
      <c r="O1398" s="4" t="s">
        <v>10417</v>
      </c>
      <c r="P1398" s="2" t="s">
        <v>10418</v>
      </c>
      <c r="Q1398" s="2" t="s">
        <v>10419</v>
      </c>
      <c r="R1398" s="4" t="s">
        <v>50</v>
      </c>
      <c r="S1398" s="4" t="s">
        <v>10420</v>
      </c>
      <c r="T1398" s="4" t="s">
        <v>107</v>
      </c>
      <c r="U1398" s="4"/>
      <c r="V1398" s="4"/>
      <c r="W1398" s="4"/>
      <c r="X1398" s="2" t="s">
        <v>10387</v>
      </c>
      <c r="Y1398" s="4" t="s">
        <v>77</v>
      </c>
      <c r="Z1398" s="4"/>
      <c r="AA1398" s="4"/>
      <c r="AB1398" s="4"/>
    </row>
    <row r="1399" customFormat="false" ht="75" hidden="false" customHeight="true" outlineLevel="0" collapsed="false">
      <c r="A1399" s="4" t="s">
        <v>10421</v>
      </c>
      <c r="B1399" s="4" t="s">
        <v>10379</v>
      </c>
      <c r="C1399" s="4" t="s">
        <v>10422</v>
      </c>
      <c r="D1399" s="4" t="n">
        <v>1971</v>
      </c>
      <c r="E1399" s="4" t="s">
        <v>91</v>
      </c>
      <c r="F1399" s="4" t="s">
        <v>5131</v>
      </c>
      <c r="G1399" s="4" t="str">
        <f aca="false">IF(LEFT(I1399,3)="R1 ","L6",IF(D1399&gt;=2014,"L1",IF(D1399&gt;=1998,"L2",IF(D1399&gt;=1987,"L3",IF(D1399&gt;=1978,"L4",IF(D1399&gt;=1965,"L5","L6"))))))</f>
        <v>L5</v>
      </c>
      <c r="H1399" s="4" t="str">
        <f aca="false">IFERROR(INDEX(Lanes!$C$2:$C$60,MATCH(LEFT(I1399,FIND(" ",I1399)-1),Lanes!$A$2:$A$60,0)),"?")</f>
        <v>V</v>
      </c>
      <c r="I1399" s="4" t="s">
        <v>10381</v>
      </c>
      <c r="J1399" s="4"/>
      <c r="K1399" s="4" t="s">
        <v>44</v>
      </c>
      <c r="L1399" s="4" t="s">
        <v>45</v>
      </c>
      <c r="M1399" s="4" t="s">
        <v>10382</v>
      </c>
      <c r="N1399" s="4" t="s">
        <v>5131</v>
      </c>
      <c r="O1399" s="4" t="s">
        <v>10423</v>
      </c>
      <c r="P1399" s="2" t="s">
        <v>10424</v>
      </c>
      <c r="Q1399" s="2" t="s">
        <v>10425</v>
      </c>
      <c r="R1399" s="4" t="s">
        <v>50</v>
      </c>
      <c r="S1399" s="4" t="s">
        <v>10426</v>
      </c>
      <c r="T1399" s="4" t="s">
        <v>107</v>
      </c>
      <c r="U1399" s="4"/>
      <c r="V1399" s="4"/>
      <c r="W1399" s="4"/>
      <c r="X1399" s="2" t="s">
        <v>10427</v>
      </c>
      <c r="Y1399" s="4" t="s">
        <v>54</v>
      </c>
      <c r="Z1399" s="4"/>
      <c r="AA1399" s="4"/>
      <c r="AB1399" s="4"/>
    </row>
    <row r="1400" customFormat="false" ht="75" hidden="false" customHeight="true" outlineLevel="0" collapsed="false">
      <c r="A1400" s="4" t="s">
        <v>10428</v>
      </c>
      <c r="B1400" s="4" t="s">
        <v>10379</v>
      </c>
      <c r="C1400" s="4" t="s">
        <v>10429</v>
      </c>
      <c r="D1400" s="4" t="n">
        <v>1973</v>
      </c>
      <c r="E1400" s="4" t="s">
        <v>91</v>
      </c>
      <c r="F1400" s="4" t="s">
        <v>5131</v>
      </c>
      <c r="G1400" s="4" t="str">
        <f aca="false">IF(LEFT(I1400,3)="R1 ","L6",IF(D1400&gt;=2014,"L1",IF(D1400&gt;=1998,"L2",IF(D1400&gt;=1987,"L3",IF(D1400&gt;=1978,"L4",IF(D1400&gt;=1965,"L5","L6"))))))</f>
        <v>L5</v>
      </c>
      <c r="H1400" s="4" t="str">
        <f aca="false">IFERROR(INDEX(Lanes!$C$2:$C$60,MATCH(LEFT(I1400,FIND(" ",I1400)-1),Lanes!$A$2:$A$60,0)),"?")</f>
        <v>V</v>
      </c>
      <c r="I1400" s="4" t="s">
        <v>10381</v>
      </c>
      <c r="J1400" s="4"/>
      <c r="K1400" s="4" t="s">
        <v>44</v>
      </c>
      <c r="L1400" s="4" t="s">
        <v>45</v>
      </c>
      <c r="M1400" s="4" t="s">
        <v>10382</v>
      </c>
      <c r="N1400" s="4" t="s">
        <v>5131</v>
      </c>
      <c r="O1400" s="4" t="s">
        <v>10430</v>
      </c>
      <c r="P1400" s="2" t="s">
        <v>10431</v>
      </c>
      <c r="Q1400" s="2" t="s">
        <v>10432</v>
      </c>
      <c r="R1400" s="4" t="s">
        <v>50</v>
      </c>
      <c r="S1400" s="4" t="s">
        <v>10433</v>
      </c>
      <c r="T1400" s="4" t="s">
        <v>107</v>
      </c>
      <c r="U1400" s="4"/>
      <c r="V1400" s="4"/>
      <c r="W1400" s="4"/>
      <c r="X1400" s="2" t="s">
        <v>10387</v>
      </c>
      <c r="Y1400" s="4" t="s">
        <v>77</v>
      </c>
      <c r="Z1400" s="4"/>
      <c r="AA1400" s="4"/>
      <c r="AB1400" s="4"/>
    </row>
    <row r="1401" customFormat="false" ht="75" hidden="false" customHeight="true" outlineLevel="0" collapsed="false">
      <c r="A1401" s="4" t="s">
        <v>10434</v>
      </c>
      <c r="B1401" s="4" t="s">
        <v>10379</v>
      </c>
      <c r="C1401" s="4" t="s">
        <v>10435</v>
      </c>
      <c r="D1401" s="4" t="n">
        <v>1975</v>
      </c>
      <c r="E1401" s="4" t="s">
        <v>91</v>
      </c>
      <c r="F1401" s="4" t="s">
        <v>5131</v>
      </c>
      <c r="G1401" s="4" t="str">
        <f aca="false">IF(LEFT(I1401,3)="R1 ","L6",IF(D1401&gt;=2014,"L1",IF(D1401&gt;=1998,"L2",IF(D1401&gt;=1987,"L3",IF(D1401&gt;=1978,"L4",IF(D1401&gt;=1965,"L5","L6"))))))</f>
        <v>L5</v>
      </c>
      <c r="H1401" s="4" t="str">
        <f aca="false">IFERROR(INDEX(Lanes!$C$2:$C$60,MATCH(LEFT(I1401,FIND(" ",I1401)-1),Lanes!$A$2:$A$60,0)),"?")</f>
        <v>V</v>
      </c>
      <c r="I1401" s="4" t="s">
        <v>10381</v>
      </c>
      <c r="J1401" s="4"/>
      <c r="K1401" s="4" t="s">
        <v>44</v>
      </c>
      <c r="L1401" s="4" t="s">
        <v>45</v>
      </c>
      <c r="M1401" s="4" t="s">
        <v>10382</v>
      </c>
      <c r="N1401" s="4" t="s">
        <v>5131</v>
      </c>
      <c r="O1401" s="4" t="s">
        <v>10436</v>
      </c>
      <c r="P1401" s="2" t="s">
        <v>10437</v>
      </c>
      <c r="Q1401" s="2" t="s">
        <v>10438</v>
      </c>
      <c r="R1401" s="4" t="s">
        <v>50</v>
      </c>
      <c r="S1401" s="4" t="s">
        <v>10439</v>
      </c>
      <c r="T1401" s="4" t="s">
        <v>402</v>
      </c>
      <c r="U1401" s="4"/>
      <c r="V1401" s="4"/>
      <c r="W1401" s="4"/>
      <c r="X1401" s="2" t="s">
        <v>10387</v>
      </c>
      <c r="Y1401" s="4" t="s">
        <v>77</v>
      </c>
      <c r="Z1401" s="4"/>
      <c r="AA1401" s="4"/>
      <c r="AB1401" s="4"/>
    </row>
    <row r="1402" customFormat="false" ht="75" hidden="false" customHeight="true" outlineLevel="0" collapsed="false">
      <c r="A1402" s="4" t="s">
        <v>10440</v>
      </c>
      <c r="B1402" s="4" t="s">
        <v>10379</v>
      </c>
      <c r="C1402" s="4" t="s">
        <v>10441</v>
      </c>
      <c r="D1402" s="4" t="n">
        <v>1997</v>
      </c>
      <c r="E1402" s="4" t="s">
        <v>91</v>
      </c>
      <c r="F1402" s="4" t="s">
        <v>10442</v>
      </c>
      <c r="G1402" s="4" t="str">
        <f aca="false">IF(LEFT(I1402,3)="R1 ","L6",IF(D1402&gt;=2014,"L1",IF(D1402&gt;=1998,"L2",IF(D1402&gt;=1987,"L3",IF(D1402&gt;=1978,"L4",IF(D1402&gt;=1965,"L5","L6"))))))</f>
        <v>L3</v>
      </c>
      <c r="H1402" s="4" t="str">
        <f aca="false">IFERROR(INDEX(Lanes!$C$2:$C$60,MATCH(LEFT(I1402,FIND(" ",I1402)-1),Lanes!$A$2:$A$60,0)),"?")</f>
        <v>V</v>
      </c>
      <c r="I1402" s="4" t="s">
        <v>10381</v>
      </c>
      <c r="J1402" s="4"/>
      <c r="K1402" s="4" t="s">
        <v>525</v>
      </c>
      <c r="L1402" s="4" t="s">
        <v>472</v>
      </c>
      <c r="M1402" s="4" t="s">
        <v>10443</v>
      </c>
      <c r="N1402" s="4"/>
      <c r="O1402" s="4" t="s">
        <v>10444</v>
      </c>
      <c r="P1402" s="2" t="s">
        <v>10445</v>
      </c>
      <c r="Q1402" s="2" t="s">
        <v>10446</v>
      </c>
      <c r="R1402" s="4" t="s">
        <v>50</v>
      </c>
      <c r="S1402" s="4" t="s">
        <v>10447</v>
      </c>
      <c r="T1402" s="4" t="s">
        <v>402</v>
      </c>
      <c r="U1402" s="4"/>
      <c r="V1402" s="4"/>
      <c r="W1402" s="4"/>
      <c r="X1402" s="2" t="s">
        <v>10387</v>
      </c>
      <c r="Y1402" s="4" t="s">
        <v>77</v>
      </c>
      <c r="Z1402" s="4"/>
      <c r="AA1402" s="4"/>
      <c r="AB1402" s="4"/>
    </row>
    <row r="1403" customFormat="false" ht="75" hidden="false" customHeight="true" outlineLevel="0" collapsed="false">
      <c r="A1403" s="4" t="s">
        <v>10448</v>
      </c>
      <c r="B1403" s="4" t="s">
        <v>10449</v>
      </c>
      <c r="C1403" s="4" t="s">
        <v>10450</v>
      </c>
      <c r="D1403" s="4" t="n">
        <v>1965</v>
      </c>
      <c r="E1403" s="4" t="s">
        <v>91</v>
      </c>
      <c r="F1403" s="4" t="s">
        <v>5131</v>
      </c>
      <c r="G1403" s="4" t="str">
        <f aca="false">IF(LEFT(I1403,3)="R1 ","L6",IF(D1403&gt;=2014,"L1",IF(D1403&gt;=1998,"L2",IF(D1403&gt;=1987,"L3",IF(D1403&gt;=1978,"L4",IF(D1403&gt;=1965,"L5","L6"))))))</f>
        <v>L5</v>
      </c>
      <c r="H1403" s="4" t="str">
        <f aca="false">IFERROR(INDEX(Lanes!$C$2:$C$60,MATCH(LEFT(I1403,FIND(" ",I1403)-1),Lanes!$A$2:$A$60,0)),"?")</f>
        <v>V</v>
      </c>
      <c r="I1403" s="4" t="s">
        <v>10381</v>
      </c>
      <c r="J1403" s="4"/>
      <c r="K1403" s="4" t="s">
        <v>44</v>
      </c>
      <c r="L1403" s="4" t="s">
        <v>472</v>
      </c>
      <c r="M1403" s="4" t="s">
        <v>10451</v>
      </c>
      <c r="N1403" s="4" t="s">
        <v>5131</v>
      </c>
      <c r="O1403" s="4" t="s">
        <v>10452</v>
      </c>
      <c r="P1403" s="2" t="s">
        <v>10453</v>
      </c>
      <c r="Q1403" s="2" t="s">
        <v>10454</v>
      </c>
      <c r="R1403" s="4" t="s">
        <v>50</v>
      </c>
      <c r="S1403" s="4" t="s">
        <v>10455</v>
      </c>
      <c r="T1403" s="4" t="s">
        <v>52</v>
      </c>
      <c r="U1403" s="4"/>
      <c r="V1403" s="4"/>
      <c r="W1403" s="4"/>
      <c r="X1403" s="2" t="s">
        <v>10456</v>
      </c>
      <c r="Y1403" s="4" t="s">
        <v>77</v>
      </c>
      <c r="Z1403" s="4"/>
      <c r="AA1403" s="4"/>
      <c r="AB1403" s="4"/>
    </row>
    <row r="1404" customFormat="false" ht="75" hidden="false" customHeight="true" outlineLevel="0" collapsed="false">
      <c r="A1404" s="4" t="s">
        <v>10457</v>
      </c>
      <c r="B1404" s="4" t="s">
        <v>10449</v>
      </c>
      <c r="C1404" s="4" t="s">
        <v>10458</v>
      </c>
      <c r="D1404" s="4" t="n">
        <v>1969</v>
      </c>
      <c r="E1404" s="4" t="s">
        <v>91</v>
      </c>
      <c r="F1404" s="4" t="s">
        <v>10459</v>
      </c>
      <c r="G1404" s="4" t="str">
        <f aca="false">IF(LEFT(I1404,3)="R1 ","L6",IF(D1404&gt;=2014,"L1",IF(D1404&gt;=1998,"L2",IF(D1404&gt;=1987,"L3",IF(D1404&gt;=1978,"L4",IF(D1404&gt;=1965,"L5","L6"))))))</f>
        <v>L5</v>
      </c>
      <c r="H1404" s="4" t="str">
        <f aca="false">IFERROR(INDEX(Lanes!$C$2:$C$60,MATCH(LEFT(I1404,FIND(" ",I1404)-1),Lanes!$A$2:$A$60,0)),"?")</f>
        <v>V</v>
      </c>
      <c r="I1404" s="4" t="s">
        <v>10381</v>
      </c>
      <c r="J1404" s="4"/>
      <c r="K1404" s="4" t="s">
        <v>44</v>
      </c>
      <c r="L1404" s="4" t="s">
        <v>472</v>
      </c>
      <c r="M1404" s="4" t="s">
        <v>10451</v>
      </c>
      <c r="N1404" s="4"/>
      <c r="O1404" s="4" t="s">
        <v>10460</v>
      </c>
      <c r="P1404" s="2" t="s">
        <v>10461</v>
      </c>
      <c r="Q1404" s="2" t="s">
        <v>10462</v>
      </c>
      <c r="R1404" s="4" t="s">
        <v>391</v>
      </c>
      <c r="S1404" s="4" t="s">
        <v>10463</v>
      </c>
      <c r="T1404" s="4" t="s">
        <v>107</v>
      </c>
      <c r="U1404" s="4"/>
      <c r="V1404" s="4"/>
      <c r="W1404" s="4"/>
      <c r="X1404" s="2" t="s">
        <v>10456</v>
      </c>
      <c r="Y1404" s="4" t="s">
        <v>77</v>
      </c>
      <c r="Z1404" s="4"/>
      <c r="AA1404" s="4"/>
      <c r="AB1404" s="4"/>
    </row>
    <row r="1405" customFormat="false" ht="75" hidden="false" customHeight="true" outlineLevel="0" collapsed="false">
      <c r="A1405" s="4" t="s">
        <v>10464</v>
      </c>
      <c r="B1405" s="4" t="s">
        <v>10449</v>
      </c>
      <c r="C1405" s="4" t="s">
        <v>10465</v>
      </c>
      <c r="D1405" s="4" t="n">
        <v>1978</v>
      </c>
      <c r="E1405" s="4" t="s">
        <v>91</v>
      </c>
      <c r="F1405" s="4" t="s">
        <v>10466</v>
      </c>
      <c r="G1405" s="4" t="str">
        <f aca="false">IF(LEFT(I1405,3)="R1 ","L6",IF(D1405&gt;=2014,"L1",IF(D1405&gt;=1998,"L2",IF(D1405&gt;=1987,"L3",IF(D1405&gt;=1978,"L4",IF(D1405&gt;=1965,"L5","L6"))))))</f>
        <v>L4</v>
      </c>
      <c r="H1405" s="4" t="str">
        <f aca="false">IFERROR(INDEX(Lanes!$C$2:$C$60,MATCH(LEFT(I1405,FIND(" ",I1405)-1),Lanes!$A$2:$A$60,0)),"?")</f>
        <v>V</v>
      </c>
      <c r="I1405" s="4" t="s">
        <v>10381</v>
      </c>
      <c r="J1405" s="4"/>
      <c r="K1405" s="4" t="s">
        <v>44</v>
      </c>
      <c r="L1405" s="4" t="s">
        <v>472</v>
      </c>
      <c r="M1405" s="4" t="s">
        <v>10451</v>
      </c>
      <c r="N1405" s="4"/>
      <c r="O1405" s="4" t="s">
        <v>10467</v>
      </c>
      <c r="P1405" s="2" t="s">
        <v>10468</v>
      </c>
      <c r="Q1405" s="2" t="s">
        <v>10469</v>
      </c>
      <c r="R1405" s="4" t="s">
        <v>50</v>
      </c>
      <c r="S1405" s="4" t="s">
        <v>10470</v>
      </c>
      <c r="T1405" s="4" t="s">
        <v>52</v>
      </c>
      <c r="U1405" s="4"/>
      <c r="V1405" s="4"/>
      <c r="W1405" s="4"/>
      <c r="X1405" s="2" t="s">
        <v>10456</v>
      </c>
      <c r="Y1405" s="4" t="s">
        <v>77</v>
      </c>
      <c r="Z1405" s="4"/>
      <c r="AA1405" s="4"/>
      <c r="AB1405" s="4"/>
    </row>
    <row r="1406" customFormat="false" ht="75" hidden="false" customHeight="true" outlineLevel="0" collapsed="false">
      <c r="A1406" s="4" t="s">
        <v>10471</v>
      </c>
      <c r="B1406" s="4" t="s">
        <v>10472</v>
      </c>
      <c r="C1406" s="4" t="s">
        <v>10473</v>
      </c>
      <c r="D1406" s="4" t="n">
        <v>1969</v>
      </c>
      <c r="E1406" s="4" t="s">
        <v>91</v>
      </c>
      <c r="F1406" s="4" t="s">
        <v>5131</v>
      </c>
      <c r="G1406" s="4" t="str">
        <f aca="false">IF(LEFT(I1406,3)="R1 ","L6",IF(D1406&gt;=2014,"L1",IF(D1406&gt;=1998,"L2",IF(D1406&gt;=1987,"L3",IF(D1406&gt;=1978,"L4",IF(D1406&gt;=1965,"L5","L6"))))))</f>
        <v>L5</v>
      </c>
      <c r="H1406" s="4" t="str">
        <f aca="false">IFERROR(INDEX(Lanes!$C$2:$C$60,MATCH(LEFT(I1406,FIND(" ",I1406)-1),Lanes!$A$2:$A$60,0)),"?")</f>
        <v>V</v>
      </c>
      <c r="I1406" s="4" t="s">
        <v>10381</v>
      </c>
      <c r="J1406" s="4"/>
      <c r="K1406" s="4" t="s">
        <v>44</v>
      </c>
      <c r="L1406" s="4" t="s">
        <v>352</v>
      </c>
      <c r="M1406" s="4" t="s">
        <v>3431</v>
      </c>
      <c r="N1406" s="4" t="s">
        <v>5131</v>
      </c>
      <c r="O1406" s="4" t="s">
        <v>10474</v>
      </c>
      <c r="P1406" s="2" t="s">
        <v>10475</v>
      </c>
      <c r="Q1406" s="2" t="s">
        <v>10476</v>
      </c>
      <c r="R1406" s="4" t="s">
        <v>50</v>
      </c>
      <c r="S1406" s="4" t="s">
        <v>10477</v>
      </c>
      <c r="T1406" s="4" t="s">
        <v>52</v>
      </c>
      <c r="U1406" s="4"/>
      <c r="V1406" s="4"/>
      <c r="W1406" s="4"/>
      <c r="X1406" s="2" t="s">
        <v>10478</v>
      </c>
      <c r="Y1406" s="4" t="s">
        <v>77</v>
      </c>
      <c r="Z1406" s="4"/>
      <c r="AA1406" s="4"/>
      <c r="AB1406" s="4"/>
    </row>
    <row r="1407" customFormat="false" ht="75" hidden="false" customHeight="true" outlineLevel="0" collapsed="false">
      <c r="A1407" s="4" t="s">
        <v>10479</v>
      </c>
      <c r="B1407" s="4" t="s">
        <v>10480</v>
      </c>
      <c r="C1407" s="4" t="s">
        <v>10481</v>
      </c>
      <c r="D1407" s="4" t="n">
        <v>1963</v>
      </c>
      <c r="E1407" s="4" t="s">
        <v>91</v>
      </c>
      <c r="F1407" s="4" t="s">
        <v>258</v>
      </c>
      <c r="G1407" s="4" t="str">
        <f aca="false">IF(LEFT(I1407,3)="R1 ","L6",IF(D1407&gt;=2014,"L1",IF(D1407&gt;=1998,"L2",IF(D1407&gt;=1987,"L3",IF(D1407&gt;=1978,"L4",IF(D1407&gt;=1965,"L5","L6"))))))</f>
        <v>L6</v>
      </c>
      <c r="H1407" s="4" t="str">
        <f aca="false">IFERROR(INDEX(Lanes!$C$2:$C$60,MATCH(LEFT(I1407,FIND(" ",I1407)-1),Lanes!$A$2:$A$60,0)),"?")</f>
        <v>V</v>
      </c>
      <c r="I1407" s="4" t="s">
        <v>10381</v>
      </c>
      <c r="J1407" s="4"/>
      <c r="K1407" s="4" t="s">
        <v>44</v>
      </c>
      <c r="L1407" s="4" t="s">
        <v>753</v>
      </c>
      <c r="M1407" s="4" t="s">
        <v>316</v>
      </c>
      <c r="N1407" s="4"/>
      <c r="O1407" s="4" t="s">
        <v>10482</v>
      </c>
      <c r="P1407" s="2" t="s">
        <v>10483</v>
      </c>
      <c r="Q1407" s="2" t="s">
        <v>10484</v>
      </c>
      <c r="R1407" s="4" t="s">
        <v>391</v>
      </c>
      <c r="S1407" s="4" t="s">
        <v>10485</v>
      </c>
      <c r="T1407" s="4" t="s">
        <v>107</v>
      </c>
      <c r="U1407" s="4"/>
      <c r="V1407" s="4"/>
      <c r="W1407" s="4"/>
      <c r="X1407" s="2" t="s">
        <v>10486</v>
      </c>
      <c r="Y1407" s="4" t="s">
        <v>77</v>
      </c>
      <c r="Z1407" s="4"/>
      <c r="AA1407" s="4"/>
      <c r="AB1407" s="4"/>
    </row>
    <row r="1408" customFormat="false" ht="75" hidden="false" customHeight="true" outlineLevel="0" collapsed="false">
      <c r="A1408" s="4" t="s">
        <v>10487</v>
      </c>
      <c r="B1408" s="4" t="s">
        <v>10488</v>
      </c>
      <c r="C1408" s="4" t="s">
        <v>10489</v>
      </c>
      <c r="D1408" s="4" t="n">
        <v>2002</v>
      </c>
      <c r="E1408" s="4" t="s">
        <v>91</v>
      </c>
      <c r="F1408" s="4" t="s">
        <v>10490</v>
      </c>
      <c r="G1408" s="4" t="str">
        <f aca="false">IF(LEFT(I1408,3)="R1 ","L6",IF(D1408&gt;=2014,"L1",IF(D1408&gt;=1998,"L2",IF(D1408&gt;=1987,"L3",IF(D1408&gt;=1978,"L4",IF(D1408&gt;=1965,"L5","L6"))))))</f>
        <v>L2</v>
      </c>
      <c r="H1408" s="4" t="str">
        <f aca="false">IFERROR(INDEX(Lanes!$C$2:$C$60,MATCH(LEFT(I1408,FIND(" ",I1408)-1),Lanes!$A$2:$A$60,0)),"?")</f>
        <v>V</v>
      </c>
      <c r="I1408" s="4" t="s">
        <v>10381</v>
      </c>
      <c r="J1408" s="4"/>
      <c r="K1408" s="4" t="s">
        <v>44</v>
      </c>
      <c r="L1408" s="4" t="s">
        <v>10491</v>
      </c>
      <c r="M1408" s="4" t="s">
        <v>10492</v>
      </c>
      <c r="N1408" s="4" t="s">
        <v>10493</v>
      </c>
      <c r="O1408" s="4" t="s">
        <v>10494</v>
      </c>
      <c r="P1408" s="2" t="s">
        <v>10495</v>
      </c>
      <c r="Q1408" s="2" t="s">
        <v>10496</v>
      </c>
      <c r="R1408" s="4" t="s">
        <v>50</v>
      </c>
      <c r="S1408" s="4" t="s">
        <v>10489</v>
      </c>
      <c r="T1408" s="4" t="s">
        <v>107</v>
      </c>
      <c r="U1408" s="4"/>
      <c r="V1408" s="4"/>
      <c r="W1408" s="4"/>
      <c r="X1408" s="2" t="s">
        <v>10497</v>
      </c>
      <c r="Y1408" s="4" t="s">
        <v>54</v>
      </c>
      <c r="Z1408" s="4"/>
      <c r="AA1408" s="4"/>
      <c r="AB1408" s="4"/>
    </row>
    <row r="1409" customFormat="false" ht="75" hidden="false" customHeight="true" outlineLevel="0" collapsed="false">
      <c r="A1409" s="4" t="s">
        <v>10498</v>
      </c>
      <c r="B1409" s="4" t="s">
        <v>10488</v>
      </c>
      <c r="C1409" s="4" t="s">
        <v>10499</v>
      </c>
      <c r="D1409" s="4" t="n">
        <v>2004</v>
      </c>
      <c r="E1409" s="4" t="s">
        <v>91</v>
      </c>
      <c r="F1409" s="4" t="s">
        <v>10490</v>
      </c>
      <c r="G1409" s="4" t="str">
        <f aca="false">IF(LEFT(I1409,3)="R1 ","L6",IF(D1409&gt;=2014,"L1",IF(D1409&gt;=1998,"L2",IF(D1409&gt;=1987,"L3",IF(D1409&gt;=1978,"L4",IF(D1409&gt;=1965,"L5","L6"))))))</f>
        <v>L2</v>
      </c>
      <c r="H1409" s="4" t="str">
        <f aca="false">IFERROR(INDEX(Lanes!$C$2:$C$60,MATCH(LEFT(I1409,FIND(" ",I1409)-1),Lanes!$A$2:$A$60,0)),"?")</f>
        <v>V</v>
      </c>
      <c r="I1409" s="4" t="s">
        <v>10381</v>
      </c>
      <c r="J1409" s="4"/>
      <c r="K1409" s="4" t="s">
        <v>44</v>
      </c>
      <c r="L1409" s="4" t="s">
        <v>10491</v>
      </c>
      <c r="M1409" s="4" t="s">
        <v>10492</v>
      </c>
      <c r="N1409" s="4" t="s">
        <v>10493</v>
      </c>
      <c r="O1409" s="4" t="s">
        <v>10500</v>
      </c>
      <c r="P1409" s="2" t="s">
        <v>10501</v>
      </c>
      <c r="Q1409" s="2" t="s">
        <v>10502</v>
      </c>
      <c r="R1409" s="4" t="s">
        <v>50</v>
      </c>
      <c r="S1409" s="4" t="s">
        <v>10503</v>
      </c>
      <c r="T1409" s="4" t="s">
        <v>402</v>
      </c>
      <c r="U1409" s="4"/>
      <c r="V1409" s="4"/>
      <c r="W1409" s="4"/>
      <c r="X1409" s="2" t="s">
        <v>10504</v>
      </c>
      <c r="Y1409" s="4" t="s">
        <v>77</v>
      </c>
      <c r="Z1409" s="4"/>
      <c r="AA1409" s="4"/>
      <c r="AB1409" s="4"/>
    </row>
    <row r="1410" customFormat="false" ht="75" hidden="false" customHeight="true" outlineLevel="0" collapsed="false">
      <c r="A1410" s="4" t="s">
        <v>10505</v>
      </c>
      <c r="B1410" s="4" t="s">
        <v>10488</v>
      </c>
      <c r="C1410" s="4" t="s">
        <v>10506</v>
      </c>
      <c r="D1410" s="4" t="n">
        <v>2005</v>
      </c>
      <c r="E1410" s="4" t="s">
        <v>91</v>
      </c>
      <c r="F1410" s="4" t="s">
        <v>10507</v>
      </c>
      <c r="G1410" s="4" t="str">
        <f aca="false">IF(LEFT(I1410,3)="R1 ","L6",IF(D1410&gt;=2014,"L1",IF(D1410&gt;=1998,"L2",IF(D1410&gt;=1987,"L3",IF(D1410&gt;=1978,"L4",IF(D1410&gt;=1965,"L5","L6"))))))</f>
        <v>L2</v>
      </c>
      <c r="H1410" s="4" t="str">
        <f aca="false">IFERROR(INDEX(Lanes!$C$2:$C$60,MATCH(LEFT(I1410,FIND(" ",I1410)-1),Lanes!$A$2:$A$60,0)),"?")</f>
        <v>V</v>
      </c>
      <c r="I1410" s="4" t="s">
        <v>10381</v>
      </c>
      <c r="J1410" s="4"/>
      <c r="K1410" s="4" t="s">
        <v>44</v>
      </c>
      <c r="L1410" s="4" t="s">
        <v>10491</v>
      </c>
      <c r="M1410" s="4" t="s">
        <v>10492</v>
      </c>
      <c r="N1410" s="4" t="s">
        <v>10493</v>
      </c>
      <c r="O1410" s="4" t="s">
        <v>10508</v>
      </c>
      <c r="P1410" s="2" t="s">
        <v>10509</v>
      </c>
      <c r="Q1410" s="2" t="s">
        <v>10510</v>
      </c>
      <c r="R1410" s="4" t="s">
        <v>50</v>
      </c>
      <c r="S1410" s="4" t="s">
        <v>10511</v>
      </c>
      <c r="T1410" s="4" t="s">
        <v>52</v>
      </c>
      <c r="U1410" s="4" t="s">
        <v>75</v>
      </c>
      <c r="V1410" s="4"/>
      <c r="W1410" s="4"/>
      <c r="X1410" s="2" t="s">
        <v>10512</v>
      </c>
      <c r="Y1410" s="4" t="s">
        <v>54</v>
      </c>
      <c r="Z1410" s="4"/>
      <c r="AA1410" s="4"/>
      <c r="AB1410" s="4"/>
    </row>
    <row r="1411" customFormat="false" ht="75" hidden="false" customHeight="true" outlineLevel="0" collapsed="false">
      <c r="A1411" s="4" t="s">
        <v>10513</v>
      </c>
      <c r="B1411" s="4" t="s">
        <v>10488</v>
      </c>
      <c r="C1411" s="4" t="s">
        <v>10514</v>
      </c>
      <c r="D1411" s="4" t="n">
        <v>2010</v>
      </c>
      <c r="E1411" s="4" t="s">
        <v>91</v>
      </c>
      <c r="F1411" s="4" t="s">
        <v>5596</v>
      </c>
      <c r="G1411" s="4" t="str">
        <f aca="false">IF(LEFT(I1411,3)="R1 ","L6",IF(D1411&gt;=2014,"L1",IF(D1411&gt;=1998,"L2",IF(D1411&gt;=1987,"L3",IF(D1411&gt;=1978,"L4",IF(D1411&gt;=1965,"L5","L6"))))))</f>
        <v>L2</v>
      </c>
      <c r="H1411" s="4" t="str">
        <f aca="false">IFERROR(INDEX(Lanes!$C$2:$C$60,MATCH(LEFT(I1411,FIND(" ",I1411)-1),Lanes!$A$2:$A$60,0)),"?")</f>
        <v>V</v>
      </c>
      <c r="I1411" s="4" t="s">
        <v>10381</v>
      </c>
      <c r="J1411" s="4"/>
      <c r="K1411" s="4" t="s">
        <v>44</v>
      </c>
      <c r="L1411" s="4" t="s">
        <v>10491</v>
      </c>
      <c r="M1411" s="4" t="s">
        <v>10492</v>
      </c>
      <c r="N1411" s="4" t="s">
        <v>10493</v>
      </c>
      <c r="O1411" s="4" t="s">
        <v>10515</v>
      </c>
      <c r="P1411" s="2" t="s">
        <v>10516</v>
      </c>
      <c r="Q1411" s="2" t="s">
        <v>10517</v>
      </c>
      <c r="R1411" s="4" t="s">
        <v>50</v>
      </c>
      <c r="S1411" s="4" t="s">
        <v>10518</v>
      </c>
      <c r="T1411" s="4" t="s">
        <v>52</v>
      </c>
      <c r="U1411" s="4"/>
      <c r="V1411" s="4"/>
      <c r="W1411" s="4"/>
      <c r="X1411" s="2" t="s">
        <v>10504</v>
      </c>
      <c r="Y1411" s="4" t="s">
        <v>77</v>
      </c>
      <c r="Z1411" s="4"/>
      <c r="AA1411" s="4"/>
      <c r="AB1411" s="4"/>
    </row>
    <row r="1412" customFormat="false" ht="75" hidden="false" customHeight="true" outlineLevel="0" collapsed="false">
      <c r="A1412" s="4" t="s">
        <v>10519</v>
      </c>
      <c r="B1412" s="4" t="s">
        <v>10520</v>
      </c>
      <c r="C1412" s="4" t="s">
        <v>10521</v>
      </c>
      <c r="D1412" s="4" t="n">
        <v>2004</v>
      </c>
      <c r="E1412" s="4" t="s">
        <v>91</v>
      </c>
      <c r="F1412" s="4" t="s">
        <v>10522</v>
      </c>
      <c r="G1412" s="4" t="str">
        <f aca="false">IF(LEFT(I1412,3)="R1 ","L6",IF(D1412&gt;=2014,"L1",IF(D1412&gt;=1998,"L2",IF(D1412&gt;=1987,"L3",IF(D1412&gt;=1978,"L4",IF(D1412&gt;=1965,"L5","L6"))))))</f>
        <v>L2</v>
      </c>
      <c r="H1412" s="4" t="str">
        <f aca="false">IFERROR(INDEX(Lanes!$C$2:$C$60,MATCH(LEFT(I1412,FIND(" ",I1412)-1),Lanes!$A$2:$A$60,0)),"?")</f>
        <v>V</v>
      </c>
      <c r="I1412" s="4" t="s">
        <v>10381</v>
      </c>
      <c r="J1412" s="4"/>
      <c r="K1412" s="4" t="s">
        <v>44</v>
      </c>
      <c r="L1412" s="4" t="s">
        <v>753</v>
      </c>
      <c r="M1412" s="4" t="s">
        <v>754</v>
      </c>
      <c r="N1412" s="4" t="s">
        <v>10493</v>
      </c>
      <c r="O1412" s="4" t="s">
        <v>10523</v>
      </c>
      <c r="P1412" s="2" t="s">
        <v>10524</v>
      </c>
      <c r="Q1412" s="2" t="s">
        <v>10525</v>
      </c>
      <c r="R1412" s="4" t="s">
        <v>50</v>
      </c>
      <c r="S1412" s="4" t="s">
        <v>10526</v>
      </c>
      <c r="T1412" s="4" t="s">
        <v>107</v>
      </c>
      <c r="U1412" s="4"/>
      <c r="V1412" s="4"/>
      <c r="W1412" s="4"/>
      <c r="X1412" s="2" t="s">
        <v>10527</v>
      </c>
      <c r="Y1412" s="4" t="s">
        <v>77</v>
      </c>
      <c r="Z1412" s="4"/>
      <c r="AA1412" s="4"/>
      <c r="AB1412" s="4"/>
    </row>
    <row r="1413" customFormat="false" ht="75" hidden="false" customHeight="true" outlineLevel="0" collapsed="false">
      <c r="A1413" s="4" t="s">
        <v>10528</v>
      </c>
      <c r="B1413" s="4" t="s">
        <v>10520</v>
      </c>
      <c r="C1413" s="4" t="s">
        <v>10529</v>
      </c>
      <c r="D1413" s="4" t="n">
        <v>2009</v>
      </c>
      <c r="E1413" s="4" t="s">
        <v>91</v>
      </c>
      <c r="F1413" s="4" t="s">
        <v>10522</v>
      </c>
      <c r="G1413" s="4" t="str">
        <f aca="false">IF(LEFT(I1413,3)="R1 ","L6",IF(D1413&gt;=2014,"L1",IF(D1413&gt;=1998,"L2",IF(D1413&gt;=1987,"L3",IF(D1413&gt;=1978,"L4",IF(D1413&gt;=1965,"L5","L6"))))))</f>
        <v>L2</v>
      </c>
      <c r="H1413" s="4" t="str">
        <f aca="false">IFERROR(INDEX(Lanes!$C$2:$C$60,MATCH(LEFT(I1413,FIND(" ",I1413)-1),Lanes!$A$2:$A$60,0)),"?")</f>
        <v>V</v>
      </c>
      <c r="I1413" s="4" t="s">
        <v>10381</v>
      </c>
      <c r="J1413" s="4"/>
      <c r="K1413" s="4" t="s">
        <v>44</v>
      </c>
      <c r="L1413" s="4" t="s">
        <v>753</v>
      </c>
      <c r="M1413" s="4" t="s">
        <v>754</v>
      </c>
      <c r="N1413" s="4" t="s">
        <v>10493</v>
      </c>
      <c r="O1413" s="4" t="s">
        <v>10530</v>
      </c>
      <c r="P1413" s="2" t="s">
        <v>10531</v>
      </c>
      <c r="Q1413" s="2" t="s">
        <v>10532</v>
      </c>
      <c r="R1413" s="4" t="s">
        <v>50</v>
      </c>
      <c r="S1413" s="4" t="s">
        <v>10533</v>
      </c>
      <c r="T1413" s="4" t="s">
        <v>107</v>
      </c>
      <c r="U1413" s="4"/>
      <c r="V1413" s="4"/>
      <c r="W1413" s="4"/>
      <c r="X1413" s="2" t="s">
        <v>10534</v>
      </c>
      <c r="Y1413" s="4" t="s">
        <v>54</v>
      </c>
      <c r="Z1413" s="4"/>
      <c r="AA1413" s="4"/>
      <c r="AB1413" s="4"/>
    </row>
    <row r="1414" customFormat="false" ht="75" hidden="false" customHeight="true" outlineLevel="0" collapsed="false">
      <c r="A1414" s="4" t="s">
        <v>10535</v>
      </c>
      <c r="B1414" s="4" t="s">
        <v>10520</v>
      </c>
      <c r="C1414" s="4" t="s">
        <v>10536</v>
      </c>
      <c r="D1414" s="4" t="n">
        <v>2011</v>
      </c>
      <c r="E1414" s="4" t="s">
        <v>91</v>
      </c>
      <c r="F1414" s="4" t="s">
        <v>5596</v>
      </c>
      <c r="G1414" s="4" t="str">
        <f aca="false">IF(LEFT(I1414,3)="R1 ","L6",IF(D1414&gt;=2014,"L1",IF(D1414&gt;=1998,"L2",IF(D1414&gt;=1987,"L3",IF(D1414&gt;=1978,"L4",IF(D1414&gt;=1965,"L5","L6"))))))</f>
        <v>L2</v>
      </c>
      <c r="H1414" s="4" t="str">
        <f aca="false">IFERROR(INDEX(Lanes!$C$2:$C$60,MATCH(LEFT(I1414,FIND(" ",I1414)-1),Lanes!$A$2:$A$60,0)),"?")</f>
        <v>V</v>
      </c>
      <c r="I1414" s="4" t="s">
        <v>10381</v>
      </c>
      <c r="J1414" s="4"/>
      <c r="K1414" s="4" t="s">
        <v>44</v>
      </c>
      <c r="L1414" s="4" t="s">
        <v>753</v>
      </c>
      <c r="M1414" s="4" t="s">
        <v>754</v>
      </c>
      <c r="N1414" s="4"/>
      <c r="O1414" s="4" t="s">
        <v>10537</v>
      </c>
      <c r="P1414" s="2" t="s">
        <v>10538</v>
      </c>
      <c r="Q1414" s="2" t="s">
        <v>10539</v>
      </c>
      <c r="R1414" s="4" t="s">
        <v>50</v>
      </c>
      <c r="S1414" s="4" t="s">
        <v>10540</v>
      </c>
      <c r="T1414" s="4" t="s">
        <v>402</v>
      </c>
      <c r="U1414" s="4"/>
      <c r="V1414" s="4"/>
      <c r="W1414" s="4"/>
      <c r="X1414" s="2" t="s">
        <v>10527</v>
      </c>
      <c r="Y1414" s="4" t="s">
        <v>77</v>
      </c>
      <c r="Z1414" s="4"/>
      <c r="AA1414" s="4"/>
      <c r="AB1414" s="4"/>
    </row>
    <row r="1415" customFormat="false" ht="75" hidden="false" customHeight="true" outlineLevel="0" collapsed="false">
      <c r="A1415" s="4" t="s">
        <v>10541</v>
      </c>
      <c r="B1415" s="4" t="s">
        <v>10542</v>
      </c>
      <c r="C1415" s="4" t="s">
        <v>10543</v>
      </c>
      <c r="D1415" s="4" t="n">
        <v>2010</v>
      </c>
      <c r="E1415" s="4" t="s">
        <v>91</v>
      </c>
      <c r="F1415" s="4" t="s">
        <v>10544</v>
      </c>
      <c r="G1415" s="4" t="str">
        <f aca="false">IF(LEFT(I1415,3)="R1 ","L6",IF(D1415&gt;=2014,"L1",IF(D1415&gt;=1998,"L2",IF(D1415&gt;=1987,"L3",IF(D1415&gt;=1978,"L4",IF(D1415&gt;=1965,"L5","L6"))))))</f>
        <v>L2</v>
      </c>
      <c r="H1415" s="4" t="str">
        <f aca="false">IFERROR(INDEX(Lanes!$C$2:$C$60,MATCH(LEFT(I1415,FIND(" ",I1415)-1),Lanes!$A$2:$A$60,0)),"?")</f>
        <v>V</v>
      </c>
      <c r="I1415" s="4" t="s">
        <v>10381</v>
      </c>
      <c r="J1415" s="4" t="s">
        <v>10545</v>
      </c>
      <c r="K1415" s="4" t="s">
        <v>445</v>
      </c>
      <c r="L1415" s="4" t="s">
        <v>45</v>
      </c>
      <c r="M1415" s="4" t="s">
        <v>131</v>
      </c>
      <c r="N1415" s="4"/>
      <c r="O1415" s="4" t="s">
        <v>10546</v>
      </c>
      <c r="P1415" s="2" t="s">
        <v>10547</v>
      </c>
      <c r="Q1415" s="2" t="s">
        <v>10548</v>
      </c>
      <c r="R1415" s="4" t="s">
        <v>50</v>
      </c>
      <c r="S1415" s="4" t="s">
        <v>10549</v>
      </c>
      <c r="T1415" s="4" t="s">
        <v>52</v>
      </c>
      <c r="U1415" s="4"/>
      <c r="V1415" s="4"/>
      <c r="W1415" s="4"/>
      <c r="X1415" s="2" t="s">
        <v>10550</v>
      </c>
      <c r="Y1415" s="4" t="s">
        <v>77</v>
      </c>
      <c r="Z1415" s="4"/>
      <c r="AA1415" s="4"/>
      <c r="AB1415" s="4"/>
    </row>
    <row r="1416" customFormat="false" ht="75" hidden="false" customHeight="true" outlineLevel="0" collapsed="false">
      <c r="A1416" s="4" t="s">
        <v>10551</v>
      </c>
      <c r="B1416" s="4" t="s">
        <v>10542</v>
      </c>
      <c r="C1416" s="4" t="s">
        <v>10552</v>
      </c>
      <c r="D1416" s="4" t="n">
        <v>2013</v>
      </c>
      <c r="E1416" s="4" t="s">
        <v>91</v>
      </c>
      <c r="F1416" s="4" t="s">
        <v>564</v>
      </c>
      <c r="G1416" s="4" t="str">
        <f aca="false">IF(LEFT(I1416,3)="R1 ","L6",IF(D1416&gt;=2014,"L1",IF(D1416&gt;=1998,"L2",IF(D1416&gt;=1987,"L3",IF(D1416&gt;=1978,"L4",IF(D1416&gt;=1965,"L5","L6"))))))</f>
        <v>L2</v>
      </c>
      <c r="H1416" s="4" t="str">
        <f aca="false">IFERROR(INDEX(Lanes!$C$2:$C$60,MATCH(LEFT(I1416,FIND(" ",I1416)-1),Lanes!$A$2:$A$60,0)),"?")</f>
        <v>V</v>
      </c>
      <c r="I1416" s="4" t="s">
        <v>10381</v>
      </c>
      <c r="J1416" s="4"/>
      <c r="K1416" s="4" t="s">
        <v>445</v>
      </c>
      <c r="L1416" s="4" t="s">
        <v>45</v>
      </c>
      <c r="M1416" s="4" t="s">
        <v>131</v>
      </c>
      <c r="N1416" s="4"/>
      <c r="O1416" s="4" t="s">
        <v>10553</v>
      </c>
      <c r="P1416" s="2" t="s">
        <v>10554</v>
      </c>
      <c r="Q1416" s="2" t="s">
        <v>10555</v>
      </c>
      <c r="R1416" s="4" t="s">
        <v>50</v>
      </c>
      <c r="S1416" s="4" t="s">
        <v>10556</v>
      </c>
      <c r="T1416" s="4" t="s">
        <v>52</v>
      </c>
      <c r="U1416" s="4"/>
      <c r="V1416" s="4"/>
      <c r="W1416" s="4"/>
      <c r="X1416" s="2" t="s">
        <v>10550</v>
      </c>
      <c r="Y1416" s="4" t="s">
        <v>77</v>
      </c>
      <c r="Z1416" s="4"/>
      <c r="AA1416" s="4"/>
      <c r="AB1416" s="4"/>
    </row>
    <row r="1417" customFormat="false" ht="75" hidden="false" customHeight="true" outlineLevel="0" collapsed="false">
      <c r="A1417" s="4" t="s">
        <v>10557</v>
      </c>
      <c r="B1417" s="4" t="s">
        <v>10542</v>
      </c>
      <c r="C1417" s="4" t="s">
        <v>10558</v>
      </c>
      <c r="D1417" s="4" t="n">
        <v>2016</v>
      </c>
      <c r="E1417" s="4" t="s">
        <v>91</v>
      </c>
      <c r="F1417" s="4" t="s">
        <v>564</v>
      </c>
      <c r="G1417" s="4" t="str">
        <f aca="false">IF(LEFT(I1417,3)="R1 ","L6",IF(D1417&gt;=2014,"L1",IF(D1417&gt;=1998,"L2",IF(D1417&gt;=1987,"L3",IF(D1417&gt;=1978,"L4",IF(D1417&gt;=1965,"L5","L6"))))))</f>
        <v>L1</v>
      </c>
      <c r="H1417" s="4" t="str">
        <f aca="false">IFERROR(INDEX(Lanes!$C$2:$C$60,MATCH(LEFT(I1417,FIND(" ",I1417)-1),Lanes!$A$2:$A$60,0)),"?")</f>
        <v>V</v>
      </c>
      <c r="I1417" s="4" t="s">
        <v>10381</v>
      </c>
      <c r="J1417" s="4" t="s">
        <v>10545</v>
      </c>
      <c r="K1417" s="4" t="s">
        <v>445</v>
      </c>
      <c r="L1417" s="4" t="s">
        <v>45</v>
      </c>
      <c r="M1417" s="4" t="s">
        <v>131</v>
      </c>
      <c r="N1417" s="4"/>
      <c r="O1417" s="4" t="s">
        <v>10559</v>
      </c>
      <c r="P1417" s="2" t="s">
        <v>10560</v>
      </c>
      <c r="Q1417" s="2" t="s">
        <v>10561</v>
      </c>
      <c r="R1417" s="4" t="s">
        <v>50</v>
      </c>
      <c r="S1417" s="4" t="s">
        <v>10562</v>
      </c>
      <c r="T1417" s="4" t="s">
        <v>52</v>
      </c>
      <c r="U1417" s="4"/>
      <c r="V1417" s="4"/>
      <c r="W1417" s="4"/>
      <c r="X1417" s="2" t="s">
        <v>10550</v>
      </c>
      <c r="Y1417" s="4" t="s">
        <v>77</v>
      </c>
      <c r="Z1417" s="4"/>
      <c r="AA1417" s="4"/>
      <c r="AB1417" s="4"/>
    </row>
    <row r="1418" customFormat="false" ht="75" hidden="false" customHeight="true" outlineLevel="0" collapsed="false">
      <c r="A1418" s="4" t="s">
        <v>10563</v>
      </c>
      <c r="B1418" s="4" t="s">
        <v>10542</v>
      </c>
      <c r="C1418" s="4" t="s">
        <v>10564</v>
      </c>
      <c r="D1418" s="4" t="n">
        <v>2019</v>
      </c>
      <c r="E1418" s="4" t="s">
        <v>91</v>
      </c>
      <c r="F1418" s="4" t="s">
        <v>564</v>
      </c>
      <c r="G1418" s="4" t="str">
        <f aca="false">IF(LEFT(I1418,3)="R1 ","L6",IF(D1418&gt;=2014,"L1",IF(D1418&gt;=1998,"L2",IF(D1418&gt;=1987,"L3",IF(D1418&gt;=1978,"L4",IF(D1418&gt;=1965,"L5","L6"))))))</f>
        <v>L1</v>
      </c>
      <c r="H1418" s="4" t="str">
        <f aca="false">IFERROR(INDEX(Lanes!$C$2:$C$60,MATCH(LEFT(I1418,FIND(" ",I1418)-1),Lanes!$A$2:$A$60,0)),"?")</f>
        <v>V</v>
      </c>
      <c r="I1418" s="4" t="s">
        <v>10381</v>
      </c>
      <c r="J1418" s="4"/>
      <c r="K1418" s="4" t="s">
        <v>445</v>
      </c>
      <c r="L1418" s="4" t="s">
        <v>45</v>
      </c>
      <c r="M1418" s="4" t="s">
        <v>131</v>
      </c>
      <c r="N1418" s="4"/>
      <c r="O1418" s="4" t="s">
        <v>10565</v>
      </c>
      <c r="P1418" s="2" t="s">
        <v>10566</v>
      </c>
      <c r="Q1418" s="2" t="s">
        <v>10567</v>
      </c>
      <c r="R1418" s="4" t="s">
        <v>50</v>
      </c>
      <c r="S1418" s="4" t="s">
        <v>10568</v>
      </c>
      <c r="T1418" s="4" t="s">
        <v>107</v>
      </c>
      <c r="U1418" s="4"/>
      <c r="V1418" s="4"/>
      <c r="W1418" s="4"/>
      <c r="X1418" s="2" t="s">
        <v>10550</v>
      </c>
      <c r="Y1418" s="4" t="s">
        <v>77</v>
      </c>
      <c r="Z1418" s="4"/>
      <c r="AA1418" s="4"/>
      <c r="AB1418" s="4"/>
    </row>
    <row r="1419" customFormat="false" ht="75" hidden="false" customHeight="true" outlineLevel="0" collapsed="false">
      <c r="A1419" s="4" t="s">
        <v>10569</v>
      </c>
      <c r="B1419" s="4" t="s">
        <v>10542</v>
      </c>
      <c r="C1419" s="4" t="s">
        <v>10570</v>
      </c>
      <c r="D1419" s="4" t="n">
        <v>2025</v>
      </c>
      <c r="E1419" s="4" t="s">
        <v>91</v>
      </c>
      <c r="F1419" s="4" t="s">
        <v>10571</v>
      </c>
      <c r="G1419" s="4" t="str">
        <f aca="false">IF(LEFT(I1419,3)="R1 ","L6",IF(D1419&gt;=2014,"L1",IF(D1419&gt;=1998,"L2",IF(D1419&gt;=1987,"L3",IF(D1419&gt;=1978,"L4",IF(D1419&gt;=1965,"L5","L6"))))))</f>
        <v>L1</v>
      </c>
      <c r="H1419" s="4" t="str">
        <f aca="false">IFERROR(INDEX(Lanes!$C$2:$C$60,MATCH(LEFT(I1419,FIND(" ",I1419)-1),Lanes!$A$2:$A$60,0)),"?")</f>
        <v>V</v>
      </c>
      <c r="I1419" s="4" t="s">
        <v>10381</v>
      </c>
      <c r="J1419" s="4"/>
      <c r="K1419" s="4" t="s">
        <v>445</v>
      </c>
      <c r="L1419" s="4" t="s">
        <v>45</v>
      </c>
      <c r="M1419" s="4" t="s">
        <v>131</v>
      </c>
      <c r="N1419" s="4"/>
      <c r="O1419" s="4" t="s">
        <v>10572</v>
      </c>
      <c r="P1419" s="2" t="s">
        <v>10573</v>
      </c>
      <c r="Q1419" s="2" t="s">
        <v>10574</v>
      </c>
      <c r="R1419" s="4" t="s">
        <v>50</v>
      </c>
      <c r="S1419" s="4" t="s">
        <v>10575</v>
      </c>
      <c r="T1419" s="4" t="s">
        <v>107</v>
      </c>
      <c r="U1419" s="4"/>
      <c r="V1419" s="4" t="s">
        <v>10576</v>
      </c>
      <c r="W1419" s="4"/>
      <c r="X1419" s="2" t="s">
        <v>10550</v>
      </c>
      <c r="Y1419" s="4" t="s">
        <v>77</v>
      </c>
      <c r="Z1419" s="4"/>
      <c r="AA1419" s="4"/>
      <c r="AB1419" s="4"/>
    </row>
    <row r="1420" customFormat="false" ht="75" hidden="false" customHeight="true" outlineLevel="0" collapsed="false">
      <c r="A1420" s="4" t="s">
        <v>10577</v>
      </c>
      <c r="B1420" s="4" t="s">
        <v>10578</v>
      </c>
      <c r="C1420" s="4" t="s">
        <v>10579</v>
      </c>
      <c r="D1420" s="4" t="n">
        <v>2016</v>
      </c>
      <c r="E1420" s="4" t="s">
        <v>91</v>
      </c>
      <c r="F1420" s="4" t="s">
        <v>10580</v>
      </c>
      <c r="G1420" s="4" t="str">
        <f aca="false">IF(LEFT(I1420,3)="R1 ","L6",IF(D1420&gt;=2014,"L1",IF(D1420&gt;=1998,"L2",IF(D1420&gt;=1987,"L3",IF(D1420&gt;=1978,"L4",IF(D1420&gt;=1965,"L5","L6"))))))</f>
        <v>L1</v>
      </c>
      <c r="H1420" s="4" t="str">
        <f aca="false">IFERROR(INDEX(Lanes!$C$2:$C$60,MATCH(LEFT(I1420,FIND(" ",I1420)-1),Lanes!$A$2:$A$60,0)),"?")</f>
        <v>V</v>
      </c>
      <c r="I1420" s="4" t="s">
        <v>10381</v>
      </c>
      <c r="J1420" s="4"/>
      <c r="K1420" s="4" t="s">
        <v>44</v>
      </c>
      <c r="L1420" s="4" t="s">
        <v>472</v>
      </c>
      <c r="M1420" s="4" t="s">
        <v>990</v>
      </c>
      <c r="N1420" s="4"/>
      <c r="O1420" s="4" t="s">
        <v>10581</v>
      </c>
      <c r="P1420" s="2" t="s">
        <v>10582</v>
      </c>
      <c r="Q1420" s="2" t="s">
        <v>10583</v>
      </c>
      <c r="R1420" s="4" t="s">
        <v>50</v>
      </c>
      <c r="S1420" s="4" t="s">
        <v>10584</v>
      </c>
      <c r="T1420" s="4" t="s">
        <v>52</v>
      </c>
      <c r="U1420" s="4"/>
      <c r="V1420" s="4"/>
      <c r="W1420" s="4"/>
      <c r="X1420" s="2" t="s">
        <v>10585</v>
      </c>
      <c r="Y1420" s="4" t="s">
        <v>54</v>
      </c>
      <c r="Z1420" s="4"/>
      <c r="AA1420" s="4"/>
      <c r="AB1420" s="4"/>
    </row>
    <row r="1421" customFormat="false" ht="75" hidden="false" customHeight="true" outlineLevel="0" collapsed="false">
      <c r="A1421" s="4" t="s">
        <v>10586</v>
      </c>
      <c r="B1421" s="4" t="s">
        <v>10578</v>
      </c>
      <c r="C1421" s="4" t="s">
        <v>10587</v>
      </c>
      <c r="D1421" s="4" t="n">
        <v>2018</v>
      </c>
      <c r="E1421" s="4" t="s">
        <v>91</v>
      </c>
      <c r="F1421" s="4" t="s">
        <v>5596</v>
      </c>
      <c r="G1421" s="4" t="str">
        <f aca="false">IF(LEFT(I1421,3)="R1 ","L6",IF(D1421&gt;=2014,"L1",IF(D1421&gt;=1998,"L2",IF(D1421&gt;=1987,"L3",IF(D1421&gt;=1978,"L4",IF(D1421&gt;=1965,"L5","L6"))))))</f>
        <v>L1</v>
      </c>
      <c r="H1421" s="4" t="str">
        <f aca="false">IFERROR(INDEX(Lanes!$C$2:$C$60,MATCH(LEFT(I1421,FIND(" ",I1421)-1),Lanes!$A$2:$A$60,0)),"?")</f>
        <v>V</v>
      </c>
      <c r="I1421" s="4" t="s">
        <v>10381</v>
      </c>
      <c r="J1421" s="4"/>
      <c r="K1421" s="4" t="s">
        <v>44</v>
      </c>
      <c r="L1421" s="4" t="s">
        <v>472</v>
      </c>
      <c r="M1421" s="4" t="s">
        <v>990</v>
      </c>
      <c r="N1421" s="4"/>
      <c r="O1421" s="4" t="s">
        <v>10588</v>
      </c>
      <c r="P1421" s="2" t="s">
        <v>10589</v>
      </c>
      <c r="Q1421" s="2" t="s">
        <v>10590</v>
      </c>
      <c r="R1421" s="4" t="s">
        <v>50</v>
      </c>
      <c r="S1421" s="4" t="s">
        <v>10591</v>
      </c>
      <c r="T1421" s="4" t="s">
        <v>52</v>
      </c>
      <c r="U1421" s="4"/>
      <c r="V1421" s="4"/>
      <c r="W1421" s="4"/>
      <c r="X1421" s="2" t="s">
        <v>10592</v>
      </c>
      <c r="Y1421" s="4" t="s">
        <v>77</v>
      </c>
      <c r="Z1421" s="4"/>
      <c r="AA1421" s="4"/>
      <c r="AB1421" s="4"/>
    </row>
    <row r="1422" customFormat="false" ht="75" hidden="false" customHeight="true" outlineLevel="0" collapsed="false">
      <c r="A1422" s="4" t="s">
        <v>10593</v>
      </c>
      <c r="B1422" s="4" t="s">
        <v>10578</v>
      </c>
      <c r="C1422" s="4" t="s">
        <v>10594</v>
      </c>
      <c r="D1422" s="4" t="n">
        <v>2022</v>
      </c>
      <c r="E1422" s="4" t="s">
        <v>91</v>
      </c>
      <c r="F1422" s="4" t="s">
        <v>5596</v>
      </c>
      <c r="G1422" s="4" t="str">
        <f aca="false">IF(LEFT(I1422,3)="R1 ","L6",IF(D1422&gt;=2014,"L1",IF(D1422&gt;=1998,"L2",IF(D1422&gt;=1987,"L3",IF(D1422&gt;=1978,"L4",IF(D1422&gt;=1965,"L5","L6"))))))</f>
        <v>L1</v>
      </c>
      <c r="H1422" s="4" t="str">
        <f aca="false">IFERROR(INDEX(Lanes!$C$2:$C$60,MATCH(LEFT(I1422,FIND(" ",I1422)-1),Lanes!$A$2:$A$60,0)),"?")</f>
        <v>V</v>
      </c>
      <c r="I1422" s="4" t="s">
        <v>10381</v>
      </c>
      <c r="J1422" s="4"/>
      <c r="K1422" s="4" t="s">
        <v>44</v>
      </c>
      <c r="L1422" s="4" t="s">
        <v>472</v>
      </c>
      <c r="M1422" s="4" t="s">
        <v>990</v>
      </c>
      <c r="N1422" s="4"/>
      <c r="O1422" s="4" t="s">
        <v>10595</v>
      </c>
      <c r="P1422" s="2" t="s">
        <v>10596</v>
      </c>
      <c r="Q1422" s="2" t="s">
        <v>10597</v>
      </c>
      <c r="R1422" s="4" t="s">
        <v>391</v>
      </c>
      <c r="S1422" s="4" t="s">
        <v>10598</v>
      </c>
      <c r="T1422" s="4" t="s">
        <v>107</v>
      </c>
      <c r="U1422" s="4"/>
      <c r="V1422" s="4"/>
      <c r="W1422" s="4"/>
      <c r="X1422" s="2" t="s">
        <v>10592</v>
      </c>
      <c r="Y1422" s="4" t="s">
        <v>77</v>
      </c>
      <c r="Z1422" s="4"/>
      <c r="AA1422" s="4"/>
      <c r="AB1422" s="4"/>
    </row>
    <row r="1423" customFormat="false" ht="75" hidden="false" customHeight="true" outlineLevel="0" collapsed="false">
      <c r="A1423" s="4" t="s">
        <v>10599</v>
      </c>
      <c r="B1423" s="4" t="s">
        <v>10600</v>
      </c>
      <c r="C1423" s="4" t="s">
        <v>10601</v>
      </c>
      <c r="D1423" s="4" t="n">
        <v>2011</v>
      </c>
      <c r="E1423" s="4" t="s">
        <v>91</v>
      </c>
      <c r="F1423" s="4" t="s">
        <v>5429</v>
      </c>
      <c r="G1423" s="4" t="str">
        <f aca="false">IF(LEFT(I1423,3)="R1 ","L6",IF(D1423&gt;=2014,"L1",IF(D1423&gt;=1998,"L2",IF(D1423&gt;=1987,"L3",IF(D1423&gt;=1978,"L4",IF(D1423&gt;=1965,"L5","L6"))))))</f>
        <v>L2</v>
      </c>
      <c r="H1423" s="4" t="str">
        <f aca="false">IFERROR(INDEX(Lanes!$C$2:$C$60,MATCH(LEFT(I1423,FIND(" ",I1423)-1),Lanes!$A$2:$A$60,0)),"?")</f>
        <v>V</v>
      </c>
      <c r="I1423" s="4" t="s">
        <v>10381</v>
      </c>
      <c r="J1423" s="4"/>
      <c r="K1423" s="4" t="s">
        <v>44</v>
      </c>
      <c r="L1423" s="4" t="s">
        <v>45</v>
      </c>
      <c r="M1423" s="4" t="s">
        <v>1982</v>
      </c>
      <c r="N1423" s="4"/>
      <c r="O1423" s="4" t="s">
        <v>10602</v>
      </c>
      <c r="P1423" s="2" t="s">
        <v>10603</v>
      </c>
      <c r="Q1423" s="2" t="s">
        <v>10604</v>
      </c>
      <c r="R1423" s="4" t="s">
        <v>50</v>
      </c>
      <c r="S1423" s="4" t="s">
        <v>10605</v>
      </c>
      <c r="T1423" s="4" t="s">
        <v>107</v>
      </c>
      <c r="U1423" s="4"/>
      <c r="V1423" s="4"/>
      <c r="W1423" s="4"/>
      <c r="X1423" s="2" t="s">
        <v>10606</v>
      </c>
      <c r="Y1423" s="4" t="s">
        <v>77</v>
      </c>
      <c r="Z1423" s="4"/>
      <c r="AA1423" s="4"/>
      <c r="AB1423" s="4"/>
    </row>
    <row r="1424" customFormat="false" ht="75" hidden="false" customHeight="true" outlineLevel="0" collapsed="false">
      <c r="A1424" s="4" t="s">
        <v>10607</v>
      </c>
      <c r="B1424" s="4" t="s">
        <v>10600</v>
      </c>
      <c r="C1424" s="4" t="s">
        <v>10608</v>
      </c>
      <c r="D1424" s="4" t="n">
        <v>2013</v>
      </c>
      <c r="E1424" s="4" t="s">
        <v>91</v>
      </c>
      <c r="F1424" s="4" t="s">
        <v>5429</v>
      </c>
      <c r="G1424" s="4" t="str">
        <f aca="false">IF(LEFT(I1424,3)="R1 ","L6",IF(D1424&gt;=2014,"L1",IF(D1424&gt;=1998,"L2",IF(D1424&gt;=1987,"L3",IF(D1424&gt;=1978,"L4",IF(D1424&gt;=1965,"L5","L6"))))))</f>
        <v>L2</v>
      </c>
      <c r="H1424" s="4" t="str">
        <f aca="false">IFERROR(INDEX(Lanes!$C$2:$C$60,MATCH(LEFT(I1424,FIND(" ",I1424)-1),Lanes!$A$2:$A$60,0)),"?")</f>
        <v>V</v>
      </c>
      <c r="I1424" s="4" t="s">
        <v>10381</v>
      </c>
      <c r="J1424" s="4"/>
      <c r="K1424" s="4" t="s">
        <v>44</v>
      </c>
      <c r="L1424" s="4" t="s">
        <v>45</v>
      </c>
      <c r="M1424" s="4" t="s">
        <v>1982</v>
      </c>
      <c r="N1424" s="4"/>
      <c r="O1424" s="4" t="s">
        <v>10609</v>
      </c>
      <c r="P1424" s="2" t="s">
        <v>10610</v>
      </c>
      <c r="Q1424" s="2" t="s">
        <v>10611</v>
      </c>
      <c r="R1424" s="4" t="s">
        <v>50</v>
      </c>
      <c r="S1424" s="4" t="s">
        <v>10612</v>
      </c>
      <c r="T1424" s="4" t="s">
        <v>107</v>
      </c>
      <c r="U1424" s="4"/>
      <c r="V1424" s="4"/>
      <c r="W1424" s="4"/>
      <c r="X1424" s="2" t="s">
        <v>10606</v>
      </c>
      <c r="Y1424" s="4" t="s">
        <v>77</v>
      </c>
      <c r="Z1424" s="4"/>
      <c r="AA1424" s="4"/>
      <c r="AB1424" s="4"/>
    </row>
    <row r="1425" customFormat="false" ht="75" hidden="false" customHeight="true" outlineLevel="0" collapsed="false">
      <c r="A1425" s="4" t="s">
        <v>10613</v>
      </c>
      <c r="B1425" s="4" t="s">
        <v>10600</v>
      </c>
      <c r="C1425" s="4" t="s">
        <v>4066</v>
      </c>
      <c r="D1425" s="4" t="n">
        <v>2018</v>
      </c>
      <c r="E1425" s="4" t="s">
        <v>91</v>
      </c>
      <c r="F1425" s="4" t="s">
        <v>5429</v>
      </c>
      <c r="G1425" s="4" t="str">
        <f aca="false">IF(LEFT(I1425,3)="R1 ","L6",IF(D1425&gt;=2014,"L1",IF(D1425&gt;=1998,"L2",IF(D1425&gt;=1987,"L3",IF(D1425&gt;=1978,"L4",IF(D1425&gt;=1965,"L5","L6"))))))</f>
        <v>L1</v>
      </c>
      <c r="H1425" s="4" t="str">
        <f aca="false">IFERROR(INDEX(Lanes!$C$2:$C$60,MATCH(LEFT(I1425,FIND(" ",I1425)-1),Lanes!$A$2:$A$60,0)),"?")</f>
        <v>V</v>
      </c>
      <c r="I1425" s="4" t="s">
        <v>10381</v>
      </c>
      <c r="J1425" s="4"/>
      <c r="K1425" s="4" t="s">
        <v>44</v>
      </c>
      <c r="L1425" s="4" t="s">
        <v>45</v>
      </c>
      <c r="M1425" s="4" t="s">
        <v>1982</v>
      </c>
      <c r="N1425" s="4"/>
      <c r="O1425" s="4" t="s">
        <v>10614</v>
      </c>
      <c r="P1425" s="2" t="s">
        <v>10615</v>
      </c>
      <c r="Q1425" s="2" t="s">
        <v>10616</v>
      </c>
      <c r="R1425" s="4" t="s">
        <v>50</v>
      </c>
      <c r="S1425" s="4" t="s">
        <v>10617</v>
      </c>
      <c r="T1425" s="4" t="s">
        <v>107</v>
      </c>
      <c r="U1425" s="4"/>
      <c r="V1425" s="4"/>
      <c r="W1425" s="4"/>
      <c r="X1425" s="2" t="s">
        <v>10606</v>
      </c>
      <c r="Y1425" s="4" t="s">
        <v>77</v>
      </c>
      <c r="Z1425" s="4"/>
      <c r="AA1425" s="4"/>
      <c r="AB1425" s="4"/>
    </row>
    <row r="1426" customFormat="false" ht="75" hidden="false" customHeight="true" outlineLevel="0" collapsed="false">
      <c r="A1426" s="4" t="s">
        <v>10618</v>
      </c>
      <c r="B1426" s="4" t="s">
        <v>10619</v>
      </c>
      <c r="C1426" s="4" t="s">
        <v>10620</v>
      </c>
      <c r="D1426" s="4" t="n">
        <v>2018</v>
      </c>
      <c r="E1426" s="4" t="s">
        <v>91</v>
      </c>
      <c r="F1426" s="4" t="s">
        <v>10621</v>
      </c>
      <c r="G1426" s="4" t="str">
        <f aca="false">IF(LEFT(I1426,3)="R1 ","L6",IF(D1426&gt;=2014,"L1",IF(D1426&gt;=1998,"L2",IF(D1426&gt;=1987,"L3",IF(D1426&gt;=1978,"L4",IF(D1426&gt;=1965,"L5","L6"))))))</f>
        <v>L1</v>
      </c>
      <c r="H1426" s="4" t="str">
        <f aca="false">IFERROR(INDEX(Lanes!$C$2:$C$60,MATCH(LEFT(I1426,FIND(" ",I1426)-1),Lanes!$A$2:$A$60,0)),"?")</f>
        <v>V</v>
      </c>
      <c r="I1426" s="4" t="s">
        <v>10381</v>
      </c>
      <c r="J1426" s="4"/>
      <c r="K1426" s="4" t="s">
        <v>44</v>
      </c>
      <c r="L1426" s="4" t="s">
        <v>93</v>
      </c>
      <c r="M1426" s="4" t="s">
        <v>10622</v>
      </c>
      <c r="N1426" s="4"/>
      <c r="O1426" s="4" t="s">
        <v>10623</v>
      </c>
      <c r="P1426" s="2" t="s">
        <v>10624</v>
      </c>
      <c r="Q1426" s="2" t="s">
        <v>10625</v>
      </c>
      <c r="R1426" s="4" t="s">
        <v>50</v>
      </c>
      <c r="S1426" s="4" t="s">
        <v>10626</v>
      </c>
      <c r="T1426" s="4" t="s">
        <v>402</v>
      </c>
      <c r="U1426" s="4"/>
      <c r="V1426" s="4"/>
      <c r="W1426" s="4"/>
      <c r="X1426" s="2" t="s">
        <v>10627</v>
      </c>
      <c r="Y1426" s="4" t="s">
        <v>77</v>
      </c>
      <c r="Z1426" s="4"/>
      <c r="AA1426" s="4"/>
      <c r="AB1426" s="4"/>
    </row>
    <row r="1427" customFormat="false" ht="75" hidden="false" customHeight="true" outlineLevel="0" collapsed="false">
      <c r="A1427" s="4" t="s">
        <v>10628</v>
      </c>
      <c r="B1427" s="4" t="s">
        <v>10619</v>
      </c>
      <c r="C1427" s="4" t="s">
        <v>10629</v>
      </c>
      <c r="D1427" s="4" t="n">
        <v>2021</v>
      </c>
      <c r="E1427" s="4" t="s">
        <v>91</v>
      </c>
      <c r="F1427" s="4" t="s">
        <v>10630</v>
      </c>
      <c r="G1427" s="4" t="str">
        <f aca="false">IF(LEFT(I1427,3)="R1 ","L6",IF(D1427&gt;=2014,"L1",IF(D1427&gt;=1998,"L2",IF(D1427&gt;=1987,"L3",IF(D1427&gt;=1978,"L4",IF(D1427&gt;=1965,"L5","L6"))))))</f>
        <v>L1</v>
      </c>
      <c r="H1427" s="4" t="str">
        <f aca="false">IFERROR(INDEX(Lanes!$C$2:$C$60,MATCH(LEFT(I1427,FIND(" ",I1427)-1),Lanes!$A$2:$A$60,0)),"?")</f>
        <v>V</v>
      </c>
      <c r="I1427" s="4" t="s">
        <v>10381</v>
      </c>
      <c r="J1427" s="4"/>
      <c r="K1427" s="4" t="s">
        <v>445</v>
      </c>
      <c r="L1427" s="4" t="s">
        <v>93</v>
      </c>
      <c r="M1427" s="4" t="s">
        <v>10622</v>
      </c>
      <c r="N1427" s="4"/>
      <c r="O1427" s="4" t="s">
        <v>10631</v>
      </c>
      <c r="P1427" s="2" t="s">
        <v>10632</v>
      </c>
      <c r="Q1427" s="2" t="s">
        <v>10633</v>
      </c>
      <c r="R1427" s="4" t="s">
        <v>50</v>
      </c>
      <c r="S1427" s="4" t="s">
        <v>10634</v>
      </c>
      <c r="T1427" s="4" t="s">
        <v>52</v>
      </c>
      <c r="U1427" s="4"/>
      <c r="V1427" s="4"/>
      <c r="W1427" s="4"/>
      <c r="X1427" s="2" t="s">
        <v>10627</v>
      </c>
      <c r="Y1427" s="4" t="s">
        <v>77</v>
      </c>
      <c r="Z1427" s="4"/>
      <c r="AA1427" s="4"/>
      <c r="AB1427" s="4"/>
    </row>
    <row r="1428" customFormat="false" ht="75" hidden="false" customHeight="true" outlineLevel="0" collapsed="false">
      <c r="A1428" s="4" t="s">
        <v>10635</v>
      </c>
      <c r="B1428" s="4" t="s">
        <v>10619</v>
      </c>
      <c r="C1428" s="4" t="s">
        <v>10636</v>
      </c>
      <c r="D1428" s="4" t="n">
        <v>2023</v>
      </c>
      <c r="E1428" s="4" t="s">
        <v>91</v>
      </c>
      <c r="F1428" s="4" t="s">
        <v>10630</v>
      </c>
      <c r="G1428" s="4" t="str">
        <f aca="false">IF(LEFT(I1428,3)="R1 ","L6",IF(D1428&gt;=2014,"L1",IF(D1428&gt;=1998,"L2",IF(D1428&gt;=1987,"L3",IF(D1428&gt;=1978,"L4",IF(D1428&gt;=1965,"L5","L6"))))))</f>
        <v>L1</v>
      </c>
      <c r="H1428" s="4" t="str">
        <f aca="false">IFERROR(INDEX(Lanes!$C$2:$C$60,MATCH(LEFT(I1428,FIND(" ",I1428)-1),Lanes!$A$2:$A$60,0)),"?")</f>
        <v>V</v>
      </c>
      <c r="I1428" s="4" t="s">
        <v>10381</v>
      </c>
      <c r="J1428" s="4"/>
      <c r="K1428" s="4" t="s">
        <v>445</v>
      </c>
      <c r="L1428" s="4" t="s">
        <v>93</v>
      </c>
      <c r="M1428" s="4" t="s">
        <v>10622</v>
      </c>
      <c r="N1428" s="4"/>
      <c r="O1428" s="4" t="s">
        <v>10637</v>
      </c>
      <c r="P1428" s="2" t="s">
        <v>10638</v>
      </c>
      <c r="Q1428" s="2" t="s">
        <v>10639</v>
      </c>
      <c r="R1428" s="4" t="s">
        <v>50</v>
      </c>
      <c r="S1428" s="4" t="s">
        <v>10640</v>
      </c>
      <c r="T1428" s="4" t="s">
        <v>107</v>
      </c>
      <c r="U1428" s="4"/>
      <c r="V1428" s="4"/>
      <c r="W1428" s="4"/>
      <c r="X1428" s="2" t="s">
        <v>10627</v>
      </c>
      <c r="Y1428" s="4" t="s">
        <v>77</v>
      </c>
      <c r="Z1428" s="4"/>
      <c r="AA1428" s="4"/>
      <c r="AB1428" s="4"/>
    </row>
    <row r="1429" customFormat="false" ht="75" hidden="false" customHeight="true" outlineLevel="0" collapsed="false">
      <c r="A1429" s="4" t="s">
        <v>10641</v>
      </c>
      <c r="B1429" s="4" t="s">
        <v>10619</v>
      </c>
      <c r="C1429" s="4" t="s">
        <v>10642</v>
      </c>
      <c r="D1429" s="4" t="n">
        <v>2025</v>
      </c>
      <c r="E1429" s="4" t="s">
        <v>91</v>
      </c>
      <c r="F1429" s="4" t="s">
        <v>10630</v>
      </c>
      <c r="G1429" s="4" t="str">
        <f aca="false">IF(LEFT(I1429,3)="R1 ","L6",IF(D1429&gt;=2014,"L1",IF(D1429&gt;=1998,"L2",IF(D1429&gt;=1987,"L3",IF(D1429&gt;=1978,"L4",IF(D1429&gt;=1965,"L5","L6"))))))</f>
        <v>L1</v>
      </c>
      <c r="H1429" s="4" t="str">
        <f aca="false">IFERROR(INDEX(Lanes!$C$2:$C$60,MATCH(LEFT(I1429,FIND(" ",I1429)-1),Lanes!$A$2:$A$60,0)),"?")</f>
        <v>V</v>
      </c>
      <c r="I1429" s="4" t="s">
        <v>10381</v>
      </c>
      <c r="J1429" s="4"/>
      <c r="K1429" s="4" t="s">
        <v>445</v>
      </c>
      <c r="L1429" s="4" t="s">
        <v>93</v>
      </c>
      <c r="M1429" s="4" t="s">
        <v>10622</v>
      </c>
      <c r="N1429" s="4"/>
      <c r="O1429" s="4" t="s">
        <v>10643</v>
      </c>
      <c r="P1429" s="2" t="s">
        <v>10644</v>
      </c>
      <c r="Q1429" s="2" t="s">
        <v>10645</v>
      </c>
      <c r="R1429" s="4" t="s">
        <v>50</v>
      </c>
      <c r="S1429" s="4" t="s">
        <v>10646</v>
      </c>
      <c r="T1429" s="4" t="s">
        <v>107</v>
      </c>
      <c r="U1429" s="4"/>
      <c r="V1429" s="4"/>
      <c r="W1429" s="4"/>
      <c r="X1429" s="2" t="s">
        <v>10627</v>
      </c>
      <c r="Y1429" s="4" t="s">
        <v>77</v>
      </c>
      <c r="Z1429" s="4"/>
      <c r="AA1429" s="4"/>
      <c r="AB1429" s="4"/>
    </row>
    <row r="1430" customFormat="false" ht="75" hidden="false" customHeight="true" outlineLevel="0" collapsed="false">
      <c r="A1430" s="4" t="s">
        <v>10647</v>
      </c>
      <c r="B1430" s="4" t="s">
        <v>10648</v>
      </c>
      <c r="C1430" s="4" t="s">
        <v>10649</v>
      </c>
      <c r="D1430" s="4" t="n">
        <v>2012</v>
      </c>
      <c r="E1430" s="4" t="s">
        <v>91</v>
      </c>
      <c r="F1430" s="4" t="s">
        <v>10544</v>
      </c>
      <c r="G1430" s="4" t="str">
        <f aca="false">IF(LEFT(I1430,3)="R1 ","L6",IF(D1430&gt;=2014,"L1",IF(D1430&gt;=1998,"L2",IF(D1430&gt;=1987,"L3",IF(D1430&gt;=1978,"L4",IF(D1430&gt;=1965,"L5","L6"))))))</f>
        <v>L2</v>
      </c>
      <c r="H1430" s="4" t="str">
        <f aca="false">IFERROR(INDEX(Lanes!$C$2:$C$60,MATCH(LEFT(I1430,FIND(" ",I1430)-1),Lanes!$A$2:$A$60,0)),"?")</f>
        <v>V</v>
      </c>
      <c r="I1430" s="4" t="s">
        <v>10381</v>
      </c>
      <c r="J1430" s="4"/>
      <c r="K1430" s="4" t="s">
        <v>44</v>
      </c>
      <c r="L1430" s="4" t="s">
        <v>45</v>
      </c>
      <c r="M1430" s="4" t="s">
        <v>10650</v>
      </c>
      <c r="N1430" s="4"/>
      <c r="O1430" s="4" t="s">
        <v>10651</v>
      </c>
      <c r="P1430" s="2" t="s">
        <v>10652</v>
      </c>
      <c r="Q1430" s="2" t="s">
        <v>10653</v>
      </c>
      <c r="R1430" s="4" t="s">
        <v>50</v>
      </c>
      <c r="S1430" s="4" t="s">
        <v>10654</v>
      </c>
      <c r="T1430" s="4" t="s">
        <v>52</v>
      </c>
      <c r="U1430" s="4"/>
      <c r="V1430" s="4"/>
      <c r="W1430" s="4"/>
      <c r="X1430" s="2" t="s">
        <v>10655</v>
      </c>
      <c r="Y1430" s="4" t="s">
        <v>77</v>
      </c>
      <c r="Z1430" s="4"/>
      <c r="AA1430" s="4"/>
      <c r="AB1430" s="4"/>
    </row>
    <row r="1431" customFormat="false" ht="75" hidden="false" customHeight="true" outlineLevel="0" collapsed="false">
      <c r="A1431" s="4" t="s">
        <v>10656</v>
      </c>
      <c r="B1431" s="4" t="s">
        <v>10648</v>
      </c>
      <c r="C1431" s="4" t="s">
        <v>10657</v>
      </c>
      <c r="D1431" s="4" t="n">
        <v>2018</v>
      </c>
      <c r="E1431" s="4" t="s">
        <v>91</v>
      </c>
      <c r="F1431" s="4" t="s">
        <v>10658</v>
      </c>
      <c r="G1431" s="4" t="str">
        <f aca="false">IF(LEFT(I1431,3)="R1 ","L6",IF(D1431&gt;=2014,"L1",IF(D1431&gt;=1998,"L2",IF(D1431&gt;=1987,"L3",IF(D1431&gt;=1978,"L4",IF(D1431&gt;=1965,"L5","L6"))))))</f>
        <v>L1</v>
      </c>
      <c r="H1431" s="4" t="str">
        <f aca="false">IFERROR(INDEX(Lanes!$C$2:$C$60,MATCH(LEFT(I1431,FIND(" ",I1431)-1),Lanes!$A$2:$A$60,0)),"?")</f>
        <v>V</v>
      </c>
      <c r="I1431" s="4" t="s">
        <v>10381</v>
      </c>
      <c r="J1431" s="4"/>
      <c r="K1431" s="4" t="s">
        <v>525</v>
      </c>
      <c r="L1431" s="4" t="s">
        <v>45</v>
      </c>
      <c r="M1431" s="4" t="s">
        <v>10650</v>
      </c>
      <c r="N1431" s="4"/>
      <c r="O1431" s="4" t="s">
        <v>10659</v>
      </c>
      <c r="P1431" s="2" t="s">
        <v>10660</v>
      </c>
      <c r="Q1431" s="2" t="s">
        <v>10661</v>
      </c>
      <c r="R1431" s="4" t="s">
        <v>50</v>
      </c>
      <c r="S1431" s="4" t="s">
        <v>10662</v>
      </c>
      <c r="T1431" s="4" t="s">
        <v>52</v>
      </c>
      <c r="U1431" s="4"/>
      <c r="V1431" s="4"/>
      <c r="W1431" s="4"/>
      <c r="X1431" s="2" t="s">
        <v>10655</v>
      </c>
      <c r="Y1431" s="4" t="s">
        <v>77</v>
      </c>
      <c r="Z1431" s="4"/>
      <c r="AA1431" s="4"/>
      <c r="AB1431" s="4"/>
    </row>
    <row r="1432" customFormat="false" ht="75" hidden="false" customHeight="true" outlineLevel="0" collapsed="false">
      <c r="A1432" s="4" t="s">
        <v>10663</v>
      </c>
      <c r="B1432" s="4" t="s">
        <v>10664</v>
      </c>
      <c r="C1432" s="4" t="s">
        <v>10665</v>
      </c>
      <c r="D1432" s="4" t="n">
        <v>2009</v>
      </c>
      <c r="E1432" s="4" t="s">
        <v>91</v>
      </c>
      <c r="F1432" s="4" t="s">
        <v>10658</v>
      </c>
      <c r="G1432" s="4" t="str">
        <f aca="false">IF(LEFT(I1432,3)="R1 ","L6",IF(D1432&gt;=2014,"L1",IF(D1432&gt;=1998,"L2",IF(D1432&gt;=1987,"L3",IF(D1432&gt;=1978,"L4",IF(D1432&gt;=1965,"L5","L6"))))))</f>
        <v>L2</v>
      </c>
      <c r="H1432" s="4" t="str">
        <f aca="false">IFERROR(INDEX(Lanes!$C$2:$C$60,MATCH(LEFT(I1432,FIND(" ",I1432)-1),Lanes!$A$2:$A$60,0)),"?")</f>
        <v>V</v>
      </c>
      <c r="I1432" s="4" t="s">
        <v>10381</v>
      </c>
      <c r="J1432" s="4" t="s">
        <v>10545</v>
      </c>
      <c r="K1432" s="4" t="s">
        <v>44</v>
      </c>
      <c r="L1432" s="4" t="s">
        <v>753</v>
      </c>
      <c r="M1432" s="4" t="s">
        <v>1993</v>
      </c>
      <c r="N1432" s="4"/>
      <c r="O1432" s="4" t="s">
        <v>10666</v>
      </c>
      <c r="P1432" s="2" t="s">
        <v>10667</v>
      </c>
      <c r="Q1432" s="2" t="s">
        <v>10668</v>
      </c>
      <c r="R1432" s="4" t="s">
        <v>50</v>
      </c>
      <c r="S1432" s="4" t="s">
        <v>10669</v>
      </c>
      <c r="T1432" s="4" t="s">
        <v>107</v>
      </c>
      <c r="U1432" s="4"/>
      <c r="V1432" s="4"/>
      <c r="W1432" s="4"/>
      <c r="X1432" s="2" t="s">
        <v>10670</v>
      </c>
      <c r="Y1432" s="4" t="s">
        <v>54</v>
      </c>
      <c r="Z1432" s="4"/>
      <c r="AA1432" s="4"/>
      <c r="AB1432" s="4"/>
    </row>
    <row r="1433" customFormat="false" ht="75" hidden="false" customHeight="true" outlineLevel="0" collapsed="false">
      <c r="A1433" s="4" t="s">
        <v>10671</v>
      </c>
      <c r="B1433" s="4" t="s">
        <v>10672</v>
      </c>
      <c r="C1433" s="4" t="s">
        <v>10673</v>
      </c>
      <c r="D1433" s="4" t="n">
        <v>2007</v>
      </c>
      <c r="E1433" s="4" t="s">
        <v>91</v>
      </c>
      <c r="F1433" s="4" t="s">
        <v>10544</v>
      </c>
      <c r="G1433" s="4" t="str">
        <f aca="false">IF(LEFT(I1433,3)="R1 ","L6",IF(D1433&gt;=2014,"L1",IF(D1433&gt;=1998,"L2",IF(D1433&gt;=1987,"L3",IF(D1433&gt;=1978,"L4",IF(D1433&gt;=1965,"L5","L6"))))))</f>
        <v>L2</v>
      </c>
      <c r="H1433" s="4" t="str">
        <f aca="false">IFERROR(INDEX(Lanes!$C$2:$C$60,MATCH(LEFT(I1433,FIND(" ",I1433)-1),Lanes!$A$2:$A$60,0)),"?")</f>
        <v>V</v>
      </c>
      <c r="I1433" s="4" t="s">
        <v>10381</v>
      </c>
      <c r="J1433" s="4"/>
      <c r="K1433" s="4" t="s">
        <v>445</v>
      </c>
      <c r="L1433" s="4" t="s">
        <v>887</v>
      </c>
      <c r="M1433" s="4" t="s">
        <v>10674</v>
      </c>
      <c r="N1433" s="4"/>
      <c r="O1433" s="4" t="s">
        <v>10675</v>
      </c>
      <c r="P1433" s="2" t="s">
        <v>10676</v>
      </c>
      <c r="Q1433" s="2" t="s">
        <v>10677</v>
      </c>
      <c r="R1433" s="4" t="s">
        <v>391</v>
      </c>
      <c r="S1433" s="4" t="s">
        <v>10678</v>
      </c>
      <c r="T1433" s="4" t="s">
        <v>107</v>
      </c>
      <c r="U1433" s="4"/>
      <c r="V1433" s="4"/>
      <c r="W1433" s="4"/>
      <c r="X1433" s="2" t="s">
        <v>10679</v>
      </c>
      <c r="Y1433" s="4" t="s">
        <v>77</v>
      </c>
      <c r="Z1433" s="4"/>
      <c r="AA1433" s="4"/>
      <c r="AB1433" s="4"/>
    </row>
    <row r="1434" customFormat="false" ht="75" hidden="false" customHeight="true" outlineLevel="0" collapsed="false">
      <c r="A1434" s="4" t="s">
        <v>10680</v>
      </c>
      <c r="B1434" s="4" t="s">
        <v>10681</v>
      </c>
      <c r="C1434" s="4" t="s">
        <v>10682</v>
      </c>
      <c r="D1434" s="4" t="n">
        <v>2018</v>
      </c>
      <c r="E1434" s="4" t="s">
        <v>91</v>
      </c>
      <c r="F1434" s="4" t="s">
        <v>1142</v>
      </c>
      <c r="G1434" s="4" t="str">
        <f aca="false">IF(LEFT(I1434,3)="R1 ","L6",IF(D1434&gt;=2014,"L1",IF(D1434&gt;=1998,"L2",IF(D1434&gt;=1987,"L3",IF(D1434&gt;=1978,"L4",IF(D1434&gt;=1965,"L5","L6"))))))</f>
        <v>L1</v>
      </c>
      <c r="H1434" s="4" t="str">
        <f aca="false">IFERROR(INDEX(Lanes!$C$2:$C$60,MATCH(LEFT(I1434,FIND(" ",I1434)-1),Lanes!$A$2:$A$60,0)),"?")</f>
        <v>V</v>
      </c>
      <c r="I1434" s="4" t="s">
        <v>10381</v>
      </c>
      <c r="J1434" s="4"/>
      <c r="K1434" s="4" t="s">
        <v>44</v>
      </c>
      <c r="L1434" s="4" t="s">
        <v>45</v>
      </c>
      <c r="M1434" s="4" t="s">
        <v>10683</v>
      </c>
      <c r="N1434" s="4"/>
      <c r="O1434" s="4" t="s">
        <v>10684</v>
      </c>
      <c r="P1434" s="2" t="s">
        <v>10685</v>
      </c>
      <c r="Q1434" s="2" t="s">
        <v>10686</v>
      </c>
      <c r="R1434" s="4" t="s">
        <v>50</v>
      </c>
      <c r="S1434" s="4" t="s">
        <v>10687</v>
      </c>
      <c r="T1434" s="4" t="s">
        <v>107</v>
      </c>
      <c r="U1434" s="4"/>
      <c r="V1434" s="4"/>
      <c r="W1434" s="4"/>
      <c r="X1434" s="2" t="s">
        <v>10688</v>
      </c>
      <c r="Y1434" s="4" t="s">
        <v>77</v>
      </c>
      <c r="Z1434" s="4"/>
      <c r="AA1434" s="4"/>
      <c r="AB1434" s="4"/>
    </row>
    <row r="1435" customFormat="false" ht="75" hidden="false" customHeight="true" outlineLevel="0" collapsed="false">
      <c r="A1435" s="4" t="s">
        <v>10689</v>
      </c>
      <c r="B1435" s="4" t="s">
        <v>10681</v>
      </c>
      <c r="C1435" s="4" t="s">
        <v>10690</v>
      </c>
      <c r="D1435" s="4" t="n">
        <v>2021</v>
      </c>
      <c r="E1435" s="4" t="s">
        <v>91</v>
      </c>
      <c r="F1435" s="4" t="s">
        <v>10691</v>
      </c>
      <c r="G1435" s="4" t="str">
        <f aca="false">IF(LEFT(I1435,3)="R1 ","L6",IF(D1435&gt;=2014,"L1",IF(D1435&gt;=1998,"L2",IF(D1435&gt;=1987,"L3",IF(D1435&gt;=1978,"L4",IF(D1435&gt;=1965,"L5","L6"))))))</f>
        <v>L1</v>
      </c>
      <c r="H1435" s="4" t="str">
        <f aca="false">IFERROR(INDEX(Lanes!$C$2:$C$60,MATCH(LEFT(I1435,FIND(" ",I1435)-1),Lanes!$A$2:$A$60,0)),"?")</f>
        <v>V</v>
      </c>
      <c r="I1435" s="4" t="s">
        <v>10381</v>
      </c>
      <c r="J1435" s="4"/>
      <c r="K1435" s="4" t="s">
        <v>44</v>
      </c>
      <c r="L1435" s="4" t="s">
        <v>45</v>
      </c>
      <c r="M1435" s="4" t="s">
        <v>10683</v>
      </c>
      <c r="N1435" s="4"/>
      <c r="O1435" s="4" t="s">
        <v>10692</v>
      </c>
      <c r="P1435" s="2" t="s">
        <v>10693</v>
      </c>
      <c r="Q1435" s="2" t="s">
        <v>10694</v>
      </c>
      <c r="R1435" s="4" t="s">
        <v>50</v>
      </c>
      <c r="S1435" s="4" t="s">
        <v>10695</v>
      </c>
      <c r="T1435" s="4" t="s">
        <v>52</v>
      </c>
      <c r="U1435" s="4"/>
      <c r="V1435" s="4"/>
      <c r="W1435" s="4"/>
      <c r="X1435" s="2" t="s">
        <v>10688</v>
      </c>
      <c r="Y1435" s="4" t="s">
        <v>77</v>
      </c>
      <c r="Z1435" s="4"/>
      <c r="AA1435" s="4"/>
      <c r="AB1435" s="4"/>
    </row>
    <row r="1436" customFormat="false" ht="75" hidden="false" customHeight="true" outlineLevel="0" collapsed="false">
      <c r="A1436" s="4" t="s">
        <v>10696</v>
      </c>
      <c r="B1436" s="4" t="s">
        <v>10697</v>
      </c>
      <c r="C1436" s="4" t="s">
        <v>10697</v>
      </c>
      <c r="D1436" s="4" t="n">
        <v>2022</v>
      </c>
      <c r="E1436" s="4" t="s">
        <v>91</v>
      </c>
      <c r="F1436" s="4" t="s">
        <v>10658</v>
      </c>
      <c r="G1436" s="4" t="str">
        <f aca="false">IF(LEFT(I1436,3)="R1 ","L6",IF(D1436&gt;=2014,"L1",IF(D1436&gt;=1998,"L2",IF(D1436&gt;=1987,"L3",IF(D1436&gt;=1978,"L4",IF(D1436&gt;=1965,"L5","L6"))))))</f>
        <v>L1</v>
      </c>
      <c r="H1436" s="4" t="str">
        <f aca="false">IFERROR(INDEX(Lanes!$C$2:$C$60,MATCH(LEFT(I1436,FIND(" ",I1436)-1),Lanes!$A$2:$A$60,0)),"?")</f>
        <v>V</v>
      </c>
      <c r="I1436" s="4" t="s">
        <v>10381</v>
      </c>
      <c r="J1436" s="4"/>
      <c r="K1436" s="4" t="s">
        <v>445</v>
      </c>
      <c r="L1436" s="4" t="s">
        <v>352</v>
      </c>
      <c r="M1436" s="4" t="s">
        <v>353</v>
      </c>
      <c r="N1436" s="4"/>
      <c r="O1436" s="4" t="s">
        <v>10698</v>
      </c>
      <c r="P1436" s="2" t="s">
        <v>10699</v>
      </c>
      <c r="Q1436" s="2" t="s">
        <v>10700</v>
      </c>
      <c r="R1436" s="4" t="s">
        <v>50</v>
      </c>
      <c r="S1436" s="4" t="s">
        <v>10701</v>
      </c>
      <c r="T1436" s="4" t="s">
        <v>52</v>
      </c>
      <c r="U1436" s="4"/>
      <c r="V1436" s="4" t="s">
        <v>10702</v>
      </c>
      <c r="W1436" s="4"/>
      <c r="X1436" s="2" t="s">
        <v>10703</v>
      </c>
      <c r="Y1436" s="4" t="s">
        <v>54</v>
      </c>
      <c r="Z1436" s="4"/>
      <c r="AA1436" s="4"/>
      <c r="AB1436" s="4"/>
    </row>
    <row r="1437" customFormat="false" ht="75" hidden="false" customHeight="true" outlineLevel="0" collapsed="false">
      <c r="A1437" s="4" t="s">
        <v>10704</v>
      </c>
      <c r="B1437" s="4" t="s">
        <v>10697</v>
      </c>
      <c r="C1437" s="4" t="s">
        <v>10705</v>
      </c>
      <c r="D1437" s="4" t="n">
        <v>2025</v>
      </c>
      <c r="E1437" s="4" t="s">
        <v>91</v>
      </c>
      <c r="F1437" s="4" t="s">
        <v>10658</v>
      </c>
      <c r="G1437" s="4" t="str">
        <f aca="false">IF(LEFT(I1437,3)="R1 ","L6",IF(D1437&gt;=2014,"L1",IF(D1437&gt;=1998,"L2",IF(D1437&gt;=1987,"L3",IF(D1437&gt;=1978,"L4",IF(D1437&gt;=1965,"L5","L6"))))))</f>
        <v>L1</v>
      </c>
      <c r="H1437" s="4" t="str">
        <f aca="false">IFERROR(INDEX(Lanes!$C$2:$C$60,MATCH(LEFT(I1437,FIND(" ",I1437)-1),Lanes!$A$2:$A$60,0)),"?")</f>
        <v>V</v>
      </c>
      <c r="I1437" s="4" t="s">
        <v>10381</v>
      </c>
      <c r="J1437" s="4"/>
      <c r="K1437" s="4" t="s">
        <v>445</v>
      </c>
      <c r="L1437" s="4" t="s">
        <v>352</v>
      </c>
      <c r="M1437" s="4" t="s">
        <v>353</v>
      </c>
      <c r="N1437" s="4"/>
      <c r="O1437" s="4" t="s">
        <v>10706</v>
      </c>
      <c r="P1437" s="2" t="s">
        <v>10707</v>
      </c>
      <c r="Q1437" s="2" t="s">
        <v>10708</v>
      </c>
      <c r="R1437" s="4" t="s">
        <v>50</v>
      </c>
      <c r="S1437" s="4" t="s">
        <v>10709</v>
      </c>
      <c r="T1437" s="4" t="s">
        <v>107</v>
      </c>
      <c r="U1437" s="4"/>
      <c r="V1437" s="4" t="s">
        <v>10710</v>
      </c>
      <c r="W1437" s="4"/>
      <c r="X1437" s="2" t="s">
        <v>10711</v>
      </c>
      <c r="Y1437" s="4" t="s">
        <v>77</v>
      </c>
      <c r="Z1437" s="4"/>
      <c r="AA1437" s="4"/>
      <c r="AB1437" s="4"/>
    </row>
    <row r="1438" customFormat="false" ht="75" hidden="false" customHeight="true" outlineLevel="0" collapsed="false">
      <c r="A1438" s="4" t="s">
        <v>10712</v>
      </c>
      <c r="B1438" s="4" t="s">
        <v>10713</v>
      </c>
      <c r="C1438" s="4" t="s">
        <v>10714</v>
      </c>
      <c r="D1438" s="4" t="n">
        <v>2011</v>
      </c>
      <c r="E1438" s="4" t="s">
        <v>91</v>
      </c>
      <c r="F1438" s="4" t="s">
        <v>10507</v>
      </c>
      <c r="G1438" s="4" t="str">
        <f aca="false">IF(LEFT(I1438,3)="R1 ","L6",IF(D1438&gt;=2014,"L1",IF(D1438&gt;=1998,"L2",IF(D1438&gt;=1987,"L3",IF(D1438&gt;=1978,"L4",IF(D1438&gt;=1965,"L5","L6"))))))</f>
        <v>L2</v>
      </c>
      <c r="H1438" s="4" t="str">
        <f aca="false">IFERROR(INDEX(Lanes!$C$2:$C$60,MATCH(LEFT(I1438,FIND(" ",I1438)-1),Lanes!$A$2:$A$60,0)),"?")</f>
        <v>V</v>
      </c>
      <c r="I1438" s="4" t="s">
        <v>10381</v>
      </c>
      <c r="J1438" s="4"/>
      <c r="K1438" s="4" t="s">
        <v>44</v>
      </c>
      <c r="L1438" s="4" t="s">
        <v>887</v>
      </c>
      <c r="M1438" s="4" t="s">
        <v>10715</v>
      </c>
      <c r="N1438" s="4"/>
      <c r="O1438" s="4" t="s">
        <v>10716</v>
      </c>
      <c r="P1438" s="2" t="s">
        <v>10717</v>
      </c>
      <c r="Q1438" s="2" t="s">
        <v>10718</v>
      </c>
      <c r="R1438" s="4" t="s">
        <v>50</v>
      </c>
      <c r="S1438" s="4" t="s">
        <v>10719</v>
      </c>
      <c r="T1438" s="4" t="s">
        <v>402</v>
      </c>
      <c r="U1438" s="4"/>
      <c r="V1438" s="4"/>
      <c r="W1438" s="4"/>
      <c r="X1438" s="2" t="s">
        <v>10720</v>
      </c>
      <c r="Y1438" s="4" t="s">
        <v>77</v>
      </c>
      <c r="Z1438" s="4"/>
      <c r="AA1438" s="4"/>
      <c r="AB1438" s="4"/>
    </row>
    <row r="1439" customFormat="false" ht="75" hidden="false" customHeight="true" outlineLevel="0" collapsed="false">
      <c r="A1439" s="4" t="s">
        <v>10721</v>
      </c>
      <c r="B1439" s="4" t="s">
        <v>5504</v>
      </c>
      <c r="C1439" s="4" t="s">
        <v>10722</v>
      </c>
      <c r="D1439" s="4" t="n">
        <v>1997</v>
      </c>
      <c r="E1439" s="4" t="s">
        <v>91</v>
      </c>
      <c r="F1439" s="4" t="s">
        <v>481</v>
      </c>
      <c r="G1439" s="4" t="str">
        <f aca="false">IF(LEFT(I1439,3)="R1 ","L6",IF(D1439&gt;=2014,"L1",IF(D1439&gt;=1998,"L2",IF(D1439&gt;=1987,"L3",IF(D1439&gt;=1978,"L4",IF(D1439&gt;=1965,"L5","L6"))))))</f>
        <v>L3</v>
      </c>
      <c r="H1439" s="4" t="str">
        <f aca="false">IFERROR(INDEX(Lanes!$C$2:$C$60,MATCH(LEFT(I1439,FIND(" ",I1439)-1),Lanes!$A$2:$A$60,0)),"?")</f>
        <v>V</v>
      </c>
      <c r="I1439" s="4" t="s">
        <v>10381</v>
      </c>
      <c r="J1439" s="4"/>
      <c r="K1439" s="4" t="s">
        <v>2678</v>
      </c>
      <c r="L1439" s="4" t="s">
        <v>352</v>
      </c>
      <c r="M1439" s="4" t="s">
        <v>353</v>
      </c>
      <c r="N1439" s="4"/>
      <c r="O1439" s="4" t="s">
        <v>10723</v>
      </c>
      <c r="P1439" s="2" t="s">
        <v>10724</v>
      </c>
      <c r="Q1439" s="2" t="s">
        <v>10725</v>
      </c>
      <c r="R1439" s="4" t="s">
        <v>50</v>
      </c>
      <c r="S1439" s="4" t="s">
        <v>10726</v>
      </c>
      <c r="T1439" s="4" t="s">
        <v>52</v>
      </c>
      <c r="U1439" s="4"/>
      <c r="V1439" s="4"/>
      <c r="W1439" s="4"/>
      <c r="X1439" s="2" t="s">
        <v>10727</v>
      </c>
      <c r="Y1439" s="4" t="s">
        <v>54</v>
      </c>
      <c r="Z1439" s="4"/>
      <c r="AA1439" s="4"/>
      <c r="AB1439" s="4"/>
    </row>
    <row r="1440" customFormat="false" ht="75" hidden="false" customHeight="true" outlineLevel="0" collapsed="false">
      <c r="A1440" s="4" t="s">
        <v>10728</v>
      </c>
      <c r="B1440" s="4" t="s">
        <v>10729</v>
      </c>
      <c r="C1440" s="4" t="s">
        <v>10730</v>
      </c>
      <c r="D1440" s="4" t="n">
        <v>2018</v>
      </c>
      <c r="E1440" s="4" t="s">
        <v>91</v>
      </c>
      <c r="F1440" s="4" t="s">
        <v>10544</v>
      </c>
      <c r="G1440" s="4" t="str">
        <f aca="false">IF(LEFT(I1440,3)="R1 ","L6",IF(D1440&gt;=2014,"L1",IF(D1440&gt;=1998,"L2",IF(D1440&gt;=1987,"L3",IF(D1440&gt;=1978,"L4",IF(D1440&gt;=1965,"L5","L6"))))))</f>
        <v>L1</v>
      </c>
      <c r="H1440" s="4" t="str">
        <f aca="false">IFERROR(INDEX(Lanes!$C$2:$C$60,MATCH(LEFT(I1440,FIND(" ",I1440)-1),Lanes!$A$2:$A$60,0)),"?")</f>
        <v>V</v>
      </c>
      <c r="I1440" s="4" t="s">
        <v>10381</v>
      </c>
      <c r="J1440" s="4"/>
      <c r="K1440" s="4" t="s">
        <v>44</v>
      </c>
      <c r="L1440" s="4" t="s">
        <v>887</v>
      </c>
      <c r="M1440" s="4" t="s">
        <v>10731</v>
      </c>
      <c r="N1440" s="4"/>
      <c r="O1440" s="4" t="s">
        <v>10732</v>
      </c>
      <c r="P1440" s="2" t="s">
        <v>10733</v>
      </c>
      <c r="Q1440" s="2" t="s">
        <v>10734</v>
      </c>
      <c r="R1440" s="4" t="s">
        <v>50</v>
      </c>
      <c r="S1440" s="4" t="s">
        <v>10735</v>
      </c>
      <c r="T1440" s="4" t="s">
        <v>52</v>
      </c>
      <c r="U1440" s="4"/>
      <c r="V1440" s="4"/>
      <c r="W1440" s="4"/>
      <c r="X1440" s="2" t="s">
        <v>10736</v>
      </c>
      <c r="Y1440" s="4" t="s">
        <v>54</v>
      </c>
      <c r="Z1440" s="4"/>
      <c r="AA1440" s="4"/>
      <c r="AB1440" s="4"/>
    </row>
    <row r="1441" customFormat="false" ht="75" hidden="false" customHeight="true" outlineLevel="0" collapsed="false">
      <c r="A1441" s="4" t="s">
        <v>10737</v>
      </c>
      <c r="B1441" s="4" t="s">
        <v>10738</v>
      </c>
      <c r="C1441" s="4" t="s">
        <v>10739</v>
      </c>
      <c r="D1441" s="4" t="n">
        <v>2011</v>
      </c>
      <c r="E1441" s="4" t="s">
        <v>91</v>
      </c>
      <c r="F1441" s="4" t="s">
        <v>10740</v>
      </c>
      <c r="G1441" s="4" t="str">
        <f aca="false">IF(LEFT(I1441,3)="R1 ","L6",IF(D1441&gt;=2014,"L1",IF(D1441&gt;=1998,"L2",IF(D1441&gt;=1987,"L3",IF(D1441&gt;=1978,"L4",IF(D1441&gt;=1965,"L5","L6"))))))</f>
        <v>L2</v>
      </c>
      <c r="H1441" s="4" t="str">
        <f aca="false">IFERROR(INDEX(Lanes!$C$2:$C$60,MATCH(LEFT(I1441,FIND(" ",I1441)-1),Lanes!$A$2:$A$60,0)),"?")</f>
        <v>V</v>
      </c>
      <c r="I1441" s="4" t="s">
        <v>10381</v>
      </c>
      <c r="J1441" s="4"/>
      <c r="K1441" s="4" t="s">
        <v>525</v>
      </c>
      <c r="L1441" s="4" t="s">
        <v>472</v>
      </c>
      <c r="M1441" s="4" t="s">
        <v>1696</v>
      </c>
      <c r="N1441" s="4"/>
      <c r="O1441" s="4" t="s">
        <v>10741</v>
      </c>
      <c r="P1441" s="2" t="s">
        <v>10742</v>
      </c>
      <c r="Q1441" s="2" t="s">
        <v>10743</v>
      </c>
      <c r="R1441" s="4" t="s">
        <v>391</v>
      </c>
      <c r="S1441" s="4" t="s">
        <v>10744</v>
      </c>
      <c r="T1441" s="4" t="s">
        <v>107</v>
      </c>
      <c r="U1441" s="4"/>
      <c r="V1441" s="4"/>
      <c r="W1441" s="4"/>
      <c r="X1441" s="2" t="s">
        <v>10745</v>
      </c>
      <c r="Y1441" s="4" t="s">
        <v>77</v>
      </c>
      <c r="Z1441" s="4"/>
      <c r="AA1441" s="4"/>
      <c r="AB1441" s="4"/>
    </row>
    <row r="1442" customFormat="false" ht="75" hidden="false" customHeight="true" outlineLevel="0" collapsed="false">
      <c r="A1442" s="4" t="s">
        <v>10746</v>
      </c>
      <c r="B1442" s="4" t="s">
        <v>9641</v>
      </c>
      <c r="C1442" s="4" t="s">
        <v>10747</v>
      </c>
      <c r="D1442" s="4" t="n">
        <v>2017</v>
      </c>
      <c r="E1442" s="4" t="s">
        <v>91</v>
      </c>
      <c r="F1442" s="4" t="s">
        <v>10254</v>
      </c>
      <c r="G1442" s="4" t="str">
        <f aca="false">IF(LEFT(I1442,3)="R1 ","L6",IF(D1442&gt;=2014,"L1",IF(D1442&gt;=1998,"L2",IF(D1442&gt;=1987,"L3",IF(D1442&gt;=1978,"L4",IF(D1442&gt;=1965,"L5","L6"))))))</f>
        <v>L1</v>
      </c>
      <c r="H1442" s="4" t="str">
        <f aca="false">IFERROR(INDEX(Lanes!$C$2:$C$60,MATCH(LEFT(I1442,FIND(" ",I1442)-1),Lanes!$A$2:$A$60,0)),"?")</f>
        <v>V</v>
      </c>
      <c r="I1442" s="4" t="s">
        <v>10381</v>
      </c>
      <c r="J1442" s="4"/>
      <c r="K1442" s="4" t="s">
        <v>2678</v>
      </c>
      <c r="L1442" s="4" t="s">
        <v>887</v>
      </c>
      <c r="M1442" s="4" t="s">
        <v>10748</v>
      </c>
      <c r="N1442" s="4"/>
      <c r="O1442" s="4" t="s">
        <v>10749</v>
      </c>
      <c r="P1442" s="2" t="s">
        <v>10750</v>
      </c>
      <c r="Q1442" s="2" t="s">
        <v>10751</v>
      </c>
      <c r="R1442" s="4" t="s">
        <v>50</v>
      </c>
      <c r="S1442" s="4" t="s">
        <v>10752</v>
      </c>
      <c r="T1442" s="4" t="s">
        <v>402</v>
      </c>
      <c r="U1442" s="4"/>
      <c r="V1442" s="4"/>
      <c r="W1442" s="4"/>
      <c r="X1442" s="2" t="s">
        <v>10753</v>
      </c>
      <c r="Y1442" s="4" t="s">
        <v>77</v>
      </c>
      <c r="Z1442" s="4"/>
      <c r="AA1442" s="4"/>
      <c r="AB1442" s="4"/>
    </row>
    <row r="1443" customFormat="false" ht="75" hidden="false" customHeight="true" outlineLevel="0" collapsed="false">
      <c r="A1443" s="4" t="s">
        <v>10754</v>
      </c>
      <c r="B1443" s="4" t="s">
        <v>10755</v>
      </c>
      <c r="C1443" s="4" t="s">
        <v>10756</v>
      </c>
      <c r="D1443" s="4" t="n">
        <v>1965</v>
      </c>
      <c r="E1443" s="4" t="s">
        <v>91</v>
      </c>
      <c r="F1443" s="4" t="s">
        <v>1142</v>
      </c>
      <c r="G1443" s="4" t="str">
        <f aca="false">IF(LEFT(I1443,3)="R1 ","L6",IF(D1443&gt;=2014,"L1",IF(D1443&gt;=1998,"L2",IF(D1443&gt;=1987,"L3",IF(D1443&gt;=1978,"L4",IF(D1443&gt;=1965,"L5","L6"))))))</f>
        <v>L5</v>
      </c>
      <c r="H1443" s="4" t="str">
        <f aca="false">IFERROR(INDEX(Lanes!$C$2:$C$60,MATCH(LEFT(I1443,FIND(" ",I1443)-1),Lanes!$A$2:$A$60,0)),"?")</f>
        <v>V</v>
      </c>
      <c r="I1443" s="4" t="s">
        <v>10381</v>
      </c>
      <c r="J1443" s="4"/>
      <c r="K1443" s="4" t="s">
        <v>44</v>
      </c>
      <c r="L1443" s="4" t="s">
        <v>472</v>
      </c>
      <c r="M1443" s="4" t="s">
        <v>1770</v>
      </c>
      <c r="N1443" s="4" t="s">
        <v>5131</v>
      </c>
      <c r="O1443" s="4" t="s">
        <v>10757</v>
      </c>
      <c r="P1443" s="2" t="s">
        <v>10758</v>
      </c>
      <c r="Q1443" s="2" t="s">
        <v>10759</v>
      </c>
      <c r="R1443" s="4" t="s">
        <v>50</v>
      </c>
      <c r="S1443" s="4" t="s">
        <v>10760</v>
      </c>
      <c r="T1443" s="4" t="s">
        <v>402</v>
      </c>
      <c r="U1443" s="4"/>
      <c r="V1443" s="4"/>
      <c r="W1443" s="4"/>
      <c r="X1443" s="2" t="s">
        <v>10761</v>
      </c>
      <c r="Y1443" s="4" t="s">
        <v>77</v>
      </c>
      <c r="Z1443" s="4"/>
      <c r="AA1443" s="4"/>
      <c r="AB1443" s="4"/>
    </row>
    <row r="1444" customFormat="false" ht="75" hidden="false" customHeight="true" outlineLevel="0" collapsed="false">
      <c r="A1444" s="4" t="s">
        <v>10762</v>
      </c>
      <c r="B1444" s="4" t="s">
        <v>10763</v>
      </c>
      <c r="C1444" s="4" t="s">
        <v>10764</v>
      </c>
      <c r="D1444" s="4" t="n">
        <v>1990</v>
      </c>
      <c r="E1444" s="4" t="s">
        <v>91</v>
      </c>
      <c r="F1444" s="4" t="s">
        <v>10765</v>
      </c>
      <c r="G1444" s="4" t="str">
        <f aca="false">IF(LEFT(I1444,3)="R1 ","L6",IF(D1444&gt;=2014,"L1",IF(D1444&gt;=1998,"L2",IF(D1444&gt;=1987,"L3",IF(D1444&gt;=1978,"L4",IF(D1444&gt;=1965,"L5","L6"))))))</f>
        <v>L3</v>
      </c>
      <c r="H1444" s="4" t="str">
        <f aca="false">IFERROR(INDEX(Lanes!$C$2:$C$60,MATCH(LEFT(I1444,FIND(" ",I1444)-1),Lanes!$A$2:$A$60,0)),"?")</f>
        <v>V</v>
      </c>
      <c r="I1444" s="4" t="s">
        <v>10766</v>
      </c>
      <c r="J1444" s="4"/>
      <c r="K1444" s="4" t="s">
        <v>370</v>
      </c>
      <c r="L1444" s="4" t="s">
        <v>352</v>
      </c>
      <c r="M1444" s="4" t="s">
        <v>10767</v>
      </c>
      <c r="N1444" s="4" t="s">
        <v>10768</v>
      </c>
      <c r="O1444" s="4" t="s">
        <v>10769</v>
      </c>
      <c r="P1444" s="2" t="s">
        <v>10770</v>
      </c>
      <c r="Q1444" s="2" t="s">
        <v>10771</v>
      </c>
      <c r="R1444" s="4" t="s">
        <v>50</v>
      </c>
      <c r="S1444" s="4" t="s">
        <v>10772</v>
      </c>
      <c r="T1444" s="4" t="s">
        <v>52</v>
      </c>
      <c r="U1444" s="4"/>
      <c r="V1444" s="4"/>
      <c r="W1444" s="4" t="s">
        <v>75</v>
      </c>
      <c r="X1444" s="2" t="s">
        <v>10773</v>
      </c>
      <c r="Y1444" s="4" t="s">
        <v>54</v>
      </c>
      <c r="Z1444" s="4"/>
      <c r="AA1444" s="4"/>
      <c r="AB1444" s="4"/>
    </row>
    <row r="1445" customFormat="false" ht="75" hidden="false" customHeight="true" outlineLevel="0" collapsed="false">
      <c r="A1445" s="4" t="s">
        <v>10774</v>
      </c>
      <c r="B1445" s="4" t="s">
        <v>10763</v>
      </c>
      <c r="C1445" s="4" t="s">
        <v>10775</v>
      </c>
      <c r="D1445" s="4" t="n">
        <v>1991</v>
      </c>
      <c r="E1445" s="4" t="s">
        <v>91</v>
      </c>
      <c r="F1445" s="4" t="s">
        <v>10765</v>
      </c>
      <c r="G1445" s="4" t="str">
        <f aca="false">IF(LEFT(I1445,3)="R1 ","L6",IF(D1445&gt;=2014,"L1",IF(D1445&gt;=1998,"L2",IF(D1445&gt;=1987,"L3",IF(D1445&gt;=1978,"L4",IF(D1445&gt;=1965,"L5","L6"))))))</f>
        <v>L3</v>
      </c>
      <c r="H1445" s="4" t="str">
        <f aca="false">IFERROR(INDEX(Lanes!$C$2:$C$60,MATCH(LEFT(I1445,FIND(" ",I1445)-1),Lanes!$A$2:$A$60,0)),"?")</f>
        <v>V</v>
      </c>
      <c r="I1445" s="4" t="s">
        <v>10766</v>
      </c>
      <c r="J1445" s="4"/>
      <c r="K1445" s="4" t="s">
        <v>370</v>
      </c>
      <c r="L1445" s="4" t="s">
        <v>352</v>
      </c>
      <c r="M1445" s="4" t="s">
        <v>10767</v>
      </c>
      <c r="N1445" s="4" t="s">
        <v>10768</v>
      </c>
      <c r="O1445" s="4" t="s">
        <v>10776</v>
      </c>
      <c r="P1445" s="2" t="s">
        <v>10777</v>
      </c>
      <c r="Q1445" s="2" t="s">
        <v>10778</v>
      </c>
      <c r="R1445" s="4" t="s">
        <v>50</v>
      </c>
      <c r="S1445" s="4" t="s">
        <v>10779</v>
      </c>
      <c r="T1445" s="4" t="s">
        <v>52</v>
      </c>
      <c r="U1445" s="4"/>
      <c r="V1445" s="4"/>
      <c r="W1445" s="4" t="s">
        <v>75</v>
      </c>
      <c r="X1445" s="2" t="s">
        <v>10780</v>
      </c>
      <c r="Y1445" s="4" t="s">
        <v>54</v>
      </c>
      <c r="Z1445" s="4"/>
      <c r="AA1445" s="4"/>
      <c r="AB1445" s="4"/>
    </row>
    <row r="1446" customFormat="false" ht="75" hidden="false" customHeight="true" outlineLevel="0" collapsed="false">
      <c r="A1446" s="4" t="s">
        <v>10781</v>
      </c>
      <c r="B1446" s="4" t="s">
        <v>10763</v>
      </c>
      <c r="C1446" s="4" t="s">
        <v>10782</v>
      </c>
      <c r="D1446" s="4" t="n">
        <v>1992</v>
      </c>
      <c r="E1446" s="4" t="s">
        <v>91</v>
      </c>
      <c r="F1446" s="4" t="s">
        <v>10765</v>
      </c>
      <c r="G1446" s="4" t="str">
        <f aca="false">IF(LEFT(I1446,3)="R1 ","L6",IF(D1446&gt;=2014,"L1",IF(D1446&gt;=1998,"L2",IF(D1446&gt;=1987,"L3",IF(D1446&gt;=1978,"L4",IF(D1446&gt;=1965,"L5","L6"))))))</f>
        <v>L3</v>
      </c>
      <c r="H1446" s="4" t="str">
        <f aca="false">IFERROR(INDEX(Lanes!$C$2:$C$60,MATCH(LEFT(I1446,FIND(" ",I1446)-1),Lanes!$A$2:$A$60,0)),"?")</f>
        <v>V</v>
      </c>
      <c r="I1446" s="4" t="s">
        <v>10766</v>
      </c>
      <c r="J1446" s="4"/>
      <c r="K1446" s="4" t="s">
        <v>44</v>
      </c>
      <c r="L1446" s="4" t="s">
        <v>352</v>
      </c>
      <c r="M1446" s="4" t="s">
        <v>10767</v>
      </c>
      <c r="N1446" s="4" t="s">
        <v>10768</v>
      </c>
      <c r="O1446" s="4" t="s">
        <v>10783</v>
      </c>
      <c r="P1446" s="2" t="s">
        <v>10784</v>
      </c>
      <c r="Q1446" s="2" t="s">
        <v>10785</v>
      </c>
      <c r="R1446" s="4" t="s">
        <v>50</v>
      </c>
      <c r="S1446" s="4" t="s">
        <v>10786</v>
      </c>
      <c r="T1446" s="4" t="s">
        <v>52</v>
      </c>
      <c r="U1446" s="4"/>
      <c r="V1446" s="4"/>
      <c r="W1446" s="4" t="s">
        <v>75</v>
      </c>
      <c r="X1446" s="2" t="s">
        <v>10787</v>
      </c>
      <c r="Y1446" s="4" t="s">
        <v>54</v>
      </c>
      <c r="Z1446" s="4"/>
      <c r="AA1446" s="4"/>
      <c r="AB1446" s="4"/>
    </row>
    <row r="1447" customFormat="false" ht="75" hidden="false" customHeight="true" outlineLevel="0" collapsed="false">
      <c r="A1447" s="4" t="s">
        <v>10788</v>
      </c>
      <c r="B1447" s="4" t="s">
        <v>10763</v>
      </c>
      <c r="C1447" s="4" t="s">
        <v>10789</v>
      </c>
      <c r="D1447" s="4" t="n">
        <v>1993</v>
      </c>
      <c r="E1447" s="4" t="s">
        <v>91</v>
      </c>
      <c r="F1447" s="4" t="s">
        <v>3459</v>
      </c>
      <c r="G1447" s="4" t="str">
        <f aca="false">IF(LEFT(I1447,3)="R1 ","L6",IF(D1447&gt;=2014,"L1",IF(D1447&gt;=1998,"L2",IF(D1447&gt;=1987,"L3",IF(D1447&gt;=1978,"L4",IF(D1447&gt;=1965,"L5","L6"))))))</f>
        <v>L3</v>
      </c>
      <c r="H1447" s="4" t="str">
        <f aca="false">IFERROR(INDEX(Lanes!$C$2:$C$60,MATCH(LEFT(I1447,FIND(" ",I1447)-1),Lanes!$A$2:$A$60,0)),"?")</f>
        <v>V</v>
      </c>
      <c r="I1447" s="4" t="s">
        <v>10766</v>
      </c>
      <c r="J1447" s="4"/>
      <c r="K1447" s="4" t="s">
        <v>370</v>
      </c>
      <c r="L1447" s="4" t="s">
        <v>352</v>
      </c>
      <c r="M1447" s="4" t="s">
        <v>10767</v>
      </c>
      <c r="N1447" s="4" t="s">
        <v>10768</v>
      </c>
      <c r="O1447" s="4" t="s">
        <v>10790</v>
      </c>
      <c r="P1447" s="2" t="s">
        <v>10791</v>
      </c>
      <c r="Q1447" s="2" t="s">
        <v>10792</v>
      </c>
      <c r="R1447" s="4" t="s">
        <v>50</v>
      </c>
      <c r="S1447" s="4" t="s">
        <v>10793</v>
      </c>
      <c r="T1447" s="4" t="s">
        <v>52</v>
      </c>
      <c r="U1447" s="4" t="s">
        <v>75</v>
      </c>
      <c r="V1447" s="4"/>
      <c r="W1447" s="4" t="s">
        <v>75</v>
      </c>
      <c r="X1447" s="2" t="s">
        <v>10794</v>
      </c>
      <c r="Y1447" s="4" t="s">
        <v>54</v>
      </c>
      <c r="Z1447" s="4"/>
      <c r="AA1447" s="4"/>
      <c r="AB1447" s="4"/>
    </row>
    <row r="1448" customFormat="false" ht="75" hidden="false" customHeight="true" outlineLevel="0" collapsed="false">
      <c r="A1448" s="4" t="s">
        <v>10795</v>
      </c>
      <c r="B1448" s="4" t="s">
        <v>9651</v>
      </c>
      <c r="C1448" s="4" t="s">
        <v>10796</v>
      </c>
      <c r="D1448" s="4" t="n">
        <v>1995</v>
      </c>
      <c r="E1448" s="4" t="s">
        <v>91</v>
      </c>
      <c r="F1448" s="4" t="s">
        <v>1797</v>
      </c>
      <c r="G1448" s="4" t="str">
        <f aca="false">IF(LEFT(I1448,3)="R1 ","L6",IF(D1448&gt;=2014,"L1",IF(D1448&gt;=1998,"L2",IF(D1448&gt;=1987,"L3",IF(D1448&gt;=1978,"L4",IF(D1448&gt;=1965,"L5","L6"))))))</f>
        <v>L3</v>
      </c>
      <c r="H1448" s="4" t="str">
        <f aca="false">IFERROR(INDEX(Lanes!$C$2:$C$60,MATCH(LEFT(I1448,FIND(" ",I1448)-1),Lanes!$A$2:$A$60,0)),"?")</f>
        <v>V</v>
      </c>
      <c r="I1448" s="4" t="s">
        <v>10766</v>
      </c>
      <c r="J1448" s="4" t="s">
        <v>1407</v>
      </c>
      <c r="K1448" s="4" t="s">
        <v>370</v>
      </c>
      <c r="L1448" s="4" t="s">
        <v>352</v>
      </c>
      <c r="M1448" s="4" t="s">
        <v>353</v>
      </c>
      <c r="N1448" s="4" t="s">
        <v>10797</v>
      </c>
      <c r="O1448" s="4" t="s">
        <v>10798</v>
      </c>
      <c r="P1448" s="2" t="s">
        <v>10799</v>
      </c>
      <c r="Q1448" s="2" t="s">
        <v>10800</v>
      </c>
      <c r="R1448" s="4" t="s">
        <v>50</v>
      </c>
      <c r="S1448" s="4" t="s">
        <v>10801</v>
      </c>
      <c r="T1448" s="4" t="s">
        <v>52</v>
      </c>
      <c r="U1448" s="4"/>
      <c r="V1448" s="4"/>
      <c r="W1448" s="4" t="s">
        <v>75</v>
      </c>
      <c r="X1448" s="2" t="s">
        <v>10802</v>
      </c>
      <c r="Y1448" s="4" t="s">
        <v>54</v>
      </c>
      <c r="Z1448" s="4"/>
      <c r="AA1448" s="4"/>
      <c r="AB1448" s="4"/>
    </row>
    <row r="1449" customFormat="false" ht="75" hidden="false" customHeight="true" outlineLevel="0" collapsed="false">
      <c r="A1449" s="4" t="s">
        <v>10803</v>
      </c>
      <c r="B1449" s="4" t="s">
        <v>9651</v>
      </c>
      <c r="C1449" s="4" t="s">
        <v>10804</v>
      </c>
      <c r="D1449" s="4" t="n">
        <v>1996</v>
      </c>
      <c r="E1449" s="4" t="s">
        <v>91</v>
      </c>
      <c r="F1449" s="4" t="s">
        <v>1797</v>
      </c>
      <c r="G1449" s="4" t="str">
        <f aca="false">IF(LEFT(I1449,3)="R1 ","L6",IF(D1449&gt;=2014,"L1",IF(D1449&gt;=1998,"L2",IF(D1449&gt;=1987,"L3",IF(D1449&gt;=1978,"L4",IF(D1449&gt;=1965,"L5","L6"))))))</f>
        <v>L3</v>
      </c>
      <c r="H1449" s="4" t="str">
        <f aca="false">IFERROR(INDEX(Lanes!$C$2:$C$60,MATCH(LEFT(I1449,FIND(" ",I1449)-1),Lanes!$A$2:$A$60,0)),"?")</f>
        <v>V</v>
      </c>
      <c r="I1449" s="4" t="s">
        <v>10766</v>
      </c>
      <c r="J1449" s="4" t="s">
        <v>1407</v>
      </c>
      <c r="K1449" s="4" t="s">
        <v>370</v>
      </c>
      <c r="L1449" s="4" t="s">
        <v>352</v>
      </c>
      <c r="M1449" s="4" t="s">
        <v>353</v>
      </c>
      <c r="N1449" s="4" t="s">
        <v>10797</v>
      </c>
      <c r="O1449" s="4" t="s">
        <v>10805</v>
      </c>
      <c r="P1449" s="2" t="s">
        <v>10806</v>
      </c>
      <c r="Q1449" s="2" t="s">
        <v>10807</v>
      </c>
      <c r="R1449" s="4" t="s">
        <v>50</v>
      </c>
      <c r="S1449" s="4" t="s">
        <v>10808</v>
      </c>
      <c r="T1449" s="4" t="s">
        <v>52</v>
      </c>
      <c r="U1449" s="4"/>
      <c r="V1449" s="4"/>
      <c r="W1449" s="4" t="s">
        <v>75</v>
      </c>
      <c r="X1449" s="2" t="s">
        <v>10809</v>
      </c>
      <c r="Y1449" s="4" t="s">
        <v>54</v>
      </c>
      <c r="Z1449" s="4"/>
      <c r="AA1449" s="4"/>
      <c r="AB1449" s="4"/>
    </row>
    <row r="1450" customFormat="false" ht="75" hidden="false" customHeight="true" outlineLevel="0" collapsed="false">
      <c r="A1450" s="4" t="s">
        <v>10810</v>
      </c>
      <c r="B1450" s="4" t="s">
        <v>10811</v>
      </c>
      <c r="C1450" s="4" t="s">
        <v>10812</v>
      </c>
      <c r="D1450" s="4" t="n">
        <v>1995</v>
      </c>
      <c r="E1450" s="4" t="s">
        <v>91</v>
      </c>
      <c r="F1450" s="4" t="s">
        <v>10813</v>
      </c>
      <c r="G1450" s="4" t="str">
        <f aca="false">IF(LEFT(I1450,3)="R1 ","L6",IF(D1450&gt;=2014,"L1",IF(D1450&gt;=1998,"L2",IF(D1450&gt;=1987,"L3",IF(D1450&gt;=1978,"L4",IF(D1450&gt;=1965,"L5","L6"))))))</f>
        <v>L3</v>
      </c>
      <c r="H1450" s="4" t="str">
        <f aca="false">IFERROR(INDEX(Lanes!$C$2:$C$60,MATCH(LEFT(I1450,FIND(" ",I1450)-1),Lanes!$A$2:$A$60,0)),"?")</f>
        <v>V</v>
      </c>
      <c r="I1450" s="4" t="s">
        <v>10766</v>
      </c>
      <c r="J1450" s="4"/>
      <c r="K1450" s="4" t="s">
        <v>370</v>
      </c>
      <c r="L1450" s="4" t="s">
        <v>516</v>
      </c>
      <c r="M1450" s="4" t="s">
        <v>3963</v>
      </c>
      <c r="N1450" s="4" t="s">
        <v>10814</v>
      </c>
      <c r="O1450" s="4" t="s">
        <v>10815</v>
      </c>
      <c r="P1450" s="2" t="s">
        <v>10816</v>
      </c>
      <c r="Q1450" s="2" t="s">
        <v>10817</v>
      </c>
      <c r="R1450" s="4" t="s">
        <v>50</v>
      </c>
      <c r="S1450" s="4" t="s">
        <v>10818</v>
      </c>
      <c r="T1450" s="4" t="s">
        <v>52</v>
      </c>
      <c r="U1450" s="4"/>
      <c r="V1450" s="4"/>
      <c r="W1450" s="4" t="s">
        <v>75</v>
      </c>
      <c r="X1450" s="2" t="s">
        <v>10819</v>
      </c>
      <c r="Y1450" s="4" t="s">
        <v>54</v>
      </c>
      <c r="Z1450" s="4"/>
      <c r="AA1450" s="4"/>
      <c r="AB1450" s="4"/>
    </row>
    <row r="1451" customFormat="false" ht="75" hidden="false" customHeight="true" outlineLevel="0" collapsed="false">
      <c r="A1451" s="4" t="s">
        <v>10820</v>
      </c>
      <c r="B1451" s="4" t="s">
        <v>10811</v>
      </c>
      <c r="C1451" s="4" t="s">
        <v>10821</v>
      </c>
      <c r="D1451" s="4" t="n">
        <v>1997</v>
      </c>
      <c r="E1451" s="4" t="s">
        <v>91</v>
      </c>
      <c r="F1451" s="4" t="s">
        <v>10822</v>
      </c>
      <c r="G1451" s="4" t="str">
        <f aca="false">IF(LEFT(I1451,3)="R1 ","L6",IF(D1451&gt;=2014,"L1",IF(D1451&gt;=1998,"L2",IF(D1451&gt;=1987,"L3",IF(D1451&gt;=1978,"L4",IF(D1451&gt;=1965,"L5","L6"))))))</f>
        <v>L3</v>
      </c>
      <c r="H1451" s="4" t="str">
        <f aca="false">IFERROR(INDEX(Lanes!$C$2:$C$60,MATCH(LEFT(I1451,FIND(" ",I1451)-1),Lanes!$A$2:$A$60,0)),"?")</f>
        <v>V</v>
      </c>
      <c r="I1451" s="4" t="s">
        <v>10766</v>
      </c>
      <c r="J1451" s="4"/>
      <c r="K1451" s="4" t="s">
        <v>370</v>
      </c>
      <c r="L1451" s="4" t="s">
        <v>516</v>
      </c>
      <c r="M1451" s="4" t="s">
        <v>3963</v>
      </c>
      <c r="N1451" s="4" t="s">
        <v>10814</v>
      </c>
      <c r="O1451" s="4" t="s">
        <v>10823</v>
      </c>
      <c r="P1451" s="2" t="s">
        <v>10824</v>
      </c>
      <c r="Q1451" s="2" t="s">
        <v>10825</v>
      </c>
      <c r="R1451" s="4" t="s">
        <v>50</v>
      </c>
      <c r="S1451" s="4" t="s">
        <v>10826</v>
      </c>
      <c r="T1451" s="4" t="s">
        <v>52</v>
      </c>
      <c r="U1451" s="4"/>
      <c r="V1451" s="4"/>
      <c r="W1451" s="4" t="s">
        <v>75</v>
      </c>
      <c r="X1451" s="2" t="s">
        <v>10827</v>
      </c>
      <c r="Y1451" s="4" t="s">
        <v>54</v>
      </c>
      <c r="Z1451" s="4"/>
      <c r="AA1451" s="4"/>
      <c r="AB1451" s="4"/>
    </row>
    <row r="1452" customFormat="false" ht="75" hidden="false" customHeight="true" outlineLevel="0" collapsed="false">
      <c r="A1452" s="4" t="s">
        <v>10828</v>
      </c>
      <c r="B1452" s="4" t="s">
        <v>10811</v>
      </c>
      <c r="C1452" s="4" t="s">
        <v>10829</v>
      </c>
      <c r="D1452" s="4" t="n">
        <v>2001</v>
      </c>
      <c r="E1452" s="4" t="s">
        <v>91</v>
      </c>
      <c r="F1452" s="4" t="s">
        <v>2198</v>
      </c>
      <c r="G1452" s="4" t="str">
        <f aca="false">IF(LEFT(I1452,3)="R1 ","L6",IF(D1452&gt;=2014,"L1",IF(D1452&gt;=1998,"L2",IF(D1452&gt;=1987,"L3",IF(D1452&gt;=1978,"L4",IF(D1452&gt;=1965,"L5","L6"))))))</f>
        <v>L2</v>
      </c>
      <c r="H1452" s="4" t="str">
        <f aca="false">IFERROR(INDEX(Lanes!$C$2:$C$60,MATCH(LEFT(I1452,FIND(" ",I1452)-1),Lanes!$A$2:$A$60,0)),"?")</f>
        <v>V</v>
      </c>
      <c r="I1452" s="4" t="s">
        <v>10766</v>
      </c>
      <c r="J1452" s="4" t="s">
        <v>8025</v>
      </c>
      <c r="K1452" s="4" t="s">
        <v>249</v>
      </c>
      <c r="L1452" s="4" t="s">
        <v>516</v>
      </c>
      <c r="M1452" s="4" t="s">
        <v>3963</v>
      </c>
      <c r="N1452" s="4" t="s">
        <v>10814</v>
      </c>
      <c r="O1452" s="4" t="s">
        <v>10830</v>
      </c>
      <c r="P1452" s="2" t="s">
        <v>10831</v>
      </c>
      <c r="Q1452" s="2" t="s">
        <v>10832</v>
      </c>
      <c r="R1452" s="4" t="s">
        <v>50</v>
      </c>
      <c r="S1452" s="4" t="s">
        <v>10833</v>
      </c>
      <c r="T1452" s="4" t="s">
        <v>107</v>
      </c>
      <c r="U1452" s="4"/>
      <c r="V1452" s="4"/>
      <c r="W1452" s="4" t="s">
        <v>75</v>
      </c>
      <c r="X1452" s="2" t="s">
        <v>10834</v>
      </c>
      <c r="Y1452" s="4" t="s">
        <v>54</v>
      </c>
      <c r="Z1452" s="4"/>
      <c r="AA1452" s="4"/>
      <c r="AB1452" s="4"/>
    </row>
    <row r="1453" customFormat="false" ht="75" hidden="false" customHeight="true" outlineLevel="0" collapsed="false">
      <c r="A1453" s="4" t="s">
        <v>10835</v>
      </c>
      <c r="B1453" s="4" t="s">
        <v>10836</v>
      </c>
      <c r="C1453" s="4" t="s">
        <v>10837</v>
      </c>
      <c r="D1453" s="4" t="n">
        <v>1995</v>
      </c>
      <c r="E1453" s="4" t="s">
        <v>91</v>
      </c>
      <c r="F1453" s="4" t="s">
        <v>614</v>
      </c>
      <c r="G1453" s="4" t="str">
        <f aca="false">IF(LEFT(I1453,3)="R1 ","L6",IF(D1453&gt;=2014,"L1",IF(D1453&gt;=1998,"L2",IF(D1453&gt;=1987,"L3",IF(D1453&gt;=1978,"L4",IF(D1453&gt;=1965,"L5","L6"))))))</f>
        <v>L3</v>
      </c>
      <c r="H1453" s="4" t="str">
        <f aca="false">IFERROR(INDEX(Lanes!$C$2:$C$60,MATCH(LEFT(I1453,FIND(" ",I1453)-1),Lanes!$A$2:$A$60,0)),"?")</f>
        <v>V</v>
      </c>
      <c r="I1453" s="4" t="s">
        <v>10766</v>
      </c>
      <c r="J1453" s="4"/>
      <c r="K1453" s="4" t="s">
        <v>370</v>
      </c>
      <c r="L1453" s="4" t="s">
        <v>352</v>
      </c>
      <c r="M1453" s="4" t="s">
        <v>10767</v>
      </c>
      <c r="N1453" s="4" t="s">
        <v>10768</v>
      </c>
      <c r="O1453" s="4" t="s">
        <v>10838</v>
      </c>
      <c r="P1453" s="2" t="s">
        <v>10839</v>
      </c>
      <c r="Q1453" s="2" t="s">
        <v>10840</v>
      </c>
      <c r="R1453" s="4" t="s">
        <v>50</v>
      </c>
      <c r="S1453" s="4" t="s">
        <v>10841</v>
      </c>
      <c r="T1453" s="4" t="s">
        <v>52</v>
      </c>
      <c r="U1453" s="4" t="s">
        <v>75</v>
      </c>
      <c r="V1453" s="4"/>
      <c r="W1453" s="4" t="s">
        <v>75</v>
      </c>
      <c r="X1453" s="2" t="s">
        <v>10842</v>
      </c>
      <c r="Y1453" s="4" t="s">
        <v>54</v>
      </c>
      <c r="Z1453" s="4"/>
      <c r="AA1453" s="4"/>
      <c r="AB1453" s="4"/>
    </row>
    <row r="1454" customFormat="false" ht="75" hidden="false" customHeight="true" outlineLevel="0" collapsed="false">
      <c r="A1454" s="4" t="s">
        <v>10843</v>
      </c>
      <c r="B1454" s="4" t="s">
        <v>10836</v>
      </c>
      <c r="C1454" s="4" t="s">
        <v>10844</v>
      </c>
      <c r="D1454" s="4" t="n">
        <v>1997</v>
      </c>
      <c r="E1454" s="4" t="s">
        <v>91</v>
      </c>
      <c r="F1454" s="4" t="s">
        <v>614</v>
      </c>
      <c r="G1454" s="4" t="str">
        <f aca="false">IF(LEFT(I1454,3)="R1 ","L6",IF(D1454&gt;=2014,"L1",IF(D1454&gt;=1998,"L2",IF(D1454&gt;=1987,"L3",IF(D1454&gt;=1978,"L4",IF(D1454&gt;=1965,"L5","L6"))))))</f>
        <v>L3</v>
      </c>
      <c r="H1454" s="4" t="str">
        <f aca="false">IFERROR(INDEX(Lanes!$C$2:$C$60,MATCH(LEFT(I1454,FIND(" ",I1454)-1),Lanes!$A$2:$A$60,0)),"?")</f>
        <v>V</v>
      </c>
      <c r="I1454" s="4" t="s">
        <v>10766</v>
      </c>
      <c r="J1454" s="4"/>
      <c r="K1454" s="4" t="s">
        <v>370</v>
      </c>
      <c r="L1454" s="4" t="s">
        <v>352</v>
      </c>
      <c r="M1454" s="4" t="s">
        <v>10767</v>
      </c>
      <c r="N1454" s="4" t="s">
        <v>10768</v>
      </c>
      <c r="O1454" s="4" t="s">
        <v>10845</v>
      </c>
      <c r="P1454" s="2" t="s">
        <v>10846</v>
      </c>
      <c r="Q1454" s="2" t="s">
        <v>10847</v>
      </c>
      <c r="R1454" s="4" t="s">
        <v>50</v>
      </c>
      <c r="S1454" s="4" t="s">
        <v>10848</v>
      </c>
      <c r="T1454" s="4" t="s">
        <v>107</v>
      </c>
      <c r="U1454" s="4"/>
      <c r="V1454" s="4"/>
      <c r="W1454" s="4" t="s">
        <v>75</v>
      </c>
      <c r="X1454" s="2" t="s">
        <v>10849</v>
      </c>
      <c r="Y1454" s="4" t="s">
        <v>77</v>
      </c>
      <c r="Z1454" s="4"/>
      <c r="AA1454" s="4"/>
      <c r="AB1454" s="4"/>
    </row>
    <row r="1455" customFormat="false" ht="75" hidden="false" customHeight="true" outlineLevel="0" collapsed="false">
      <c r="A1455" s="4" t="s">
        <v>10850</v>
      </c>
      <c r="B1455" s="4" t="s">
        <v>10836</v>
      </c>
      <c r="C1455" s="4" t="s">
        <v>10851</v>
      </c>
      <c r="D1455" s="4" t="n">
        <v>1998</v>
      </c>
      <c r="E1455" s="4" t="s">
        <v>91</v>
      </c>
      <c r="F1455" s="4" t="s">
        <v>614</v>
      </c>
      <c r="G1455" s="4" t="str">
        <f aca="false">IF(LEFT(I1455,3)="R1 ","L6",IF(D1455&gt;=2014,"L1",IF(D1455&gt;=1998,"L2",IF(D1455&gt;=1987,"L3",IF(D1455&gt;=1978,"L4",IF(D1455&gt;=1965,"L5","L6"))))))</f>
        <v>L2</v>
      </c>
      <c r="H1455" s="4" t="str">
        <f aca="false">IFERROR(INDEX(Lanes!$C$2:$C$60,MATCH(LEFT(I1455,FIND(" ",I1455)-1),Lanes!$A$2:$A$60,0)),"?")</f>
        <v>V</v>
      </c>
      <c r="I1455" s="4" t="s">
        <v>10766</v>
      </c>
      <c r="J1455" s="4"/>
      <c r="K1455" s="4" t="s">
        <v>370</v>
      </c>
      <c r="L1455" s="4" t="s">
        <v>352</v>
      </c>
      <c r="M1455" s="4" t="s">
        <v>10767</v>
      </c>
      <c r="N1455" s="4" t="s">
        <v>10768</v>
      </c>
      <c r="O1455" s="4" t="s">
        <v>10852</v>
      </c>
      <c r="P1455" s="2" t="s">
        <v>10853</v>
      </c>
      <c r="Q1455" s="2" t="s">
        <v>10854</v>
      </c>
      <c r="R1455" s="4" t="s">
        <v>50</v>
      </c>
      <c r="S1455" s="4" t="s">
        <v>10855</v>
      </c>
      <c r="T1455" s="4" t="s">
        <v>107</v>
      </c>
      <c r="U1455" s="4"/>
      <c r="V1455" s="4"/>
      <c r="W1455" s="4" t="s">
        <v>75</v>
      </c>
      <c r="X1455" s="2" t="s">
        <v>10849</v>
      </c>
      <c r="Y1455" s="4" t="s">
        <v>77</v>
      </c>
      <c r="Z1455" s="4"/>
      <c r="AA1455" s="4"/>
      <c r="AB1455" s="4"/>
    </row>
    <row r="1456" customFormat="false" ht="75" hidden="false" customHeight="true" outlineLevel="0" collapsed="false">
      <c r="A1456" s="4" t="s">
        <v>10856</v>
      </c>
      <c r="B1456" s="4" t="s">
        <v>10836</v>
      </c>
      <c r="C1456" s="4" t="s">
        <v>10857</v>
      </c>
      <c r="D1456" s="4" t="n">
        <v>2005</v>
      </c>
      <c r="E1456" s="4" t="s">
        <v>91</v>
      </c>
      <c r="F1456" s="4" t="s">
        <v>10858</v>
      </c>
      <c r="G1456" s="4" t="str">
        <f aca="false">IF(LEFT(I1456,3)="R1 ","L6",IF(D1456&gt;=2014,"L1",IF(D1456&gt;=1998,"L2",IF(D1456&gt;=1987,"L3",IF(D1456&gt;=1978,"L4",IF(D1456&gt;=1965,"L5","L6"))))))</f>
        <v>L2</v>
      </c>
      <c r="H1456" s="4" t="str">
        <f aca="false">IFERROR(INDEX(Lanes!$C$2:$C$60,MATCH(LEFT(I1456,FIND(" ",I1456)-1),Lanes!$A$2:$A$60,0)),"?")</f>
        <v>V</v>
      </c>
      <c r="I1456" s="4" t="s">
        <v>10766</v>
      </c>
      <c r="J1456" s="4"/>
      <c r="K1456" s="4" t="s">
        <v>370</v>
      </c>
      <c r="L1456" s="4" t="s">
        <v>352</v>
      </c>
      <c r="M1456" s="4" t="s">
        <v>10767</v>
      </c>
      <c r="N1456" s="4" t="s">
        <v>10768</v>
      </c>
      <c r="O1456" s="4" t="s">
        <v>10859</v>
      </c>
      <c r="P1456" s="2" t="s">
        <v>10860</v>
      </c>
      <c r="Q1456" s="2" t="s">
        <v>10861</v>
      </c>
      <c r="R1456" s="4" t="s">
        <v>50</v>
      </c>
      <c r="S1456" s="4" t="s">
        <v>10862</v>
      </c>
      <c r="T1456" s="4" t="s">
        <v>402</v>
      </c>
      <c r="U1456" s="4"/>
      <c r="V1456" s="4"/>
      <c r="W1456" s="4" t="s">
        <v>75</v>
      </c>
      <c r="X1456" s="2" t="s">
        <v>10849</v>
      </c>
      <c r="Y1456" s="4" t="s">
        <v>77</v>
      </c>
      <c r="Z1456" s="4"/>
      <c r="AA1456" s="4"/>
      <c r="AB1456" s="4"/>
    </row>
    <row r="1457" customFormat="false" ht="75" hidden="false" customHeight="true" outlineLevel="0" collapsed="false">
      <c r="A1457" s="4" t="s">
        <v>10863</v>
      </c>
      <c r="B1457" s="4" t="s">
        <v>10836</v>
      </c>
      <c r="C1457" s="4" t="s">
        <v>10864</v>
      </c>
      <c r="D1457" s="4" t="n">
        <v>2009</v>
      </c>
      <c r="E1457" s="4" t="s">
        <v>91</v>
      </c>
      <c r="F1457" s="4" t="s">
        <v>2916</v>
      </c>
      <c r="G1457" s="4" t="str">
        <f aca="false">IF(LEFT(I1457,3)="R1 ","L6",IF(D1457&gt;=2014,"L1",IF(D1457&gt;=1998,"L2",IF(D1457&gt;=1987,"L3",IF(D1457&gt;=1978,"L4",IF(D1457&gt;=1965,"L5","L6"))))))</f>
        <v>L2</v>
      </c>
      <c r="H1457" s="4" t="str">
        <f aca="false">IFERROR(INDEX(Lanes!$C$2:$C$60,MATCH(LEFT(I1457,FIND(" ",I1457)-1),Lanes!$A$2:$A$60,0)),"?")</f>
        <v>V</v>
      </c>
      <c r="I1457" s="4" t="s">
        <v>10766</v>
      </c>
      <c r="J1457" s="4"/>
      <c r="K1457" s="4" t="s">
        <v>370</v>
      </c>
      <c r="L1457" s="4" t="s">
        <v>352</v>
      </c>
      <c r="M1457" s="4" t="s">
        <v>10767</v>
      </c>
      <c r="N1457" s="4" t="s">
        <v>10768</v>
      </c>
      <c r="O1457" s="4" t="s">
        <v>10865</v>
      </c>
      <c r="P1457" s="2" t="s">
        <v>10866</v>
      </c>
      <c r="Q1457" s="2" t="s">
        <v>10867</v>
      </c>
      <c r="R1457" s="4" t="s">
        <v>50</v>
      </c>
      <c r="S1457" s="4" t="s">
        <v>10868</v>
      </c>
      <c r="T1457" s="4" t="s">
        <v>402</v>
      </c>
      <c r="U1457" s="4"/>
      <c r="V1457" s="4"/>
      <c r="W1457" s="4" t="s">
        <v>75</v>
      </c>
      <c r="X1457" s="2" t="s">
        <v>10849</v>
      </c>
      <c r="Y1457" s="4" t="s">
        <v>77</v>
      </c>
      <c r="Z1457" s="4"/>
      <c r="AA1457" s="4"/>
      <c r="AB1457" s="4"/>
    </row>
    <row r="1458" customFormat="false" ht="75" hidden="false" customHeight="true" outlineLevel="0" collapsed="false">
      <c r="A1458" s="4" t="s">
        <v>10869</v>
      </c>
      <c r="B1458" s="4" t="s">
        <v>10870</v>
      </c>
      <c r="C1458" s="4" t="s">
        <v>10871</v>
      </c>
      <c r="D1458" s="4" t="n">
        <v>2001</v>
      </c>
      <c r="E1458" s="4" t="s">
        <v>91</v>
      </c>
      <c r="F1458" s="4" t="s">
        <v>10872</v>
      </c>
      <c r="G1458" s="4" t="str">
        <f aca="false">IF(LEFT(I1458,3)="R1 ","L6",IF(D1458&gt;=2014,"L1",IF(D1458&gt;=1998,"L2",IF(D1458&gt;=1987,"L3",IF(D1458&gt;=1978,"L4",IF(D1458&gt;=1965,"L5","L6"))))))</f>
        <v>L2</v>
      </c>
      <c r="H1458" s="4" t="str">
        <f aca="false">IFERROR(INDEX(Lanes!$C$2:$C$60,MATCH(LEFT(I1458,FIND(" ",I1458)-1),Lanes!$A$2:$A$60,0)),"?")</f>
        <v>V</v>
      </c>
      <c r="I1458" s="4" t="s">
        <v>10766</v>
      </c>
      <c r="J1458" s="4" t="s">
        <v>8025</v>
      </c>
      <c r="K1458" s="4" t="s">
        <v>249</v>
      </c>
      <c r="L1458" s="4" t="s">
        <v>352</v>
      </c>
      <c r="M1458" s="4" t="s">
        <v>10767</v>
      </c>
      <c r="N1458" s="4" t="s">
        <v>10768</v>
      </c>
      <c r="O1458" s="4" t="s">
        <v>10873</v>
      </c>
      <c r="P1458" s="2" t="s">
        <v>10874</v>
      </c>
      <c r="Q1458" s="2" t="s">
        <v>10875</v>
      </c>
      <c r="R1458" s="4" t="s">
        <v>50</v>
      </c>
      <c r="S1458" s="4" t="s">
        <v>10876</v>
      </c>
      <c r="T1458" s="4" t="s">
        <v>107</v>
      </c>
      <c r="U1458" s="4"/>
      <c r="V1458" s="4"/>
      <c r="W1458" s="4"/>
      <c r="X1458" s="2" t="s">
        <v>10877</v>
      </c>
      <c r="Y1458" s="4" t="s">
        <v>77</v>
      </c>
      <c r="Z1458" s="4"/>
      <c r="AA1458" s="4"/>
      <c r="AB1458" s="4"/>
    </row>
    <row r="1459" customFormat="false" ht="75" hidden="false" customHeight="true" outlineLevel="0" collapsed="false">
      <c r="A1459" s="4" t="s">
        <v>10878</v>
      </c>
      <c r="B1459" s="4" t="s">
        <v>10879</v>
      </c>
      <c r="C1459" s="4" t="s">
        <v>10879</v>
      </c>
      <c r="D1459" s="4" t="n">
        <v>1986</v>
      </c>
      <c r="E1459" s="4" t="s">
        <v>91</v>
      </c>
      <c r="F1459" s="4" t="s">
        <v>10880</v>
      </c>
      <c r="G1459" s="4" t="str">
        <f aca="false">IF(LEFT(I1459,3)="R1 ","L6",IF(D1459&gt;=2014,"L1",IF(D1459&gt;=1998,"L2",IF(D1459&gt;=1987,"L3",IF(D1459&gt;=1978,"L4",IF(D1459&gt;=1965,"L5","L6"))))))</f>
        <v>L4</v>
      </c>
      <c r="H1459" s="4" t="str">
        <f aca="false">IFERROR(INDEX(Lanes!$C$2:$C$60,MATCH(LEFT(I1459,FIND(" ",I1459)-1),Lanes!$A$2:$A$60,0)),"?")</f>
        <v>V</v>
      </c>
      <c r="I1459" s="4" t="s">
        <v>10766</v>
      </c>
      <c r="J1459" s="4"/>
      <c r="K1459" s="4" t="s">
        <v>429</v>
      </c>
      <c r="L1459" s="4" t="s">
        <v>352</v>
      </c>
      <c r="M1459" s="4" t="s">
        <v>3431</v>
      </c>
      <c r="N1459" s="4" t="s">
        <v>3432</v>
      </c>
      <c r="O1459" s="4" t="s">
        <v>10881</v>
      </c>
      <c r="P1459" s="2" t="s">
        <v>10882</v>
      </c>
      <c r="Q1459" s="2" t="s">
        <v>10883</v>
      </c>
      <c r="R1459" s="4" t="s">
        <v>50</v>
      </c>
      <c r="S1459" s="4" t="s">
        <v>10884</v>
      </c>
      <c r="T1459" s="4" t="s">
        <v>402</v>
      </c>
      <c r="U1459" s="4"/>
      <c r="V1459" s="4"/>
      <c r="W1459" s="4" t="s">
        <v>75</v>
      </c>
      <c r="X1459" s="2" t="s">
        <v>10885</v>
      </c>
      <c r="Y1459" s="4" t="s">
        <v>77</v>
      </c>
      <c r="Z1459" s="4"/>
      <c r="AA1459" s="4"/>
      <c r="AB1459" s="4"/>
    </row>
    <row r="1460" customFormat="false" ht="75" hidden="false" customHeight="true" outlineLevel="0" collapsed="false">
      <c r="A1460" s="4" t="s">
        <v>10886</v>
      </c>
      <c r="B1460" s="4" t="s">
        <v>10879</v>
      </c>
      <c r="C1460" s="4" t="s">
        <v>10887</v>
      </c>
      <c r="D1460" s="4" t="n">
        <v>1989</v>
      </c>
      <c r="E1460" s="4" t="s">
        <v>91</v>
      </c>
      <c r="F1460" s="4" t="s">
        <v>1416</v>
      </c>
      <c r="G1460" s="4" t="str">
        <f aca="false">IF(LEFT(I1460,3)="R1 ","L6",IF(D1460&gt;=2014,"L1",IF(D1460&gt;=1998,"L2",IF(D1460&gt;=1987,"L3",IF(D1460&gt;=1978,"L4",IF(D1460&gt;=1965,"L5","L6"))))))</f>
        <v>L3</v>
      </c>
      <c r="H1460" s="4" t="str">
        <f aca="false">IFERROR(INDEX(Lanes!$C$2:$C$60,MATCH(LEFT(I1460,FIND(" ",I1460)-1),Lanes!$A$2:$A$60,0)),"?")</f>
        <v>V</v>
      </c>
      <c r="I1460" s="4" t="s">
        <v>10766</v>
      </c>
      <c r="J1460" s="4"/>
      <c r="K1460" s="4" t="s">
        <v>429</v>
      </c>
      <c r="L1460" s="4" t="s">
        <v>352</v>
      </c>
      <c r="M1460" s="4" t="s">
        <v>3431</v>
      </c>
      <c r="N1460" s="4" t="s">
        <v>3432</v>
      </c>
      <c r="O1460" s="4" t="s">
        <v>10888</v>
      </c>
      <c r="P1460" s="2" t="s">
        <v>10889</v>
      </c>
      <c r="Q1460" s="2" t="s">
        <v>10890</v>
      </c>
      <c r="R1460" s="4" t="s">
        <v>50</v>
      </c>
      <c r="S1460" s="4" t="s">
        <v>10891</v>
      </c>
      <c r="T1460" s="4" t="s">
        <v>52</v>
      </c>
      <c r="U1460" s="4"/>
      <c r="V1460" s="4"/>
      <c r="W1460" s="4" t="s">
        <v>75</v>
      </c>
      <c r="X1460" s="2" t="s">
        <v>10885</v>
      </c>
      <c r="Y1460" s="4" t="s">
        <v>77</v>
      </c>
      <c r="Z1460" s="4"/>
      <c r="AA1460" s="4"/>
      <c r="AB1460" s="4"/>
    </row>
    <row r="1461" customFormat="false" ht="75" hidden="false" customHeight="true" outlineLevel="0" collapsed="false">
      <c r="A1461" s="4" t="s">
        <v>10892</v>
      </c>
      <c r="B1461" s="4" t="s">
        <v>10879</v>
      </c>
      <c r="C1461" s="4" t="s">
        <v>10893</v>
      </c>
      <c r="D1461" s="4" t="n">
        <v>1992</v>
      </c>
      <c r="E1461" s="4" t="s">
        <v>91</v>
      </c>
      <c r="F1461" s="4" t="s">
        <v>10894</v>
      </c>
      <c r="G1461" s="4" t="str">
        <f aca="false">IF(LEFT(I1461,3)="R1 ","L6",IF(D1461&gt;=2014,"L1",IF(D1461&gt;=1998,"L2",IF(D1461&gt;=1987,"L3",IF(D1461&gt;=1978,"L4",IF(D1461&gt;=1965,"L5","L6"))))))</f>
        <v>L3</v>
      </c>
      <c r="H1461" s="4" t="str">
        <f aca="false">IFERROR(INDEX(Lanes!$C$2:$C$60,MATCH(LEFT(I1461,FIND(" ",I1461)-1),Lanes!$A$2:$A$60,0)),"?")</f>
        <v>V</v>
      </c>
      <c r="I1461" s="4" t="s">
        <v>10766</v>
      </c>
      <c r="J1461" s="4"/>
      <c r="K1461" s="4" t="s">
        <v>370</v>
      </c>
      <c r="L1461" s="4" t="s">
        <v>352</v>
      </c>
      <c r="M1461" s="4" t="s">
        <v>3431</v>
      </c>
      <c r="N1461" s="4" t="s">
        <v>3432</v>
      </c>
      <c r="O1461" s="4" t="s">
        <v>10895</v>
      </c>
      <c r="P1461" s="2" t="s">
        <v>10896</v>
      </c>
      <c r="Q1461" s="2" t="s">
        <v>10897</v>
      </c>
      <c r="R1461" s="4" t="s">
        <v>50</v>
      </c>
      <c r="S1461" s="4" t="s">
        <v>10898</v>
      </c>
      <c r="T1461" s="4" t="s">
        <v>52</v>
      </c>
      <c r="U1461" s="4" t="s">
        <v>75</v>
      </c>
      <c r="V1461" s="4"/>
      <c r="W1461" s="4" t="s">
        <v>75</v>
      </c>
      <c r="X1461" s="2" t="s">
        <v>10885</v>
      </c>
      <c r="Y1461" s="4" t="s">
        <v>77</v>
      </c>
      <c r="Z1461" s="4"/>
      <c r="AA1461" s="4"/>
      <c r="AB1461" s="4"/>
    </row>
    <row r="1462" customFormat="false" ht="75" hidden="false" customHeight="true" outlineLevel="0" collapsed="false">
      <c r="A1462" s="4" t="s">
        <v>10899</v>
      </c>
      <c r="B1462" s="4" t="s">
        <v>10879</v>
      </c>
      <c r="C1462" s="4" t="s">
        <v>10900</v>
      </c>
      <c r="D1462" s="4" t="n">
        <v>1995</v>
      </c>
      <c r="E1462" s="4" t="s">
        <v>91</v>
      </c>
      <c r="F1462" s="4" t="s">
        <v>10901</v>
      </c>
      <c r="G1462" s="4" t="str">
        <f aca="false">IF(LEFT(I1462,3)="R1 ","L6",IF(D1462&gt;=2014,"L1",IF(D1462&gt;=1998,"L2",IF(D1462&gt;=1987,"L3",IF(D1462&gt;=1978,"L4",IF(D1462&gt;=1965,"L5","L6"))))))</f>
        <v>L3</v>
      </c>
      <c r="H1462" s="4" t="str">
        <f aca="false">IFERROR(INDEX(Lanes!$C$2:$C$60,MATCH(LEFT(I1462,FIND(" ",I1462)-1),Lanes!$A$2:$A$60,0)),"?")</f>
        <v>V</v>
      </c>
      <c r="I1462" s="4" t="s">
        <v>10766</v>
      </c>
      <c r="J1462" s="4"/>
      <c r="K1462" s="4" t="s">
        <v>370</v>
      </c>
      <c r="L1462" s="4" t="s">
        <v>352</v>
      </c>
      <c r="M1462" s="4" t="s">
        <v>3431</v>
      </c>
      <c r="N1462" s="4" t="s">
        <v>3432</v>
      </c>
      <c r="O1462" s="4" t="s">
        <v>10902</v>
      </c>
      <c r="P1462" s="2" t="s">
        <v>10903</v>
      </c>
      <c r="Q1462" s="2" t="s">
        <v>10904</v>
      </c>
      <c r="R1462" s="4" t="s">
        <v>50</v>
      </c>
      <c r="S1462" s="4" t="s">
        <v>10905</v>
      </c>
      <c r="T1462" s="4" t="s">
        <v>52</v>
      </c>
      <c r="U1462" s="4"/>
      <c r="V1462" s="4"/>
      <c r="W1462" s="4" t="s">
        <v>75</v>
      </c>
      <c r="X1462" s="2" t="s">
        <v>10885</v>
      </c>
      <c r="Y1462" s="4" t="s">
        <v>77</v>
      </c>
      <c r="Z1462" s="4"/>
      <c r="AA1462" s="4"/>
      <c r="AB1462" s="4"/>
    </row>
    <row r="1463" customFormat="false" ht="75" hidden="false" customHeight="true" outlineLevel="0" collapsed="false">
      <c r="A1463" s="4" t="s">
        <v>10906</v>
      </c>
      <c r="B1463" s="4" t="s">
        <v>10879</v>
      </c>
      <c r="C1463" s="4" t="s">
        <v>10907</v>
      </c>
      <c r="D1463" s="4" t="n">
        <v>1997</v>
      </c>
      <c r="E1463" s="4" t="s">
        <v>91</v>
      </c>
      <c r="F1463" s="4" t="s">
        <v>10901</v>
      </c>
      <c r="G1463" s="4" t="str">
        <f aca="false">IF(LEFT(I1463,3)="R1 ","L6",IF(D1463&gt;=2014,"L1",IF(D1463&gt;=1998,"L2",IF(D1463&gt;=1987,"L3",IF(D1463&gt;=1978,"L4",IF(D1463&gt;=1965,"L5","L6"))))))</f>
        <v>L3</v>
      </c>
      <c r="H1463" s="4" t="str">
        <f aca="false">IFERROR(INDEX(Lanes!$C$2:$C$60,MATCH(LEFT(I1463,FIND(" ",I1463)-1),Lanes!$A$2:$A$60,0)),"?")</f>
        <v>V</v>
      </c>
      <c r="I1463" s="4" t="s">
        <v>10766</v>
      </c>
      <c r="J1463" s="4" t="s">
        <v>8025</v>
      </c>
      <c r="K1463" s="4" t="s">
        <v>249</v>
      </c>
      <c r="L1463" s="4" t="s">
        <v>352</v>
      </c>
      <c r="M1463" s="4" t="s">
        <v>3431</v>
      </c>
      <c r="N1463" s="4" t="s">
        <v>3432</v>
      </c>
      <c r="O1463" s="4" t="s">
        <v>10908</v>
      </c>
      <c r="P1463" s="2" t="s">
        <v>10909</v>
      </c>
      <c r="Q1463" s="2" t="s">
        <v>10910</v>
      </c>
      <c r="R1463" s="4" t="s">
        <v>50</v>
      </c>
      <c r="S1463" s="4" t="s">
        <v>10911</v>
      </c>
      <c r="T1463" s="4" t="s">
        <v>107</v>
      </c>
      <c r="U1463" s="4"/>
      <c r="V1463" s="4"/>
      <c r="W1463" s="4" t="s">
        <v>75</v>
      </c>
      <c r="X1463" s="2" t="s">
        <v>10885</v>
      </c>
      <c r="Y1463" s="4" t="s">
        <v>77</v>
      </c>
      <c r="Z1463" s="4"/>
      <c r="AA1463" s="4"/>
      <c r="AB1463" s="4"/>
    </row>
    <row r="1464" customFormat="false" ht="75" hidden="false" customHeight="true" outlineLevel="0" collapsed="false">
      <c r="A1464" s="4" t="s">
        <v>10912</v>
      </c>
      <c r="B1464" s="4" t="s">
        <v>10879</v>
      </c>
      <c r="C1464" s="4" t="s">
        <v>10913</v>
      </c>
      <c r="D1464" s="4" t="n">
        <v>2000</v>
      </c>
      <c r="E1464" s="4" t="s">
        <v>91</v>
      </c>
      <c r="F1464" s="4" t="s">
        <v>10901</v>
      </c>
      <c r="G1464" s="4" t="str">
        <f aca="false">IF(LEFT(I1464,3)="R1 ","L6",IF(D1464&gt;=2014,"L1",IF(D1464&gt;=1998,"L2",IF(D1464&gt;=1987,"L3",IF(D1464&gt;=1978,"L4",IF(D1464&gt;=1965,"L5","L6"))))))</f>
        <v>L2</v>
      </c>
      <c r="H1464" s="4" t="str">
        <f aca="false">IFERROR(INDEX(Lanes!$C$2:$C$60,MATCH(LEFT(I1464,FIND(" ",I1464)-1),Lanes!$A$2:$A$60,0)),"?")</f>
        <v>V</v>
      </c>
      <c r="I1464" s="4" t="s">
        <v>10766</v>
      </c>
      <c r="J1464" s="4" t="s">
        <v>8025</v>
      </c>
      <c r="K1464" s="4" t="s">
        <v>925</v>
      </c>
      <c r="L1464" s="4" t="s">
        <v>352</v>
      </c>
      <c r="M1464" s="4" t="s">
        <v>3431</v>
      </c>
      <c r="N1464" s="4" t="s">
        <v>3432</v>
      </c>
      <c r="O1464" s="4" t="s">
        <v>10914</v>
      </c>
      <c r="P1464" s="2" t="s">
        <v>10915</v>
      </c>
      <c r="Q1464" s="2" t="s">
        <v>10916</v>
      </c>
      <c r="R1464" s="4" t="s">
        <v>50</v>
      </c>
      <c r="S1464" s="4" t="s">
        <v>10917</v>
      </c>
      <c r="T1464" s="4" t="s">
        <v>402</v>
      </c>
      <c r="U1464" s="4"/>
      <c r="V1464" s="4"/>
      <c r="W1464" s="4" t="s">
        <v>75</v>
      </c>
      <c r="X1464" s="2" t="s">
        <v>10885</v>
      </c>
      <c r="Y1464" s="4" t="s">
        <v>77</v>
      </c>
      <c r="Z1464" s="4"/>
      <c r="AA1464" s="4"/>
      <c r="AB1464" s="4"/>
    </row>
    <row r="1465" customFormat="false" ht="75" hidden="false" customHeight="true" outlineLevel="0" collapsed="false">
      <c r="A1465" s="4" t="s">
        <v>10918</v>
      </c>
      <c r="B1465" s="4" t="s">
        <v>10879</v>
      </c>
      <c r="C1465" s="4" t="s">
        <v>10919</v>
      </c>
      <c r="D1465" s="4" t="n">
        <v>2003</v>
      </c>
      <c r="E1465" s="4" t="s">
        <v>91</v>
      </c>
      <c r="F1465" s="4" t="s">
        <v>10901</v>
      </c>
      <c r="G1465" s="4" t="str">
        <f aca="false">IF(LEFT(I1465,3)="R1 ","L6",IF(D1465&gt;=2014,"L1",IF(D1465&gt;=1998,"L2",IF(D1465&gt;=1987,"L3",IF(D1465&gt;=1978,"L4",IF(D1465&gt;=1965,"L5","L6"))))))</f>
        <v>L2</v>
      </c>
      <c r="H1465" s="4" t="str">
        <f aca="false">IFERROR(INDEX(Lanes!$C$2:$C$60,MATCH(LEFT(I1465,FIND(" ",I1465)-1),Lanes!$A$2:$A$60,0)),"?")</f>
        <v>V</v>
      </c>
      <c r="I1465" s="4" t="s">
        <v>10766</v>
      </c>
      <c r="J1465" s="4"/>
      <c r="K1465" s="4" t="s">
        <v>2678</v>
      </c>
      <c r="L1465" s="4" t="s">
        <v>352</v>
      </c>
      <c r="M1465" s="4" t="s">
        <v>3431</v>
      </c>
      <c r="N1465" s="4" t="s">
        <v>3432</v>
      </c>
      <c r="O1465" s="4" t="s">
        <v>10920</v>
      </c>
      <c r="P1465" s="2" t="s">
        <v>10921</v>
      </c>
      <c r="Q1465" s="2" t="s">
        <v>10922</v>
      </c>
      <c r="R1465" s="4" t="s">
        <v>50</v>
      </c>
      <c r="S1465" s="4" t="s">
        <v>10923</v>
      </c>
      <c r="T1465" s="4" t="s">
        <v>107</v>
      </c>
      <c r="U1465" s="4"/>
      <c r="V1465" s="4"/>
      <c r="W1465" s="4" t="s">
        <v>75</v>
      </c>
      <c r="X1465" s="2" t="s">
        <v>10885</v>
      </c>
      <c r="Y1465" s="4" t="s">
        <v>77</v>
      </c>
      <c r="Z1465" s="4"/>
      <c r="AA1465" s="4"/>
      <c r="AB1465" s="4"/>
    </row>
    <row r="1466" customFormat="false" ht="75" hidden="false" customHeight="true" outlineLevel="0" collapsed="false">
      <c r="A1466" s="4" t="s">
        <v>10924</v>
      </c>
      <c r="B1466" s="4" t="s">
        <v>10925</v>
      </c>
      <c r="C1466" s="4" t="s">
        <v>10926</v>
      </c>
      <c r="D1466" s="4" t="n">
        <v>1994</v>
      </c>
      <c r="E1466" s="4" t="s">
        <v>91</v>
      </c>
      <c r="F1466" s="4" t="s">
        <v>10927</v>
      </c>
      <c r="G1466" s="4" t="str">
        <f aca="false">IF(LEFT(I1466,3)="R1 ","L6",IF(D1466&gt;=2014,"L1",IF(D1466&gt;=1998,"L2",IF(D1466&gt;=1987,"L3",IF(D1466&gt;=1978,"L4",IF(D1466&gt;=1965,"L5","L6"))))))</f>
        <v>L3</v>
      </c>
      <c r="H1466" s="4" t="str">
        <f aca="false">IFERROR(INDEX(Lanes!$C$2:$C$60,MATCH(LEFT(I1466,FIND(" ",I1466)-1),Lanes!$A$2:$A$60,0)),"?")</f>
        <v>V</v>
      </c>
      <c r="I1466" s="4" t="s">
        <v>10766</v>
      </c>
      <c r="J1466" s="4"/>
      <c r="K1466" s="4" t="s">
        <v>2670</v>
      </c>
      <c r="L1466" s="4" t="s">
        <v>93</v>
      </c>
      <c r="M1466" s="4" t="s">
        <v>1834</v>
      </c>
      <c r="N1466" s="4"/>
      <c r="O1466" s="4" t="s">
        <v>10928</v>
      </c>
      <c r="P1466" s="2" t="s">
        <v>10929</v>
      </c>
      <c r="Q1466" s="2" t="s">
        <v>10930</v>
      </c>
      <c r="R1466" s="4" t="s">
        <v>50</v>
      </c>
      <c r="S1466" s="4" t="s">
        <v>10931</v>
      </c>
      <c r="T1466" s="4" t="s">
        <v>107</v>
      </c>
      <c r="U1466" s="4"/>
      <c r="V1466" s="4"/>
      <c r="W1466" s="4"/>
      <c r="X1466" s="2" t="s">
        <v>10932</v>
      </c>
      <c r="Y1466" s="4" t="s">
        <v>77</v>
      </c>
      <c r="Z1466" s="4"/>
      <c r="AA1466" s="4"/>
      <c r="AB1466" s="4"/>
    </row>
    <row r="1467" customFormat="false" ht="75" hidden="false" customHeight="true" outlineLevel="0" collapsed="false">
      <c r="A1467" s="4" t="s">
        <v>10933</v>
      </c>
      <c r="B1467" s="4" t="s">
        <v>10925</v>
      </c>
      <c r="C1467" s="4" t="s">
        <v>10934</v>
      </c>
      <c r="D1467" s="4" t="n">
        <v>1995</v>
      </c>
      <c r="E1467" s="4" t="s">
        <v>91</v>
      </c>
      <c r="F1467" s="4" t="s">
        <v>2614</v>
      </c>
      <c r="G1467" s="4" t="str">
        <f aca="false">IF(LEFT(I1467,3)="R1 ","L6",IF(D1467&gt;=2014,"L1",IF(D1467&gt;=1998,"L2",IF(D1467&gt;=1987,"L3",IF(D1467&gt;=1978,"L4",IF(D1467&gt;=1965,"L5","L6"))))))</f>
        <v>L3</v>
      </c>
      <c r="H1467" s="4" t="str">
        <f aca="false">IFERROR(INDEX(Lanes!$C$2:$C$60,MATCH(LEFT(I1467,FIND(" ",I1467)-1),Lanes!$A$2:$A$60,0)),"?")</f>
        <v>V</v>
      </c>
      <c r="I1467" s="4" t="s">
        <v>10766</v>
      </c>
      <c r="J1467" s="4"/>
      <c r="K1467" s="4" t="s">
        <v>2670</v>
      </c>
      <c r="L1467" s="4" t="s">
        <v>93</v>
      </c>
      <c r="M1467" s="4" t="s">
        <v>1834</v>
      </c>
      <c r="N1467" s="4"/>
      <c r="O1467" s="4" t="s">
        <v>10935</v>
      </c>
      <c r="P1467" s="2" t="s">
        <v>10936</v>
      </c>
      <c r="Q1467" s="2" t="s">
        <v>10937</v>
      </c>
      <c r="R1467" s="4" t="s">
        <v>50</v>
      </c>
      <c r="S1467" s="4" t="s">
        <v>10938</v>
      </c>
      <c r="T1467" s="4" t="s">
        <v>52</v>
      </c>
      <c r="U1467" s="4"/>
      <c r="V1467" s="4"/>
      <c r="W1467" s="4"/>
      <c r="X1467" s="2" t="s">
        <v>10932</v>
      </c>
      <c r="Y1467" s="4" t="s">
        <v>77</v>
      </c>
      <c r="Z1467" s="4"/>
      <c r="AA1467" s="4"/>
      <c r="AB1467" s="4"/>
    </row>
    <row r="1468" customFormat="false" ht="75" hidden="false" customHeight="true" outlineLevel="0" collapsed="false">
      <c r="A1468" s="4" t="s">
        <v>10939</v>
      </c>
      <c r="B1468" s="4" t="s">
        <v>10925</v>
      </c>
      <c r="C1468" s="4" t="s">
        <v>10940</v>
      </c>
      <c r="D1468" s="4" t="n">
        <v>1997</v>
      </c>
      <c r="E1468" s="4" t="s">
        <v>91</v>
      </c>
      <c r="F1468" s="4" t="s">
        <v>910</v>
      </c>
      <c r="G1468" s="4" t="str">
        <f aca="false">IF(LEFT(I1468,3)="R1 ","L6",IF(D1468&gt;=2014,"L1",IF(D1468&gt;=1998,"L2",IF(D1468&gt;=1987,"L3",IF(D1468&gt;=1978,"L4",IF(D1468&gt;=1965,"L5","L6"))))))</f>
        <v>L3</v>
      </c>
      <c r="H1468" s="4" t="str">
        <f aca="false">IFERROR(INDEX(Lanes!$C$2:$C$60,MATCH(LEFT(I1468,FIND(" ",I1468)-1),Lanes!$A$2:$A$60,0)),"?")</f>
        <v>V</v>
      </c>
      <c r="I1468" s="4" t="s">
        <v>10766</v>
      </c>
      <c r="J1468" s="4"/>
      <c r="K1468" s="4" t="s">
        <v>370</v>
      </c>
      <c r="L1468" s="4" t="s">
        <v>93</v>
      </c>
      <c r="M1468" s="4" t="s">
        <v>1834</v>
      </c>
      <c r="N1468" s="4"/>
      <c r="O1468" s="4" t="s">
        <v>10941</v>
      </c>
      <c r="P1468" s="2" t="s">
        <v>10942</v>
      </c>
      <c r="Q1468" s="2" t="s">
        <v>10943</v>
      </c>
      <c r="R1468" s="4" t="s">
        <v>50</v>
      </c>
      <c r="S1468" s="4" t="s">
        <v>10944</v>
      </c>
      <c r="T1468" s="4" t="s">
        <v>52</v>
      </c>
      <c r="U1468" s="4" t="s">
        <v>75</v>
      </c>
      <c r="V1468" s="4"/>
      <c r="W1468" s="4"/>
      <c r="X1468" s="2" t="s">
        <v>10932</v>
      </c>
      <c r="Y1468" s="4" t="s">
        <v>77</v>
      </c>
      <c r="Z1468" s="4"/>
      <c r="AA1468" s="4"/>
      <c r="AB1468" s="4"/>
    </row>
    <row r="1469" customFormat="false" ht="75" hidden="false" customHeight="true" outlineLevel="0" collapsed="false">
      <c r="A1469" s="4" t="s">
        <v>10945</v>
      </c>
      <c r="B1469" s="4" t="s">
        <v>10925</v>
      </c>
      <c r="C1469" s="4" t="s">
        <v>10946</v>
      </c>
      <c r="D1469" s="4" t="n">
        <v>1999</v>
      </c>
      <c r="E1469" s="4" t="s">
        <v>91</v>
      </c>
      <c r="F1469" s="4" t="s">
        <v>910</v>
      </c>
      <c r="G1469" s="4" t="str">
        <f aca="false">IF(LEFT(I1469,3)="R1 ","L6",IF(D1469&gt;=2014,"L1",IF(D1469&gt;=1998,"L2",IF(D1469&gt;=1987,"L3",IF(D1469&gt;=1978,"L4",IF(D1469&gt;=1965,"L5","L6"))))))</f>
        <v>L2</v>
      </c>
      <c r="H1469" s="4" t="str">
        <f aca="false">IFERROR(INDEX(Lanes!$C$2:$C$60,MATCH(LEFT(I1469,FIND(" ",I1469)-1),Lanes!$A$2:$A$60,0)),"?")</f>
        <v>V</v>
      </c>
      <c r="I1469" s="4" t="s">
        <v>10766</v>
      </c>
      <c r="J1469" s="4"/>
      <c r="K1469" s="4" t="s">
        <v>370</v>
      </c>
      <c r="L1469" s="4" t="s">
        <v>93</v>
      </c>
      <c r="M1469" s="4" t="s">
        <v>1834</v>
      </c>
      <c r="N1469" s="4"/>
      <c r="O1469" s="4" t="s">
        <v>10947</v>
      </c>
      <c r="P1469" s="2" t="s">
        <v>10948</v>
      </c>
      <c r="Q1469" s="2" t="s">
        <v>10949</v>
      </c>
      <c r="R1469" s="4" t="s">
        <v>50</v>
      </c>
      <c r="S1469" s="4" t="s">
        <v>10950</v>
      </c>
      <c r="T1469" s="4" t="s">
        <v>107</v>
      </c>
      <c r="U1469" s="4"/>
      <c r="V1469" s="4"/>
      <c r="W1469" s="4"/>
      <c r="X1469" s="2" t="s">
        <v>10932</v>
      </c>
      <c r="Y1469" s="4" t="s">
        <v>77</v>
      </c>
      <c r="Z1469" s="4"/>
      <c r="AA1469" s="4"/>
      <c r="AB1469" s="4"/>
    </row>
    <row r="1470" customFormat="false" ht="75" hidden="false" customHeight="true" outlineLevel="0" collapsed="false">
      <c r="A1470" s="4" t="s">
        <v>10951</v>
      </c>
      <c r="B1470" s="4" t="s">
        <v>10925</v>
      </c>
      <c r="C1470" s="4" t="s">
        <v>10952</v>
      </c>
      <c r="D1470" s="4" t="n">
        <v>2001</v>
      </c>
      <c r="E1470" s="4" t="s">
        <v>91</v>
      </c>
      <c r="F1470" s="4" t="s">
        <v>910</v>
      </c>
      <c r="G1470" s="4" t="str">
        <f aca="false">IF(LEFT(I1470,3)="R1 ","L6",IF(D1470&gt;=2014,"L1",IF(D1470&gt;=1998,"L2",IF(D1470&gt;=1987,"L3",IF(D1470&gt;=1978,"L4",IF(D1470&gt;=1965,"L5","L6"))))))</f>
        <v>L2</v>
      </c>
      <c r="H1470" s="4" t="str">
        <f aca="false">IFERROR(INDEX(Lanes!$C$2:$C$60,MATCH(LEFT(I1470,FIND(" ",I1470)-1),Lanes!$A$2:$A$60,0)),"?")</f>
        <v>V</v>
      </c>
      <c r="I1470" s="4" t="s">
        <v>10766</v>
      </c>
      <c r="J1470" s="4"/>
      <c r="K1470" s="4" t="s">
        <v>925</v>
      </c>
      <c r="L1470" s="4" t="s">
        <v>93</v>
      </c>
      <c r="M1470" s="4" t="s">
        <v>1834</v>
      </c>
      <c r="N1470" s="4"/>
      <c r="O1470" s="4" t="s">
        <v>10953</v>
      </c>
      <c r="P1470" s="2" t="s">
        <v>10954</v>
      </c>
      <c r="Q1470" s="2" t="s">
        <v>10955</v>
      </c>
      <c r="R1470" s="4" t="s">
        <v>50</v>
      </c>
      <c r="S1470" s="4" t="s">
        <v>10956</v>
      </c>
      <c r="T1470" s="4" t="s">
        <v>402</v>
      </c>
      <c r="U1470" s="4"/>
      <c r="V1470" s="4"/>
      <c r="W1470" s="4"/>
      <c r="X1470" s="2" t="s">
        <v>10932</v>
      </c>
      <c r="Y1470" s="4" t="s">
        <v>77</v>
      </c>
      <c r="Z1470" s="4"/>
      <c r="AA1470" s="4"/>
      <c r="AB1470" s="4"/>
    </row>
    <row r="1471" customFormat="false" ht="75" hidden="false" customHeight="true" outlineLevel="0" collapsed="false">
      <c r="A1471" s="4" t="s">
        <v>10957</v>
      </c>
      <c r="B1471" s="4" t="s">
        <v>10958</v>
      </c>
      <c r="C1471" s="4" t="s">
        <v>10958</v>
      </c>
      <c r="D1471" s="4" t="n">
        <v>1992</v>
      </c>
      <c r="E1471" s="4" t="s">
        <v>91</v>
      </c>
      <c r="F1471" s="4" t="s">
        <v>10959</v>
      </c>
      <c r="G1471" s="4" t="str">
        <f aca="false">IF(LEFT(I1471,3)="R1 ","L6",IF(D1471&gt;=2014,"L1",IF(D1471&gt;=1998,"L2",IF(D1471&gt;=1987,"L3",IF(D1471&gt;=1978,"L4",IF(D1471&gt;=1965,"L5","L6"))))))</f>
        <v>L3</v>
      </c>
      <c r="H1471" s="4" t="str">
        <f aca="false">IFERROR(INDEX(Lanes!$C$2:$C$60,MATCH(LEFT(I1471,FIND(" ",I1471)-1),Lanes!$A$2:$A$60,0)),"?")</f>
        <v>V</v>
      </c>
      <c r="I1471" s="4" t="s">
        <v>10766</v>
      </c>
      <c r="J1471" s="4"/>
      <c r="K1471" s="4" t="s">
        <v>370</v>
      </c>
      <c r="L1471" s="4" t="s">
        <v>352</v>
      </c>
      <c r="M1471" s="4" t="s">
        <v>10960</v>
      </c>
      <c r="N1471" s="4" t="s">
        <v>10768</v>
      </c>
      <c r="O1471" s="4" t="s">
        <v>10961</v>
      </c>
      <c r="P1471" s="2" t="s">
        <v>10962</v>
      </c>
      <c r="Q1471" s="2" t="s">
        <v>10963</v>
      </c>
      <c r="R1471" s="4" t="s">
        <v>50</v>
      </c>
      <c r="S1471" s="4" t="s">
        <v>10964</v>
      </c>
      <c r="T1471" s="4" t="s">
        <v>107</v>
      </c>
      <c r="U1471" s="4"/>
      <c r="V1471" s="4"/>
      <c r="W1471" s="4"/>
      <c r="X1471" s="2" t="s">
        <v>10965</v>
      </c>
      <c r="Y1471" s="4" t="s">
        <v>77</v>
      </c>
      <c r="Z1471" s="4"/>
      <c r="AA1471" s="4"/>
      <c r="AB1471" s="4"/>
    </row>
    <row r="1472" customFormat="false" ht="75" hidden="false" customHeight="true" outlineLevel="0" collapsed="false">
      <c r="A1472" s="4" t="s">
        <v>10966</v>
      </c>
      <c r="B1472" s="4" t="s">
        <v>10958</v>
      </c>
      <c r="C1472" s="4" t="s">
        <v>10967</v>
      </c>
      <c r="D1472" s="4" t="n">
        <v>1994</v>
      </c>
      <c r="E1472" s="4" t="s">
        <v>91</v>
      </c>
      <c r="F1472" s="4" t="s">
        <v>10968</v>
      </c>
      <c r="G1472" s="4" t="str">
        <f aca="false">IF(LEFT(I1472,3)="R1 ","L6",IF(D1472&gt;=2014,"L1",IF(D1472&gt;=1998,"L2",IF(D1472&gt;=1987,"L3",IF(D1472&gt;=1978,"L4",IF(D1472&gt;=1965,"L5","L6"))))))</f>
        <v>L3</v>
      </c>
      <c r="H1472" s="4" t="str">
        <f aca="false">IFERROR(INDEX(Lanes!$C$2:$C$60,MATCH(LEFT(I1472,FIND(" ",I1472)-1),Lanes!$A$2:$A$60,0)),"?")</f>
        <v>V</v>
      </c>
      <c r="I1472" s="4" t="s">
        <v>10766</v>
      </c>
      <c r="J1472" s="4"/>
      <c r="K1472" s="4" t="s">
        <v>3617</v>
      </c>
      <c r="L1472" s="4" t="s">
        <v>352</v>
      </c>
      <c r="M1472" s="4" t="s">
        <v>10960</v>
      </c>
      <c r="N1472" s="4" t="s">
        <v>10768</v>
      </c>
      <c r="O1472" s="4" t="s">
        <v>10969</v>
      </c>
      <c r="P1472" s="2" t="s">
        <v>10970</v>
      </c>
      <c r="Q1472" s="2" t="s">
        <v>10971</v>
      </c>
      <c r="R1472" s="4" t="s">
        <v>50</v>
      </c>
      <c r="S1472" s="4" t="s">
        <v>10972</v>
      </c>
      <c r="T1472" s="4" t="s">
        <v>52</v>
      </c>
      <c r="U1472" s="4"/>
      <c r="V1472" s="4"/>
      <c r="W1472" s="4"/>
      <c r="X1472" s="2" t="s">
        <v>10965</v>
      </c>
      <c r="Y1472" s="4" t="s">
        <v>77</v>
      </c>
      <c r="Z1472" s="4"/>
      <c r="AA1472" s="4"/>
      <c r="AB1472" s="4"/>
    </row>
    <row r="1473" customFormat="false" ht="75" hidden="false" customHeight="true" outlineLevel="0" collapsed="false">
      <c r="A1473" s="4" t="s">
        <v>10973</v>
      </c>
      <c r="B1473" s="4" t="s">
        <v>10958</v>
      </c>
      <c r="C1473" s="4" t="s">
        <v>10974</v>
      </c>
      <c r="D1473" s="4" t="n">
        <v>1997</v>
      </c>
      <c r="E1473" s="4" t="s">
        <v>91</v>
      </c>
      <c r="F1473" s="4" t="s">
        <v>924</v>
      </c>
      <c r="G1473" s="4" t="str">
        <f aca="false">IF(LEFT(I1473,3)="R1 ","L6",IF(D1473&gt;=2014,"L1",IF(D1473&gt;=1998,"L2",IF(D1473&gt;=1987,"L3",IF(D1473&gt;=1978,"L4",IF(D1473&gt;=1965,"L5","L6"))))))</f>
        <v>L3</v>
      </c>
      <c r="H1473" s="4" t="str">
        <f aca="false">IFERROR(INDEX(Lanes!$C$2:$C$60,MATCH(LEFT(I1473,FIND(" ",I1473)-1),Lanes!$A$2:$A$60,0)),"?")</f>
        <v>V</v>
      </c>
      <c r="I1473" s="4" t="s">
        <v>10766</v>
      </c>
      <c r="J1473" s="4"/>
      <c r="K1473" s="4" t="s">
        <v>3617</v>
      </c>
      <c r="L1473" s="4" t="s">
        <v>352</v>
      </c>
      <c r="M1473" s="4" t="s">
        <v>10960</v>
      </c>
      <c r="N1473" s="4" t="s">
        <v>10768</v>
      </c>
      <c r="O1473" s="4" t="s">
        <v>10975</v>
      </c>
      <c r="P1473" s="2" t="s">
        <v>10976</v>
      </c>
      <c r="Q1473" s="2" t="s">
        <v>10977</v>
      </c>
      <c r="R1473" s="4" t="s">
        <v>50</v>
      </c>
      <c r="S1473" s="4" t="s">
        <v>10978</v>
      </c>
      <c r="T1473" s="4" t="s">
        <v>107</v>
      </c>
      <c r="U1473" s="4"/>
      <c r="V1473" s="4"/>
      <c r="W1473" s="4"/>
      <c r="X1473" s="2" t="s">
        <v>10965</v>
      </c>
      <c r="Y1473" s="4" t="s">
        <v>77</v>
      </c>
      <c r="Z1473" s="4"/>
      <c r="AA1473" s="4"/>
      <c r="AB1473" s="4"/>
    </row>
    <row r="1474" customFormat="false" ht="75" hidden="false" customHeight="true" outlineLevel="0" collapsed="false">
      <c r="A1474" s="4" t="s">
        <v>10979</v>
      </c>
      <c r="B1474" s="4" t="s">
        <v>10980</v>
      </c>
      <c r="C1474" s="4" t="s">
        <v>10981</v>
      </c>
      <c r="D1474" s="4" t="n">
        <v>1993</v>
      </c>
      <c r="E1474" s="4" t="s">
        <v>91</v>
      </c>
      <c r="F1474" s="4" t="s">
        <v>5596</v>
      </c>
      <c r="G1474" s="4" t="str">
        <f aca="false">IF(LEFT(I1474,3)="R1 ","L6",IF(D1474&gt;=2014,"L1",IF(D1474&gt;=1998,"L2",IF(D1474&gt;=1987,"L3",IF(D1474&gt;=1978,"L4",IF(D1474&gt;=1965,"L5","L6"))))))</f>
        <v>L3</v>
      </c>
      <c r="H1474" s="4" t="str">
        <f aca="false">IFERROR(INDEX(Lanes!$C$2:$C$60,MATCH(LEFT(I1474,FIND(" ",I1474)-1),Lanes!$A$2:$A$60,0)),"?")</f>
        <v>V</v>
      </c>
      <c r="I1474" s="4" t="s">
        <v>10766</v>
      </c>
      <c r="J1474" s="4"/>
      <c r="K1474" s="4" t="s">
        <v>44</v>
      </c>
      <c r="L1474" s="4" t="s">
        <v>352</v>
      </c>
      <c r="M1474" s="4" t="s">
        <v>1982</v>
      </c>
      <c r="N1474" s="4" t="s">
        <v>10797</v>
      </c>
      <c r="O1474" s="4" t="s">
        <v>10982</v>
      </c>
      <c r="P1474" s="2" t="s">
        <v>10983</v>
      </c>
      <c r="Q1474" s="2" t="s">
        <v>10984</v>
      </c>
      <c r="R1474" s="4" t="s">
        <v>50</v>
      </c>
      <c r="S1474" s="4" t="s">
        <v>10985</v>
      </c>
      <c r="T1474" s="4" t="s">
        <v>52</v>
      </c>
      <c r="U1474" s="4"/>
      <c r="V1474" s="4"/>
      <c r="W1474" s="4"/>
      <c r="X1474" s="2" t="s">
        <v>10986</v>
      </c>
      <c r="Y1474" s="4" t="s">
        <v>77</v>
      </c>
      <c r="Z1474" s="4"/>
      <c r="AA1474" s="4"/>
      <c r="AB1474" s="4"/>
    </row>
    <row r="1475" customFormat="false" ht="75" hidden="false" customHeight="true" outlineLevel="0" collapsed="false">
      <c r="A1475" s="4" t="s">
        <v>10987</v>
      </c>
      <c r="B1475" s="4" t="s">
        <v>10980</v>
      </c>
      <c r="C1475" s="4" t="s">
        <v>10988</v>
      </c>
      <c r="D1475" s="4" t="n">
        <v>1995</v>
      </c>
      <c r="E1475" s="4" t="s">
        <v>91</v>
      </c>
      <c r="F1475" s="4" t="s">
        <v>5596</v>
      </c>
      <c r="G1475" s="4" t="str">
        <f aca="false">IF(LEFT(I1475,3)="R1 ","L6",IF(D1475&gt;=2014,"L1",IF(D1475&gt;=1998,"L2",IF(D1475&gt;=1987,"L3",IF(D1475&gt;=1978,"L4",IF(D1475&gt;=1965,"L5","L6"))))))</f>
        <v>L3</v>
      </c>
      <c r="H1475" s="4" t="str">
        <f aca="false">IFERROR(INDEX(Lanes!$C$2:$C$60,MATCH(LEFT(I1475,FIND(" ",I1475)-1),Lanes!$A$2:$A$60,0)),"?")</f>
        <v>V</v>
      </c>
      <c r="I1475" s="4" t="s">
        <v>10766</v>
      </c>
      <c r="J1475" s="4"/>
      <c r="K1475" s="4" t="s">
        <v>44</v>
      </c>
      <c r="L1475" s="4" t="s">
        <v>352</v>
      </c>
      <c r="M1475" s="4" t="s">
        <v>1982</v>
      </c>
      <c r="N1475" s="4" t="s">
        <v>10797</v>
      </c>
      <c r="O1475" s="4" t="s">
        <v>10989</v>
      </c>
      <c r="P1475" s="2" t="s">
        <v>10990</v>
      </c>
      <c r="Q1475" s="2" t="s">
        <v>10991</v>
      </c>
      <c r="R1475" s="4" t="s">
        <v>50</v>
      </c>
      <c r="S1475" s="4" t="s">
        <v>10992</v>
      </c>
      <c r="T1475" s="4" t="s">
        <v>107</v>
      </c>
      <c r="U1475" s="4"/>
      <c r="V1475" s="4"/>
      <c r="W1475" s="4"/>
      <c r="X1475" s="2" t="s">
        <v>10986</v>
      </c>
      <c r="Y1475" s="4" t="s">
        <v>77</v>
      </c>
      <c r="Z1475" s="4"/>
      <c r="AA1475" s="4"/>
      <c r="AB1475" s="4"/>
    </row>
    <row r="1476" customFormat="false" ht="75" hidden="false" customHeight="true" outlineLevel="0" collapsed="false">
      <c r="A1476" s="4" t="s">
        <v>10993</v>
      </c>
      <c r="B1476" s="4" t="s">
        <v>10980</v>
      </c>
      <c r="C1476" s="4" t="s">
        <v>10994</v>
      </c>
      <c r="D1476" s="4" t="n">
        <v>1998</v>
      </c>
      <c r="E1476" s="4" t="s">
        <v>91</v>
      </c>
      <c r="F1476" s="4" t="s">
        <v>5596</v>
      </c>
      <c r="G1476" s="4" t="str">
        <f aca="false">IF(LEFT(I1476,3)="R1 ","L6",IF(D1476&gt;=2014,"L1",IF(D1476&gt;=1998,"L2",IF(D1476&gt;=1987,"L3",IF(D1476&gt;=1978,"L4",IF(D1476&gt;=1965,"L5","L6"))))))</f>
        <v>L2</v>
      </c>
      <c r="H1476" s="4" t="str">
        <f aca="false">IFERROR(INDEX(Lanes!$C$2:$C$60,MATCH(LEFT(I1476,FIND(" ",I1476)-1),Lanes!$A$2:$A$60,0)),"?")</f>
        <v>V</v>
      </c>
      <c r="I1476" s="4" t="s">
        <v>10766</v>
      </c>
      <c r="J1476" s="4"/>
      <c r="K1476" s="4" t="s">
        <v>44</v>
      </c>
      <c r="L1476" s="4" t="s">
        <v>352</v>
      </c>
      <c r="M1476" s="4" t="s">
        <v>1982</v>
      </c>
      <c r="N1476" s="4" t="s">
        <v>10797</v>
      </c>
      <c r="O1476" s="4" t="s">
        <v>10995</v>
      </c>
      <c r="P1476" s="2" t="s">
        <v>10996</v>
      </c>
      <c r="Q1476" s="2" t="s">
        <v>10997</v>
      </c>
      <c r="R1476" s="4" t="s">
        <v>50</v>
      </c>
      <c r="S1476" s="4" t="s">
        <v>10998</v>
      </c>
      <c r="T1476" s="4" t="s">
        <v>107</v>
      </c>
      <c r="U1476" s="4"/>
      <c r="V1476" s="4"/>
      <c r="W1476" s="4"/>
      <c r="X1476" s="2" t="s">
        <v>10986</v>
      </c>
      <c r="Y1476" s="4" t="s">
        <v>77</v>
      </c>
      <c r="Z1476" s="4"/>
      <c r="AA1476" s="4"/>
      <c r="AB1476" s="4"/>
    </row>
    <row r="1477" customFormat="false" ht="75" hidden="false" customHeight="true" outlineLevel="0" collapsed="false">
      <c r="A1477" s="4" t="s">
        <v>10999</v>
      </c>
      <c r="B1477" s="4" t="s">
        <v>10980</v>
      </c>
      <c r="C1477" s="4" t="s">
        <v>11000</v>
      </c>
      <c r="D1477" s="4" t="n">
        <v>1999</v>
      </c>
      <c r="E1477" s="4" t="s">
        <v>91</v>
      </c>
      <c r="F1477" s="4" t="s">
        <v>5596</v>
      </c>
      <c r="G1477" s="4" t="str">
        <f aca="false">IF(LEFT(I1477,3)="R1 ","L6",IF(D1477&gt;=2014,"L1",IF(D1477&gt;=1998,"L2",IF(D1477&gt;=1987,"L3",IF(D1477&gt;=1978,"L4",IF(D1477&gt;=1965,"L5","L6"))))))</f>
        <v>L2</v>
      </c>
      <c r="H1477" s="4" t="str">
        <f aca="false">IFERROR(INDEX(Lanes!$C$2:$C$60,MATCH(LEFT(I1477,FIND(" ",I1477)-1),Lanes!$A$2:$A$60,0)),"?")</f>
        <v>V</v>
      </c>
      <c r="I1477" s="4" t="s">
        <v>10766</v>
      </c>
      <c r="J1477" s="4"/>
      <c r="K1477" s="4" t="s">
        <v>44</v>
      </c>
      <c r="L1477" s="4" t="s">
        <v>352</v>
      </c>
      <c r="M1477" s="4" t="s">
        <v>1982</v>
      </c>
      <c r="N1477" s="4" t="s">
        <v>10797</v>
      </c>
      <c r="O1477" s="4" t="s">
        <v>11001</v>
      </c>
      <c r="P1477" s="2" t="s">
        <v>11002</v>
      </c>
      <c r="Q1477" s="2" t="s">
        <v>11003</v>
      </c>
      <c r="R1477" s="4" t="s">
        <v>50</v>
      </c>
      <c r="S1477" s="4" t="s">
        <v>11004</v>
      </c>
      <c r="T1477" s="4" t="s">
        <v>107</v>
      </c>
      <c r="U1477" s="4"/>
      <c r="V1477" s="4"/>
      <c r="W1477" s="4"/>
      <c r="X1477" s="2" t="s">
        <v>10986</v>
      </c>
      <c r="Y1477" s="4" t="s">
        <v>77</v>
      </c>
      <c r="Z1477" s="4"/>
      <c r="AA1477" s="4"/>
      <c r="AB1477" s="4"/>
    </row>
    <row r="1478" customFormat="false" ht="75" hidden="false" customHeight="true" outlineLevel="0" collapsed="false">
      <c r="A1478" s="4" t="s">
        <v>11005</v>
      </c>
      <c r="B1478" s="4" t="s">
        <v>11006</v>
      </c>
      <c r="C1478" s="4" t="s">
        <v>11007</v>
      </c>
      <c r="D1478" s="4" t="n">
        <v>1995</v>
      </c>
      <c r="E1478" s="4" t="s">
        <v>91</v>
      </c>
      <c r="F1478" s="4" t="s">
        <v>2614</v>
      </c>
      <c r="G1478" s="4" t="str">
        <f aca="false">IF(LEFT(I1478,3)="R1 ","L6",IF(D1478&gt;=2014,"L1",IF(D1478&gt;=1998,"L2",IF(D1478&gt;=1987,"L3",IF(D1478&gt;=1978,"L4",IF(D1478&gt;=1965,"L5","L6"))))))</f>
        <v>L3</v>
      </c>
      <c r="H1478" s="4" t="str">
        <f aca="false">IFERROR(INDEX(Lanes!$C$2:$C$60,MATCH(LEFT(I1478,FIND(" ",I1478)-1),Lanes!$A$2:$A$60,0)),"?")</f>
        <v>V</v>
      </c>
      <c r="I1478" s="4" t="s">
        <v>10766</v>
      </c>
      <c r="J1478" s="4"/>
      <c r="K1478" s="4" t="s">
        <v>2670</v>
      </c>
      <c r="L1478" s="4" t="s">
        <v>352</v>
      </c>
      <c r="M1478" s="4" t="s">
        <v>353</v>
      </c>
      <c r="N1478" s="4" t="s">
        <v>10797</v>
      </c>
      <c r="O1478" s="4" t="s">
        <v>11008</v>
      </c>
      <c r="P1478" s="2" t="s">
        <v>11009</v>
      </c>
      <c r="Q1478" s="2" t="s">
        <v>11010</v>
      </c>
      <c r="R1478" s="4" t="s">
        <v>50</v>
      </c>
      <c r="S1478" s="4" t="s">
        <v>11011</v>
      </c>
      <c r="T1478" s="4" t="s">
        <v>52</v>
      </c>
      <c r="U1478" s="4"/>
      <c r="V1478" s="4"/>
      <c r="W1478" s="4"/>
      <c r="X1478" s="2" t="s">
        <v>11012</v>
      </c>
      <c r="Y1478" s="4" t="s">
        <v>77</v>
      </c>
      <c r="Z1478" s="4"/>
      <c r="AA1478" s="4"/>
      <c r="AB1478" s="4"/>
    </row>
    <row r="1479" customFormat="false" ht="75" hidden="false" customHeight="true" outlineLevel="0" collapsed="false">
      <c r="A1479" s="4" t="s">
        <v>11013</v>
      </c>
      <c r="B1479" s="4" t="s">
        <v>11006</v>
      </c>
      <c r="C1479" s="4" t="s">
        <v>11014</v>
      </c>
      <c r="D1479" s="4" t="n">
        <v>1997</v>
      </c>
      <c r="E1479" s="4" t="s">
        <v>91</v>
      </c>
      <c r="F1479" s="4" t="s">
        <v>2614</v>
      </c>
      <c r="G1479" s="4" t="str">
        <f aca="false">IF(LEFT(I1479,3)="R1 ","L6",IF(D1479&gt;=2014,"L1",IF(D1479&gt;=1998,"L2",IF(D1479&gt;=1987,"L3",IF(D1479&gt;=1978,"L4",IF(D1479&gt;=1965,"L5","L6"))))))</f>
        <v>L3</v>
      </c>
      <c r="H1479" s="4" t="str">
        <f aca="false">IFERROR(INDEX(Lanes!$C$2:$C$60,MATCH(LEFT(I1479,FIND(" ",I1479)-1),Lanes!$A$2:$A$60,0)),"?")</f>
        <v>V</v>
      </c>
      <c r="I1479" s="4" t="s">
        <v>10766</v>
      </c>
      <c r="J1479" s="4"/>
      <c r="K1479" s="4" t="s">
        <v>2670</v>
      </c>
      <c r="L1479" s="4" t="s">
        <v>352</v>
      </c>
      <c r="M1479" s="4" t="s">
        <v>353</v>
      </c>
      <c r="N1479" s="4" t="s">
        <v>10797</v>
      </c>
      <c r="O1479" s="4" t="s">
        <v>11015</v>
      </c>
      <c r="P1479" s="2" t="s">
        <v>11016</v>
      </c>
      <c r="Q1479" s="2" t="s">
        <v>11017</v>
      </c>
      <c r="R1479" s="4" t="s">
        <v>50</v>
      </c>
      <c r="S1479" s="4" t="s">
        <v>11018</v>
      </c>
      <c r="T1479" s="4" t="s">
        <v>52</v>
      </c>
      <c r="U1479" s="4"/>
      <c r="V1479" s="4"/>
      <c r="W1479" s="4"/>
      <c r="X1479" s="2" t="s">
        <v>11012</v>
      </c>
      <c r="Y1479" s="4" t="s">
        <v>77</v>
      </c>
      <c r="Z1479" s="4"/>
      <c r="AA1479" s="4"/>
      <c r="AB1479" s="4"/>
    </row>
    <row r="1480" customFormat="false" ht="75" hidden="false" customHeight="true" outlineLevel="0" collapsed="false">
      <c r="A1480" s="4" t="s">
        <v>11019</v>
      </c>
      <c r="B1480" s="4" t="s">
        <v>11006</v>
      </c>
      <c r="C1480" s="4" t="s">
        <v>11020</v>
      </c>
      <c r="D1480" s="4" t="n">
        <v>1997</v>
      </c>
      <c r="E1480" s="4" t="s">
        <v>91</v>
      </c>
      <c r="F1480" s="4" t="s">
        <v>2614</v>
      </c>
      <c r="G1480" s="4" t="str">
        <f aca="false">IF(LEFT(I1480,3)="R1 ","L6",IF(D1480&gt;=2014,"L1",IF(D1480&gt;=1998,"L2",IF(D1480&gt;=1987,"L3",IF(D1480&gt;=1978,"L4",IF(D1480&gt;=1965,"L5","L6"))))))</f>
        <v>L3</v>
      </c>
      <c r="H1480" s="4" t="str">
        <f aca="false">IFERROR(INDEX(Lanes!$C$2:$C$60,MATCH(LEFT(I1480,FIND(" ",I1480)-1),Lanes!$A$2:$A$60,0)),"?")</f>
        <v>V</v>
      </c>
      <c r="I1480" s="4" t="s">
        <v>10766</v>
      </c>
      <c r="J1480" s="4"/>
      <c r="K1480" s="4" t="s">
        <v>2670</v>
      </c>
      <c r="L1480" s="4" t="s">
        <v>352</v>
      </c>
      <c r="M1480" s="4" t="s">
        <v>353</v>
      </c>
      <c r="N1480" s="4" t="s">
        <v>10797</v>
      </c>
      <c r="O1480" s="4" t="s">
        <v>11021</v>
      </c>
      <c r="P1480" s="2" t="s">
        <v>11022</v>
      </c>
      <c r="Q1480" s="2" t="s">
        <v>11023</v>
      </c>
      <c r="R1480" s="4" t="s">
        <v>50</v>
      </c>
      <c r="S1480" s="4" t="s">
        <v>11024</v>
      </c>
      <c r="T1480" s="4" t="s">
        <v>402</v>
      </c>
      <c r="U1480" s="4"/>
      <c r="V1480" s="4"/>
      <c r="W1480" s="4"/>
      <c r="X1480" s="2" t="s">
        <v>11012</v>
      </c>
      <c r="Y1480" s="4" t="s">
        <v>77</v>
      </c>
      <c r="Z1480" s="4"/>
      <c r="AA1480" s="4"/>
      <c r="AB1480" s="4"/>
    </row>
    <row r="1481" customFormat="false" ht="75" hidden="false" customHeight="true" outlineLevel="0" collapsed="false">
      <c r="A1481" s="4" t="s">
        <v>11025</v>
      </c>
      <c r="B1481" s="4" t="s">
        <v>11006</v>
      </c>
      <c r="C1481" s="4" t="s">
        <v>11026</v>
      </c>
      <c r="D1481" s="4" t="n">
        <v>1999</v>
      </c>
      <c r="E1481" s="4" t="s">
        <v>91</v>
      </c>
      <c r="F1481" s="4" t="s">
        <v>2614</v>
      </c>
      <c r="G1481" s="4" t="str">
        <f aca="false">IF(LEFT(I1481,3)="R1 ","L6",IF(D1481&gt;=2014,"L1",IF(D1481&gt;=1998,"L2",IF(D1481&gt;=1987,"L3",IF(D1481&gt;=1978,"L4",IF(D1481&gt;=1965,"L5","L6"))))))</f>
        <v>L2</v>
      </c>
      <c r="H1481" s="4" t="str">
        <f aca="false">IFERROR(INDEX(Lanes!$C$2:$C$60,MATCH(LEFT(I1481,FIND(" ",I1481)-1),Lanes!$A$2:$A$60,0)),"?")</f>
        <v>V</v>
      </c>
      <c r="I1481" s="4" t="s">
        <v>10766</v>
      </c>
      <c r="J1481" s="4"/>
      <c r="K1481" s="4" t="s">
        <v>2670</v>
      </c>
      <c r="L1481" s="4" t="s">
        <v>352</v>
      </c>
      <c r="M1481" s="4" t="s">
        <v>353</v>
      </c>
      <c r="N1481" s="4" t="s">
        <v>10797</v>
      </c>
      <c r="O1481" s="4" t="s">
        <v>11027</v>
      </c>
      <c r="P1481" s="2" t="s">
        <v>11028</v>
      </c>
      <c r="Q1481" s="2" t="s">
        <v>11029</v>
      </c>
      <c r="R1481" s="4" t="s">
        <v>50</v>
      </c>
      <c r="S1481" s="4" t="s">
        <v>11030</v>
      </c>
      <c r="T1481" s="4" t="s">
        <v>402</v>
      </c>
      <c r="U1481" s="4"/>
      <c r="V1481" s="4"/>
      <c r="W1481" s="4"/>
      <c r="X1481" s="2" t="s">
        <v>11012</v>
      </c>
      <c r="Y1481" s="4" t="s">
        <v>77</v>
      </c>
      <c r="Z1481" s="4"/>
      <c r="AA1481" s="4"/>
      <c r="AB1481" s="4"/>
    </row>
    <row r="1482" customFormat="false" ht="75" hidden="false" customHeight="true" outlineLevel="0" collapsed="false">
      <c r="A1482" s="4" t="s">
        <v>11031</v>
      </c>
      <c r="B1482" s="4" t="s">
        <v>11032</v>
      </c>
      <c r="C1482" s="4" t="s">
        <v>11033</v>
      </c>
      <c r="D1482" s="4" t="n">
        <v>1996</v>
      </c>
      <c r="E1482" s="4" t="s">
        <v>91</v>
      </c>
      <c r="F1482" s="4" t="s">
        <v>2614</v>
      </c>
      <c r="G1482" s="4" t="str">
        <f aca="false">IF(LEFT(I1482,3)="R1 ","L6",IF(D1482&gt;=2014,"L1",IF(D1482&gt;=1998,"L2",IF(D1482&gt;=1987,"L3",IF(D1482&gt;=1978,"L4",IF(D1482&gt;=1965,"L5","L6"))))))</f>
        <v>L3</v>
      </c>
      <c r="H1482" s="4" t="str">
        <f aca="false">IFERROR(INDEX(Lanes!$C$2:$C$60,MATCH(LEFT(I1482,FIND(" ",I1482)-1),Lanes!$A$2:$A$60,0)),"?")</f>
        <v>V</v>
      </c>
      <c r="I1482" s="4" t="s">
        <v>10766</v>
      </c>
      <c r="J1482" s="4"/>
      <c r="K1482" s="4" t="s">
        <v>69</v>
      </c>
      <c r="L1482" s="4" t="s">
        <v>352</v>
      </c>
      <c r="M1482" s="4" t="s">
        <v>353</v>
      </c>
      <c r="N1482" s="4" t="s">
        <v>10797</v>
      </c>
      <c r="O1482" s="4" t="s">
        <v>11034</v>
      </c>
      <c r="P1482" s="2" t="s">
        <v>11035</v>
      </c>
      <c r="Q1482" s="2" t="s">
        <v>11036</v>
      </c>
      <c r="R1482" s="4" t="s">
        <v>50</v>
      </c>
      <c r="S1482" s="4" t="s">
        <v>11037</v>
      </c>
      <c r="T1482" s="4" t="s">
        <v>52</v>
      </c>
      <c r="U1482" s="4"/>
      <c r="V1482" s="4"/>
      <c r="W1482" s="4"/>
      <c r="X1482" s="2" t="s">
        <v>11038</v>
      </c>
      <c r="Y1482" s="4" t="s">
        <v>77</v>
      </c>
      <c r="Z1482" s="4"/>
      <c r="AA1482" s="4"/>
      <c r="AB1482" s="4"/>
    </row>
    <row r="1483" customFormat="false" ht="75" hidden="false" customHeight="true" outlineLevel="0" collapsed="false">
      <c r="A1483" s="4" t="s">
        <v>11039</v>
      </c>
      <c r="B1483" s="4" t="s">
        <v>11032</v>
      </c>
      <c r="C1483" s="4" t="s">
        <v>11040</v>
      </c>
      <c r="D1483" s="4" t="n">
        <v>1997</v>
      </c>
      <c r="E1483" s="4" t="s">
        <v>91</v>
      </c>
      <c r="F1483" s="4" t="s">
        <v>2614</v>
      </c>
      <c r="G1483" s="4" t="str">
        <f aca="false">IF(LEFT(I1483,3)="R1 ","L6",IF(D1483&gt;=2014,"L1",IF(D1483&gt;=1998,"L2",IF(D1483&gt;=1987,"L3",IF(D1483&gt;=1978,"L4",IF(D1483&gt;=1965,"L5","L6"))))))</f>
        <v>L3</v>
      </c>
      <c r="H1483" s="4" t="str">
        <f aca="false">IFERROR(INDEX(Lanes!$C$2:$C$60,MATCH(LEFT(I1483,FIND(" ",I1483)-1),Lanes!$A$2:$A$60,0)),"?")</f>
        <v>V</v>
      </c>
      <c r="I1483" s="4" t="s">
        <v>10766</v>
      </c>
      <c r="J1483" s="4"/>
      <c r="K1483" s="4" t="s">
        <v>370</v>
      </c>
      <c r="L1483" s="4" t="s">
        <v>352</v>
      </c>
      <c r="M1483" s="4" t="s">
        <v>353</v>
      </c>
      <c r="N1483" s="4" t="s">
        <v>10797</v>
      </c>
      <c r="O1483" s="4" t="s">
        <v>11041</v>
      </c>
      <c r="P1483" s="2" t="s">
        <v>11042</v>
      </c>
      <c r="Q1483" s="2" t="s">
        <v>11043</v>
      </c>
      <c r="R1483" s="4" t="s">
        <v>50</v>
      </c>
      <c r="S1483" s="4" t="s">
        <v>11044</v>
      </c>
      <c r="T1483" s="4" t="s">
        <v>52</v>
      </c>
      <c r="U1483" s="4"/>
      <c r="V1483" s="4"/>
      <c r="W1483" s="4"/>
      <c r="X1483" s="2" t="s">
        <v>11038</v>
      </c>
      <c r="Y1483" s="4" t="s">
        <v>77</v>
      </c>
      <c r="Z1483" s="4"/>
      <c r="AA1483" s="4"/>
      <c r="AB1483" s="4"/>
    </row>
    <row r="1484" customFormat="false" ht="75" hidden="false" customHeight="true" outlineLevel="0" collapsed="false">
      <c r="A1484" s="4" t="s">
        <v>11045</v>
      </c>
      <c r="B1484" s="4" t="s">
        <v>11046</v>
      </c>
      <c r="C1484" s="4" t="s">
        <v>11047</v>
      </c>
      <c r="D1484" s="4" t="n">
        <v>1988</v>
      </c>
      <c r="E1484" s="4" t="s">
        <v>91</v>
      </c>
      <c r="F1484" s="4" t="s">
        <v>2174</v>
      </c>
      <c r="G1484" s="4" t="str">
        <f aca="false">IF(LEFT(I1484,3)="R1 ","L6",IF(D1484&gt;=2014,"L1",IF(D1484&gt;=1998,"L2",IF(D1484&gt;=1987,"L3",IF(D1484&gt;=1978,"L4",IF(D1484&gt;=1965,"L5","L6"))))))</f>
        <v>L3</v>
      </c>
      <c r="H1484" s="4" t="str">
        <f aca="false">IFERROR(INDEX(Lanes!$C$2:$C$60,MATCH(LEFT(I1484,FIND(" ",I1484)-1),Lanes!$A$2:$A$60,0)),"?")</f>
        <v>V</v>
      </c>
      <c r="I1484" s="4" t="s">
        <v>10766</v>
      </c>
      <c r="J1484" s="4"/>
      <c r="K1484" s="4" t="s">
        <v>370</v>
      </c>
      <c r="L1484" s="4" t="s">
        <v>352</v>
      </c>
      <c r="M1484" s="4" t="s">
        <v>353</v>
      </c>
      <c r="N1484" s="4" t="s">
        <v>10797</v>
      </c>
      <c r="O1484" s="4" t="s">
        <v>11048</v>
      </c>
      <c r="P1484" s="2" t="s">
        <v>11049</v>
      </c>
      <c r="Q1484" s="2" t="s">
        <v>11050</v>
      </c>
      <c r="R1484" s="4" t="s">
        <v>50</v>
      </c>
      <c r="S1484" s="4" t="s">
        <v>11051</v>
      </c>
      <c r="T1484" s="4" t="s">
        <v>402</v>
      </c>
      <c r="U1484" s="4"/>
      <c r="V1484" s="4"/>
      <c r="W1484" s="4"/>
      <c r="X1484" s="2" t="s">
        <v>11052</v>
      </c>
      <c r="Y1484" s="4" t="s">
        <v>77</v>
      </c>
      <c r="Z1484" s="4"/>
      <c r="AA1484" s="4"/>
      <c r="AB1484" s="4"/>
    </row>
    <row r="1485" customFormat="false" ht="75" hidden="false" customHeight="true" outlineLevel="0" collapsed="false">
      <c r="A1485" s="4" t="s">
        <v>11053</v>
      </c>
      <c r="B1485" s="4" t="s">
        <v>11046</v>
      </c>
      <c r="C1485" s="4" t="s">
        <v>11054</v>
      </c>
      <c r="D1485" s="4" t="n">
        <v>1989</v>
      </c>
      <c r="E1485" s="4" t="s">
        <v>91</v>
      </c>
      <c r="F1485" s="4" t="s">
        <v>2174</v>
      </c>
      <c r="G1485" s="4" t="str">
        <f aca="false">IF(LEFT(I1485,3)="R1 ","L6",IF(D1485&gt;=2014,"L1",IF(D1485&gt;=1998,"L2",IF(D1485&gt;=1987,"L3",IF(D1485&gt;=1978,"L4",IF(D1485&gt;=1965,"L5","L6"))))))</f>
        <v>L3</v>
      </c>
      <c r="H1485" s="4" t="str">
        <f aca="false">IFERROR(INDEX(Lanes!$C$2:$C$60,MATCH(LEFT(I1485,FIND(" ",I1485)-1),Lanes!$A$2:$A$60,0)),"?")</f>
        <v>V</v>
      </c>
      <c r="I1485" s="4" t="s">
        <v>10766</v>
      </c>
      <c r="J1485" s="4"/>
      <c r="K1485" s="4" t="s">
        <v>370</v>
      </c>
      <c r="L1485" s="4" t="s">
        <v>352</v>
      </c>
      <c r="M1485" s="4" t="s">
        <v>353</v>
      </c>
      <c r="N1485" s="4" t="s">
        <v>10797</v>
      </c>
      <c r="O1485" s="4" t="s">
        <v>11055</v>
      </c>
      <c r="P1485" s="2" t="s">
        <v>11056</v>
      </c>
      <c r="Q1485" s="2" t="s">
        <v>11057</v>
      </c>
      <c r="R1485" s="4" t="s">
        <v>50</v>
      </c>
      <c r="S1485" s="4" t="s">
        <v>11058</v>
      </c>
      <c r="T1485" s="4" t="s">
        <v>402</v>
      </c>
      <c r="U1485" s="4"/>
      <c r="V1485" s="4"/>
      <c r="W1485" s="4"/>
      <c r="X1485" s="2" t="s">
        <v>11052</v>
      </c>
      <c r="Y1485" s="4" t="s">
        <v>77</v>
      </c>
      <c r="Z1485" s="4"/>
      <c r="AA1485" s="4"/>
      <c r="AB1485" s="4"/>
    </row>
    <row r="1486" customFormat="false" ht="75" hidden="false" customHeight="true" outlineLevel="0" collapsed="false">
      <c r="A1486" s="4" t="s">
        <v>11059</v>
      </c>
      <c r="B1486" s="4" t="s">
        <v>11046</v>
      </c>
      <c r="C1486" s="4" t="s">
        <v>11060</v>
      </c>
      <c r="D1486" s="4" t="n">
        <v>1990</v>
      </c>
      <c r="E1486" s="4" t="s">
        <v>91</v>
      </c>
      <c r="F1486" s="4" t="s">
        <v>2174</v>
      </c>
      <c r="G1486" s="4" t="str">
        <f aca="false">IF(LEFT(I1486,3)="R1 ","L6",IF(D1486&gt;=2014,"L1",IF(D1486&gt;=1998,"L2",IF(D1486&gt;=1987,"L3",IF(D1486&gt;=1978,"L4",IF(D1486&gt;=1965,"L5","L6"))))))</f>
        <v>L3</v>
      </c>
      <c r="H1486" s="4" t="str">
        <f aca="false">IFERROR(INDEX(Lanes!$C$2:$C$60,MATCH(LEFT(I1486,FIND(" ",I1486)-1),Lanes!$A$2:$A$60,0)),"?")</f>
        <v>V</v>
      </c>
      <c r="I1486" s="4" t="s">
        <v>10766</v>
      </c>
      <c r="J1486" s="4"/>
      <c r="K1486" s="4" t="s">
        <v>370</v>
      </c>
      <c r="L1486" s="4" t="s">
        <v>352</v>
      </c>
      <c r="M1486" s="4" t="s">
        <v>353</v>
      </c>
      <c r="N1486" s="4" t="s">
        <v>10797</v>
      </c>
      <c r="O1486" s="4" t="s">
        <v>11048</v>
      </c>
      <c r="P1486" s="2" t="s">
        <v>11061</v>
      </c>
      <c r="Q1486" s="2" t="s">
        <v>11062</v>
      </c>
      <c r="R1486" s="4" t="s">
        <v>50</v>
      </c>
      <c r="S1486" s="4" t="s">
        <v>11063</v>
      </c>
      <c r="T1486" s="4" t="s">
        <v>402</v>
      </c>
      <c r="U1486" s="4"/>
      <c r="V1486" s="4"/>
      <c r="W1486" s="4"/>
      <c r="X1486" s="2" t="s">
        <v>11052</v>
      </c>
      <c r="Y1486" s="4" t="s">
        <v>77</v>
      </c>
      <c r="Z1486" s="4"/>
      <c r="AA1486" s="4"/>
      <c r="AB1486" s="4"/>
    </row>
    <row r="1487" customFormat="false" ht="75" hidden="false" customHeight="true" outlineLevel="0" collapsed="false">
      <c r="A1487" s="4" t="s">
        <v>11064</v>
      </c>
      <c r="B1487" s="4" t="s">
        <v>11046</v>
      </c>
      <c r="C1487" s="4" t="s">
        <v>11065</v>
      </c>
      <c r="D1487" s="4" t="n">
        <v>1992</v>
      </c>
      <c r="E1487" s="4" t="s">
        <v>91</v>
      </c>
      <c r="F1487" s="4" t="s">
        <v>2174</v>
      </c>
      <c r="G1487" s="4" t="str">
        <f aca="false">IF(LEFT(I1487,3)="R1 ","L6",IF(D1487&gt;=2014,"L1",IF(D1487&gt;=1998,"L2",IF(D1487&gt;=1987,"L3",IF(D1487&gt;=1978,"L4",IF(D1487&gt;=1965,"L5","L6"))))))</f>
        <v>L3</v>
      </c>
      <c r="H1487" s="4" t="str">
        <f aca="false">IFERROR(INDEX(Lanes!$C$2:$C$60,MATCH(LEFT(I1487,FIND(" ",I1487)-1),Lanes!$A$2:$A$60,0)),"?")</f>
        <v>V</v>
      </c>
      <c r="I1487" s="4" t="s">
        <v>10766</v>
      </c>
      <c r="J1487" s="4"/>
      <c r="K1487" s="4" t="s">
        <v>370</v>
      </c>
      <c r="L1487" s="4" t="s">
        <v>352</v>
      </c>
      <c r="M1487" s="4" t="s">
        <v>353</v>
      </c>
      <c r="N1487" s="4" t="s">
        <v>10797</v>
      </c>
      <c r="O1487" s="4" t="s">
        <v>11066</v>
      </c>
      <c r="P1487" s="2" t="s">
        <v>11067</v>
      </c>
      <c r="Q1487" s="2" t="s">
        <v>11068</v>
      </c>
      <c r="R1487" s="4" t="s">
        <v>50</v>
      </c>
      <c r="S1487" s="4" t="s">
        <v>11069</v>
      </c>
      <c r="T1487" s="4" t="s">
        <v>402</v>
      </c>
      <c r="U1487" s="4"/>
      <c r="V1487" s="4"/>
      <c r="W1487" s="4"/>
      <c r="X1487" s="2" t="s">
        <v>11052</v>
      </c>
      <c r="Y1487" s="4" t="s">
        <v>77</v>
      </c>
      <c r="Z1487" s="4"/>
      <c r="AA1487" s="4"/>
      <c r="AB1487" s="4"/>
    </row>
    <row r="1488" customFormat="false" ht="75" hidden="false" customHeight="true" outlineLevel="0" collapsed="false">
      <c r="A1488" s="4" t="s">
        <v>11070</v>
      </c>
      <c r="B1488" s="4" t="s">
        <v>11046</v>
      </c>
      <c r="C1488" s="4" t="s">
        <v>11071</v>
      </c>
      <c r="D1488" s="4" t="n">
        <v>1994</v>
      </c>
      <c r="E1488" s="4" t="s">
        <v>91</v>
      </c>
      <c r="F1488" s="4" t="s">
        <v>11072</v>
      </c>
      <c r="G1488" s="4" t="str">
        <f aca="false">IF(LEFT(I1488,3)="R1 ","L6",IF(D1488&gt;=2014,"L1",IF(D1488&gt;=1998,"L2",IF(D1488&gt;=1987,"L3",IF(D1488&gt;=1978,"L4",IF(D1488&gt;=1965,"L5","L6"))))))</f>
        <v>L3</v>
      </c>
      <c r="H1488" s="4" t="str">
        <f aca="false">IFERROR(INDEX(Lanes!$C$2:$C$60,MATCH(LEFT(I1488,FIND(" ",I1488)-1),Lanes!$A$2:$A$60,0)),"?")</f>
        <v>V</v>
      </c>
      <c r="I1488" s="4" t="s">
        <v>10766</v>
      </c>
      <c r="J1488" s="4"/>
      <c r="K1488" s="4" t="s">
        <v>370</v>
      </c>
      <c r="L1488" s="4" t="s">
        <v>352</v>
      </c>
      <c r="M1488" s="4" t="s">
        <v>353</v>
      </c>
      <c r="N1488" s="4" t="s">
        <v>10797</v>
      </c>
      <c r="O1488" s="4" t="s">
        <v>11073</v>
      </c>
      <c r="P1488" s="2" t="s">
        <v>11074</v>
      </c>
      <c r="Q1488" s="2" t="s">
        <v>11075</v>
      </c>
      <c r="R1488" s="4" t="s">
        <v>50</v>
      </c>
      <c r="S1488" s="4" t="s">
        <v>11076</v>
      </c>
      <c r="T1488" s="4" t="s">
        <v>402</v>
      </c>
      <c r="U1488" s="4"/>
      <c r="V1488" s="4"/>
      <c r="W1488" s="4"/>
      <c r="X1488" s="2" t="s">
        <v>11052</v>
      </c>
      <c r="Y1488" s="4" t="s">
        <v>77</v>
      </c>
      <c r="Z1488" s="4"/>
      <c r="AA1488" s="4"/>
      <c r="AB1488" s="4"/>
    </row>
    <row r="1489" customFormat="false" ht="75" hidden="false" customHeight="true" outlineLevel="0" collapsed="false">
      <c r="A1489" s="4" t="s">
        <v>11077</v>
      </c>
      <c r="B1489" s="4" t="s">
        <v>11046</v>
      </c>
      <c r="C1489" s="4" t="s">
        <v>11078</v>
      </c>
      <c r="D1489" s="4" t="n">
        <v>1996</v>
      </c>
      <c r="E1489" s="4" t="s">
        <v>91</v>
      </c>
      <c r="F1489" s="4" t="s">
        <v>11072</v>
      </c>
      <c r="G1489" s="4" t="str">
        <f aca="false">IF(LEFT(I1489,3)="R1 ","L6",IF(D1489&gt;=2014,"L1",IF(D1489&gt;=1998,"L2",IF(D1489&gt;=1987,"L3",IF(D1489&gt;=1978,"L4",IF(D1489&gt;=1965,"L5","L6"))))))</f>
        <v>L3</v>
      </c>
      <c r="H1489" s="4" t="str">
        <f aca="false">IFERROR(INDEX(Lanes!$C$2:$C$60,MATCH(LEFT(I1489,FIND(" ",I1489)-1),Lanes!$A$2:$A$60,0)),"?")</f>
        <v>V</v>
      </c>
      <c r="I1489" s="4" t="s">
        <v>10766</v>
      </c>
      <c r="J1489" s="4"/>
      <c r="K1489" s="4" t="s">
        <v>370</v>
      </c>
      <c r="L1489" s="4" t="s">
        <v>352</v>
      </c>
      <c r="M1489" s="4" t="s">
        <v>353</v>
      </c>
      <c r="N1489" s="4" t="s">
        <v>10797</v>
      </c>
      <c r="O1489" s="4" t="s">
        <v>11079</v>
      </c>
      <c r="P1489" s="2" t="s">
        <v>11080</v>
      </c>
      <c r="Q1489" s="2" t="s">
        <v>11081</v>
      </c>
      <c r="R1489" s="4" t="s">
        <v>50</v>
      </c>
      <c r="S1489" s="4" t="s">
        <v>11082</v>
      </c>
      <c r="T1489" s="4" t="s">
        <v>402</v>
      </c>
      <c r="U1489" s="4"/>
      <c r="V1489" s="4"/>
      <c r="W1489" s="4"/>
      <c r="X1489" s="2" t="s">
        <v>11052</v>
      </c>
      <c r="Y1489" s="4" t="s">
        <v>77</v>
      </c>
      <c r="Z1489" s="4"/>
      <c r="AA1489" s="4"/>
      <c r="AB1489" s="4"/>
    </row>
    <row r="1490" customFormat="false" ht="75" hidden="false" customHeight="true" outlineLevel="0" collapsed="false">
      <c r="A1490" s="4" t="s">
        <v>11083</v>
      </c>
      <c r="B1490" s="4" t="s">
        <v>11084</v>
      </c>
      <c r="C1490" s="4" t="s">
        <v>11085</v>
      </c>
      <c r="D1490" s="4" t="n">
        <v>1996</v>
      </c>
      <c r="E1490" s="4" t="s">
        <v>91</v>
      </c>
      <c r="F1490" s="4" t="s">
        <v>2469</v>
      </c>
      <c r="G1490" s="4" t="str">
        <f aca="false">IF(LEFT(I1490,3)="R1 ","L6",IF(D1490&gt;=2014,"L1",IF(D1490&gt;=1998,"L2",IF(D1490&gt;=1987,"L3",IF(D1490&gt;=1978,"L4",IF(D1490&gt;=1965,"L5","L6"))))))</f>
        <v>L3</v>
      </c>
      <c r="H1490" s="4" t="str">
        <f aca="false">IFERROR(INDEX(Lanes!$C$2:$C$60,MATCH(LEFT(I1490,FIND(" ",I1490)-1),Lanes!$A$2:$A$60,0)),"?")</f>
        <v>V</v>
      </c>
      <c r="I1490" s="4" t="s">
        <v>10766</v>
      </c>
      <c r="J1490" s="4"/>
      <c r="K1490" s="4" t="s">
        <v>370</v>
      </c>
      <c r="L1490" s="4" t="s">
        <v>472</v>
      </c>
      <c r="M1490" s="4" t="s">
        <v>1196</v>
      </c>
      <c r="N1490" s="4" t="s">
        <v>11086</v>
      </c>
      <c r="O1490" s="4" t="s">
        <v>11087</v>
      </c>
      <c r="P1490" s="2" t="s">
        <v>11088</v>
      </c>
      <c r="Q1490" s="2" t="s">
        <v>11089</v>
      </c>
      <c r="R1490" s="4" t="s">
        <v>50</v>
      </c>
      <c r="S1490" s="4" t="s">
        <v>11090</v>
      </c>
      <c r="T1490" s="4" t="s">
        <v>52</v>
      </c>
      <c r="U1490" s="4" t="s">
        <v>75</v>
      </c>
      <c r="V1490" s="4"/>
      <c r="W1490" s="4"/>
      <c r="X1490" s="2" t="s">
        <v>11091</v>
      </c>
      <c r="Y1490" s="4" t="s">
        <v>77</v>
      </c>
      <c r="Z1490" s="4"/>
      <c r="AA1490" s="4"/>
      <c r="AB1490" s="4"/>
    </row>
    <row r="1491" customFormat="false" ht="75" hidden="false" customHeight="true" outlineLevel="0" collapsed="false">
      <c r="A1491" s="4" t="s">
        <v>11092</v>
      </c>
      <c r="B1491" s="4" t="s">
        <v>11084</v>
      </c>
      <c r="C1491" s="4" t="s">
        <v>11093</v>
      </c>
      <c r="D1491" s="4" t="n">
        <v>1997</v>
      </c>
      <c r="E1491" s="4" t="s">
        <v>91</v>
      </c>
      <c r="F1491" s="4" t="s">
        <v>2469</v>
      </c>
      <c r="G1491" s="4" t="str">
        <f aca="false">IF(LEFT(I1491,3)="R1 ","L6",IF(D1491&gt;=2014,"L1",IF(D1491&gt;=1998,"L2",IF(D1491&gt;=1987,"L3",IF(D1491&gt;=1978,"L4",IF(D1491&gt;=1965,"L5","L6"))))))</f>
        <v>L3</v>
      </c>
      <c r="H1491" s="4" t="str">
        <f aca="false">IFERROR(INDEX(Lanes!$C$2:$C$60,MATCH(LEFT(I1491,FIND(" ",I1491)-1),Lanes!$A$2:$A$60,0)),"?")</f>
        <v>V</v>
      </c>
      <c r="I1491" s="4" t="s">
        <v>10766</v>
      </c>
      <c r="J1491" s="4"/>
      <c r="K1491" s="4" t="s">
        <v>370</v>
      </c>
      <c r="L1491" s="4" t="s">
        <v>472</v>
      </c>
      <c r="M1491" s="4" t="s">
        <v>1196</v>
      </c>
      <c r="N1491" s="4" t="s">
        <v>11086</v>
      </c>
      <c r="O1491" s="4" t="s">
        <v>11094</v>
      </c>
      <c r="P1491" s="2" t="s">
        <v>11095</v>
      </c>
      <c r="Q1491" s="2" t="s">
        <v>11096</v>
      </c>
      <c r="R1491" s="4" t="s">
        <v>50</v>
      </c>
      <c r="S1491" s="4" t="s">
        <v>11097</v>
      </c>
      <c r="T1491" s="4" t="s">
        <v>52</v>
      </c>
      <c r="U1491" s="4"/>
      <c r="V1491" s="4"/>
      <c r="W1491" s="4"/>
      <c r="X1491" s="2" t="s">
        <v>11091</v>
      </c>
      <c r="Y1491" s="4" t="s">
        <v>77</v>
      </c>
      <c r="Z1491" s="4"/>
      <c r="AA1491" s="4"/>
      <c r="AB1491" s="4"/>
    </row>
    <row r="1492" customFormat="false" ht="75" hidden="false" customHeight="true" outlineLevel="0" collapsed="false">
      <c r="A1492" s="4" t="s">
        <v>11098</v>
      </c>
      <c r="B1492" s="4" t="s">
        <v>11084</v>
      </c>
      <c r="C1492" s="4" t="s">
        <v>11099</v>
      </c>
      <c r="D1492" s="4" t="n">
        <v>2000</v>
      </c>
      <c r="E1492" s="4" t="s">
        <v>91</v>
      </c>
      <c r="F1492" s="4" t="s">
        <v>11100</v>
      </c>
      <c r="G1492" s="4" t="str">
        <f aca="false">IF(LEFT(I1492,3)="R1 ","L6",IF(D1492&gt;=2014,"L1",IF(D1492&gt;=1998,"L2",IF(D1492&gt;=1987,"L3",IF(D1492&gt;=1978,"L4",IF(D1492&gt;=1965,"L5","L6"))))))</f>
        <v>L2</v>
      </c>
      <c r="H1492" s="4" t="str">
        <f aca="false">IFERROR(INDEX(Lanes!$C$2:$C$60,MATCH(LEFT(I1492,FIND(" ",I1492)-1),Lanes!$A$2:$A$60,0)),"?")</f>
        <v>V</v>
      </c>
      <c r="I1492" s="4" t="s">
        <v>10766</v>
      </c>
      <c r="J1492" s="4"/>
      <c r="K1492" s="4" t="s">
        <v>370</v>
      </c>
      <c r="L1492" s="4" t="s">
        <v>472</v>
      </c>
      <c r="M1492" s="4" t="s">
        <v>1196</v>
      </c>
      <c r="N1492" s="4" t="s">
        <v>11086</v>
      </c>
      <c r="O1492" s="4" t="s">
        <v>11101</v>
      </c>
      <c r="P1492" s="2" t="s">
        <v>11102</v>
      </c>
      <c r="Q1492" s="2" t="s">
        <v>11103</v>
      </c>
      <c r="R1492" s="4" t="s">
        <v>50</v>
      </c>
      <c r="S1492" s="4" t="s">
        <v>11104</v>
      </c>
      <c r="T1492" s="4" t="s">
        <v>107</v>
      </c>
      <c r="U1492" s="4"/>
      <c r="V1492" s="4"/>
      <c r="W1492" s="4"/>
      <c r="X1492" s="2" t="s">
        <v>11091</v>
      </c>
      <c r="Y1492" s="4" t="s">
        <v>77</v>
      </c>
      <c r="Z1492" s="4"/>
      <c r="AA1492" s="4"/>
      <c r="AB1492" s="4"/>
    </row>
    <row r="1493" customFormat="false" ht="75" hidden="false" customHeight="true" outlineLevel="0" collapsed="false">
      <c r="A1493" s="4" t="s">
        <v>11105</v>
      </c>
      <c r="B1493" s="4" t="s">
        <v>11106</v>
      </c>
      <c r="C1493" s="4" t="s">
        <v>11107</v>
      </c>
      <c r="D1493" s="4" t="n">
        <v>1994</v>
      </c>
      <c r="E1493" s="4" t="s">
        <v>91</v>
      </c>
      <c r="F1493" s="4" t="s">
        <v>11108</v>
      </c>
      <c r="G1493" s="4" t="str">
        <f aca="false">IF(LEFT(I1493,3)="R1 ","L6",IF(D1493&gt;=2014,"L1",IF(D1493&gt;=1998,"L2",IF(D1493&gt;=1987,"L3",IF(D1493&gt;=1978,"L4",IF(D1493&gt;=1965,"L5","L6"))))))</f>
        <v>L3</v>
      </c>
      <c r="H1493" s="4" t="str">
        <f aca="false">IFERROR(INDEX(Lanes!$C$2:$C$60,MATCH(LEFT(I1493,FIND(" ",I1493)-1),Lanes!$A$2:$A$60,0)),"?")</f>
        <v>V</v>
      </c>
      <c r="I1493" s="4" t="s">
        <v>10766</v>
      </c>
      <c r="J1493" s="4"/>
      <c r="K1493" s="4" t="s">
        <v>44</v>
      </c>
      <c r="L1493" s="4" t="s">
        <v>352</v>
      </c>
      <c r="M1493" s="4" t="s">
        <v>353</v>
      </c>
      <c r="N1493" s="4" t="s">
        <v>10797</v>
      </c>
      <c r="O1493" s="4" t="s">
        <v>11109</v>
      </c>
      <c r="P1493" s="2" t="s">
        <v>11110</v>
      </c>
      <c r="Q1493" s="2" t="s">
        <v>11111</v>
      </c>
      <c r="R1493" s="4" t="s">
        <v>50</v>
      </c>
      <c r="S1493" s="4" t="s">
        <v>11112</v>
      </c>
      <c r="T1493" s="4" t="s">
        <v>107</v>
      </c>
      <c r="U1493" s="4"/>
      <c r="V1493" s="4"/>
      <c r="W1493" s="4"/>
      <c r="X1493" s="2" t="s">
        <v>11113</v>
      </c>
      <c r="Y1493" s="4" t="s">
        <v>77</v>
      </c>
      <c r="Z1493" s="4"/>
      <c r="AA1493" s="4"/>
      <c r="AB1493" s="4"/>
    </row>
    <row r="1494" customFormat="false" ht="75" hidden="false" customHeight="true" outlineLevel="0" collapsed="false">
      <c r="A1494" s="4" t="s">
        <v>11114</v>
      </c>
      <c r="B1494" s="4" t="s">
        <v>11106</v>
      </c>
      <c r="C1494" s="4" t="s">
        <v>11115</v>
      </c>
      <c r="D1494" s="4" t="n">
        <v>1996</v>
      </c>
      <c r="E1494" s="4" t="s">
        <v>91</v>
      </c>
      <c r="F1494" s="4" t="s">
        <v>11108</v>
      </c>
      <c r="G1494" s="4" t="str">
        <f aca="false">IF(LEFT(I1494,3)="R1 ","L6",IF(D1494&gt;=2014,"L1",IF(D1494&gt;=1998,"L2",IF(D1494&gt;=1987,"L3",IF(D1494&gt;=1978,"L4",IF(D1494&gt;=1965,"L5","L6"))))))</f>
        <v>L3</v>
      </c>
      <c r="H1494" s="4" t="str">
        <f aca="false">IFERROR(INDEX(Lanes!$C$2:$C$60,MATCH(LEFT(I1494,FIND(" ",I1494)-1),Lanes!$A$2:$A$60,0)),"?")</f>
        <v>V</v>
      </c>
      <c r="I1494" s="4" t="s">
        <v>10766</v>
      </c>
      <c r="J1494" s="4"/>
      <c r="K1494" s="4" t="s">
        <v>44</v>
      </c>
      <c r="L1494" s="4" t="s">
        <v>352</v>
      </c>
      <c r="M1494" s="4" t="s">
        <v>353</v>
      </c>
      <c r="N1494" s="4" t="s">
        <v>10797</v>
      </c>
      <c r="O1494" s="4" t="s">
        <v>11116</v>
      </c>
      <c r="P1494" s="2" t="s">
        <v>11117</v>
      </c>
      <c r="Q1494" s="2" t="s">
        <v>11118</v>
      </c>
      <c r="R1494" s="4" t="s">
        <v>50</v>
      </c>
      <c r="S1494" s="4" t="s">
        <v>11119</v>
      </c>
      <c r="T1494" s="4" t="s">
        <v>107</v>
      </c>
      <c r="U1494" s="4"/>
      <c r="V1494" s="4"/>
      <c r="W1494" s="4"/>
      <c r="X1494" s="2" t="s">
        <v>11113</v>
      </c>
      <c r="Y1494" s="4" t="s">
        <v>77</v>
      </c>
      <c r="Z1494" s="4"/>
      <c r="AA1494" s="4"/>
      <c r="AB1494" s="4"/>
    </row>
    <row r="1495" customFormat="false" ht="75" hidden="false" customHeight="true" outlineLevel="0" collapsed="false">
      <c r="A1495" s="4" t="s">
        <v>11120</v>
      </c>
      <c r="B1495" s="4" t="s">
        <v>11106</v>
      </c>
      <c r="C1495" s="4" t="s">
        <v>11121</v>
      </c>
      <c r="D1495" s="4" t="n">
        <v>1998</v>
      </c>
      <c r="E1495" s="4" t="s">
        <v>91</v>
      </c>
      <c r="F1495" s="4" t="s">
        <v>11108</v>
      </c>
      <c r="G1495" s="4" t="str">
        <f aca="false">IF(LEFT(I1495,3)="R1 ","L6",IF(D1495&gt;=2014,"L1",IF(D1495&gt;=1998,"L2",IF(D1495&gt;=1987,"L3",IF(D1495&gt;=1978,"L4",IF(D1495&gt;=1965,"L5","L6"))))))</f>
        <v>L2</v>
      </c>
      <c r="H1495" s="4" t="str">
        <f aca="false">IFERROR(INDEX(Lanes!$C$2:$C$60,MATCH(LEFT(I1495,FIND(" ",I1495)-1),Lanes!$A$2:$A$60,0)),"?")</f>
        <v>V</v>
      </c>
      <c r="I1495" s="4" t="s">
        <v>10766</v>
      </c>
      <c r="J1495" s="4"/>
      <c r="K1495" s="4" t="s">
        <v>44</v>
      </c>
      <c r="L1495" s="4" t="s">
        <v>352</v>
      </c>
      <c r="M1495" s="4" t="s">
        <v>353</v>
      </c>
      <c r="N1495" s="4" t="s">
        <v>10797</v>
      </c>
      <c r="O1495" s="4" t="s">
        <v>11122</v>
      </c>
      <c r="P1495" s="2" t="s">
        <v>11123</v>
      </c>
      <c r="Q1495" s="2" t="s">
        <v>11124</v>
      </c>
      <c r="R1495" s="4" t="s">
        <v>50</v>
      </c>
      <c r="S1495" s="4" t="s">
        <v>11125</v>
      </c>
      <c r="T1495" s="4" t="s">
        <v>52</v>
      </c>
      <c r="U1495" s="4" t="s">
        <v>75</v>
      </c>
      <c r="V1495" s="4"/>
      <c r="W1495" s="4"/>
      <c r="X1495" s="2" t="s">
        <v>11113</v>
      </c>
      <c r="Y1495" s="4" t="s">
        <v>77</v>
      </c>
      <c r="Z1495" s="4"/>
      <c r="AA1495" s="4"/>
      <c r="AB1495" s="4"/>
    </row>
    <row r="1496" customFormat="false" ht="75" hidden="false" customHeight="true" outlineLevel="0" collapsed="false">
      <c r="A1496" s="4" t="s">
        <v>11126</v>
      </c>
      <c r="B1496" s="4" t="s">
        <v>11106</v>
      </c>
      <c r="C1496" s="4" t="s">
        <v>11127</v>
      </c>
      <c r="D1496" s="4" t="n">
        <v>2000</v>
      </c>
      <c r="E1496" s="4" t="s">
        <v>91</v>
      </c>
      <c r="F1496" s="4" t="s">
        <v>11108</v>
      </c>
      <c r="G1496" s="4" t="str">
        <f aca="false">IF(LEFT(I1496,3)="R1 ","L6",IF(D1496&gt;=2014,"L1",IF(D1496&gt;=1998,"L2",IF(D1496&gt;=1987,"L3",IF(D1496&gt;=1978,"L4",IF(D1496&gt;=1965,"L5","L6"))))))</f>
        <v>L2</v>
      </c>
      <c r="H1496" s="4" t="str">
        <f aca="false">IFERROR(INDEX(Lanes!$C$2:$C$60,MATCH(LEFT(I1496,FIND(" ",I1496)-1),Lanes!$A$2:$A$60,0)),"?")</f>
        <v>V</v>
      </c>
      <c r="I1496" s="4" t="s">
        <v>10766</v>
      </c>
      <c r="J1496" s="4"/>
      <c r="K1496" s="4" t="s">
        <v>44</v>
      </c>
      <c r="L1496" s="4" t="s">
        <v>352</v>
      </c>
      <c r="M1496" s="4" t="s">
        <v>353</v>
      </c>
      <c r="N1496" s="4" t="s">
        <v>10797</v>
      </c>
      <c r="O1496" s="4" t="s">
        <v>11128</v>
      </c>
      <c r="P1496" s="2" t="s">
        <v>11129</v>
      </c>
      <c r="Q1496" s="2" t="s">
        <v>11130</v>
      </c>
      <c r="R1496" s="4" t="s">
        <v>50</v>
      </c>
      <c r="S1496" s="4" t="s">
        <v>11131</v>
      </c>
      <c r="T1496" s="4" t="s">
        <v>107</v>
      </c>
      <c r="U1496" s="4"/>
      <c r="V1496" s="4"/>
      <c r="W1496" s="4"/>
      <c r="X1496" s="2" t="s">
        <v>11113</v>
      </c>
      <c r="Y1496" s="4" t="s">
        <v>77</v>
      </c>
      <c r="Z1496" s="4"/>
      <c r="AA1496" s="4"/>
      <c r="AB1496" s="4"/>
    </row>
    <row r="1497" customFormat="false" ht="75" hidden="false" customHeight="true" outlineLevel="0" collapsed="false">
      <c r="A1497" s="4" t="s">
        <v>11132</v>
      </c>
      <c r="B1497" s="4" t="s">
        <v>11106</v>
      </c>
      <c r="C1497" s="4" t="s">
        <v>11133</v>
      </c>
      <c r="D1497" s="4" t="n">
        <v>2001</v>
      </c>
      <c r="E1497" s="4" t="s">
        <v>91</v>
      </c>
      <c r="F1497" s="4" t="s">
        <v>11108</v>
      </c>
      <c r="G1497" s="4" t="str">
        <f aca="false">IF(LEFT(I1497,3)="R1 ","L6",IF(D1497&gt;=2014,"L1",IF(D1497&gt;=1998,"L2",IF(D1497&gt;=1987,"L3",IF(D1497&gt;=1978,"L4",IF(D1497&gt;=1965,"L5","L6"))))))</f>
        <v>L2</v>
      </c>
      <c r="H1497" s="4" t="str">
        <f aca="false">IFERROR(INDEX(Lanes!$C$2:$C$60,MATCH(LEFT(I1497,FIND(" ",I1497)-1),Lanes!$A$2:$A$60,0)),"?")</f>
        <v>V</v>
      </c>
      <c r="I1497" s="4" t="s">
        <v>10766</v>
      </c>
      <c r="J1497" s="4"/>
      <c r="K1497" s="4" t="s">
        <v>44</v>
      </c>
      <c r="L1497" s="4" t="s">
        <v>352</v>
      </c>
      <c r="M1497" s="4" t="s">
        <v>353</v>
      </c>
      <c r="N1497" s="4" t="s">
        <v>10797</v>
      </c>
      <c r="O1497" s="4" t="s">
        <v>11134</v>
      </c>
      <c r="P1497" s="2" t="s">
        <v>11135</v>
      </c>
      <c r="Q1497" s="2" t="s">
        <v>11136</v>
      </c>
      <c r="R1497" s="4" t="s">
        <v>50</v>
      </c>
      <c r="S1497" s="4" t="s">
        <v>11137</v>
      </c>
      <c r="T1497" s="4" t="s">
        <v>107</v>
      </c>
      <c r="U1497" s="4"/>
      <c r="V1497" s="4"/>
      <c r="W1497" s="4"/>
      <c r="X1497" s="2" t="s">
        <v>11113</v>
      </c>
      <c r="Y1497" s="4" t="s">
        <v>77</v>
      </c>
      <c r="Z1497" s="4"/>
      <c r="AA1497" s="4"/>
      <c r="AB1497" s="4"/>
    </row>
    <row r="1498" customFormat="false" ht="75" hidden="false" customHeight="true" outlineLevel="0" collapsed="false">
      <c r="A1498" s="4" t="s">
        <v>11138</v>
      </c>
      <c r="B1498" s="4" t="s">
        <v>11139</v>
      </c>
      <c r="C1498" s="4" t="s">
        <v>11140</v>
      </c>
      <c r="D1498" s="4" t="n">
        <v>1991</v>
      </c>
      <c r="E1498" s="4" t="s">
        <v>91</v>
      </c>
      <c r="F1498" s="4" t="s">
        <v>11141</v>
      </c>
      <c r="G1498" s="4" t="str">
        <f aca="false">IF(LEFT(I1498,3)="R1 ","L6",IF(D1498&gt;=2014,"L1",IF(D1498&gt;=1998,"L2",IF(D1498&gt;=1987,"L3",IF(D1498&gt;=1978,"L4",IF(D1498&gt;=1965,"L5","L6"))))))</f>
        <v>L3</v>
      </c>
      <c r="H1498" s="4" t="str">
        <f aca="false">IFERROR(INDEX(Lanes!$C$2:$C$60,MATCH(LEFT(I1498,FIND(" ",I1498)-1),Lanes!$A$2:$A$60,0)),"?")</f>
        <v>V</v>
      </c>
      <c r="I1498" s="4" t="s">
        <v>10766</v>
      </c>
      <c r="J1498" s="4"/>
      <c r="K1498" s="4" t="s">
        <v>3617</v>
      </c>
      <c r="L1498" s="4" t="s">
        <v>516</v>
      </c>
      <c r="M1498" s="4" t="s">
        <v>287</v>
      </c>
      <c r="N1498" s="4" t="s">
        <v>11142</v>
      </c>
      <c r="O1498" s="4" t="s">
        <v>11143</v>
      </c>
      <c r="P1498" s="2" t="s">
        <v>11144</v>
      </c>
      <c r="Q1498" s="2" t="s">
        <v>11145</v>
      </c>
      <c r="R1498" s="4" t="s">
        <v>50</v>
      </c>
      <c r="S1498" s="4" t="s">
        <v>11146</v>
      </c>
      <c r="T1498" s="4" t="s">
        <v>107</v>
      </c>
      <c r="U1498" s="4"/>
      <c r="V1498" s="4"/>
      <c r="W1498" s="4"/>
      <c r="X1498" s="2" t="s">
        <v>11147</v>
      </c>
      <c r="Y1498" s="4" t="s">
        <v>77</v>
      </c>
      <c r="Z1498" s="4"/>
      <c r="AA1498" s="4"/>
      <c r="AB1498" s="4"/>
    </row>
    <row r="1499" customFormat="false" ht="75" hidden="false" customHeight="true" outlineLevel="0" collapsed="false">
      <c r="A1499" s="4" t="s">
        <v>11148</v>
      </c>
      <c r="B1499" s="4" t="s">
        <v>11139</v>
      </c>
      <c r="C1499" s="4" t="s">
        <v>11149</v>
      </c>
      <c r="D1499" s="4" t="n">
        <v>1995</v>
      </c>
      <c r="E1499" s="4" t="s">
        <v>91</v>
      </c>
      <c r="F1499" s="4" t="s">
        <v>2329</v>
      </c>
      <c r="G1499" s="4" t="str">
        <f aca="false">IF(LEFT(I1499,3)="R1 ","L6",IF(D1499&gt;=2014,"L1",IF(D1499&gt;=1998,"L2",IF(D1499&gt;=1987,"L3",IF(D1499&gt;=1978,"L4",IF(D1499&gt;=1965,"L5","L6"))))))</f>
        <v>L3</v>
      </c>
      <c r="H1499" s="4" t="str">
        <f aca="false">IFERROR(INDEX(Lanes!$C$2:$C$60,MATCH(LEFT(I1499,FIND(" ",I1499)-1),Lanes!$A$2:$A$60,0)),"?")</f>
        <v>V</v>
      </c>
      <c r="I1499" s="4" t="s">
        <v>10766</v>
      </c>
      <c r="J1499" s="4"/>
      <c r="K1499" s="4" t="s">
        <v>3617</v>
      </c>
      <c r="L1499" s="4" t="s">
        <v>516</v>
      </c>
      <c r="M1499" s="4" t="s">
        <v>287</v>
      </c>
      <c r="N1499" s="4" t="s">
        <v>11142</v>
      </c>
      <c r="O1499" s="4" t="s">
        <v>11150</v>
      </c>
      <c r="P1499" s="2" t="s">
        <v>11151</v>
      </c>
      <c r="Q1499" s="2" t="s">
        <v>11152</v>
      </c>
      <c r="R1499" s="4" t="s">
        <v>50</v>
      </c>
      <c r="S1499" s="4" t="s">
        <v>11153</v>
      </c>
      <c r="T1499" s="4" t="s">
        <v>52</v>
      </c>
      <c r="U1499" s="4"/>
      <c r="V1499" s="4"/>
      <c r="W1499" s="4"/>
      <c r="X1499" s="2" t="s">
        <v>11147</v>
      </c>
      <c r="Y1499" s="4" t="s">
        <v>77</v>
      </c>
      <c r="Z1499" s="4"/>
      <c r="AA1499" s="4"/>
      <c r="AB1499" s="4"/>
    </row>
    <row r="1500" customFormat="false" ht="75" hidden="false" customHeight="true" outlineLevel="0" collapsed="false">
      <c r="A1500" s="4" t="s">
        <v>11154</v>
      </c>
      <c r="B1500" s="4" t="s">
        <v>11155</v>
      </c>
      <c r="C1500" s="4" t="s">
        <v>11156</v>
      </c>
      <c r="D1500" s="4" t="n">
        <v>1996</v>
      </c>
      <c r="E1500" s="4" t="s">
        <v>91</v>
      </c>
      <c r="F1500" s="4" t="s">
        <v>2599</v>
      </c>
      <c r="G1500" s="4" t="str">
        <f aca="false">IF(LEFT(I1500,3)="R1 ","L6",IF(D1500&gt;=2014,"L1",IF(D1500&gt;=1998,"L2",IF(D1500&gt;=1987,"L3",IF(D1500&gt;=1978,"L4",IF(D1500&gt;=1965,"L5","L6"))))))</f>
        <v>L3</v>
      </c>
      <c r="H1500" s="4" t="str">
        <f aca="false">IFERROR(INDEX(Lanes!$C$2:$C$60,MATCH(LEFT(I1500,FIND(" ",I1500)-1),Lanes!$A$2:$A$60,0)),"?")</f>
        <v>V</v>
      </c>
      <c r="I1500" s="4" t="s">
        <v>10766</v>
      </c>
      <c r="J1500" s="4"/>
      <c r="K1500" s="4" t="s">
        <v>370</v>
      </c>
      <c r="L1500" s="4" t="s">
        <v>93</v>
      </c>
      <c r="M1500" s="4" t="s">
        <v>902</v>
      </c>
      <c r="N1500" s="4"/>
      <c r="O1500" s="4" t="s">
        <v>11157</v>
      </c>
      <c r="P1500" s="2" t="s">
        <v>11158</v>
      </c>
      <c r="Q1500" s="2" t="s">
        <v>11159</v>
      </c>
      <c r="R1500" s="4" t="s">
        <v>50</v>
      </c>
      <c r="S1500" s="4" t="s">
        <v>11160</v>
      </c>
      <c r="T1500" s="4" t="s">
        <v>107</v>
      </c>
      <c r="U1500" s="4"/>
      <c r="V1500" s="4"/>
      <c r="W1500" s="4"/>
      <c r="X1500" s="2" t="s">
        <v>11161</v>
      </c>
      <c r="Y1500" s="4" t="s">
        <v>77</v>
      </c>
      <c r="Z1500" s="4"/>
      <c r="AA1500" s="4"/>
      <c r="AB1500" s="4"/>
    </row>
    <row r="1501" customFormat="false" ht="75" hidden="false" customHeight="true" outlineLevel="0" collapsed="false">
      <c r="A1501" s="4" t="s">
        <v>11162</v>
      </c>
      <c r="B1501" s="4" t="s">
        <v>11155</v>
      </c>
      <c r="C1501" s="4" t="s">
        <v>11163</v>
      </c>
      <c r="D1501" s="4" t="n">
        <v>1998</v>
      </c>
      <c r="E1501" s="4" t="s">
        <v>91</v>
      </c>
      <c r="F1501" s="4" t="s">
        <v>2599</v>
      </c>
      <c r="G1501" s="4" t="str">
        <f aca="false">IF(LEFT(I1501,3)="R1 ","L6",IF(D1501&gt;=2014,"L1",IF(D1501&gt;=1998,"L2",IF(D1501&gt;=1987,"L3",IF(D1501&gt;=1978,"L4",IF(D1501&gt;=1965,"L5","L6"))))))</f>
        <v>L2</v>
      </c>
      <c r="H1501" s="4" t="str">
        <f aca="false">IFERROR(INDEX(Lanes!$C$2:$C$60,MATCH(LEFT(I1501,FIND(" ",I1501)-1),Lanes!$A$2:$A$60,0)),"?")</f>
        <v>V</v>
      </c>
      <c r="I1501" s="4" t="s">
        <v>10766</v>
      </c>
      <c r="J1501" s="4"/>
      <c r="K1501" s="4" t="s">
        <v>370</v>
      </c>
      <c r="L1501" s="4" t="s">
        <v>93</v>
      </c>
      <c r="M1501" s="4" t="s">
        <v>902</v>
      </c>
      <c r="N1501" s="4"/>
      <c r="O1501" s="4" t="s">
        <v>11164</v>
      </c>
      <c r="P1501" s="2" t="s">
        <v>11165</v>
      </c>
      <c r="Q1501" s="2" t="s">
        <v>11166</v>
      </c>
      <c r="R1501" s="4" t="s">
        <v>50</v>
      </c>
      <c r="S1501" s="4" t="s">
        <v>11167</v>
      </c>
      <c r="T1501" s="4" t="s">
        <v>107</v>
      </c>
      <c r="U1501" s="4"/>
      <c r="V1501" s="4"/>
      <c r="W1501" s="4"/>
      <c r="X1501" s="2" t="s">
        <v>11161</v>
      </c>
      <c r="Y1501" s="4" t="s">
        <v>77</v>
      </c>
      <c r="Z1501" s="4"/>
      <c r="AA1501" s="4"/>
      <c r="AB1501" s="4"/>
    </row>
    <row r="1502" customFormat="false" ht="75" hidden="false" customHeight="true" outlineLevel="0" collapsed="false">
      <c r="A1502" s="4" t="s">
        <v>11168</v>
      </c>
      <c r="B1502" s="4" t="s">
        <v>11155</v>
      </c>
      <c r="C1502" s="4" t="s">
        <v>11169</v>
      </c>
      <c r="D1502" s="4" t="n">
        <v>1999</v>
      </c>
      <c r="E1502" s="4" t="s">
        <v>91</v>
      </c>
      <c r="F1502" s="4" t="s">
        <v>2599</v>
      </c>
      <c r="G1502" s="4" t="str">
        <f aca="false">IF(LEFT(I1502,3)="R1 ","L6",IF(D1502&gt;=2014,"L1",IF(D1502&gt;=1998,"L2",IF(D1502&gt;=1987,"L3",IF(D1502&gt;=1978,"L4",IF(D1502&gt;=1965,"L5","L6"))))))</f>
        <v>L2</v>
      </c>
      <c r="H1502" s="4" t="str">
        <f aca="false">IFERROR(INDEX(Lanes!$C$2:$C$60,MATCH(LEFT(I1502,FIND(" ",I1502)-1),Lanes!$A$2:$A$60,0)),"?")</f>
        <v>V</v>
      </c>
      <c r="I1502" s="4" t="s">
        <v>10766</v>
      </c>
      <c r="J1502" s="4"/>
      <c r="K1502" s="4" t="s">
        <v>370</v>
      </c>
      <c r="L1502" s="4" t="s">
        <v>93</v>
      </c>
      <c r="M1502" s="4" t="s">
        <v>902</v>
      </c>
      <c r="N1502" s="4"/>
      <c r="O1502" s="4" t="s">
        <v>11170</v>
      </c>
      <c r="P1502" s="2" t="s">
        <v>11171</v>
      </c>
      <c r="Q1502" s="2" t="s">
        <v>11172</v>
      </c>
      <c r="R1502" s="4" t="s">
        <v>50</v>
      </c>
      <c r="S1502" s="4" t="s">
        <v>11173</v>
      </c>
      <c r="T1502" s="4" t="s">
        <v>402</v>
      </c>
      <c r="U1502" s="4"/>
      <c r="V1502" s="4"/>
      <c r="W1502" s="4"/>
      <c r="X1502" s="2" t="s">
        <v>11161</v>
      </c>
      <c r="Y1502" s="4" t="s">
        <v>77</v>
      </c>
      <c r="Z1502" s="4"/>
      <c r="AA1502" s="4"/>
      <c r="AB1502" s="4"/>
    </row>
    <row r="1503" customFormat="false" ht="75" hidden="false" customHeight="true" outlineLevel="0" collapsed="false">
      <c r="A1503" s="4" t="s">
        <v>11174</v>
      </c>
      <c r="B1503" s="4" t="s">
        <v>5562</v>
      </c>
      <c r="C1503" s="4" t="s">
        <v>11175</v>
      </c>
      <c r="D1503" s="4" t="n">
        <v>1995</v>
      </c>
      <c r="E1503" s="4" t="s">
        <v>91</v>
      </c>
      <c r="F1503" s="4" t="s">
        <v>11176</v>
      </c>
      <c r="G1503" s="4" t="str">
        <f aca="false">IF(LEFT(I1503,3)="R1 ","L6",IF(D1503&gt;=2014,"L1",IF(D1503&gt;=1998,"L2",IF(D1503&gt;=1987,"L3",IF(D1503&gt;=1978,"L4",IF(D1503&gt;=1965,"L5","L6"))))))</f>
        <v>L3</v>
      </c>
      <c r="H1503" s="4" t="str">
        <f aca="false">IFERROR(INDEX(Lanes!$C$2:$C$60,MATCH(LEFT(I1503,FIND(" ",I1503)-1),Lanes!$A$2:$A$60,0)),"?")</f>
        <v>V</v>
      </c>
      <c r="I1503" s="4" t="s">
        <v>10766</v>
      </c>
      <c r="J1503" s="4"/>
      <c r="K1503" s="4" t="s">
        <v>3617</v>
      </c>
      <c r="L1503" s="4" t="s">
        <v>45</v>
      </c>
      <c r="M1503" s="4" t="s">
        <v>11177</v>
      </c>
      <c r="N1503" s="4"/>
      <c r="O1503" s="4" t="s">
        <v>11178</v>
      </c>
      <c r="P1503" s="2" t="s">
        <v>11179</v>
      </c>
      <c r="Q1503" s="2" t="s">
        <v>11180</v>
      </c>
      <c r="R1503" s="4" t="s">
        <v>50</v>
      </c>
      <c r="S1503" s="4" t="s">
        <v>11181</v>
      </c>
      <c r="T1503" s="4" t="s">
        <v>107</v>
      </c>
      <c r="U1503" s="4"/>
      <c r="V1503" s="4"/>
      <c r="W1503" s="4"/>
      <c r="X1503" s="2" t="s">
        <v>11182</v>
      </c>
      <c r="Y1503" s="4" t="s">
        <v>77</v>
      </c>
      <c r="Z1503" s="4"/>
      <c r="AA1503" s="4"/>
      <c r="AB1503" s="4"/>
    </row>
    <row r="1504" customFormat="false" ht="75" hidden="false" customHeight="true" outlineLevel="0" collapsed="false">
      <c r="A1504" s="4" t="s">
        <v>11183</v>
      </c>
      <c r="B1504" s="4" t="s">
        <v>11184</v>
      </c>
      <c r="C1504" s="4" t="s">
        <v>11185</v>
      </c>
      <c r="D1504" s="4" t="n">
        <v>1987</v>
      </c>
      <c r="E1504" s="4" t="s">
        <v>91</v>
      </c>
      <c r="F1504" s="4" t="s">
        <v>11186</v>
      </c>
      <c r="G1504" s="4" t="str">
        <f aca="false">IF(LEFT(I1504,3)="R1 ","L6",IF(D1504&gt;=2014,"L1",IF(D1504&gt;=1998,"L2",IF(D1504&gt;=1987,"L3",IF(D1504&gt;=1978,"L4",IF(D1504&gt;=1965,"L5","L6"))))))</f>
        <v>L3</v>
      </c>
      <c r="H1504" s="4" t="str">
        <f aca="false">IFERROR(INDEX(Lanes!$C$2:$C$60,MATCH(LEFT(I1504,FIND(" ",I1504)-1),Lanes!$A$2:$A$60,0)),"?")</f>
        <v>V</v>
      </c>
      <c r="I1504" s="4" t="s">
        <v>10766</v>
      </c>
      <c r="J1504" s="4"/>
      <c r="K1504" s="4" t="s">
        <v>370</v>
      </c>
      <c r="L1504" s="4" t="s">
        <v>753</v>
      </c>
      <c r="M1504" s="4" t="s">
        <v>316</v>
      </c>
      <c r="N1504" s="4"/>
      <c r="O1504" s="4" t="s">
        <v>11187</v>
      </c>
      <c r="P1504" s="2" t="s">
        <v>11188</v>
      </c>
      <c r="Q1504" s="2" t="s">
        <v>11189</v>
      </c>
      <c r="R1504" s="4" t="s">
        <v>50</v>
      </c>
      <c r="S1504" s="4" t="s">
        <v>11190</v>
      </c>
      <c r="T1504" s="4" t="s">
        <v>107</v>
      </c>
      <c r="U1504" s="4"/>
      <c r="V1504" s="4"/>
      <c r="W1504" s="4"/>
      <c r="X1504" s="2" t="s">
        <v>11191</v>
      </c>
      <c r="Y1504" s="4" t="s">
        <v>77</v>
      </c>
      <c r="Z1504" s="4"/>
      <c r="AA1504" s="4"/>
      <c r="AB1504" s="4"/>
    </row>
    <row r="1505" customFormat="false" ht="75" hidden="false" customHeight="true" outlineLevel="0" collapsed="false">
      <c r="A1505" s="4" t="s">
        <v>11192</v>
      </c>
      <c r="B1505" s="4" t="s">
        <v>11184</v>
      </c>
      <c r="C1505" s="4" t="s">
        <v>11184</v>
      </c>
      <c r="D1505" s="4" t="n">
        <v>1990</v>
      </c>
      <c r="E1505" s="4" t="s">
        <v>91</v>
      </c>
      <c r="F1505" s="4" t="s">
        <v>2083</v>
      </c>
      <c r="G1505" s="4" t="str">
        <f aca="false">IF(LEFT(I1505,3)="R1 ","L6",IF(D1505&gt;=2014,"L1",IF(D1505&gt;=1998,"L2",IF(D1505&gt;=1987,"L3",IF(D1505&gt;=1978,"L4",IF(D1505&gt;=1965,"L5","L6"))))))</f>
        <v>L3</v>
      </c>
      <c r="H1505" s="4" t="str">
        <f aca="false">IFERROR(INDEX(Lanes!$C$2:$C$60,MATCH(LEFT(I1505,FIND(" ",I1505)-1),Lanes!$A$2:$A$60,0)),"?")</f>
        <v>V</v>
      </c>
      <c r="I1505" s="4" t="s">
        <v>10766</v>
      </c>
      <c r="J1505" s="4"/>
      <c r="K1505" s="4" t="s">
        <v>370</v>
      </c>
      <c r="L1505" s="4" t="s">
        <v>753</v>
      </c>
      <c r="M1505" s="4" t="s">
        <v>316</v>
      </c>
      <c r="N1505" s="4"/>
      <c r="O1505" s="4" t="s">
        <v>11187</v>
      </c>
      <c r="P1505" s="2" t="s">
        <v>11193</v>
      </c>
      <c r="Q1505" s="2" t="s">
        <v>11194</v>
      </c>
      <c r="R1505" s="4" t="s">
        <v>50</v>
      </c>
      <c r="S1505" s="4" t="s">
        <v>11195</v>
      </c>
      <c r="T1505" s="4" t="s">
        <v>107</v>
      </c>
      <c r="U1505" s="4"/>
      <c r="V1505" s="4"/>
      <c r="W1505" s="4"/>
      <c r="X1505" s="2" t="s">
        <v>11191</v>
      </c>
      <c r="Y1505" s="4" t="s">
        <v>77</v>
      </c>
      <c r="Z1505" s="4"/>
      <c r="AA1505" s="4"/>
      <c r="AB1505" s="4"/>
    </row>
    <row r="1506" customFormat="false" ht="75" hidden="false" customHeight="true" outlineLevel="0" collapsed="false">
      <c r="A1506" s="4" t="s">
        <v>11196</v>
      </c>
      <c r="B1506" s="4" t="s">
        <v>11197</v>
      </c>
      <c r="C1506" s="4" t="s">
        <v>11198</v>
      </c>
      <c r="D1506" s="4" t="n">
        <v>1994</v>
      </c>
      <c r="E1506" s="4" t="s">
        <v>91</v>
      </c>
      <c r="F1506" s="4" t="s">
        <v>11199</v>
      </c>
      <c r="G1506" s="4" t="str">
        <f aca="false">IF(LEFT(I1506,3)="R1 ","L6",IF(D1506&gt;=2014,"L1",IF(D1506&gt;=1998,"L2",IF(D1506&gt;=1987,"L3",IF(D1506&gt;=1978,"L4",IF(D1506&gt;=1965,"L5","L6"))))))</f>
        <v>L3</v>
      </c>
      <c r="H1506" s="4" t="str">
        <f aca="false">IFERROR(INDEX(Lanes!$C$2:$C$60,MATCH(LEFT(I1506,FIND(" ",I1506)-1),Lanes!$A$2:$A$60,0)),"?")</f>
        <v>V</v>
      </c>
      <c r="I1506" s="4" t="s">
        <v>10766</v>
      </c>
      <c r="J1506" s="4"/>
      <c r="K1506" s="4" t="s">
        <v>370</v>
      </c>
      <c r="L1506" s="4" t="s">
        <v>93</v>
      </c>
      <c r="M1506" s="4" t="s">
        <v>5147</v>
      </c>
      <c r="N1506" s="4"/>
      <c r="O1506" s="4" t="s">
        <v>11200</v>
      </c>
      <c r="P1506" s="2" t="s">
        <v>11201</v>
      </c>
      <c r="Q1506" s="2" t="s">
        <v>11202</v>
      </c>
      <c r="R1506" s="4" t="s">
        <v>50</v>
      </c>
      <c r="S1506" s="4" t="s">
        <v>11203</v>
      </c>
      <c r="T1506" s="4" t="s">
        <v>107</v>
      </c>
      <c r="U1506" s="4"/>
      <c r="V1506" s="4"/>
      <c r="W1506" s="4"/>
      <c r="X1506" s="2" t="s">
        <v>11204</v>
      </c>
      <c r="Y1506" s="4" t="s">
        <v>54</v>
      </c>
      <c r="Z1506" s="4"/>
      <c r="AA1506" s="4"/>
      <c r="AB1506" s="4"/>
    </row>
    <row r="1507" customFormat="false" ht="75" hidden="false" customHeight="true" outlineLevel="0" collapsed="false">
      <c r="A1507" s="4" t="s">
        <v>11205</v>
      </c>
      <c r="B1507" s="4" t="s">
        <v>11197</v>
      </c>
      <c r="C1507" s="4" t="s">
        <v>11206</v>
      </c>
      <c r="D1507" s="4" t="n">
        <v>1997</v>
      </c>
      <c r="E1507" s="4" t="s">
        <v>91</v>
      </c>
      <c r="F1507" s="4" t="s">
        <v>7051</v>
      </c>
      <c r="G1507" s="4" t="str">
        <f aca="false">IF(LEFT(I1507,3)="R1 ","L6",IF(D1507&gt;=2014,"L1",IF(D1507&gt;=1998,"L2",IF(D1507&gt;=1987,"L3",IF(D1507&gt;=1978,"L4",IF(D1507&gt;=1965,"L5","L6"))))))</f>
        <v>L3</v>
      </c>
      <c r="H1507" s="4" t="str">
        <f aca="false">IFERROR(INDEX(Lanes!$C$2:$C$60,MATCH(LEFT(I1507,FIND(" ",I1507)-1),Lanes!$A$2:$A$60,0)),"?")</f>
        <v>V</v>
      </c>
      <c r="I1507" s="4" t="s">
        <v>10766</v>
      </c>
      <c r="J1507" s="4" t="s">
        <v>8025</v>
      </c>
      <c r="K1507" s="4" t="s">
        <v>249</v>
      </c>
      <c r="L1507" s="4" t="s">
        <v>472</v>
      </c>
      <c r="M1507" s="4" t="s">
        <v>1696</v>
      </c>
      <c r="N1507" s="4"/>
      <c r="O1507" s="4" t="s">
        <v>11207</v>
      </c>
      <c r="P1507" s="2" t="s">
        <v>11208</v>
      </c>
      <c r="Q1507" s="2" t="s">
        <v>11209</v>
      </c>
      <c r="R1507" s="4" t="s">
        <v>50</v>
      </c>
      <c r="S1507" s="4" t="s">
        <v>11210</v>
      </c>
      <c r="T1507" s="4" t="s">
        <v>107</v>
      </c>
      <c r="U1507" s="4"/>
      <c r="V1507" s="4"/>
      <c r="W1507" s="4"/>
      <c r="X1507" s="2" t="s">
        <v>11211</v>
      </c>
      <c r="Y1507" s="4" t="s">
        <v>77</v>
      </c>
      <c r="Z1507" s="4"/>
      <c r="AA1507" s="4"/>
      <c r="AB1507" s="4"/>
    </row>
    <row r="1508" customFormat="false" ht="75" hidden="false" customHeight="true" outlineLevel="0" collapsed="false">
      <c r="A1508" s="4" t="s">
        <v>11212</v>
      </c>
      <c r="B1508" s="4" t="s">
        <v>11197</v>
      </c>
      <c r="C1508" s="4" t="s">
        <v>11213</v>
      </c>
      <c r="D1508" s="4" t="n">
        <v>1998</v>
      </c>
      <c r="E1508" s="4" t="s">
        <v>91</v>
      </c>
      <c r="F1508" s="4" t="s">
        <v>7051</v>
      </c>
      <c r="G1508" s="4" t="str">
        <f aca="false">IF(LEFT(I1508,3)="R1 ","L6",IF(D1508&gt;=2014,"L1",IF(D1508&gt;=1998,"L2",IF(D1508&gt;=1987,"L3",IF(D1508&gt;=1978,"L4",IF(D1508&gt;=1965,"L5","L6"))))))</f>
        <v>L2</v>
      </c>
      <c r="H1508" s="4" t="str">
        <f aca="false">IFERROR(INDEX(Lanes!$C$2:$C$60,MATCH(LEFT(I1508,FIND(" ",I1508)-1),Lanes!$A$2:$A$60,0)),"?")</f>
        <v>V</v>
      </c>
      <c r="I1508" s="4" t="s">
        <v>10766</v>
      </c>
      <c r="J1508" s="4" t="s">
        <v>8025</v>
      </c>
      <c r="K1508" s="4" t="s">
        <v>249</v>
      </c>
      <c r="L1508" s="4" t="s">
        <v>472</v>
      </c>
      <c r="M1508" s="4" t="s">
        <v>1696</v>
      </c>
      <c r="N1508" s="4"/>
      <c r="O1508" s="4" t="s">
        <v>11207</v>
      </c>
      <c r="P1508" s="2" t="s">
        <v>11214</v>
      </c>
      <c r="Q1508" s="2" t="s">
        <v>11215</v>
      </c>
      <c r="R1508" s="4" t="s">
        <v>50</v>
      </c>
      <c r="S1508" s="4" t="s">
        <v>11216</v>
      </c>
      <c r="T1508" s="4" t="s">
        <v>107</v>
      </c>
      <c r="U1508" s="4"/>
      <c r="V1508" s="4"/>
      <c r="W1508" s="4"/>
      <c r="X1508" s="2" t="s">
        <v>11211</v>
      </c>
      <c r="Y1508" s="4" t="s">
        <v>77</v>
      </c>
      <c r="Z1508" s="4"/>
      <c r="AA1508" s="4"/>
      <c r="AB1508" s="4"/>
    </row>
    <row r="1509" customFormat="false" ht="75" hidden="false" customHeight="true" outlineLevel="0" collapsed="false">
      <c r="A1509" s="4" t="s">
        <v>11217</v>
      </c>
      <c r="B1509" s="4" t="s">
        <v>11218</v>
      </c>
      <c r="C1509" s="4" t="s">
        <v>11219</v>
      </c>
      <c r="D1509" s="4" t="n">
        <v>1995</v>
      </c>
      <c r="E1509" s="4" t="s">
        <v>91</v>
      </c>
      <c r="F1509" s="4" t="s">
        <v>2517</v>
      </c>
      <c r="G1509" s="4" t="str">
        <f aca="false">IF(LEFT(I1509,3)="R1 ","L6",IF(D1509&gt;=2014,"L1",IF(D1509&gt;=1998,"L2",IF(D1509&gt;=1987,"L3",IF(D1509&gt;=1978,"L4",IF(D1509&gt;=1965,"L5","L6"))))))</f>
        <v>L3</v>
      </c>
      <c r="H1509" s="4" t="str">
        <f aca="false">IFERROR(INDEX(Lanes!$C$2:$C$60,MATCH(LEFT(I1509,FIND(" ",I1509)-1),Lanes!$A$2:$A$60,0)),"?")</f>
        <v>V</v>
      </c>
      <c r="I1509" s="4" t="s">
        <v>10766</v>
      </c>
      <c r="J1509" s="4"/>
      <c r="K1509" s="4" t="s">
        <v>501</v>
      </c>
      <c r="L1509" s="4" t="s">
        <v>352</v>
      </c>
      <c r="M1509" s="4" t="s">
        <v>3431</v>
      </c>
      <c r="N1509" s="4" t="s">
        <v>3432</v>
      </c>
      <c r="O1509" s="4" t="s">
        <v>11220</v>
      </c>
      <c r="P1509" s="2" t="s">
        <v>11221</v>
      </c>
      <c r="Q1509" s="2" t="s">
        <v>11222</v>
      </c>
      <c r="R1509" s="4" t="s">
        <v>50</v>
      </c>
      <c r="S1509" s="4" t="s">
        <v>11223</v>
      </c>
      <c r="T1509" s="4" t="s">
        <v>107</v>
      </c>
      <c r="U1509" s="4"/>
      <c r="V1509" s="4"/>
      <c r="W1509" s="4"/>
      <c r="X1509" s="2" t="s">
        <v>11224</v>
      </c>
      <c r="Y1509" s="4" t="s">
        <v>77</v>
      </c>
      <c r="Z1509" s="4"/>
      <c r="AA1509" s="4"/>
      <c r="AB1509" s="4"/>
    </row>
    <row r="1510" customFormat="false" ht="75" hidden="false" customHeight="true" outlineLevel="0" collapsed="false">
      <c r="A1510" s="4" t="s">
        <v>11225</v>
      </c>
      <c r="B1510" s="4" t="s">
        <v>11218</v>
      </c>
      <c r="C1510" s="4" t="s">
        <v>11226</v>
      </c>
      <c r="D1510" s="4" t="n">
        <v>1998</v>
      </c>
      <c r="E1510" s="4" t="s">
        <v>91</v>
      </c>
      <c r="F1510" s="4" t="s">
        <v>2517</v>
      </c>
      <c r="G1510" s="4" t="str">
        <f aca="false">IF(LEFT(I1510,3)="R1 ","L6",IF(D1510&gt;=2014,"L1",IF(D1510&gt;=1998,"L2",IF(D1510&gt;=1987,"L3",IF(D1510&gt;=1978,"L4",IF(D1510&gt;=1965,"L5","L6"))))))</f>
        <v>L2</v>
      </c>
      <c r="H1510" s="4" t="str">
        <f aca="false">IFERROR(INDEX(Lanes!$C$2:$C$60,MATCH(LEFT(I1510,FIND(" ",I1510)-1),Lanes!$A$2:$A$60,0)),"?")</f>
        <v>V</v>
      </c>
      <c r="I1510" s="4" t="s">
        <v>10766</v>
      </c>
      <c r="J1510" s="4"/>
      <c r="K1510" s="4" t="s">
        <v>370</v>
      </c>
      <c r="L1510" s="4" t="s">
        <v>352</v>
      </c>
      <c r="M1510" s="4" t="s">
        <v>3431</v>
      </c>
      <c r="N1510" s="4" t="s">
        <v>3432</v>
      </c>
      <c r="O1510" s="4" t="s">
        <v>11227</v>
      </c>
      <c r="P1510" s="2" t="s">
        <v>11228</v>
      </c>
      <c r="Q1510" s="2" t="s">
        <v>11229</v>
      </c>
      <c r="R1510" s="4" t="s">
        <v>50</v>
      </c>
      <c r="S1510" s="4" t="s">
        <v>11230</v>
      </c>
      <c r="T1510" s="4" t="s">
        <v>107</v>
      </c>
      <c r="U1510" s="4"/>
      <c r="V1510" s="4"/>
      <c r="W1510" s="4"/>
      <c r="X1510" s="2" t="s">
        <v>11224</v>
      </c>
      <c r="Y1510" s="4" t="s">
        <v>77</v>
      </c>
      <c r="Z1510" s="4"/>
      <c r="AA1510" s="4"/>
      <c r="AB1510" s="4"/>
    </row>
    <row r="1511" customFormat="false" ht="75" hidden="false" customHeight="true" outlineLevel="0" collapsed="false">
      <c r="A1511" s="4" t="s">
        <v>11231</v>
      </c>
      <c r="B1511" s="4" t="s">
        <v>11232</v>
      </c>
      <c r="C1511" s="4" t="s">
        <v>11233</v>
      </c>
      <c r="D1511" s="4" t="n">
        <v>1998</v>
      </c>
      <c r="E1511" s="4" t="s">
        <v>91</v>
      </c>
      <c r="F1511" s="4" t="s">
        <v>2614</v>
      </c>
      <c r="G1511" s="4" t="str">
        <f aca="false">IF(LEFT(I1511,3)="R1 ","L6",IF(D1511&gt;=2014,"L1",IF(D1511&gt;=1998,"L2",IF(D1511&gt;=1987,"L3",IF(D1511&gt;=1978,"L4",IF(D1511&gt;=1965,"L5","L6"))))))</f>
        <v>L2</v>
      </c>
      <c r="H1511" s="4" t="str">
        <f aca="false">IFERROR(INDEX(Lanes!$C$2:$C$60,MATCH(LEFT(I1511,FIND(" ",I1511)-1),Lanes!$A$2:$A$60,0)),"?")</f>
        <v>V</v>
      </c>
      <c r="I1511" s="4" t="s">
        <v>10766</v>
      </c>
      <c r="J1511" s="4"/>
      <c r="K1511" s="4" t="s">
        <v>2528</v>
      </c>
      <c r="L1511" s="4" t="s">
        <v>887</v>
      </c>
      <c r="M1511" s="4" t="s">
        <v>11234</v>
      </c>
      <c r="N1511" s="4"/>
      <c r="O1511" s="4" t="s">
        <v>11235</v>
      </c>
      <c r="P1511" s="2" t="s">
        <v>11236</v>
      </c>
      <c r="Q1511" s="2" t="s">
        <v>11237</v>
      </c>
      <c r="R1511" s="4" t="s">
        <v>50</v>
      </c>
      <c r="S1511" s="4" t="s">
        <v>11238</v>
      </c>
      <c r="T1511" s="4" t="s">
        <v>107</v>
      </c>
      <c r="U1511" s="4"/>
      <c r="V1511" s="4"/>
      <c r="W1511" s="4"/>
      <c r="X1511" s="2" t="s">
        <v>11239</v>
      </c>
      <c r="Y1511" s="4" t="s">
        <v>54</v>
      </c>
      <c r="Z1511" s="4"/>
      <c r="AA1511" s="4"/>
      <c r="AB1511" s="4"/>
    </row>
    <row r="1512" customFormat="false" ht="75" hidden="false" customHeight="true" outlineLevel="0" collapsed="false">
      <c r="A1512" s="4" t="s">
        <v>11240</v>
      </c>
      <c r="B1512" s="4" t="s">
        <v>11232</v>
      </c>
      <c r="C1512" s="4" t="s">
        <v>11241</v>
      </c>
      <c r="D1512" s="4" t="n">
        <v>2001</v>
      </c>
      <c r="E1512" s="4" t="s">
        <v>91</v>
      </c>
      <c r="F1512" s="4" t="s">
        <v>2614</v>
      </c>
      <c r="G1512" s="4" t="str">
        <f aca="false">IF(LEFT(I1512,3)="R1 ","L6",IF(D1512&gt;=2014,"L1",IF(D1512&gt;=1998,"L2",IF(D1512&gt;=1987,"L3",IF(D1512&gt;=1978,"L4",IF(D1512&gt;=1965,"L5","L6"))))))</f>
        <v>L2</v>
      </c>
      <c r="H1512" s="4" t="str">
        <f aca="false">IFERROR(INDEX(Lanes!$C$2:$C$60,MATCH(LEFT(I1512,FIND(" ",I1512)-1),Lanes!$A$2:$A$60,0)),"?")</f>
        <v>V</v>
      </c>
      <c r="I1512" s="4" t="s">
        <v>10766</v>
      </c>
      <c r="J1512" s="4"/>
      <c r="K1512" s="4" t="s">
        <v>2528</v>
      </c>
      <c r="L1512" s="4" t="s">
        <v>887</v>
      </c>
      <c r="M1512" s="4" t="s">
        <v>11234</v>
      </c>
      <c r="N1512" s="4"/>
      <c r="O1512" s="4" t="s">
        <v>11235</v>
      </c>
      <c r="P1512" s="2" t="s">
        <v>11242</v>
      </c>
      <c r="Q1512" s="2" t="s">
        <v>11243</v>
      </c>
      <c r="R1512" s="4" t="s">
        <v>50</v>
      </c>
      <c r="S1512" s="4" t="s">
        <v>11244</v>
      </c>
      <c r="T1512" s="4" t="s">
        <v>107</v>
      </c>
      <c r="U1512" s="4"/>
      <c r="V1512" s="4"/>
      <c r="W1512" s="4"/>
      <c r="X1512" s="2" t="s">
        <v>11245</v>
      </c>
      <c r="Y1512" s="4" t="s">
        <v>54</v>
      </c>
      <c r="Z1512" s="4"/>
      <c r="AA1512" s="4"/>
      <c r="AB1512" s="4"/>
    </row>
    <row r="1513" customFormat="false" ht="75" hidden="false" customHeight="true" outlineLevel="0" collapsed="false">
      <c r="A1513" s="4" t="s">
        <v>11246</v>
      </c>
      <c r="B1513" s="4" t="s">
        <v>11247</v>
      </c>
      <c r="C1513" s="4" t="s">
        <v>11248</v>
      </c>
      <c r="D1513" s="4" t="n">
        <v>2015</v>
      </c>
      <c r="E1513" s="4" t="s">
        <v>91</v>
      </c>
      <c r="F1513" s="4" t="s">
        <v>11249</v>
      </c>
      <c r="G1513" s="4" t="str">
        <f aca="false">IF(LEFT(I1513,3)="R1 ","L6",IF(D1513&gt;=2014,"L1",IF(D1513&gt;=1998,"L2",IF(D1513&gt;=1987,"L3",IF(D1513&gt;=1978,"L4",IF(D1513&gt;=1965,"L5","L6"))))))</f>
        <v>L1</v>
      </c>
      <c r="H1513" s="4" t="str">
        <f aca="false">IFERROR(INDEX(Lanes!$C$2:$C$60,MATCH(LEFT(I1513,FIND(" ",I1513)-1),Lanes!$A$2:$A$60,0)),"?")</f>
        <v>V</v>
      </c>
      <c r="I1513" s="4" t="s">
        <v>10381</v>
      </c>
      <c r="J1513" s="4" t="s">
        <v>10545</v>
      </c>
      <c r="K1513" s="4" t="s">
        <v>2528</v>
      </c>
      <c r="L1513" s="4" t="s">
        <v>472</v>
      </c>
      <c r="M1513" s="4" t="s">
        <v>11250</v>
      </c>
      <c r="N1513" s="4"/>
      <c r="O1513" s="4" t="s">
        <v>11251</v>
      </c>
      <c r="P1513" s="2" t="s">
        <v>11252</v>
      </c>
      <c r="Q1513" s="2" t="s">
        <v>11253</v>
      </c>
      <c r="R1513" s="4" t="s">
        <v>391</v>
      </c>
      <c r="S1513" s="4" t="s">
        <v>11254</v>
      </c>
      <c r="T1513" s="4" t="s">
        <v>402</v>
      </c>
      <c r="U1513" s="4"/>
      <c r="V1513" s="4"/>
      <c r="W1513" s="4"/>
      <c r="X1513" s="2" t="s">
        <v>11255</v>
      </c>
      <c r="Y1513" s="4" t="s">
        <v>77</v>
      </c>
      <c r="Z1513" s="4"/>
      <c r="AA1513" s="4"/>
      <c r="AB1513" s="4"/>
    </row>
    <row r="1514" customFormat="false" ht="75" hidden="false" customHeight="true" outlineLevel="0" collapsed="false">
      <c r="A1514" s="4" t="s">
        <v>11256</v>
      </c>
      <c r="B1514" s="4" t="s">
        <v>11257</v>
      </c>
      <c r="C1514" s="4" t="s">
        <v>11257</v>
      </c>
      <c r="D1514" s="4" t="n">
        <v>2019</v>
      </c>
      <c r="E1514" s="4" t="s">
        <v>91</v>
      </c>
      <c r="F1514" s="4" t="s">
        <v>11258</v>
      </c>
      <c r="G1514" s="4" t="str">
        <f aca="false">IF(LEFT(I1514,3)="R1 ","L6",IF(D1514&gt;=2014,"L1",IF(D1514&gt;=1998,"L2",IF(D1514&gt;=1987,"L3",IF(D1514&gt;=1978,"L4",IF(D1514&gt;=1965,"L5","L6"))))))</f>
        <v>L1</v>
      </c>
      <c r="H1514" s="4" t="str">
        <f aca="false">IFERROR(INDEX(Lanes!$C$2:$C$60,MATCH(LEFT(I1514,FIND(" ",I1514)-1),Lanes!$A$2:$A$60,0)),"?")</f>
        <v>Core</v>
      </c>
      <c r="I1514" s="4" t="s">
        <v>11259</v>
      </c>
      <c r="J1514" s="4"/>
      <c r="K1514" s="4" t="s">
        <v>351</v>
      </c>
      <c r="L1514" s="4" t="s">
        <v>516</v>
      </c>
      <c r="M1514" s="4" t="s">
        <v>10189</v>
      </c>
      <c r="N1514" s="4" t="s">
        <v>11260</v>
      </c>
      <c r="O1514" s="4" t="s">
        <v>11261</v>
      </c>
      <c r="P1514" s="2" t="s">
        <v>11262</v>
      </c>
      <c r="Q1514" s="2" t="s">
        <v>11263</v>
      </c>
      <c r="R1514" s="4" t="s">
        <v>50</v>
      </c>
      <c r="S1514" s="4" t="s">
        <v>11264</v>
      </c>
      <c r="T1514" s="4" t="s">
        <v>402</v>
      </c>
      <c r="U1514" s="4"/>
      <c r="V1514" s="4"/>
      <c r="W1514" s="4" t="s">
        <v>75</v>
      </c>
      <c r="X1514" s="2" t="s">
        <v>11265</v>
      </c>
      <c r="Y1514" s="4" t="s">
        <v>54</v>
      </c>
      <c r="Z1514" s="4"/>
      <c r="AA1514" s="4"/>
      <c r="AB1514" s="4"/>
    </row>
    <row r="1515" customFormat="false" ht="75" hidden="false" customHeight="true" outlineLevel="0" collapsed="false">
      <c r="A1515" s="4" t="s">
        <v>11266</v>
      </c>
      <c r="B1515" s="4" t="s">
        <v>11257</v>
      </c>
      <c r="C1515" s="4" t="s">
        <v>11267</v>
      </c>
      <c r="D1515" s="4" t="n">
        <v>2021</v>
      </c>
      <c r="E1515" s="4" t="s">
        <v>91</v>
      </c>
      <c r="F1515" s="4" t="s">
        <v>11258</v>
      </c>
      <c r="G1515" s="4" t="str">
        <f aca="false">IF(LEFT(I1515,3)="R1 ","L6",IF(D1515&gt;=2014,"L1",IF(D1515&gt;=1998,"L2",IF(D1515&gt;=1987,"L3",IF(D1515&gt;=1978,"L4",IF(D1515&gt;=1965,"L5","L6"))))))</f>
        <v>L1</v>
      </c>
      <c r="H1515" s="4" t="str">
        <f aca="false">IFERROR(INDEX(Lanes!$C$2:$C$60,MATCH(LEFT(I1515,FIND(" ",I1515)-1),Lanes!$A$2:$A$60,0)),"?")</f>
        <v>Core</v>
      </c>
      <c r="I1515" s="4" t="s">
        <v>11259</v>
      </c>
      <c r="J1515" s="4"/>
      <c r="K1515" s="4" t="s">
        <v>471</v>
      </c>
      <c r="L1515" s="4" t="s">
        <v>516</v>
      </c>
      <c r="M1515" s="4" t="s">
        <v>10189</v>
      </c>
      <c r="N1515" s="4" t="s">
        <v>11260</v>
      </c>
      <c r="O1515" s="4" t="s">
        <v>11268</v>
      </c>
      <c r="P1515" s="2" t="s">
        <v>11269</v>
      </c>
      <c r="Q1515" s="2" t="s">
        <v>11270</v>
      </c>
      <c r="R1515" s="4" t="s">
        <v>50</v>
      </c>
      <c r="S1515" s="4" t="s">
        <v>11271</v>
      </c>
      <c r="T1515" s="4" t="s">
        <v>402</v>
      </c>
      <c r="U1515" s="4"/>
      <c r="V1515" s="4"/>
      <c r="W1515" s="4" t="s">
        <v>75</v>
      </c>
      <c r="X1515" s="2" t="s">
        <v>11272</v>
      </c>
      <c r="Y1515" s="4" t="s">
        <v>77</v>
      </c>
      <c r="Z1515" s="4"/>
      <c r="AA1515" s="4"/>
      <c r="AB1515" s="4"/>
    </row>
    <row r="1516" customFormat="false" ht="75" hidden="false" customHeight="true" outlineLevel="0" collapsed="false">
      <c r="A1516" s="4" t="s">
        <v>11273</v>
      </c>
      <c r="B1516" s="4" t="s">
        <v>11257</v>
      </c>
      <c r="C1516" s="4" t="s">
        <v>11274</v>
      </c>
      <c r="D1516" s="4" t="n">
        <v>2022</v>
      </c>
      <c r="E1516" s="4" t="s">
        <v>91</v>
      </c>
      <c r="F1516" s="4" t="s">
        <v>11258</v>
      </c>
      <c r="G1516" s="4" t="str">
        <f aca="false">IF(LEFT(I1516,3)="R1 ","L6",IF(D1516&gt;=2014,"L1",IF(D1516&gt;=1998,"L2",IF(D1516&gt;=1987,"L3",IF(D1516&gt;=1978,"L4",IF(D1516&gt;=1965,"L5","L6"))))))</f>
        <v>L1</v>
      </c>
      <c r="H1516" s="4" t="str">
        <f aca="false">IFERROR(INDEX(Lanes!$C$2:$C$60,MATCH(LEFT(I1516,FIND(" ",I1516)-1),Lanes!$A$2:$A$60,0)),"?")</f>
        <v>Core</v>
      </c>
      <c r="I1516" s="4" t="s">
        <v>11259</v>
      </c>
      <c r="J1516" s="4"/>
      <c r="K1516" s="4" t="s">
        <v>249</v>
      </c>
      <c r="L1516" s="4" t="s">
        <v>516</v>
      </c>
      <c r="M1516" s="4" t="s">
        <v>10189</v>
      </c>
      <c r="N1516" s="4" t="s">
        <v>11260</v>
      </c>
      <c r="O1516" s="4" t="s">
        <v>11275</v>
      </c>
      <c r="P1516" s="2" t="s">
        <v>11276</v>
      </c>
      <c r="Q1516" s="2" t="s">
        <v>11277</v>
      </c>
      <c r="R1516" s="4" t="s">
        <v>50</v>
      </c>
      <c r="S1516" s="4" t="s">
        <v>11278</v>
      </c>
      <c r="T1516" s="4" t="s">
        <v>52</v>
      </c>
      <c r="U1516" s="4"/>
      <c r="V1516" s="4" t="s">
        <v>9723</v>
      </c>
      <c r="W1516" s="4" t="s">
        <v>75</v>
      </c>
      <c r="X1516" s="2" t="s">
        <v>11279</v>
      </c>
      <c r="Y1516" s="4" t="s">
        <v>54</v>
      </c>
      <c r="Z1516" s="4"/>
      <c r="AA1516" s="4"/>
      <c r="AB1516" s="4"/>
    </row>
    <row r="1517" customFormat="false" ht="75" hidden="false" customHeight="true" outlineLevel="0" collapsed="false">
      <c r="A1517" s="4" t="s">
        <v>11280</v>
      </c>
      <c r="B1517" s="4" t="s">
        <v>11257</v>
      </c>
      <c r="C1517" s="4" t="s">
        <v>11281</v>
      </c>
      <c r="D1517" s="4" t="n">
        <v>2024</v>
      </c>
      <c r="E1517" s="4" t="s">
        <v>91</v>
      </c>
      <c r="F1517" s="4" t="s">
        <v>10366</v>
      </c>
      <c r="G1517" s="4" t="str">
        <f aca="false">IF(LEFT(I1517,3)="R1 ","L6",IF(D1517&gt;=2014,"L1",IF(D1517&gt;=1998,"L2",IF(D1517&gt;=1987,"L3",IF(D1517&gt;=1978,"L4",IF(D1517&gt;=1965,"L5","L6"))))))</f>
        <v>L1</v>
      </c>
      <c r="H1517" s="4" t="str">
        <f aca="false">IFERROR(INDEX(Lanes!$C$2:$C$60,MATCH(LEFT(I1517,FIND(" ",I1517)-1),Lanes!$A$2:$A$60,0)),"?")</f>
        <v>Core</v>
      </c>
      <c r="I1517" s="4" t="s">
        <v>11259</v>
      </c>
      <c r="J1517" s="4"/>
      <c r="K1517" s="4" t="s">
        <v>249</v>
      </c>
      <c r="L1517" s="4" t="s">
        <v>516</v>
      </c>
      <c r="M1517" s="4" t="s">
        <v>10189</v>
      </c>
      <c r="N1517" s="4" t="s">
        <v>11260</v>
      </c>
      <c r="O1517" s="4" t="s">
        <v>11282</v>
      </c>
      <c r="P1517" s="2" t="s">
        <v>11283</v>
      </c>
      <c r="Q1517" s="2" t="s">
        <v>11284</v>
      </c>
      <c r="R1517" s="4" t="s">
        <v>50</v>
      </c>
      <c r="S1517" s="4" t="s">
        <v>11285</v>
      </c>
      <c r="T1517" s="4" t="s">
        <v>52</v>
      </c>
      <c r="U1517" s="4" t="s">
        <v>75</v>
      </c>
      <c r="V1517" s="4" t="s">
        <v>11286</v>
      </c>
      <c r="W1517" s="4" t="s">
        <v>75</v>
      </c>
      <c r="X1517" s="2" t="s">
        <v>11287</v>
      </c>
      <c r="Y1517" s="4" t="s">
        <v>54</v>
      </c>
      <c r="Z1517" s="4"/>
      <c r="AA1517" s="4"/>
      <c r="AB1517" s="4"/>
    </row>
    <row r="1518" customFormat="false" ht="75" hidden="false" customHeight="true" outlineLevel="0" collapsed="false">
      <c r="A1518" s="4" t="s">
        <v>11288</v>
      </c>
      <c r="B1518" s="4" t="s">
        <v>11257</v>
      </c>
      <c r="C1518" s="4" t="s">
        <v>11289</v>
      </c>
      <c r="D1518" s="4" t="n">
        <v>2023</v>
      </c>
      <c r="E1518" s="4" t="s">
        <v>396</v>
      </c>
      <c r="F1518" s="4" t="s">
        <v>10366</v>
      </c>
      <c r="G1518" s="4" t="str">
        <f aca="false">IF(LEFT(I1518,3)="R1 ","L6",IF(D1518&gt;=2014,"L1",IF(D1518&gt;=1998,"L2",IF(D1518&gt;=1987,"L3",IF(D1518&gt;=1978,"L4",IF(D1518&gt;=1965,"L5","L6"))))))</f>
        <v>L1</v>
      </c>
      <c r="H1518" s="4" t="str">
        <f aca="false">IFERROR(INDEX(Lanes!$C$2:$C$60,MATCH(LEFT(I1518,FIND(" ",I1518)-1),Lanes!$A$2:$A$60,0)),"?")</f>
        <v>Core</v>
      </c>
      <c r="I1518" s="4" t="s">
        <v>11259</v>
      </c>
      <c r="J1518" s="4"/>
      <c r="K1518" s="4" t="s">
        <v>249</v>
      </c>
      <c r="L1518" s="4" t="s">
        <v>516</v>
      </c>
      <c r="M1518" s="4" t="s">
        <v>10189</v>
      </c>
      <c r="N1518" s="4" t="s">
        <v>11260</v>
      </c>
      <c r="O1518" s="4" t="s">
        <v>11290</v>
      </c>
      <c r="P1518" s="2" t="s">
        <v>11291</v>
      </c>
      <c r="Q1518" s="2" t="s">
        <v>11292</v>
      </c>
      <c r="R1518" s="4" t="s">
        <v>50</v>
      </c>
      <c r="S1518" s="4" t="s">
        <v>11293</v>
      </c>
      <c r="T1518" s="4" t="s">
        <v>107</v>
      </c>
      <c r="U1518" s="4"/>
      <c r="V1518" s="4"/>
      <c r="W1518" s="4" t="s">
        <v>75</v>
      </c>
      <c r="X1518" s="2" t="s">
        <v>11294</v>
      </c>
      <c r="Y1518" s="4" t="s">
        <v>54</v>
      </c>
      <c r="Z1518" s="4"/>
      <c r="AA1518" s="4"/>
      <c r="AB1518" s="4"/>
    </row>
    <row r="1519" customFormat="false" ht="75" hidden="false" customHeight="true" outlineLevel="0" collapsed="false">
      <c r="A1519" s="4" t="s">
        <v>11295</v>
      </c>
      <c r="B1519" s="4" t="s">
        <v>11257</v>
      </c>
      <c r="C1519" s="4" t="s">
        <v>11296</v>
      </c>
      <c r="D1519" s="4" t="n">
        <v>2019</v>
      </c>
      <c r="E1519" s="4" t="s">
        <v>413</v>
      </c>
      <c r="F1519" s="4" t="s">
        <v>1142</v>
      </c>
      <c r="G1519" s="4" t="str">
        <f aca="false">IF(LEFT(I1519,3)="R1 ","L6",IF(D1519&gt;=2014,"L1",IF(D1519&gt;=1998,"L2",IF(D1519&gt;=1987,"L3",IF(D1519&gt;=1978,"L4",IF(D1519&gt;=1965,"L5","L6"))))))</f>
        <v>L1</v>
      </c>
      <c r="H1519" s="4" t="str">
        <f aca="false">IFERROR(INDEX(Lanes!$C$2:$C$60,MATCH(LEFT(I1519,FIND(" ",I1519)-1),Lanes!$A$2:$A$60,0)),"?")</f>
        <v>Core</v>
      </c>
      <c r="I1519" s="4" t="s">
        <v>11259</v>
      </c>
      <c r="J1519" s="4"/>
      <c r="K1519" s="4" t="s">
        <v>351</v>
      </c>
      <c r="L1519" s="4" t="s">
        <v>516</v>
      </c>
      <c r="M1519" s="4" t="s">
        <v>10189</v>
      </c>
      <c r="N1519" s="4" t="s">
        <v>11260</v>
      </c>
      <c r="O1519" s="4" t="s">
        <v>11297</v>
      </c>
      <c r="P1519" s="2" t="s">
        <v>11298</v>
      </c>
      <c r="Q1519" s="2" t="s">
        <v>11299</v>
      </c>
      <c r="R1519" s="4" t="s">
        <v>50</v>
      </c>
      <c r="S1519" s="4" t="s">
        <v>11300</v>
      </c>
      <c r="T1519" s="4" t="s">
        <v>402</v>
      </c>
      <c r="U1519" s="4"/>
      <c r="V1519" s="4"/>
      <c r="W1519" s="4" t="s">
        <v>75</v>
      </c>
      <c r="X1519" s="2" t="s">
        <v>11301</v>
      </c>
      <c r="Y1519" s="4" t="s">
        <v>77</v>
      </c>
      <c r="Z1519" s="4"/>
      <c r="AA1519" s="4"/>
      <c r="AB1519" s="4"/>
    </row>
    <row r="1520" customFormat="false" ht="75" hidden="false" customHeight="true" outlineLevel="0" collapsed="false">
      <c r="A1520" s="4" t="s">
        <v>11302</v>
      </c>
      <c r="B1520" s="4" t="s">
        <v>11257</v>
      </c>
      <c r="C1520" s="4" t="s">
        <v>11303</v>
      </c>
      <c r="D1520" s="4" t="n">
        <v>2021</v>
      </c>
      <c r="E1520" s="4" t="s">
        <v>413</v>
      </c>
      <c r="F1520" s="4" t="s">
        <v>11258</v>
      </c>
      <c r="G1520" s="4" t="str">
        <f aca="false">IF(LEFT(I1520,3)="R1 ","L6",IF(D1520&gt;=2014,"L1",IF(D1520&gt;=1998,"L2",IF(D1520&gt;=1987,"L3",IF(D1520&gt;=1978,"L4",IF(D1520&gt;=1965,"L5","L6"))))))</f>
        <v>L1</v>
      </c>
      <c r="H1520" s="4" t="str">
        <f aca="false">IFERROR(INDEX(Lanes!$C$2:$C$60,MATCH(LEFT(I1520,FIND(" ",I1520)-1),Lanes!$A$2:$A$60,0)),"?")</f>
        <v>Core</v>
      </c>
      <c r="I1520" s="4" t="s">
        <v>11259</v>
      </c>
      <c r="J1520" s="4"/>
      <c r="K1520" s="4" t="s">
        <v>471</v>
      </c>
      <c r="L1520" s="4" t="s">
        <v>516</v>
      </c>
      <c r="M1520" s="4" t="s">
        <v>10189</v>
      </c>
      <c r="N1520" s="4" t="s">
        <v>11260</v>
      </c>
      <c r="O1520" s="4" t="s">
        <v>11304</v>
      </c>
      <c r="P1520" s="2" t="s">
        <v>11305</v>
      </c>
      <c r="Q1520" s="2" t="s">
        <v>11306</v>
      </c>
      <c r="R1520" s="4" t="s">
        <v>50</v>
      </c>
      <c r="S1520" s="4" t="s">
        <v>11307</v>
      </c>
      <c r="T1520" s="4" t="s">
        <v>402</v>
      </c>
      <c r="U1520" s="4"/>
      <c r="V1520" s="4"/>
      <c r="W1520" s="4" t="s">
        <v>75</v>
      </c>
      <c r="X1520" s="2" t="s">
        <v>11308</v>
      </c>
      <c r="Y1520" s="4" t="s">
        <v>54</v>
      </c>
      <c r="Z1520" s="4"/>
      <c r="AA1520" s="4"/>
      <c r="AB1520" s="4"/>
    </row>
    <row r="1521" customFormat="false" ht="75" hidden="false" customHeight="true" outlineLevel="0" collapsed="false">
      <c r="A1521" s="4" t="s">
        <v>11309</v>
      </c>
      <c r="B1521" s="4" t="s">
        <v>11310</v>
      </c>
      <c r="C1521" s="4" t="s">
        <v>11310</v>
      </c>
      <c r="D1521" s="4" t="n">
        <v>2025</v>
      </c>
      <c r="E1521" s="4" t="s">
        <v>2246</v>
      </c>
      <c r="F1521" s="4" t="s">
        <v>10366</v>
      </c>
      <c r="G1521" s="4" t="str">
        <f aca="false">IF(LEFT(I1521,3)="R1 ","L6",IF(D1521&gt;=2014,"L1",IF(D1521&gt;=1998,"L2",IF(D1521&gt;=1987,"L3",IF(D1521&gt;=1978,"L4",IF(D1521&gt;=1965,"L5","L6"))))))</f>
        <v>L1</v>
      </c>
      <c r="H1521" s="4" t="str">
        <f aca="false">IFERROR(INDEX(Lanes!$C$2:$C$60,MATCH(LEFT(I1521,FIND(" ",I1521)-1),Lanes!$A$2:$A$60,0)),"?")</f>
        <v>Core</v>
      </c>
      <c r="I1521" s="4" t="s">
        <v>11259</v>
      </c>
      <c r="J1521" s="4" t="s">
        <v>9613</v>
      </c>
      <c r="K1521" s="4" t="s">
        <v>445</v>
      </c>
      <c r="L1521" s="4" t="s">
        <v>516</v>
      </c>
      <c r="M1521" s="4" t="s">
        <v>10189</v>
      </c>
      <c r="N1521" s="4"/>
      <c r="O1521" s="4" t="s">
        <v>11311</v>
      </c>
      <c r="P1521" s="2" t="s">
        <v>11312</v>
      </c>
      <c r="Q1521" s="2" t="s">
        <v>11313</v>
      </c>
      <c r="R1521" s="4" t="s">
        <v>50</v>
      </c>
      <c r="S1521" s="4" t="s">
        <v>11310</v>
      </c>
      <c r="T1521" s="4" t="s">
        <v>107</v>
      </c>
      <c r="U1521" s="4"/>
      <c r="V1521" s="4"/>
      <c r="W1521" s="4"/>
      <c r="X1521" s="2" t="s">
        <v>11314</v>
      </c>
      <c r="Y1521" s="4" t="s">
        <v>77</v>
      </c>
      <c r="Z1521" s="4"/>
      <c r="AA1521" s="4"/>
      <c r="AB1521" s="4"/>
    </row>
    <row r="1522" customFormat="false" ht="75" hidden="false" customHeight="true" outlineLevel="0" collapsed="false">
      <c r="A1522" s="4" t="s">
        <v>11315</v>
      </c>
      <c r="B1522" s="4" t="s">
        <v>11316</v>
      </c>
      <c r="C1522" s="4" t="s">
        <v>11317</v>
      </c>
      <c r="D1522" s="4" t="n">
        <v>2018</v>
      </c>
      <c r="E1522" s="4" t="s">
        <v>91</v>
      </c>
      <c r="F1522" s="4" t="s">
        <v>1142</v>
      </c>
      <c r="G1522" s="4" t="str">
        <f aca="false">IF(LEFT(I1522,3)="R1 ","L6",IF(D1522&gt;=2014,"L1",IF(D1522&gt;=1998,"L2",IF(D1522&gt;=1987,"L3",IF(D1522&gt;=1978,"L4",IF(D1522&gt;=1965,"L5","L6"))))))</f>
        <v>L1</v>
      </c>
      <c r="H1522" s="4" t="str">
        <f aca="false">IFERROR(INDEX(Lanes!$C$2:$C$60,MATCH(LEFT(I1522,FIND(" ",I1522)-1),Lanes!$A$2:$A$60,0)),"?")</f>
        <v>Core</v>
      </c>
      <c r="I1522" s="4" t="s">
        <v>11318</v>
      </c>
      <c r="J1522" s="4"/>
      <c r="K1522" s="4" t="s">
        <v>351</v>
      </c>
      <c r="L1522" s="4" t="s">
        <v>516</v>
      </c>
      <c r="M1522" s="4" t="s">
        <v>10189</v>
      </c>
      <c r="N1522" s="4" t="s">
        <v>11260</v>
      </c>
      <c r="O1522" s="4" t="s">
        <v>11319</v>
      </c>
      <c r="P1522" s="2" t="s">
        <v>11320</v>
      </c>
      <c r="Q1522" s="2" t="s">
        <v>11321</v>
      </c>
      <c r="R1522" s="4" t="s">
        <v>50</v>
      </c>
      <c r="S1522" s="4" t="s">
        <v>11317</v>
      </c>
      <c r="T1522" s="4" t="s">
        <v>402</v>
      </c>
      <c r="U1522" s="4"/>
      <c r="V1522" s="4"/>
      <c r="W1522" s="4" t="s">
        <v>75</v>
      </c>
      <c r="X1522" s="2" t="s">
        <v>11322</v>
      </c>
      <c r="Y1522" s="4" t="s">
        <v>77</v>
      </c>
      <c r="Z1522" s="4"/>
      <c r="AA1522" s="4"/>
      <c r="AB1522" s="4"/>
    </row>
    <row r="1523" customFormat="false" ht="75" hidden="false" customHeight="true" outlineLevel="0" collapsed="false">
      <c r="A1523" s="4" t="s">
        <v>11323</v>
      </c>
      <c r="B1523" s="4" t="s">
        <v>11316</v>
      </c>
      <c r="C1523" s="4" t="s">
        <v>11324</v>
      </c>
      <c r="D1523" s="4" t="n">
        <v>2018</v>
      </c>
      <c r="E1523" s="4" t="s">
        <v>413</v>
      </c>
      <c r="F1523" s="4" t="s">
        <v>11325</v>
      </c>
      <c r="G1523" s="4" t="str">
        <f aca="false">IF(LEFT(I1523,3)="R1 ","L6",IF(D1523&gt;=2014,"L1",IF(D1523&gt;=1998,"L2",IF(D1523&gt;=1987,"L3",IF(D1523&gt;=1978,"L4",IF(D1523&gt;=1965,"L5","L6"))))))</f>
        <v>L1</v>
      </c>
      <c r="H1523" s="4" t="str">
        <f aca="false">IFERROR(INDEX(Lanes!$C$2:$C$60,MATCH(LEFT(I1523,FIND(" ",I1523)-1),Lanes!$A$2:$A$60,0)),"?")</f>
        <v>Core</v>
      </c>
      <c r="I1523" s="4" t="s">
        <v>11318</v>
      </c>
      <c r="J1523" s="4"/>
      <c r="K1523" s="4" t="s">
        <v>351</v>
      </c>
      <c r="L1523" s="4" t="s">
        <v>516</v>
      </c>
      <c r="M1523" s="4" t="s">
        <v>10189</v>
      </c>
      <c r="N1523" s="4" t="s">
        <v>11260</v>
      </c>
      <c r="O1523" s="4" t="s">
        <v>11326</v>
      </c>
      <c r="P1523" s="2" t="s">
        <v>11327</v>
      </c>
      <c r="Q1523" s="2" t="s">
        <v>11328</v>
      </c>
      <c r="R1523" s="4" t="s">
        <v>50</v>
      </c>
      <c r="S1523" s="4" t="s">
        <v>11324</v>
      </c>
      <c r="T1523" s="4" t="s">
        <v>402</v>
      </c>
      <c r="U1523" s="4"/>
      <c r="V1523" s="4"/>
      <c r="W1523" s="4" t="s">
        <v>75</v>
      </c>
      <c r="X1523" s="2" t="s">
        <v>11322</v>
      </c>
      <c r="Y1523" s="4" t="s">
        <v>77</v>
      </c>
      <c r="Z1523" s="4"/>
      <c r="AA1523" s="4"/>
      <c r="AB1523" s="4"/>
    </row>
    <row r="1524" customFormat="false" ht="75" hidden="false" customHeight="true" outlineLevel="0" collapsed="false">
      <c r="A1524" s="4" t="s">
        <v>11329</v>
      </c>
      <c r="B1524" s="4" t="s">
        <v>11316</v>
      </c>
      <c r="C1524" s="4" t="s">
        <v>11316</v>
      </c>
      <c r="D1524" s="4" t="n">
        <v>2019</v>
      </c>
      <c r="E1524" s="4" t="s">
        <v>413</v>
      </c>
      <c r="F1524" s="4" t="s">
        <v>11330</v>
      </c>
      <c r="G1524" s="4" t="str">
        <f aca="false">IF(LEFT(I1524,3)="R1 ","L6",IF(D1524&gt;=2014,"L1",IF(D1524&gt;=1998,"L2",IF(D1524&gt;=1987,"L3",IF(D1524&gt;=1978,"L4",IF(D1524&gt;=1965,"L5","L6"))))))</f>
        <v>L1</v>
      </c>
      <c r="H1524" s="4" t="str">
        <f aca="false">IFERROR(INDEX(Lanes!$C$2:$C$60,MATCH(LEFT(I1524,FIND(" ",I1524)-1),Lanes!$A$2:$A$60,0)),"?")</f>
        <v>Core</v>
      </c>
      <c r="I1524" s="4" t="s">
        <v>11318</v>
      </c>
      <c r="J1524" s="4"/>
      <c r="K1524" s="4" t="s">
        <v>351</v>
      </c>
      <c r="L1524" s="4" t="s">
        <v>516</v>
      </c>
      <c r="M1524" s="4" t="s">
        <v>10189</v>
      </c>
      <c r="N1524" s="4" t="s">
        <v>11260</v>
      </c>
      <c r="O1524" s="4" t="s">
        <v>11331</v>
      </c>
      <c r="P1524" s="2" t="s">
        <v>11332</v>
      </c>
      <c r="Q1524" s="2" t="s">
        <v>11333</v>
      </c>
      <c r="R1524" s="4" t="s">
        <v>50</v>
      </c>
      <c r="S1524" s="4" t="s">
        <v>11316</v>
      </c>
      <c r="T1524" s="4" t="s">
        <v>402</v>
      </c>
      <c r="U1524" s="4"/>
      <c r="V1524" s="4"/>
      <c r="W1524" s="4" t="s">
        <v>75</v>
      </c>
      <c r="X1524" s="2" t="s">
        <v>11322</v>
      </c>
      <c r="Y1524" s="4" t="s">
        <v>77</v>
      </c>
      <c r="Z1524" s="4"/>
      <c r="AA1524" s="4"/>
      <c r="AB1524" s="4"/>
    </row>
    <row r="1525" customFormat="false" ht="75" hidden="false" customHeight="true" outlineLevel="0" collapsed="false">
      <c r="A1525" s="4" t="s">
        <v>11334</v>
      </c>
      <c r="B1525" s="4" t="s">
        <v>11316</v>
      </c>
      <c r="C1525" s="4" t="s">
        <v>11335</v>
      </c>
      <c r="D1525" s="4" t="n">
        <v>2020</v>
      </c>
      <c r="E1525" s="4" t="s">
        <v>91</v>
      </c>
      <c r="F1525" s="4" t="s">
        <v>10287</v>
      </c>
      <c r="G1525" s="4" t="str">
        <f aca="false">IF(LEFT(I1525,3)="R1 ","L6",IF(D1525&gt;=2014,"L1",IF(D1525&gt;=1998,"L2",IF(D1525&gt;=1987,"L3",IF(D1525&gt;=1978,"L4",IF(D1525&gt;=1965,"L5","L6"))))))</f>
        <v>L1</v>
      </c>
      <c r="H1525" s="4" t="str">
        <f aca="false">IFERROR(INDEX(Lanes!$C$2:$C$60,MATCH(LEFT(I1525,FIND(" ",I1525)-1),Lanes!$A$2:$A$60,0)),"?")</f>
        <v>Core</v>
      </c>
      <c r="I1525" s="4" t="s">
        <v>11318</v>
      </c>
      <c r="J1525" s="4"/>
      <c r="K1525" s="4" t="s">
        <v>249</v>
      </c>
      <c r="L1525" s="4" t="s">
        <v>516</v>
      </c>
      <c r="M1525" s="4" t="s">
        <v>10189</v>
      </c>
      <c r="N1525" s="4" t="s">
        <v>11260</v>
      </c>
      <c r="O1525" s="4" t="s">
        <v>11336</v>
      </c>
      <c r="P1525" s="2" t="s">
        <v>11337</v>
      </c>
      <c r="Q1525" s="2" t="s">
        <v>11338</v>
      </c>
      <c r="R1525" s="4" t="s">
        <v>50</v>
      </c>
      <c r="S1525" s="4" t="s">
        <v>11339</v>
      </c>
      <c r="T1525" s="4" t="s">
        <v>107</v>
      </c>
      <c r="U1525" s="4"/>
      <c r="V1525" s="4"/>
      <c r="W1525" s="4" t="s">
        <v>75</v>
      </c>
      <c r="X1525" s="2" t="s">
        <v>11322</v>
      </c>
      <c r="Y1525" s="4" t="s">
        <v>77</v>
      </c>
      <c r="Z1525" s="4"/>
      <c r="AA1525" s="4"/>
      <c r="AB1525" s="4"/>
    </row>
    <row r="1526" customFormat="false" ht="75" hidden="false" customHeight="true" outlineLevel="0" collapsed="false">
      <c r="A1526" s="4" t="s">
        <v>11340</v>
      </c>
      <c r="B1526" s="4" t="s">
        <v>11316</v>
      </c>
      <c r="C1526" s="4" t="s">
        <v>11341</v>
      </c>
      <c r="D1526" s="4" t="n">
        <v>2021</v>
      </c>
      <c r="E1526" s="4" t="s">
        <v>413</v>
      </c>
      <c r="F1526" s="4" t="s">
        <v>11342</v>
      </c>
      <c r="G1526" s="4" t="str">
        <f aca="false">IF(LEFT(I1526,3)="R1 ","L6",IF(D1526&gt;=2014,"L1",IF(D1526&gt;=1998,"L2",IF(D1526&gt;=1987,"L3",IF(D1526&gt;=1978,"L4",IF(D1526&gt;=1965,"L5","L6"))))))</f>
        <v>L1</v>
      </c>
      <c r="H1526" s="4" t="str">
        <f aca="false">IFERROR(INDEX(Lanes!$C$2:$C$60,MATCH(LEFT(I1526,FIND(" ",I1526)-1),Lanes!$A$2:$A$60,0)),"?")</f>
        <v>Core</v>
      </c>
      <c r="I1526" s="4" t="s">
        <v>11318</v>
      </c>
      <c r="J1526" s="4" t="s">
        <v>9346</v>
      </c>
      <c r="K1526" s="4" t="s">
        <v>351</v>
      </c>
      <c r="L1526" s="4" t="s">
        <v>516</v>
      </c>
      <c r="M1526" s="4" t="s">
        <v>10189</v>
      </c>
      <c r="N1526" s="4" t="s">
        <v>11260</v>
      </c>
      <c r="O1526" s="4" t="s">
        <v>11343</v>
      </c>
      <c r="P1526" s="2" t="s">
        <v>11344</v>
      </c>
      <c r="Q1526" s="2" t="s">
        <v>11345</v>
      </c>
      <c r="R1526" s="4" t="s">
        <v>50</v>
      </c>
      <c r="S1526" s="4" t="s">
        <v>11341</v>
      </c>
      <c r="T1526" s="4" t="s">
        <v>402</v>
      </c>
      <c r="U1526" s="4"/>
      <c r="V1526" s="4" t="s">
        <v>11346</v>
      </c>
      <c r="W1526" s="4" t="s">
        <v>75</v>
      </c>
      <c r="X1526" s="2" t="s">
        <v>11347</v>
      </c>
      <c r="Y1526" s="4" t="s">
        <v>54</v>
      </c>
      <c r="Z1526" s="4"/>
      <c r="AA1526" s="4"/>
      <c r="AB1526" s="4"/>
    </row>
    <row r="1527" customFormat="false" ht="75" hidden="false" customHeight="true" outlineLevel="0" collapsed="false">
      <c r="A1527" s="4" t="s">
        <v>11348</v>
      </c>
      <c r="B1527" s="4" t="s">
        <v>11316</v>
      </c>
      <c r="C1527" s="4" t="s">
        <v>11349</v>
      </c>
      <c r="D1527" s="4" t="n">
        <v>2021</v>
      </c>
      <c r="E1527" s="4" t="s">
        <v>91</v>
      </c>
      <c r="F1527" s="4" t="s">
        <v>10287</v>
      </c>
      <c r="G1527" s="4" t="str">
        <f aca="false">IF(LEFT(I1527,3)="R1 ","L6",IF(D1527&gt;=2014,"L1",IF(D1527&gt;=1998,"L2",IF(D1527&gt;=1987,"L3",IF(D1527&gt;=1978,"L4",IF(D1527&gt;=1965,"L5","L6"))))))</f>
        <v>L1</v>
      </c>
      <c r="H1527" s="4" t="str">
        <f aca="false">IFERROR(INDEX(Lanes!$C$2:$C$60,MATCH(LEFT(I1527,FIND(" ",I1527)-1),Lanes!$A$2:$A$60,0)),"?")</f>
        <v>Core</v>
      </c>
      <c r="I1527" s="4" t="s">
        <v>11318</v>
      </c>
      <c r="J1527" s="4"/>
      <c r="K1527" s="4" t="s">
        <v>249</v>
      </c>
      <c r="L1527" s="4" t="s">
        <v>516</v>
      </c>
      <c r="M1527" s="4" t="s">
        <v>10189</v>
      </c>
      <c r="N1527" s="4" t="s">
        <v>11260</v>
      </c>
      <c r="O1527" s="4" t="s">
        <v>11350</v>
      </c>
      <c r="P1527" s="2" t="s">
        <v>11351</v>
      </c>
      <c r="Q1527" s="2" t="s">
        <v>11352</v>
      </c>
      <c r="R1527" s="4" t="s">
        <v>50</v>
      </c>
      <c r="S1527" s="4" t="s">
        <v>11353</v>
      </c>
      <c r="T1527" s="4" t="s">
        <v>52</v>
      </c>
      <c r="U1527" s="4"/>
      <c r="V1527" s="4" t="s">
        <v>11346</v>
      </c>
      <c r="W1527" s="4" t="s">
        <v>75</v>
      </c>
      <c r="X1527" s="2" t="s">
        <v>11354</v>
      </c>
      <c r="Y1527" s="4" t="s">
        <v>54</v>
      </c>
      <c r="Z1527" s="4"/>
      <c r="AA1527" s="4"/>
      <c r="AB1527" s="4"/>
    </row>
    <row r="1528" customFormat="false" ht="75" hidden="false" customHeight="true" outlineLevel="0" collapsed="false">
      <c r="A1528" s="4" t="s">
        <v>11355</v>
      </c>
      <c r="B1528" s="4" t="s">
        <v>11316</v>
      </c>
      <c r="C1528" s="4" t="s">
        <v>11356</v>
      </c>
      <c r="D1528" s="4" t="n">
        <v>2022</v>
      </c>
      <c r="E1528" s="4" t="s">
        <v>41</v>
      </c>
      <c r="F1528" s="4" t="s">
        <v>10287</v>
      </c>
      <c r="G1528" s="4" t="str">
        <f aca="false">IF(LEFT(I1528,3)="R1 ","L6",IF(D1528&gt;=2014,"L1",IF(D1528&gt;=1998,"L2",IF(D1528&gt;=1987,"L3",IF(D1528&gt;=1978,"L4",IF(D1528&gt;=1965,"L5","L6"))))))</f>
        <v>L1</v>
      </c>
      <c r="H1528" s="4" t="str">
        <f aca="false">IFERROR(INDEX(Lanes!$C$2:$C$60,MATCH(LEFT(I1528,FIND(" ",I1528)-1),Lanes!$A$2:$A$60,0)),"?")</f>
        <v>Core</v>
      </c>
      <c r="I1528" s="4" t="s">
        <v>11318</v>
      </c>
      <c r="J1528" s="4"/>
      <c r="K1528" s="4" t="s">
        <v>249</v>
      </c>
      <c r="L1528" s="4" t="s">
        <v>516</v>
      </c>
      <c r="M1528" s="4" t="s">
        <v>10189</v>
      </c>
      <c r="N1528" s="4" t="s">
        <v>11260</v>
      </c>
      <c r="O1528" s="4" t="s">
        <v>11357</v>
      </c>
      <c r="P1528" s="2" t="s">
        <v>11358</v>
      </c>
      <c r="Q1528" s="2" t="s">
        <v>11359</v>
      </c>
      <c r="R1528" s="4" t="s">
        <v>50</v>
      </c>
      <c r="S1528" s="4" t="s">
        <v>11356</v>
      </c>
      <c r="T1528" s="4" t="s">
        <v>107</v>
      </c>
      <c r="U1528" s="4"/>
      <c r="V1528" s="4"/>
      <c r="W1528" s="4" t="s">
        <v>75</v>
      </c>
      <c r="X1528" s="2" t="s">
        <v>11322</v>
      </c>
      <c r="Y1528" s="4" t="s">
        <v>77</v>
      </c>
      <c r="Z1528" s="4"/>
      <c r="AA1528" s="4"/>
      <c r="AB1528" s="4"/>
    </row>
    <row r="1529" customFormat="false" ht="75" hidden="false" customHeight="true" outlineLevel="0" collapsed="false">
      <c r="A1529" s="4" t="s">
        <v>11360</v>
      </c>
      <c r="B1529" s="4" t="s">
        <v>11316</v>
      </c>
      <c r="C1529" s="4" t="s">
        <v>11361</v>
      </c>
      <c r="D1529" s="4" t="n">
        <v>2023</v>
      </c>
      <c r="E1529" s="4" t="s">
        <v>91</v>
      </c>
      <c r="F1529" s="4" t="s">
        <v>9938</v>
      </c>
      <c r="G1529" s="4" t="str">
        <f aca="false">IF(LEFT(I1529,3)="R1 ","L6",IF(D1529&gt;=2014,"L1",IF(D1529&gt;=1998,"L2",IF(D1529&gt;=1987,"L3",IF(D1529&gt;=1978,"L4",IF(D1529&gt;=1965,"L5","L6"))))))</f>
        <v>L1</v>
      </c>
      <c r="H1529" s="4" t="str">
        <f aca="false">IFERROR(INDEX(Lanes!$C$2:$C$60,MATCH(LEFT(I1529,FIND(" ",I1529)-1),Lanes!$A$2:$A$60,0)),"?")</f>
        <v>Core</v>
      </c>
      <c r="I1529" s="4" t="s">
        <v>11318</v>
      </c>
      <c r="J1529" s="4"/>
      <c r="K1529" s="4" t="s">
        <v>249</v>
      </c>
      <c r="L1529" s="4" t="s">
        <v>516</v>
      </c>
      <c r="M1529" s="4" t="s">
        <v>10189</v>
      </c>
      <c r="N1529" s="4" t="s">
        <v>11260</v>
      </c>
      <c r="O1529" s="4" t="s">
        <v>11362</v>
      </c>
      <c r="P1529" s="2" t="s">
        <v>11363</v>
      </c>
      <c r="Q1529" s="2" t="s">
        <v>11364</v>
      </c>
      <c r="R1529" s="4" t="s">
        <v>50</v>
      </c>
      <c r="S1529" s="4" t="s">
        <v>11365</v>
      </c>
      <c r="T1529" s="4" t="s">
        <v>52</v>
      </c>
      <c r="U1529" s="4" t="s">
        <v>75</v>
      </c>
      <c r="V1529" s="4" t="s">
        <v>11366</v>
      </c>
      <c r="W1529" s="4" t="s">
        <v>75</v>
      </c>
      <c r="X1529" s="2" t="s">
        <v>11367</v>
      </c>
      <c r="Y1529" s="4" t="s">
        <v>54</v>
      </c>
      <c r="Z1529" s="4"/>
      <c r="AA1529" s="4"/>
      <c r="AB1529" s="4"/>
    </row>
    <row r="1530" customFormat="false" ht="75" hidden="false" customHeight="true" outlineLevel="0" collapsed="false">
      <c r="A1530" s="4" t="s">
        <v>11368</v>
      </c>
      <c r="B1530" s="4" t="s">
        <v>11316</v>
      </c>
      <c r="C1530" s="4" t="s">
        <v>11369</v>
      </c>
      <c r="D1530" s="4" t="n">
        <v>2021</v>
      </c>
      <c r="E1530" s="4" t="s">
        <v>396</v>
      </c>
      <c r="F1530" s="4" t="s">
        <v>11370</v>
      </c>
      <c r="G1530" s="4" t="str">
        <f aca="false">IF(LEFT(I1530,3)="R1 ","L6",IF(D1530&gt;=2014,"L1",IF(D1530&gt;=1998,"L2",IF(D1530&gt;=1987,"L3",IF(D1530&gt;=1978,"L4",IF(D1530&gt;=1965,"L5","L6"))))))</f>
        <v>L1</v>
      </c>
      <c r="H1530" s="4" t="str">
        <f aca="false">IFERROR(INDEX(Lanes!$C$2:$C$60,MATCH(LEFT(I1530,FIND(" ",I1530)-1),Lanes!$A$2:$A$60,0)),"?")</f>
        <v>Core</v>
      </c>
      <c r="I1530" s="4" t="s">
        <v>11318</v>
      </c>
      <c r="J1530" s="4"/>
      <c r="K1530" s="4" t="s">
        <v>249</v>
      </c>
      <c r="L1530" s="4" t="s">
        <v>516</v>
      </c>
      <c r="M1530" s="4" t="s">
        <v>10189</v>
      </c>
      <c r="N1530" s="4" t="s">
        <v>11260</v>
      </c>
      <c r="O1530" s="4" t="s">
        <v>11371</v>
      </c>
      <c r="P1530" s="2" t="s">
        <v>11372</v>
      </c>
      <c r="Q1530" s="2" t="s">
        <v>11373</v>
      </c>
      <c r="R1530" s="4" t="s">
        <v>50</v>
      </c>
      <c r="S1530" s="4" t="s">
        <v>11374</v>
      </c>
      <c r="T1530" s="4" t="s">
        <v>402</v>
      </c>
      <c r="U1530" s="4"/>
      <c r="V1530" s="4"/>
      <c r="W1530" s="4" t="s">
        <v>75</v>
      </c>
      <c r="X1530" s="2" t="s">
        <v>11322</v>
      </c>
      <c r="Y1530" s="4" t="s">
        <v>77</v>
      </c>
      <c r="Z1530" s="4"/>
      <c r="AA1530" s="4"/>
      <c r="AB1530" s="4"/>
    </row>
    <row r="1531" customFormat="false" ht="75" hidden="false" customHeight="true" outlineLevel="0" collapsed="false">
      <c r="A1531" s="4" t="s">
        <v>11375</v>
      </c>
      <c r="B1531" s="4" t="s">
        <v>11316</v>
      </c>
      <c r="C1531" s="4" t="s">
        <v>11376</v>
      </c>
      <c r="D1531" s="4" t="n">
        <v>2025</v>
      </c>
      <c r="E1531" s="4" t="s">
        <v>91</v>
      </c>
      <c r="F1531" s="4" t="s">
        <v>9938</v>
      </c>
      <c r="G1531" s="4" t="str">
        <f aca="false">IF(LEFT(I1531,3)="R1 ","L6",IF(D1531&gt;=2014,"L1",IF(D1531&gt;=1998,"L2",IF(D1531&gt;=1987,"L3",IF(D1531&gt;=1978,"L4",IF(D1531&gt;=1965,"L5","L6"))))))</f>
        <v>L1</v>
      </c>
      <c r="H1531" s="4" t="str">
        <f aca="false">IFERROR(INDEX(Lanes!$C$2:$C$60,MATCH(LEFT(I1531,FIND(" ",I1531)-1),Lanes!$A$2:$A$60,0)),"?")</f>
        <v>Core</v>
      </c>
      <c r="I1531" s="4" t="s">
        <v>11318</v>
      </c>
      <c r="J1531" s="4"/>
      <c r="K1531" s="4" t="s">
        <v>249</v>
      </c>
      <c r="L1531" s="4" t="s">
        <v>516</v>
      </c>
      <c r="M1531" s="4" t="s">
        <v>10189</v>
      </c>
      <c r="N1531" s="4" t="s">
        <v>11260</v>
      </c>
      <c r="O1531" s="4" t="s">
        <v>11377</v>
      </c>
      <c r="P1531" s="2" t="s">
        <v>11378</v>
      </c>
      <c r="Q1531" s="2" t="s">
        <v>11379</v>
      </c>
      <c r="R1531" s="4" t="s">
        <v>50</v>
      </c>
      <c r="S1531" s="4" t="s">
        <v>11380</v>
      </c>
      <c r="T1531" s="4" t="s">
        <v>52</v>
      </c>
      <c r="U1531" s="4"/>
      <c r="V1531" s="4" t="s">
        <v>10576</v>
      </c>
      <c r="W1531" s="4" t="s">
        <v>75</v>
      </c>
      <c r="X1531" s="2" t="s">
        <v>11381</v>
      </c>
      <c r="Y1531" s="4" t="s">
        <v>54</v>
      </c>
      <c r="Z1531" s="4"/>
      <c r="AA1531" s="4"/>
      <c r="AB1531" s="4"/>
    </row>
    <row r="1532" customFormat="false" ht="75" hidden="false" customHeight="true" outlineLevel="0" collapsed="false">
      <c r="A1532" s="4" t="s">
        <v>11382</v>
      </c>
      <c r="B1532" s="4" t="s">
        <v>11383</v>
      </c>
      <c r="C1532" s="4" t="s">
        <v>11384</v>
      </c>
      <c r="D1532" s="4" t="n">
        <v>2019</v>
      </c>
      <c r="E1532" s="4" t="s">
        <v>91</v>
      </c>
      <c r="F1532" s="4" t="s">
        <v>11385</v>
      </c>
      <c r="G1532" s="4" t="str">
        <f aca="false">IF(LEFT(I1532,3)="R1 ","L6",IF(D1532&gt;=2014,"L1",IF(D1532&gt;=1998,"L2",IF(D1532&gt;=1987,"L3",IF(D1532&gt;=1978,"L4",IF(D1532&gt;=1965,"L5","L6"))))))</f>
        <v>L1</v>
      </c>
      <c r="H1532" s="4" t="str">
        <f aca="false">IFERROR(INDEX(Lanes!$C$2:$C$60,MATCH(LEFT(I1532,FIND(" ",I1532)-1),Lanes!$A$2:$A$60,0)),"?")</f>
        <v>Core</v>
      </c>
      <c r="I1532" s="4" t="s">
        <v>5469</v>
      </c>
      <c r="J1532" s="4" t="s">
        <v>11386</v>
      </c>
      <c r="K1532" s="4" t="s">
        <v>544</v>
      </c>
      <c r="L1532" s="4" t="s">
        <v>516</v>
      </c>
      <c r="M1532" s="4" t="s">
        <v>10189</v>
      </c>
      <c r="N1532" s="4" t="s">
        <v>11260</v>
      </c>
      <c r="O1532" s="4" t="s">
        <v>11387</v>
      </c>
      <c r="P1532" s="2" t="s">
        <v>11388</v>
      </c>
      <c r="Q1532" s="2" t="s">
        <v>11389</v>
      </c>
      <c r="R1532" s="4" t="s">
        <v>50</v>
      </c>
      <c r="S1532" s="4" t="s">
        <v>11384</v>
      </c>
      <c r="T1532" s="4" t="s">
        <v>402</v>
      </c>
      <c r="U1532" s="4"/>
      <c r="V1532" s="4"/>
      <c r="W1532" s="4"/>
      <c r="X1532" s="2" t="s">
        <v>11390</v>
      </c>
      <c r="Y1532" s="4" t="s">
        <v>54</v>
      </c>
      <c r="Z1532" s="4"/>
      <c r="AA1532" s="4"/>
      <c r="AB1532" s="4"/>
    </row>
    <row r="1533" customFormat="false" ht="75" hidden="false" customHeight="true" outlineLevel="0" collapsed="false">
      <c r="A1533" s="4" t="s">
        <v>11391</v>
      </c>
      <c r="B1533" s="4" t="s">
        <v>11392</v>
      </c>
      <c r="C1533" s="4" t="s">
        <v>11393</v>
      </c>
      <c r="D1533" s="4" t="n">
        <v>2021</v>
      </c>
      <c r="E1533" s="4" t="s">
        <v>91</v>
      </c>
      <c r="F1533" s="4" t="s">
        <v>1142</v>
      </c>
      <c r="G1533" s="4" t="str">
        <f aca="false">IF(LEFT(I1533,3)="R1 ","L6",IF(D1533&gt;=2014,"L1",IF(D1533&gt;=1998,"L2",IF(D1533&gt;=1987,"L3",IF(D1533&gt;=1978,"L4",IF(D1533&gt;=1965,"L5","L6"))))))</f>
        <v>L1</v>
      </c>
      <c r="H1533" s="4" t="str">
        <f aca="false">IFERROR(INDEX(Lanes!$C$2:$C$60,MATCH(LEFT(I1533,FIND(" ",I1533)-1),Lanes!$A$2:$A$60,0)),"?")</f>
        <v>Core</v>
      </c>
      <c r="I1533" s="4" t="s">
        <v>11394</v>
      </c>
      <c r="J1533" s="4"/>
      <c r="K1533" s="4" t="s">
        <v>351</v>
      </c>
      <c r="L1533" s="4" t="s">
        <v>352</v>
      </c>
      <c r="M1533" s="4" t="s">
        <v>6394</v>
      </c>
      <c r="N1533" s="4" t="s">
        <v>11395</v>
      </c>
      <c r="O1533" s="4" t="s">
        <v>11396</v>
      </c>
      <c r="P1533" s="2" t="s">
        <v>11397</v>
      </c>
      <c r="Q1533" s="2" t="s">
        <v>11398</v>
      </c>
      <c r="R1533" s="4" t="s">
        <v>50</v>
      </c>
      <c r="S1533" s="4" t="s">
        <v>11399</v>
      </c>
      <c r="T1533" s="4" t="s">
        <v>402</v>
      </c>
      <c r="U1533" s="4"/>
      <c r="V1533" s="4"/>
      <c r="W1533" s="4" t="s">
        <v>75</v>
      </c>
      <c r="X1533" s="2" t="s">
        <v>11400</v>
      </c>
      <c r="Y1533" s="4" t="s">
        <v>77</v>
      </c>
      <c r="Z1533" s="4"/>
      <c r="AA1533" s="4"/>
      <c r="AB1533" s="4"/>
    </row>
    <row r="1534" customFormat="false" ht="75" hidden="false" customHeight="true" outlineLevel="0" collapsed="false">
      <c r="A1534" s="4" t="s">
        <v>11401</v>
      </c>
      <c r="B1534" s="4" t="s">
        <v>11392</v>
      </c>
      <c r="C1534" s="4" t="s">
        <v>11402</v>
      </c>
      <c r="D1534" s="4" t="n">
        <v>2022</v>
      </c>
      <c r="E1534" s="4" t="s">
        <v>413</v>
      </c>
      <c r="F1534" s="4" t="s">
        <v>1142</v>
      </c>
      <c r="G1534" s="4" t="str">
        <f aca="false">IF(LEFT(I1534,3)="R1 ","L6",IF(D1534&gt;=2014,"L1",IF(D1534&gt;=1998,"L2",IF(D1534&gt;=1987,"L3",IF(D1534&gt;=1978,"L4",IF(D1534&gt;=1965,"L5","L6"))))))</f>
        <v>L1</v>
      </c>
      <c r="H1534" s="4" t="str">
        <f aca="false">IFERROR(INDEX(Lanes!$C$2:$C$60,MATCH(LEFT(I1534,FIND(" ",I1534)-1),Lanes!$A$2:$A$60,0)),"?")</f>
        <v>Core</v>
      </c>
      <c r="I1534" s="4" t="s">
        <v>11394</v>
      </c>
      <c r="J1534" s="4"/>
      <c r="K1534" s="4" t="s">
        <v>351</v>
      </c>
      <c r="L1534" s="4" t="s">
        <v>352</v>
      </c>
      <c r="M1534" s="4" t="s">
        <v>6394</v>
      </c>
      <c r="N1534" s="4" t="s">
        <v>11395</v>
      </c>
      <c r="O1534" s="4" t="s">
        <v>11396</v>
      </c>
      <c r="P1534" s="2" t="s">
        <v>11403</v>
      </c>
      <c r="Q1534" s="2" t="s">
        <v>11404</v>
      </c>
      <c r="R1534" s="4" t="s">
        <v>50</v>
      </c>
      <c r="S1534" s="4" t="s">
        <v>11405</v>
      </c>
      <c r="T1534" s="4" t="s">
        <v>402</v>
      </c>
      <c r="U1534" s="4"/>
      <c r="V1534" s="4"/>
      <c r="W1534" s="4" t="s">
        <v>75</v>
      </c>
      <c r="X1534" s="2" t="s">
        <v>11406</v>
      </c>
      <c r="Y1534" s="4" t="s">
        <v>77</v>
      </c>
      <c r="Z1534" s="4"/>
      <c r="AA1534" s="4"/>
      <c r="AB1534" s="4"/>
    </row>
    <row r="1535" customFormat="false" ht="75" hidden="false" customHeight="true" outlineLevel="0" collapsed="false">
      <c r="A1535" s="4" t="s">
        <v>11407</v>
      </c>
      <c r="B1535" s="4" t="s">
        <v>11392</v>
      </c>
      <c r="C1535" s="4" t="s">
        <v>11408</v>
      </c>
      <c r="D1535" s="4" t="n">
        <v>2022</v>
      </c>
      <c r="E1535" s="4" t="s">
        <v>91</v>
      </c>
      <c r="F1535" s="4" t="s">
        <v>1142</v>
      </c>
      <c r="G1535" s="4" t="str">
        <f aca="false">IF(LEFT(I1535,3)="R1 ","L6",IF(D1535&gt;=2014,"L1",IF(D1535&gt;=1998,"L2",IF(D1535&gt;=1987,"L3",IF(D1535&gt;=1978,"L4",IF(D1535&gt;=1965,"L5","L6"))))))</f>
        <v>L1</v>
      </c>
      <c r="H1535" s="4" t="str">
        <f aca="false">IFERROR(INDEX(Lanes!$C$2:$C$60,MATCH(LEFT(I1535,FIND(" ",I1535)-1),Lanes!$A$2:$A$60,0)),"?")</f>
        <v>Core</v>
      </c>
      <c r="I1535" s="4" t="s">
        <v>11394</v>
      </c>
      <c r="J1535" s="4"/>
      <c r="K1535" s="4" t="s">
        <v>445</v>
      </c>
      <c r="L1535" s="4" t="s">
        <v>352</v>
      </c>
      <c r="M1535" s="4" t="s">
        <v>6394</v>
      </c>
      <c r="N1535" s="4" t="s">
        <v>11395</v>
      </c>
      <c r="O1535" s="4" t="s">
        <v>11409</v>
      </c>
      <c r="P1535" s="2" t="s">
        <v>11410</v>
      </c>
      <c r="Q1535" s="2" t="s">
        <v>11411</v>
      </c>
      <c r="R1535" s="4" t="s">
        <v>50</v>
      </c>
      <c r="S1535" s="4" t="s">
        <v>11412</v>
      </c>
      <c r="T1535" s="4" t="s">
        <v>107</v>
      </c>
      <c r="U1535" s="4"/>
      <c r="V1535" s="4"/>
      <c r="W1535" s="4" t="s">
        <v>75</v>
      </c>
      <c r="X1535" s="2" t="s">
        <v>11413</v>
      </c>
      <c r="Y1535" s="4" t="s">
        <v>77</v>
      </c>
      <c r="Z1535" s="4"/>
      <c r="AA1535" s="4"/>
      <c r="AB1535" s="4"/>
    </row>
    <row r="1536" customFormat="false" ht="75" hidden="false" customHeight="true" outlineLevel="0" collapsed="false">
      <c r="A1536" s="4" t="s">
        <v>11414</v>
      </c>
      <c r="B1536" s="4" t="s">
        <v>11392</v>
      </c>
      <c r="C1536" s="4" t="s">
        <v>11415</v>
      </c>
      <c r="D1536" s="4" t="n">
        <v>2022</v>
      </c>
      <c r="E1536" s="4" t="s">
        <v>91</v>
      </c>
      <c r="F1536" s="4" t="s">
        <v>1142</v>
      </c>
      <c r="G1536" s="4" t="str">
        <f aca="false">IF(LEFT(I1536,3)="R1 ","L6",IF(D1536&gt;=2014,"L1",IF(D1536&gt;=1998,"L2",IF(D1536&gt;=1987,"L3",IF(D1536&gt;=1978,"L4",IF(D1536&gt;=1965,"L5","L6"))))))</f>
        <v>L1</v>
      </c>
      <c r="H1536" s="4" t="str">
        <f aca="false">IFERROR(INDEX(Lanes!$C$2:$C$60,MATCH(LEFT(I1536,FIND(" ",I1536)-1),Lanes!$A$2:$A$60,0)),"?")</f>
        <v>Core</v>
      </c>
      <c r="I1536" s="4" t="s">
        <v>11394</v>
      </c>
      <c r="J1536" s="4"/>
      <c r="K1536" s="4" t="s">
        <v>351</v>
      </c>
      <c r="L1536" s="4" t="s">
        <v>352</v>
      </c>
      <c r="M1536" s="4" t="s">
        <v>6394</v>
      </c>
      <c r="N1536" s="4" t="s">
        <v>11395</v>
      </c>
      <c r="O1536" s="4" t="s">
        <v>11396</v>
      </c>
      <c r="P1536" s="2" t="s">
        <v>11416</v>
      </c>
      <c r="Q1536" s="2" t="s">
        <v>11417</v>
      </c>
      <c r="R1536" s="4" t="s">
        <v>50</v>
      </c>
      <c r="S1536" s="4" t="s">
        <v>11418</v>
      </c>
      <c r="T1536" s="4" t="s">
        <v>402</v>
      </c>
      <c r="U1536" s="4"/>
      <c r="V1536" s="4"/>
      <c r="W1536" s="4" t="s">
        <v>75</v>
      </c>
      <c r="X1536" s="2" t="s">
        <v>11419</v>
      </c>
      <c r="Y1536" s="4" t="s">
        <v>77</v>
      </c>
      <c r="Z1536" s="4"/>
      <c r="AA1536" s="4"/>
      <c r="AB1536" s="4"/>
    </row>
    <row r="1537" customFormat="false" ht="75" hidden="false" customHeight="true" outlineLevel="0" collapsed="false">
      <c r="A1537" s="4" t="s">
        <v>11420</v>
      </c>
      <c r="B1537" s="4" t="s">
        <v>11392</v>
      </c>
      <c r="C1537" s="4" t="s">
        <v>11421</v>
      </c>
      <c r="D1537" s="4" t="n">
        <v>2022</v>
      </c>
      <c r="E1537" s="4" t="s">
        <v>91</v>
      </c>
      <c r="F1537" s="4" t="s">
        <v>1142</v>
      </c>
      <c r="G1537" s="4" t="str">
        <f aca="false">IF(LEFT(I1537,3)="R1 ","L6",IF(D1537&gt;=2014,"L1",IF(D1537&gt;=1998,"L2",IF(D1537&gt;=1987,"L3",IF(D1537&gt;=1978,"L4",IF(D1537&gt;=1965,"L5","L6"))))))</f>
        <v>L1</v>
      </c>
      <c r="H1537" s="4" t="str">
        <f aca="false">IFERROR(INDEX(Lanes!$C$2:$C$60,MATCH(LEFT(I1537,FIND(" ",I1537)-1),Lanes!$A$2:$A$60,0)),"?")</f>
        <v>Core</v>
      </c>
      <c r="I1537" s="4" t="s">
        <v>11394</v>
      </c>
      <c r="J1537" s="4"/>
      <c r="K1537" s="4" t="s">
        <v>445</v>
      </c>
      <c r="L1537" s="4" t="s">
        <v>352</v>
      </c>
      <c r="M1537" s="4" t="s">
        <v>6394</v>
      </c>
      <c r="N1537" s="4" t="s">
        <v>11395</v>
      </c>
      <c r="O1537" s="4" t="s">
        <v>11422</v>
      </c>
      <c r="P1537" s="2" t="s">
        <v>11423</v>
      </c>
      <c r="Q1537" s="2" t="s">
        <v>11424</v>
      </c>
      <c r="R1537" s="4" t="s">
        <v>50</v>
      </c>
      <c r="S1537" s="4" t="s">
        <v>11425</v>
      </c>
      <c r="T1537" s="4" t="s">
        <v>107</v>
      </c>
      <c r="U1537" s="4"/>
      <c r="V1537" s="4" t="s">
        <v>11426</v>
      </c>
      <c r="W1537" s="4" t="s">
        <v>75</v>
      </c>
      <c r="X1537" s="2" t="s">
        <v>11427</v>
      </c>
      <c r="Y1537" s="4" t="s">
        <v>54</v>
      </c>
      <c r="Z1537" s="4"/>
      <c r="AA1537" s="4"/>
      <c r="AB1537" s="4"/>
    </row>
    <row r="1538" customFormat="false" ht="75" hidden="false" customHeight="true" outlineLevel="0" collapsed="false">
      <c r="A1538" s="4" t="s">
        <v>11428</v>
      </c>
      <c r="B1538" s="4" t="s">
        <v>11392</v>
      </c>
      <c r="C1538" s="4" t="s">
        <v>11429</v>
      </c>
      <c r="D1538" s="4" t="n">
        <v>2024</v>
      </c>
      <c r="E1538" s="4" t="s">
        <v>91</v>
      </c>
      <c r="F1538" s="4" t="s">
        <v>11430</v>
      </c>
      <c r="G1538" s="4" t="str">
        <f aca="false">IF(LEFT(I1538,3)="R1 ","L6",IF(D1538&gt;=2014,"L1",IF(D1538&gt;=1998,"L2",IF(D1538&gt;=1987,"L3",IF(D1538&gt;=1978,"L4",IF(D1538&gt;=1965,"L5","L6"))))))</f>
        <v>L1</v>
      </c>
      <c r="H1538" s="4" t="str">
        <f aca="false">IFERROR(INDEX(Lanes!$C$2:$C$60,MATCH(LEFT(I1538,FIND(" ",I1538)-1),Lanes!$A$2:$A$60,0)),"?")</f>
        <v>Core</v>
      </c>
      <c r="I1538" s="4" t="s">
        <v>11394</v>
      </c>
      <c r="J1538" s="4"/>
      <c r="K1538" s="4" t="s">
        <v>445</v>
      </c>
      <c r="L1538" s="4" t="s">
        <v>352</v>
      </c>
      <c r="M1538" s="4" t="s">
        <v>6394</v>
      </c>
      <c r="N1538" s="4" t="s">
        <v>11395</v>
      </c>
      <c r="O1538" s="4" t="s">
        <v>11431</v>
      </c>
      <c r="P1538" s="2" t="s">
        <v>11432</v>
      </c>
      <c r="Q1538" s="2" t="s">
        <v>11433</v>
      </c>
      <c r="R1538" s="4" t="s">
        <v>50</v>
      </c>
      <c r="S1538" s="4" t="s">
        <v>11434</v>
      </c>
      <c r="T1538" s="4" t="s">
        <v>52</v>
      </c>
      <c r="U1538" s="4"/>
      <c r="V1538" s="4" t="s">
        <v>11435</v>
      </c>
      <c r="W1538" s="4" t="s">
        <v>75</v>
      </c>
      <c r="X1538" s="2" t="s">
        <v>11436</v>
      </c>
      <c r="Y1538" s="4" t="s">
        <v>54</v>
      </c>
      <c r="Z1538" s="4"/>
      <c r="AA1538" s="4"/>
      <c r="AB1538" s="4"/>
    </row>
    <row r="1539" customFormat="false" ht="75" hidden="false" customHeight="true" outlineLevel="0" collapsed="false">
      <c r="A1539" s="4" t="s">
        <v>11437</v>
      </c>
      <c r="B1539" s="4" t="s">
        <v>11392</v>
      </c>
      <c r="C1539" s="4" t="s">
        <v>11438</v>
      </c>
      <c r="D1539" s="4" t="n">
        <v>2026</v>
      </c>
      <c r="E1539" s="4" t="s">
        <v>91</v>
      </c>
      <c r="F1539" s="4" t="s">
        <v>1142</v>
      </c>
      <c r="G1539" s="4" t="str">
        <f aca="false">IF(LEFT(I1539,3)="R1 ","L6",IF(D1539&gt;=2014,"L1",IF(D1539&gt;=1998,"L2",IF(D1539&gt;=1987,"L3",IF(D1539&gt;=1978,"L4",IF(D1539&gt;=1965,"L5","L6"))))))</f>
        <v>L1</v>
      </c>
      <c r="H1539" s="4" t="str">
        <f aca="false">IFERROR(INDEX(Lanes!$C$2:$C$60,MATCH(LEFT(I1539,FIND(" ",I1539)-1),Lanes!$A$2:$A$60,0)),"?")</f>
        <v>Core</v>
      </c>
      <c r="I1539" s="4" t="s">
        <v>11394</v>
      </c>
      <c r="J1539" s="4"/>
      <c r="K1539" s="4" t="s">
        <v>445</v>
      </c>
      <c r="L1539" s="4" t="s">
        <v>352</v>
      </c>
      <c r="M1539" s="4" t="s">
        <v>6394</v>
      </c>
      <c r="N1539" s="4" t="s">
        <v>11395</v>
      </c>
      <c r="O1539" s="4" t="s">
        <v>11439</v>
      </c>
      <c r="P1539" s="2" t="s">
        <v>11440</v>
      </c>
      <c r="Q1539" s="2" t="s">
        <v>11441</v>
      </c>
      <c r="R1539" s="4" t="s">
        <v>50</v>
      </c>
      <c r="S1539" s="4" t="s">
        <v>11442</v>
      </c>
      <c r="T1539" s="4" t="s">
        <v>107</v>
      </c>
      <c r="U1539" s="4"/>
      <c r="V1539" s="4" t="s">
        <v>11443</v>
      </c>
      <c r="W1539" s="4" t="s">
        <v>75</v>
      </c>
      <c r="X1539" s="2" t="s">
        <v>11444</v>
      </c>
      <c r="Y1539" s="4" t="s">
        <v>54</v>
      </c>
      <c r="Z1539" s="4"/>
      <c r="AA1539" s="4"/>
      <c r="AB1539" s="4"/>
    </row>
    <row r="1540" customFormat="false" ht="75" hidden="false" customHeight="true" outlineLevel="0" collapsed="false">
      <c r="A1540" s="4" t="s">
        <v>11445</v>
      </c>
      <c r="B1540" s="4" t="s">
        <v>11446</v>
      </c>
      <c r="C1540" s="4" t="s">
        <v>11447</v>
      </c>
      <c r="D1540" s="4" t="n">
        <v>2016</v>
      </c>
      <c r="E1540" s="4" t="s">
        <v>91</v>
      </c>
      <c r="F1540" s="4" t="s">
        <v>1537</v>
      </c>
      <c r="G1540" s="4" t="str">
        <f aca="false">IF(LEFT(I1540,3)="R1 ","L6",IF(D1540&gt;=2014,"L1",IF(D1540&gt;=1998,"L2",IF(D1540&gt;=1987,"L3",IF(D1540&gt;=1978,"L4",IF(D1540&gt;=1965,"L5","L6"))))))</f>
        <v>L1</v>
      </c>
      <c r="H1540" s="4" t="str">
        <f aca="false">IFERROR(INDEX(Lanes!$C$2:$C$60,MATCH(LEFT(I1540,FIND(" ",I1540)-1),Lanes!$A$2:$A$60,0)),"?")</f>
        <v>Core</v>
      </c>
      <c r="I1540" s="4" t="s">
        <v>11394</v>
      </c>
      <c r="J1540" s="4"/>
      <c r="K1540" s="4" t="s">
        <v>445</v>
      </c>
      <c r="L1540" s="4" t="s">
        <v>753</v>
      </c>
      <c r="M1540" s="4" t="s">
        <v>1993</v>
      </c>
      <c r="N1540" s="4"/>
      <c r="O1540" s="4" t="s">
        <v>11448</v>
      </c>
      <c r="P1540" s="2" t="s">
        <v>11449</v>
      </c>
      <c r="Q1540" s="2" t="s">
        <v>11450</v>
      </c>
      <c r="R1540" s="4" t="s">
        <v>50</v>
      </c>
      <c r="S1540" s="4" t="s">
        <v>11451</v>
      </c>
      <c r="T1540" s="4" t="s">
        <v>52</v>
      </c>
      <c r="U1540" s="4"/>
      <c r="V1540" s="4"/>
      <c r="W1540" s="4" t="s">
        <v>75</v>
      </c>
      <c r="X1540" s="2" t="s">
        <v>11452</v>
      </c>
      <c r="Y1540" s="4" t="s">
        <v>77</v>
      </c>
      <c r="Z1540" s="4"/>
      <c r="AA1540" s="4"/>
      <c r="AB1540" s="4"/>
    </row>
    <row r="1541" customFormat="false" ht="75" hidden="false" customHeight="true" outlineLevel="0" collapsed="false">
      <c r="A1541" s="4" t="s">
        <v>11453</v>
      </c>
      <c r="B1541" s="4" t="s">
        <v>11446</v>
      </c>
      <c r="C1541" s="4" t="s">
        <v>11454</v>
      </c>
      <c r="D1541" s="4" t="n">
        <v>2017</v>
      </c>
      <c r="E1541" s="4" t="s">
        <v>91</v>
      </c>
      <c r="F1541" s="4" t="s">
        <v>1537</v>
      </c>
      <c r="G1541" s="4" t="str">
        <f aca="false">IF(LEFT(I1541,3)="R1 ","L6",IF(D1541&gt;=2014,"L1",IF(D1541&gt;=1998,"L2",IF(D1541&gt;=1987,"L3",IF(D1541&gt;=1978,"L4",IF(D1541&gt;=1965,"L5","L6"))))))</f>
        <v>L1</v>
      </c>
      <c r="H1541" s="4" t="str">
        <f aca="false">IFERROR(INDEX(Lanes!$C$2:$C$60,MATCH(LEFT(I1541,FIND(" ",I1541)-1),Lanes!$A$2:$A$60,0)),"?")</f>
        <v>Core</v>
      </c>
      <c r="I1541" s="4" t="s">
        <v>11394</v>
      </c>
      <c r="J1541" s="4"/>
      <c r="K1541" s="4" t="s">
        <v>445</v>
      </c>
      <c r="L1541" s="4" t="s">
        <v>753</v>
      </c>
      <c r="M1541" s="4" t="s">
        <v>1993</v>
      </c>
      <c r="N1541" s="4"/>
      <c r="O1541" s="4" t="s">
        <v>11455</v>
      </c>
      <c r="P1541" s="2" t="s">
        <v>11456</v>
      </c>
      <c r="Q1541" s="2" t="s">
        <v>11457</v>
      </c>
      <c r="R1541" s="4" t="s">
        <v>50</v>
      </c>
      <c r="S1541" s="4" t="s">
        <v>11458</v>
      </c>
      <c r="T1541" s="4" t="s">
        <v>52</v>
      </c>
      <c r="U1541" s="4"/>
      <c r="V1541" s="4"/>
      <c r="W1541" s="4" t="s">
        <v>75</v>
      </c>
      <c r="X1541" s="2" t="s">
        <v>11452</v>
      </c>
      <c r="Y1541" s="4" t="s">
        <v>77</v>
      </c>
      <c r="Z1541" s="4"/>
      <c r="AA1541" s="4"/>
      <c r="AB1541" s="4"/>
    </row>
    <row r="1542" customFormat="false" ht="75" hidden="false" customHeight="true" outlineLevel="0" collapsed="false">
      <c r="A1542" s="4" t="s">
        <v>11459</v>
      </c>
      <c r="B1542" s="4" t="s">
        <v>11446</v>
      </c>
      <c r="C1542" s="4" t="s">
        <v>11460</v>
      </c>
      <c r="D1542" s="4" t="n">
        <v>2019</v>
      </c>
      <c r="E1542" s="4" t="s">
        <v>91</v>
      </c>
      <c r="F1542" s="4" t="s">
        <v>1406</v>
      </c>
      <c r="G1542" s="4" t="str">
        <f aca="false">IF(LEFT(I1542,3)="R1 ","L6",IF(D1542&gt;=2014,"L1",IF(D1542&gt;=1998,"L2",IF(D1542&gt;=1987,"L3",IF(D1542&gt;=1978,"L4",IF(D1542&gt;=1965,"L5","L6"))))))</f>
        <v>L1</v>
      </c>
      <c r="H1542" s="4" t="str">
        <f aca="false">IFERROR(INDEX(Lanes!$C$2:$C$60,MATCH(LEFT(I1542,FIND(" ",I1542)-1),Lanes!$A$2:$A$60,0)),"?")</f>
        <v>Core</v>
      </c>
      <c r="I1542" s="4" t="s">
        <v>11394</v>
      </c>
      <c r="J1542" s="4"/>
      <c r="K1542" s="4" t="s">
        <v>445</v>
      </c>
      <c r="L1542" s="4" t="s">
        <v>753</v>
      </c>
      <c r="M1542" s="4" t="s">
        <v>1993</v>
      </c>
      <c r="N1542" s="4"/>
      <c r="O1542" s="4" t="s">
        <v>11461</v>
      </c>
      <c r="P1542" s="2" t="s">
        <v>11462</v>
      </c>
      <c r="Q1542" s="2" t="s">
        <v>11463</v>
      </c>
      <c r="R1542" s="4" t="s">
        <v>50</v>
      </c>
      <c r="S1542" s="4" t="s">
        <v>11464</v>
      </c>
      <c r="T1542" s="4" t="s">
        <v>52</v>
      </c>
      <c r="U1542" s="4"/>
      <c r="V1542" s="4"/>
      <c r="W1542" s="4" t="s">
        <v>75</v>
      </c>
      <c r="X1542" s="2" t="s">
        <v>11452</v>
      </c>
      <c r="Y1542" s="4" t="s">
        <v>77</v>
      </c>
      <c r="Z1542" s="4"/>
      <c r="AA1542" s="4"/>
      <c r="AB1542" s="4"/>
    </row>
    <row r="1543" customFormat="false" ht="75" hidden="false" customHeight="true" outlineLevel="0" collapsed="false">
      <c r="A1543" s="4" t="s">
        <v>11465</v>
      </c>
      <c r="B1543" s="4" t="s">
        <v>11446</v>
      </c>
      <c r="C1543" s="4" t="s">
        <v>11466</v>
      </c>
      <c r="D1543" s="4" t="n">
        <v>2019</v>
      </c>
      <c r="E1543" s="4" t="s">
        <v>91</v>
      </c>
      <c r="F1543" s="4" t="s">
        <v>1406</v>
      </c>
      <c r="G1543" s="4" t="str">
        <f aca="false">IF(LEFT(I1543,3)="R1 ","L6",IF(D1543&gt;=2014,"L1",IF(D1543&gt;=1998,"L2",IF(D1543&gt;=1987,"L3",IF(D1543&gt;=1978,"L4",IF(D1543&gt;=1965,"L5","L6"))))))</f>
        <v>L1</v>
      </c>
      <c r="H1543" s="4" t="str">
        <f aca="false">IFERROR(INDEX(Lanes!$C$2:$C$60,MATCH(LEFT(I1543,FIND(" ",I1543)-1),Lanes!$A$2:$A$60,0)),"?")</f>
        <v>Core</v>
      </c>
      <c r="I1543" s="4" t="s">
        <v>11394</v>
      </c>
      <c r="J1543" s="4"/>
      <c r="K1543" s="4" t="s">
        <v>2678</v>
      </c>
      <c r="L1543" s="4" t="s">
        <v>753</v>
      </c>
      <c r="M1543" s="4" t="s">
        <v>1993</v>
      </c>
      <c r="N1543" s="4"/>
      <c r="O1543" s="4" t="s">
        <v>11467</v>
      </c>
      <c r="P1543" s="2" t="s">
        <v>11468</v>
      </c>
      <c r="Q1543" s="2" t="s">
        <v>11469</v>
      </c>
      <c r="R1543" s="4" t="s">
        <v>50</v>
      </c>
      <c r="S1543" s="4" t="s">
        <v>11470</v>
      </c>
      <c r="T1543" s="4" t="s">
        <v>52</v>
      </c>
      <c r="U1543" s="4"/>
      <c r="V1543" s="4"/>
      <c r="W1543" s="4" t="s">
        <v>75</v>
      </c>
      <c r="X1543" s="2" t="s">
        <v>11452</v>
      </c>
      <c r="Y1543" s="4" t="s">
        <v>77</v>
      </c>
      <c r="Z1543" s="4"/>
      <c r="AA1543" s="4"/>
      <c r="AB1543" s="4"/>
    </row>
    <row r="1544" customFormat="false" ht="75" hidden="false" customHeight="true" outlineLevel="0" collapsed="false">
      <c r="A1544" s="4" t="s">
        <v>11471</v>
      </c>
      <c r="B1544" s="4" t="s">
        <v>11446</v>
      </c>
      <c r="C1544" s="4" t="s">
        <v>11472</v>
      </c>
      <c r="D1544" s="4" t="n">
        <v>2022</v>
      </c>
      <c r="E1544" s="4" t="s">
        <v>91</v>
      </c>
      <c r="F1544" s="4" t="s">
        <v>1406</v>
      </c>
      <c r="G1544" s="4" t="str">
        <f aca="false">IF(LEFT(I1544,3)="R1 ","L6",IF(D1544&gt;=2014,"L1",IF(D1544&gt;=1998,"L2",IF(D1544&gt;=1987,"L3",IF(D1544&gt;=1978,"L4",IF(D1544&gt;=1965,"L5","L6"))))))</f>
        <v>L1</v>
      </c>
      <c r="H1544" s="4" t="str">
        <f aca="false">IFERROR(INDEX(Lanes!$C$2:$C$60,MATCH(LEFT(I1544,FIND(" ",I1544)-1),Lanes!$A$2:$A$60,0)),"?")</f>
        <v>Core</v>
      </c>
      <c r="I1544" s="4" t="s">
        <v>11394</v>
      </c>
      <c r="J1544" s="4"/>
      <c r="K1544" s="4" t="s">
        <v>445</v>
      </c>
      <c r="L1544" s="4" t="s">
        <v>753</v>
      </c>
      <c r="M1544" s="4" t="s">
        <v>1993</v>
      </c>
      <c r="N1544" s="4"/>
      <c r="O1544" s="4" t="s">
        <v>11473</v>
      </c>
      <c r="P1544" s="2" t="s">
        <v>11474</v>
      </c>
      <c r="Q1544" s="2" t="s">
        <v>11475</v>
      </c>
      <c r="R1544" s="4" t="s">
        <v>50</v>
      </c>
      <c r="S1544" s="4" t="s">
        <v>11476</v>
      </c>
      <c r="T1544" s="4" t="s">
        <v>52</v>
      </c>
      <c r="U1544" s="4"/>
      <c r="V1544" s="4" t="s">
        <v>9723</v>
      </c>
      <c r="W1544" s="4" t="s">
        <v>75</v>
      </c>
      <c r="X1544" s="2" t="s">
        <v>11477</v>
      </c>
      <c r="Y1544" s="4" t="s">
        <v>54</v>
      </c>
      <c r="Z1544" s="4"/>
      <c r="AA1544" s="4"/>
      <c r="AB1544" s="4"/>
    </row>
    <row r="1545" customFormat="false" ht="75" hidden="false" customHeight="true" outlineLevel="0" collapsed="false">
      <c r="A1545" s="4" t="s">
        <v>11478</v>
      </c>
      <c r="B1545" s="4" t="s">
        <v>11446</v>
      </c>
      <c r="C1545" s="4" t="s">
        <v>11479</v>
      </c>
      <c r="D1545" s="4" t="n">
        <v>2025</v>
      </c>
      <c r="E1545" s="4" t="s">
        <v>91</v>
      </c>
      <c r="F1545" s="4" t="s">
        <v>1406</v>
      </c>
      <c r="G1545" s="4" t="str">
        <f aca="false">IF(LEFT(I1545,3)="R1 ","L6",IF(D1545&gt;=2014,"L1",IF(D1545&gt;=1998,"L2",IF(D1545&gt;=1987,"L3",IF(D1545&gt;=1978,"L4",IF(D1545&gt;=1965,"L5","L6"))))))</f>
        <v>L1</v>
      </c>
      <c r="H1545" s="4" t="str">
        <f aca="false">IFERROR(INDEX(Lanes!$C$2:$C$60,MATCH(LEFT(I1545,FIND(" ",I1545)-1),Lanes!$A$2:$A$60,0)),"?")</f>
        <v>Core</v>
      </c>
      <c r="I1545" s="4" t="s">
        <v>11394</v>
      </c>
      <c r="J1545" s="4"/>
      <c r="K1545" s="4" t="s">
        <v>445</v>
      </c>
      <c r="L1545" s="4" t="s">
        <v>753</v>
      </c>
      <c r="M1545" s="4" t="s">
        <v>1993</v>
      </c>
      <c r="N1545" s="4"/>
      <c r="O1545" s="4" t="s">
        <v>11480</v>
      </c>
      <c r="P1545" s="2" t="s">
        <v>11481</v>
      </c>
      <c r="Q1545" s="2" t="s">
        <v>11482</v>
      </c>
      <c r="R1545" s="4" t="s">
        <v>50</v>
      </c>
      <c r="S1545" s="4" t="s">
        <v>11483</v>
      </c>
      <c r="T1545" s="4" t="s">
        <v>107</v>
      </c>
      <c r="U1545" s="4"/>
      <c r="V1545" s="4" t="s">
        <v>11484</v>
      </c>
      <c r="W1545" s="4" t="s">
        <v>75</v>
      </c>
      <c r="X1545" s="2" t="s">
        <v>11485</v>
      </c>
      <c r="Y1545" s="4" t="s">
        <v>54</v>
      </c>
      <c r="Z1545" s="4"/>
      <c r="AA1545" s="4"/>
      <c r="AB1545" s="4"/>
    </row>
    <row r="1546" customFormat="false" ht="75" hidden="false" customHeight="true" outlineLevel="0" collapsed="false">
      <c r="A1546" s="4" t="s">
        <v>11486</v>
      </c>
      <c r="B1546" s="4" t="s">
        <v>11487</v>
      </c>
      <c r="C1546" s="4" t="s">
        <v>11488</v>
      </c>
      <c r="D1546" s="4" t="n">
        <v>2006</v>
      </c>
      <c r="E1546" s="4" t="s">
        <v>91</v>
      </c>
      <c r="F1546" s="4" t="s">
        <v>11489</v>
      </c>
      <c r="G1546" s="4" t="str">
        <f aca="false">IF(LEFT(I1546,3)="R1 ","L6",IF(D1546&gt;=2014,"L1",IF(D1546&gt;=1998,"L2",IF(D1546&gt;=1987,"L3",IF(D1546&gt;=1978,"L4",IF(D1546&gt;=1965,"L5","L6"))))))</f>
        <v>L2</v>
      </c>
      <c r="H1546" s="4" t="str">
        <f aca="false">IFERROR(INDEX(Lanes!$C$2:$C$60,MATCH(LEFT(I1546,FIND(" ",I1546)-1),Lanes!$A$2:$A$60,0)),"?")</f>
        <v>Core</v>
      </c>
      <c r="I1546" s="4" t="s">
        <v>11394</v>
      </c>
      <c r="J1546" s="4"/>
      <c r="K1546" s="4" t="s">
        <v>445</v>
      </c>
      <c r="L1546" s="4" t="s">
        <v>753</v>
      </c>
      <c r="M1546" s="4" t="s">
        <v>3431</v>
      </c>
      <c r="N1546" s="4"/>
      <c r="O1546" s="4" t="s">
        <v>11490</v>
      </c>
      <c r="P1546" s="2" t="s">
        <v>11491</v>
      </c>
      <c r="Q1546" s="2" t="s">
        <v>11492</v>
      </c>
      <c r="R1546" s="4" t="s">
        <v>391</v>
      </c>
      <c r="S1546" s="4" t="s">
        <v>11488</v>
      </c>
      <c r="T1546" s="4" t="s">
        <v>402</v>
      </c>
      <c r="U1546" s="4"/>
      <c r="V1546" s="4"/>
      <c r="W1546" s="4"/>
      <c r="X1546" s="2" t="s">
        <v>11493</v>
      </c>
      <c r="Y1546" s="4" t="s">
        <v>77</v>
      </c>
      <c r="Z1546" s="4"/>
      <c r="AA1546" s="4"/>
      <c r="AB1546" s="4"/>
    </row>
    <row r="1547" customFormat="false" ht="75" hidden="false" customHeight="true" outlineLevel="0" collapsed="false">
      <c r="A1547" s="4" t="s">
        <v>11494</v>
      </c>
      <c r="B1547" s="4" t="s">
        <v>11487</v>
      </c>
      <c r="C1547" s="4" t="s">
        <v>11495</v>
      </c>
      <c r="D1547" s="4" t="n">
        <v>2014</v>
      </c>
      <c r="E1547" s="4" t="s">
        <v>91</v>
      </c>
      <c r="F1547" s="4" t="s">
        <v>1142</v>
      </c>
      <c r="G1547" s="4" t="str">
        <f aca="false">IF(LEFT(I1547,3)="R1 ","L6",IF(D1547&gt;=2014,"L1",IF(D1547&gt;=1998,"L2",IF(D1547&gt;=1987,"L3",IF(D1547&gt;=1978,"L4",IF(D1547&gt;=1965,"L5","L6"))))))</f>
        <v>L1</v>
      </c>
      <c r="H1547" s="4" t="str">
        <f aca="false">IFERROR(INDEX(Lanes!$C$2:$C$60,MATCH(LEFT(I1547,FIND(" ",I1547)-1),Lanes!$A$2:$A$60,0)),"?")</f>
        <v>Core</v>
      </c>
      <c r="I1547" s="4" t="s">
        <v>11394</v>
      </c>
      <c r="J1547" s="4"/>
      <c r="K1547" s="4" t="s">
        <v>445</v>
      </c>
      <c r="L1547" s="4" t="s">
        <v>753</v>
      </c>
      <c r="M1547" s="4"/>
      <c r="N1547" s="4"/>
      <c r="O1547" s="4" t="s">
        <v>11496</v>
      </c>
      <c r="P1547" s="2" t="s">
        <v>11497</v>
      </c>
      <c r="Q1547" s="2" t="s">
        <v>11498</v>
      </c>
      <c r="R1547" s="4" t="s">
        <v>50</v>
      </c>
      <c r="S1547" s="4" t="s">
        <v>11499</v>
      </c>
      <c r="T1547" s="4" t="s">
        <v>107</v>
      </c>
      <c r="U1547" s="4"/>
      <c r="V1547" s="4"/>
      <c r="W1547" s="4"/>
      <c r="X1547" s="2" t="s">
        <v>11493</v>
      </c>
      <c r="Y1547" s="4" t="s">
        <v>77</v>
      </c>
      <c r="Z1547" s="4"/>
      <c r="AA1547" s="4"/>
      <c r="AB1547" s="4"/>
    </row>
    <row r="1548" customFormat="false" ht="75" hidden="false" customHeight="true" outlineLevel="0" collapsed="false">
      <c r="A1548" s="4" t="s">
        <v>11500</v>
      </c>
      <c r="B1548" s="4" t="s">
        <v>11487</v>
      </c>
      <c r="C1548" s="4" t="s">
        <v>11501</v>
      </c>
      <c r="D1548" s="4" t="n">
        <v>2018</v>
      </c>
      <c r="E1548" s="4" t="s">
        <v>91</v>
      </c>
      <c r="F1548" s="4" t="s">
        <v>1537</v>
      </c>
      <c r="G1548" s="4" t="str">
        <f aca="false">IF(LEFT(I1548,3)="R1 ","L6",IF(D1548&gt;=2014,"L1",IF(D1548&gt;=1998,"L2",IF(D1548&gt;=1987,"L3",IF(D1548&gt;=1978,"L4",IF(D1548&gt;=1965,"L5","L6"))))))</f>
        <v>L1</v>
      </c>
      <c r="H1548" s="4" t="str">
        <f aca="false">IFERROR(INDEX(Lanes!$C$2:$C$60,MATCH(LEFT(I1548,FIND(" ",I1548)-1),Lanes!$A$2:$A$60,0)),"?")</f>
        <v>Core</v>
      </c>
      <c r="I1548" s="4" t="s">
        <v>11394</v>
      </c>
      <c r="J1548" s="4"/>
      <c r="K1548" s="4" t="s">
        <v>445</v>
      </c>
      <c r="L1548" s="4" t="s">
        <v>753</v>
      </c>
      <c r="M1548" s="4"/>
      <c r="N1548" s="4"/>
      <c r="O1548" s="4" t="s">
        <v>11502</v>
      </c>
      <c r="P1548" s="2" t="s">
        <v>11503</v>
      </c>
      <c r="Q1548" s="2" t="s">
        <v>11504</v>
      </c>
      <c r="R1548" s="4" t="s">
        <v>50</v>
      </c>
      <c r="S1548" s="4" t="s">
        <v>11505</v>
      </c>
      <c r="T1548" s="4" t="s">
        <v>52</v>
      </c>
      <c r="U1548" s="4"/>
      <c r="V1548" s="4"/>
      <c r="W1548" s="4"/>
      <c r="X1548" s="2" t="s">
        <v>11493</v>
      </c>
      <c r="Y1548" s="4" t="s">
        <v>77</v>
      </c>
      <c r="Z1548" s="4"/>
      <c r="AA1548" s="4"/>
      <c r="AB1548" s="4"/>
    </row>
    <row r="1549" customFormat="false" ht="75" hidden="false" customHeight="true" outlineLevel="0" collapsed="false">
      <c r="A1549" s="4" t="s">
        <v>11506</v>
      </c>
      <c r="B1549" s="4" t="s">
        <v>11487</v>
      </c>
      <c r="C1549" s="4" t="s">
        <v>11507</v>
      </c>
      <c r="D1549" s="4" t="n">
        <v>2020</v>
      </c>
      <c r="E1549" s="4" t="s">
        <v>91</v>
      </c>
      <c r="F1549" s="4" t="s">
        <v>1406</v>
      </c>
      <c r="G1549" s="4" t="str">
        <f aca="false">IF(LEFT(I1549,3)="R1 ","L6",IF(D1549&gt;=2014,"L1",IF(D1549&gt;=1998,"L2",IF(D1549&gt;=1987,"L3",IF(D1549&gt;=1978,"L4",IF(D1549&gt;=1965,"L5","L6"))))))</f>
        <v>L1</v>
      </c>
      <c r="H1549" s="4" t="str">
        <f aca="false">IFERROR(INDEX(Lanes!$C$2:$C$60,MATCH(LEFT(I1549,FIND(" ",I1549)-1),Lanes!$A$2:$A$60,0)),"?")</f>
        <v>Core</v>
      </c>
      <c r="I1549" s="4" t="s">
        <v>11394</v>
      </c>
      <c r="J1549" s="4"/>
      <c r="K1549" s="4" t="s">
        <v>445</v>
      </c>
      <c r="L1549" s="4" t="s">
        <v>753</v>
      </c>
      <c r="M1549" s="4"/>
      <c r="N1549" s="4"/>
      <c r="O1549" s="4" t="s">
        <v>11508</v>
      </c>
      <c r="P1549" s="2" t="s">
        <v>11509</v>
      </c>
      <c r="Q1549" s="2" t="s">
        <v>11510</v>
      </c>
      <c r="R1549" s="4" t="s">
        <v>50</v>
      </c>
      <c r="S1549" s="4" t="s">
        <v>11511</v>
      </c>
      <c r="T1549" s="4" t="s">
        <v>52</v>
      </c>
      <c r="U1549" s="4"/>
      <c r="V1549" s="4"/>
      <c r="W1549" s="4"/>
      <c r="X1549" s="2" t="s">
        <v>11493</v>
      </c>
      <c r="Y1549" s="4" t="s">
        <v>77</v>
      </c>
      <c r="Z1549" s="4"/>
      <c r="AA1549" s="4"/>
      <c r="AB1549" s="4"/>
    </row>
    <row r="1550" customFormat="false" ht="75" hidden="false" customHeight="true" outlineLevel="0" collapsed="false">
      <c r="A1550" s="4" t="s">
        <v>11512</v>
      </c>
      <c r="B1550" s="4" t="s">
        <v>11487</v>
      </c>
      <c r="C1550" s="4" t="s">
        <v>11513</v>
      </c>
      <c r="D1550" s="4" t="n">
        <v>2020</v>
      </c>
      <c r="E1550" s="4" t="s">
        <v>91</v>
      </c>
      <c r="F1550" s="4" t="s">
        <v>1406</v>
      </c>
      <c r="G1550" s="4" t="str">
        <f aca="false">IF(LEFT(I1550,3)="R1 ","L6",IF(D1550&gt;=2014,"L1",IF(D1550&gt;=1998,"L2",IF(D1550&gt;=1987,"L3",IF(D1550&gt;=1978,"L4",IF(D1550&gt;=1965,"L5","L6"))))))</f>
        <v>L1</v>
      </c>
      <c r="H1550" s="4" t="str">
        <f aca="false">IFERROR(INDEX(Lanes!$C$2:$C$60,MATCH(LEFT(I1550,FIND(" ",I1550)-1),Lanes!$A$2:$A$60,0)),"?")</f>
        <v>Core</v>
      </c>
      <c r="I1550" s="4" t="s">
        <v>11394</v>
      </c>
      <c r="J1550" s="4"/>
      <c r="K1550" s="4" t="s">
        <v>445</v>
      </c>
      <c r="L1550" s="4" t="s">
        <v>753</v>
      </c>
      <c r="M1550" s="4"/>
      <c r="N1550" s="4"/>
      <c r="O1550" s="4" t="s">
        <v>11514</v>
      </c>
      <c r="P1550" s="2" t="s">
        <v>11515</v>
      </c>
      <c r="Q1550" s="2" t="s">
        <v>11516</v>
      </c>
      <c r="R1550" s="4" t="s">
        <v>50</v>
      </c>
      <c r="S1550" s="4" t="s">
        <v>11517</v>
      </c>
      <c r="T1550" s="4" t="s">
        <v>402</v>
      </c>
      <c r="U1550" s="4"/>
      <c r="V1550" s="4"/>
      <c r="W1550" s="4"/>
      <c r="X1550" s="2" t="s">
        <v>11493</v>
      </c>
      <c r="Y1550" s="4" t="s">
        <v>77</v>
      </c>
      <c r="Z1550" s="4"/>
      <c r="AA1550" s="4"/>
      <c r="AB1550" s="4"/>
    </row>
    <row r="1551" customFormat="false" ht="75" hidden="false" customHeight="true" outlineLevel="0" collapsed="false">
      <c r="A1551" s="4" t="s">
        <v>11518</v>
      </c>
      <c r="B1551" s="4" t="s">
        <v>11487</v>
      </c>
      <c r="C1551" s="4" t="s">
        <v>11519</v>
      </c>
      <c r="D1551" s="4" t="n">
        <v>2024</v>
      </c>
      <c r="E1551" s="4" t="s">
        <v>413</v>
      </c>
      <c r="F1551" s="4" t="s">
        <v>1142</v>
      </c>
      <c r="G1551" s="4" t="str">
        <f aca="false">IF(LEFT(I1551,3)="R1 ","L6",IF(D1551&gt;=2014,"L1",IF(D1551&gt;=1998,"L2",IF(D1551&gt;=1987,"L3",IF(D1551&gt;=1978,"L4",IF(D1551&gt;=1965,"L5","L6"))))))</f>
        <v>L1</v>
      </c>
      <c r="H1551" s="4" t="str">
        <f aca="false">IFERROR(INDEX(Lanes!$C$2:$C$60,MATCH(LEFT(I1551,FIND(" ",I1551)-1),Lanes!$A$2:$A$60,0)),"?")</f>
        <v>Core</v>
      </c>
      <c r="I1551" s="4" t="s">
        <v>11394</v>
      </c>
      <c r="J1551" s="4"/>
      <c r="K1551" s="4" t="s">
        <v>445</v>
      </c>
      <c r="L1551" s="4" t="s">
        <v>753</v>
      </c>
      <c r="M1551" s="4"/>
      <c r="N1551" s="4"/>
      <c r="O1551" s="4" t="s">
        <v>11520</v>
      </c>
      <c r="P1551" s="2" t="s">
        <v>11521</v>
      </c>
      <c r="Q1551" s="2" t="s">
        <v>11522</v>
      </c>
      <c r="R1551" s="4" t="s">
        <v>50</v>
      </c>
      <c r="S1551" s="4" t="s">
        <v>11523</v>
      </c>
      <c r="T1551" s="4" t="s">
        <v>402</v>
      </c>
      <c r="U1551" s="4"/>
      <c r="V1551" s="4"/>
      <c r="W1551" s="4"/>
      <c r="X1551" s="2" t="s">
        <v>11524</v>
      </c>
      <c r="Y1551" s="4" t="s">
        <v>77</v>
      </c>
      <c r="Z1551" s="4"/>
      <c r="AA1551" s="4"/>
      <c r="AB1551" s="4"/>
    </row>
    <row r="1552" customFormat="false" ht="75" hidden="false" customHeight="true" outlineLevel="0" collapsed="false">
      <c r="A1552" s="4" t="s">
        <v>11525</v>
      </c>
      <c r="B1552" s="4" t="s">
        <v>11487</v>
      </c>
      <c r="C1552" s="4" t="s">
        <v>11526</v>
      </c>
      <c r="D1552" s="4" t="n">
        <v>2024</v>
      </c>
      <c r="E1552" s="4" t="s">
        <v>91</v>
      </c>
      <c r="F1552" s="4" t="s">
        <v>1406</v>
      </c>
      <c r="G1552" s="4" t="str">
        <f aca="false">IF(LEFT(I1552,3)="R1 ","L6",IF(D1552&gt;=2014,"L1",IF(D1552&gt;=1998,"L2",IF(D1552&gt;=1987,"L3",IF(D1552&gt;=1978,"L4",IF(D1552&gt;=1965,"L5","L6"))))))</f>
        <v>L1</v>
      </c>
      <c r="H1552" s="4" t="str">
        <f aca="false">IFERROR(INDEX(Lanes!$C$2:$C$60,MATCH(LEFT(I1552,FIND(" ",I1552)-1),Lanes!$A$2:$A$60,0)),"?")</f>
        <v>Core</v>
      </c>
      <c r="I1552" s="4" t="s">
        <v>11394</v>
      </c>
      <c r="J1552" s="4"/>
      <c r="K1552" s="4" t="s">
        <v>445</v>
      </c>
      <c r="L1552" s="4" t="s">
        <v>753</v>
      </c>
      <c r="M1552" s="4"/>
      <c r="N1552" s="4"/>
      <c r="O1552" s="4" t="s">
        <v>11527</v>
      </c>
      <c r="P1552" s="2" t="s">
        <v>11528</v>
      </c>
      <c r="Q1552" s="2" t="s">
        <v>11529</v>
      </c>
      <c r="R1552" s="4" t="s">
        <v>50</v>
      </c>
      <c r="S1552" s="4" t="s">
        <v>11530</v>
      </c>
      <c r="T1552" s="4" t="s">
        <v>52</v>
      </c>
      <c r="U1552" s="4"/>
      <c r="V1552" s="4" t="s">
        <v>11531</v>
      </c>
      <c r="W1552" s="4"/>
      <c r="X1552" s="2" t="s">
        <v>11532</v>
      </c>
      <c r="Y1552" s="4" t="s">
        <v>54</v>
      </c>
      <c r="Z1552" s="4"/>
      <c r="AA1552" s="4"/>
      <c r="AB1552" s="4"/>
    </row>
    <row r="1553" customFormat="false" ht="75" hidden="false" customHeight="true" outlineLevel="0" collapsed="false">
      <c r="A1553" s="4" t="s">
        <v>11533</v>
      </c>
      <c r="B1553" s="4" t="s">
        <v>11534</v>
      </c>
      <c r="C1553" s="4" t="s">
        <v>11535</v>
      </c>
      <c r="D1553" s="4" t="n">
        <v>2014</v>
      </c>
      <c r="E1553" s="4" t="s">
        <v>413</v>
      </c>
      <c r="F1553" s="4" t="s">
        <v>1537</v>
      </c>
      <c r="G1553" s="4" t="str">
        <f aca="false">IF(LEFT(I1553,3)="R1 ","L6",IF(D1553&gt;=2014,"L1",IF(D1553&gt;=1998,"L2",IF(D1553&gt;=1987,"L3",IF(D1553&gt;=1978,"L4",IF(D1553&gt;=1965,"L5","L6"))))))</f>
        <v>L1</v>
      </c>
      <c r="H1553" s="4" t="str">
        <f aca="false">IFERROR(INDEX(Lanes!$C$2:$C$60,MATCH(LEFT(I1553,FIND(" ",I1553)-1),Lanes!$A$2:$A$60,0)),"?")</f>
        <v>Core</v>
      </c>
      <c r="I1553" s="4" t="s">
        <v>11394</v>
      </c>
      <c r="J1553" s="4" t="s">
        <v>10211</v>
      </c>
      <c r="K1553" s="4" t="s">
        <v>44</v>
      </c>
      <c r="L1553" s="4" t="s">
        <v>753</v>
      </c>
      <c r="M1553" s="4"/>
      <c r="N1553" s="4"/>
      <c r="O1553" s="4" t="s">
        <v>11536</v>
      </c>
      <c r="P1553" s="2" t="s">
        <v>11537</v>
      </c>
      <c r="Q1553" s="2" t="s">
        <v>11538</v>
      </c>
      <c r="R1553" s="4" t="s">
        <v>50</v>
      </c>
      <c r="S1553" s="4" t="s">
        <v>11535</v>
      </c>
      <c r="T1553" s="4" t="s">
        <v>402</v>
      </c>
      <c r="U1553" s="4"/>
      <c r="V1553" s="4"/>
      <c r="W1553" s="4"/>
      <c r="X1553" s="2" t="s">
        <v>11493</v>
      </c>
      <c r="Y1553" s="4" t="s">
        <v>77</v>
      </c>
      <c r="Z1553" s="4"/>
      <c r="AA1553" s="4"/>
      <c r="AB1553" s="4"/>
    </row>
    <row r="1554" customFormat="false" ht="75" hidden="false" customHeight="true" outlineLevel="0" collapsed="false">
      <c r="A1554" s="4" t="s">
        <v>11539</v>
      </c>
      <c r="B1554" s="4" t="s">
        <v>11534</v>
      </c>
      <c r="C1554" s="4" t="s">
        <v>11540</v>
      </c>
      <c r="D1554" s="4" t="n">
        <v>2014</v>
      </c>
      <c r="E1554" s="4" t="s">
        <v>413</v>
      </c>
      <c r="F1554" s="4" t="s">
        <v>1537</v>
      </c>
      <c r="G1554" s="4" t="str">
        <f aca="false">IF(LEFT(I1554,3)="R1 ","L6",IF(D1554&gt;=2014,"L1",IF(D1554&gt;=1998,"L2",IF(D1554&gt;=1987,"L3",IF(D1554&gt;=1978,"L4",IF(D1554&gt;=1965,"L5","L6"))))))</f>
        <v>L1</v>
      </c>
      <c r="H1554" s="4" t="str">
        <f aca="false">IFERROR(INDEX(Lanes!$C$2:$C$60,MATCH(LEFT(I1554,FIND(" ",I1554)-1),Lanes!$A$2:$A$60,0)),"?")</f>
        <v>Core</v>
      </c>
      <c r="I1554" s="4" t="s">
        <v>11394</v>
      </c>
      <c r="J1554" s="4" t="s">
        <v>10211</v>
      </c>
      <c r="K1554" s="4" t="s">
        <v>44</v>
      </c>
      <c r="L1554" s="4" t="s">
        <v>753</v>
      </c>
      <c r="M1554" s="4"/>
      <c r="N1554" s="4"/>
      <c r="O1554" s="4" t="s">
        <v>11536</v>
      </c>
      <c r="P1554" s="2" t="s">
        <v>11541</v>
      </c>
      <c r="Q1554" s="2" t="s">
        <v>11542</v>
      </c>
      <c r="R1554" s="4" t="s">
        <v>50</v>
      </c>
      <c r="S1554" s="4" t="s">
        <v>11540</v>
      </c>
      <c r="T1554" s="4" t="s">
        <v>402</v>
      </c>
      <c r="U1554" s="4"/>
      <c r="V1554" s="4"/>
      <c r="W1554" s="4"/>
      <c r="X1554" s="2" t="s">
        <v>11493</v>
      </c>
      <c r="Y1554" s="4" t="s">
        <v>77</v>
      </c>
      <c r="Z1554" s="4"/>
      <c r="AA1554" s="4"/>
      <c r="AB1554" s="4"/>
    </row>
    <row r="1555" customFormat="false" ht="75" hidden="false" customHeight="true" outlineLevel="0" collapsed="false">
      <c r="A1555" s="4" t="s">
        <v>11543</v>
      </c>
      <c r="B1555" s="4" t="s">
        <v>11544</v>
      </c>
      <c r="C1555" s="4" t="s">
        <v>11544</v>
      </c>
      <c r="D1555" s="4" t="n">
        <v>2018</v>
      </c>
      <c r="E1555" s="4" t="s">
        <v>91</v>
      </c>
      <c r="F1555" s="4" t="s">
        <v>11545</v>
      </c>
      <c r="G1555" s="4" t="str">
        <f aca="false">IF(LEFT(I1555,3)="R1 ","L6",IF(D1555&gt;=2014,"L1",IF(D1555&gt;=1998,"L2",IF(D1555&gt;=1987,"L3",IF(D1555&gt;=1978,"L4",IF(D1555&gt;=1965,"L5","L6"))))))</f>
        <v>L1</v>
      </c>
      <c r="H1555" s="4" t="str">
        <f aca="false">IFERROR(INDEX(Lanes!$C$2:$C$60,MATCH(LEFT(I1555,FIND(" ",I1555)-1),Lanes!$A$2:$A$60,0)),"?")</f>
        <v>Core</v>
      </c>
      <c r="I1555" s="4" t="s">
        <v>11546</v>
      </c>
      <c r="J1555" s="4"/>
      <c r="K1555" s="4" t="s">
        <v>370</v>
      </c>
      <c r="L1555" s="4" t="s">
        <v>753</v>
      </c>
      <c r="M1555" s="4" t="s">
        <v>1993</v>
      </c>
      <c r="N1555" s="4"/>
      <c r="O1555" s="4" t="s">
        <v>11547</v>
      </c>
      <c r="P1555" s="2" t="s">
        <v>11548</v>
      </c>
      <c r="Q1555" s="2" t="s">
        <v>11549</v>
      </c>
      <c r="R1555" s="4" t="s">
        <v>50</v>
      </c>
      <c r="S1555" s="4" t="s">
        <v>11550</v>
      </c>
      <c r="T1555" s="4" t="s">
        <v>107</v>
      </c>
      <c r="U1555" s="4"/>
      <c r="V1555" s="4"/>
      <c r="W1555" s="4" t="s">
        <v>75</v>
      </c>
      <c r="X1555" s="2" t="s">
        <v>11551</v>
      </c>
      <c r="Y1555" s="4" t="s">
        <v>77</v>
      </c>
      <c r="Z1555" s="4"/>
      <c r="AA1555" s="4"/>
      <c r="AB1555" s="4"/>
    </row>
    <row r="1556" customFormat="false" ht="75" hidden="false" customHeight="true" outlineLevel="0" collapsed="false">
      <c r="A1556" s="4" t="s">
        <v>11552</v>
      </c>
      <c r="B1556" s="4" t="s">
        <v>11544</v>
      </c>
      <c r="C1556" s="4" t="s">
        <v>11553</v>
      </c>
      <c r="D1556" s="4" t="n">
        <v>2021</v>
      </c>
      <c r="E1556" s="4" t="s">
        <v>91</v>
      </c>
      <c r="F1556" s="4" t="s">
        <v>11545</v>
      </c>
      <c r="G1556" s="4" t="str">
        <f aca="false">IF(LEFT(I1556,3)="R1 ","L6",IF(D1556&gt;=2014,"L1",IF(D1556&gt;=1998,"L2",IF(D1556&gt;=1987,"L3",IF(D1556&gt;=1978,"L4",IF(D1556&gt;=1965,"L5","L6"))))))</f>
        <v>L1</v>
      </c>
      <c r="H1556" s="4" t="str">
        <f aca="false">IFERROR(INDEX(Lanes!$C$2:$C$60,MATCH(LEFT(I1556,FIND(" ",I1556)-1),Lanes!$A$2:$A$60,0)),"?")</f>
        <v>Core</v>
      </c>
      <c r="I1556" s="4" t="s">
        <v>11546</v>
      </c>
      <c r="J1556" s="4"/>
      <c r="K1556" s="4" t="s">
        <v>370</v>
      </c>
      <c r="L1556" s="4" t="s">
        <v>753</v>
      </c>
      <c r="M1556" s="4" t="s">
        <v>1993</v>
      </c>
      <c r="N1556" s="4"/>
      <c r="O1556" s="4" t="s">
        <v>11554</v>
      </c>
      <c r="P1556" s="2" t="s">
        <v>11555</v>
      </c>
      <c r="Q1556" s="2" t="s">
        <v>11556</v>
      </c>
      <c r="R1556" s="4" t="s">
        <v>50</v>
      </c>
      <c r="S1556" s="4" t="s">
        <v>11557</v>
      </c>
      <c r="T1556" s="4" t="s">
        <v>107</v>
      </c>
      <c r="U1556" s="4"/>
      <c r="V1556" s="4" t="s">
        <v>11558</v>
      </c>
      <c r="W1556" s="4" t="s">
        <v>75</v>
      </c>
      <c r="X1556" s="2" t="s">
        <v>11551</v>
      </c>
      <c r="Y1556" s="4" t="s">
        <v>77</v>
      </c>
      <c r="Z1556" s="4"/>
      <c r="AA1556" s="4"/>
      <c r="AB1556" s="4"/>
    </row>
    <row r="1557" customFormat="false" ht="75" hidden="false" customHeight="true" outlineLevel="0" collapsed="false">
      <c r="A1557" s="4" t="s">
        <v>11559</v>
      </c>
      <c r="B1557" s="4" t="s">
        <v>11544</v>
      </c>
      <c r="C1557" s="4" t="s">
        <v>11560</v>
      </c>
      <c r="D1557" s="4" t="n">
        <v>2023</v>
      </c>
      <c r="E1557" s="4" t="s">
        <v>91</v>
      </c>
      <c r="F1557" s="4" t="s">
        <v>1406</v>
      </c>
      <c r="G1557" s="4" t="str">
        <f aca="false">IF(LEFT(I1557,3)="R1 ","L6",IF(D1557&gt;=2014,"L1",IF(D1557&gt;=1998,"L2",IF(D1557&gt;=1987,"L3",IF(D1557&gt;=1978,"L4",IF(D1557&gt;=1965,"L5","L6"))))))</f>
        <v>L1</v>
      </c>
      <c r="H1557" s="4" t="str">
        <f aca="false">IFERROR(INDEX(Lanes!$C$2:$C$60,MATCH(LEFT(I1557,FIND(" ",I1557)-1),Lanes!$A$2:$A$60,0)),"?")</f>
        <v>Core</v>
      </c>
      <c r="I1557" s="4" t="s">
        <v>11546</v>
      </c>
      <c r="J1557" s="4"/>
      <c r="K1557" s="4" t="s">
        <v>370</v>
      </c>
      <c r="L1557" s="4" t="s">
        <v>753</v>
      </c>
      <c r="M1557" s="4" t="s">
        <v>1993</v>
      </c>
      <c r="N1557" s="4"/>
      <c r="O1557" s="4" t="s">
        <v>11554</v>
      </c>
      <c r="P1557" s="2" t="s">
        <v>11561</v>
      </c>
      <c r="Q1557" s="2" t="s">
        <v>11562</v>
      </c>
      <c r="R1557" s="4" t="s">
        <v>50</v>
      </c>
      <c r="S1557" s="4" t="s">
        <v>11563</v>
      </c>
      <c r="T1557" s="4" t="s">
        <v>52</v>
      </c>
      <c r="U1557" s="4"/>
      <c r="V1557" s="4" t="s">
        <v>11558</v>
      </c>
      <c r="W1557" s="4" t="s">
        <v>75</v>
      </c>
      <c r="X1557" s="2" t="s">
        <v>11564</v>
      </c>
      <c r="Y1557" s="4" t="s">
        <v>54</v>
      </c>
      <c r="Z1557" s="4"/>
      <c r="AA1557" s="4"/>
      <c r="AB1557" s="4"/>
    </row>
    <row r="1558" customFormat="false" ht="75" hidden="false" customHeight="true" outlineLevel="0" collapsed="false">
      <c r="A1558" s="4" t="s">
        <v>11565</v>
      </c>
      <c r="B1558" s="4" t="s">
        <v>11544</v>
      </c>
      <c r="C1558" s="4" t="s">
        <v>11566</v>
      </c>
      <c r="D1558" s="4" t="n">
        <v>2026</v>
      </c>
      <c r="E1558" s="4" t="s">
        <v>91</v>
      </c>
      <c r="F1558" s="4" t="s">
        <v>1406</v>
      </c>
      <c r="G1558" s="4" t="str">
        <f aca="false">IF(LEFT(I1558,3)="R1 ","L6",IF(D1558&gt;=2014,"L1",IF(D1558&gt;=1998,"L2",IF(D1558&gt;=1987,"L3",IF(D1558&gt;=1978,"L4",IF(D1558&gt;=1965,"L5","L6"))))))</f>
        <v>L1</v>
      </c>
      <c r="H1558" s="4" t="str">
        <f aca="false">IFERROR(INDEX(Lanes!$C$2:$C$60,MATCH(LEFT(I1558,FIND(" ",I1558)-1),Lanes!$A$2:$A$60,0)),"?")</f>
        <v>Core</v>
      </c>
      <c r="I1558" s="4" t="s">
        <v>11546</v>
      </c>
      <c r="J1558" s="4"/>
      <c r="K1558" s="4" t="s">
        <v>370</v>
      </c>
      <c r="L1558" s="4" t="s">
        <v>753</v>
      </c>
      <c r="M1558" s="4" t="s">
        <v>1993</v>
      </c>
      <c r="N1558" s="4"/>
      <c r="O1558" s="4" t="s">
        <v>11567</v>
      </c>
      <c r="P1558" s="2" t="s">
        <v>11568</v>
      </c>
      <c r="Q1558" s="2" t="s">
        <v>11569</v>
      </c>
      <c r="R1558" s="4" t="s">
        <v>50</v>
      </c>
      <c r="S1558" s="4" t="s">
        <v>11570</v>
      </c>
      <c r="T1558" s="4" t="s">
        <v>107</v>
      </c>
      <c r="U1558" s="4"/>
      <c r="V1558" s="4"/>
      <c r="W1558" s="4" t="s">
        <v>75</v>
      </c>
      <c r="X1558" s="2" t="s">
        <v>11571</v>
      </c>
      <c r="Y1558" s="4" t="s">
        <v>54</v>
      </c>
      <c r="Z1558" s="4"/>
      <c r="AA1558" s="4"/>
      <c r="AB1558" s="4"/>
    </row>
    <row r="1559" customFormat="false" ht="75" hidden="false" customHeight="true" outlineLevel="0" collapsed="false">
      <c r="A1559" s="4" t="s">
        <v>11572</v>
      </c>
      <c r="B1559" s="4" t="s">
        <v>11573</v>
      </c>
      <c r="C1559" s="4" t="s">
        <v>11574</v>
      </c>
      <c r="D1559" s="4" t="n">
        <v>2022</v>
      </c>
      <c r="E1559" s="4" t="s">
        <v>91</v>
      </c>
      <c r="F1559" s="4" t="s">
        <v>1142</v>
      </c>
      <c r="G1559" s="4" t="str">
        <f aca="false">IF(LEFT(I1559,3)="R1 ","L6",IF(D1559&gt;=2014,"L1",IF(D1559&gt;=1998,"L2",IF(D1559&gt;=1987,"L3",IF(D1559&gt;=1978,"L4",IF(D1559&gt;=1965,"L5","L6"))))))</f>
        <v>L1</v>
      </c>
      <c r="H1559" s="4" t="str">
        <f aca="false">IFERROR(INDEX(Lanes!$C$2:$C$60,MATCH(LEFT(I1559,FIND(" ",I1559)-1),Lanes!$A$2:$A$60,0)),"?")</f>
        <v>Core</v>
      </c>
      <c r="I1559" s="4" t="s">
        <v>11259</v>
      </c>
      <c r="J1559" s="4"/>
      <c r="K1559" s="4" t="s">
        <v>249</v>
      </c>
      <c r="L1559" s="4" t="s">
        <v>5550</v>
      </c>
      <c r="M1559" s="4" t="s">
        <v>11575</v>
      </c>
      <c r="N1559" s="4" t="s">
        <v>11576</v>
      </c>
      <c r="O1559" s="4" t="s">
        <v>11577</v>
      </c>
      <c r="P1559" s="2" t="s">
        <v>11578</v>
      </c>
      <c r="Q1559" s="2" t="s">
        <v>11579</v>
      </c>
      <c r="R1559" s="4" t="s">
        <v>50</v>
      </c>
      <c r="S1559" s="4" t="s">
        <v>11580</v>
      </c>
      <c r="T1559" s="4" t="s">
        <v>52</v>
      </c>
      <c r="U1559" s="4"/>
      <c r="V1559" s="4" t="s">
        <v>11581</v>
      </c>
      <c r="W1559" s="4" t="s">
        <v>75</v>
      </c>
      <c r="X1559" s="2" t="s">
        <v>11582</v>
      </c>
      <c r="Y1559" s="4" t="s">
        <v>54</v>
      </c>
      <c r="Z1559" s="4"/>
      <c r="AA1559" s="4"/>
      <c r="AB1559" s="4"/>
    </row>
    <row r="1560" customFormat="false" ht="75" hidden="false" customHeight="true" outlineLevel="0" collapsed="false">
      <c r="A1560" s="4" t="s">
        <v>11583</v>
      </c>
      <c r="B1560" s="4" t="s">
        <v>11573</v>
      </c>
      <c r="C1560" s="4" t="s">
        <v>11584</v>
      </c>
      <c r="D1560" s="4" t="n">
        <v>2025</v>
      </c>
      <c r="E1560" s="4" t="s">
        <v>91</v>
      </c>
      <c r="F1560" s="4" t="s">
        <v>11585</v>
      </c>
      <c r="G1560" s="4" t="str">
        <f aca="false">IF(LEFT(I1560,3)="R1 ","L6",IF(D1560&gt;=2014,"L1",IF(D1560&gt;=1998,"L2",IF(D1560&gt;=1987,"L3",IF(D1560&gt;=1978,"L4",IF(D1560&gt;=1965,"L5","L6"))))))</f>
        <v>L1</v>
      </c>
      <c r="H1560" s="4" t="str">
        <f aca="false">IFERROR(INDEX(Lanes!$C$2:$C$60,MATCH(LEFT(I1560,FIND(" ",I1560)-1),Lanes!$A$2:$A$60,0)),"?")</f>
        <v>Core</v>
      </c>
      <c r="I1560" s="4" t="s">
        <v>11259</v>
      </c>
      <c r="J1560" s="4"/>
      <c r="K1560" s="4" t="s">
        <v>249</v>
      </c>
      <c r="L1560" s="4" t="s">
        <v>5550</v>
      </c>
      <c r="M1560" s="4" t="s">
        <v>11575</v>
      </c>
      <c r="N1560" s="4" t="s">
        <v>11576</v>
      </c>
      <c r="O1560" s="4" t="s">
        <v>11586</v>
      </c>
      <c r="P1560" s="2" t="s">
        <v>11587</v>
      </c>
      <c r="Q1560" s="2" t="s">
        <v>11588</v>
      </c>
      <c r="R1560" s="4" t="s">
        <v>50</v>
      </c>
      <c r="S1560" s="4" t="s">
        <v>11589</v>
      </c>
      <c r="T1560" s="4" t="s">
        <v>52</v>
      </c>
      <c r="U1560" s="4"/>
      <c r="V1560" s="4" t="s">
        <v>10576</v>
      </c>
      <c r="W1560" s="4" t="s">
        <v>75</v>
      </c>
      <c r="X1560" s="2" t="s">
        <v>11590</v>
      </c>
      <c r="Y1560" s="4" t="s">
        <v>54</v>
      </c>
      <c r="Z1560" s="4"/>
      <c r="AA1560" s="4"/>
      <c r="AB1560" s="4"/>
    </row>
    <row r="1561" customFormat="false" ht="75" hidden="false" customHeight="true" outlineLevel="0" collapsed="false">
      <c r="A1561" s="4" t="s">
        <v>11591</v>
      </c>
      <c r="B1561" s="4" t="s">
        <v>11573</v>
      </c>
      <c r="C1561" s="4" t="s">
        <v>11592</v>
      </c>
      <c r="D1561" s="4" t="n">
        <v>2026</v>
      </c>
      <c r="E1561" s="4" t="s">
        <v>91</v>
      </c>
      <c r="F1561" s="4" t="s">
        <v>11585</v>
      </c>
      <c r="G1561" s="4" t="str">
        <f aca="false">IF(LEFT(I1561,3)="R1 ","L6",IF(D1561&gt;=2014,"L1",IF(D1561&gt;=1998,"L2",IF(D1561&gt;=1987,"L3",IF(D1561&gt;=1978,"L4",IF(D1561&gt;=1965,"L5","L6"))))))</f>
        <v>L1</v>
      </c>
      <c r="H1561" s="4" t="str">
        <f aca="false">IFERROR(INDEX(Lanes!$C$2:$C$60,MATCH(LEFT(I1561,FIND(" ",I1561)-1),Lanes!$A$2:$A$60,0)),"?")</f>
        <v>Core</v>
      </c>
      <c r="I1561" s="4" t="s">
        <v>11259</v>
      </c>
      <c r="J1561" s="4"/>
      <c r="K1561" s="4" t="s">
        <v>249</v>
      </c>
      <c r="L1561" s="4" t="s">
        <v>5550</v>
      </c>
      <c r="M1561" s="4" t="s">
        <v>11575</v>
      </c>
      <c r="N1561" s="4" t="s">
        <v>11576</v>
      </c>
      <c r="O1561" s="4" t="s">
        <v>11593</v>
      </c>
      <c r="P1561" s="2" t="s">
        <v>11594</v>
      </c>
      <c r="Q1561" s="2" t="s">
        <v>11595</v>
      </c>
      <c r="R1561" s="4" t="s">
        <v>50</v>
      </c>
      <c r="S1561" s="4" t="s">
        <v>11596</v>
      </c>
      <c r="T1561" s="4" t="s">
        <v>107</v>
      </c>
      <c r="U1561" s="4"/>
      <c r="V1561" s="4" t="s">
        <v>11597</v>
      </c>
      <c r="W1561" s="4" t="s">
        <v>75</v>
      </c>
      <c r="X1561" s="2" t="s">
        <v>11598</v>
      </c>
      <c r="Y1561" s="4" t="s">
        <v>77</v>
      </c>
      <c r="Z1561" s="4"/>
      <c r="AA1561" s="4"/>
      <c r="AB1561" s="4"/>
    </row>
    <row r="1562" customFormat="false" ht="75" hidden="false" customHeight="true" outlineLevel="0" collapsed="false">
      <c r="A1562" s="4" t="s">
        <v>11599</v>
      </c>
      <c r="B1562" s="4" t="s">
        <v>11600</v>
      </c>
      <c r="C1562" s="4" t="s">
        <v>11601</v>
      </c>
      <c r="D1562" s="4" t="n">
        <v>2015</v>
      </c>
      <c r="E1562" s="4" t="s">
        <v>91</v>
      </c>
      <c r="F1562" s="4" t="s">
        <v>11602</v>
      </c>
      <c r="G1562" s="4" t="str">
        <f aca="false">IF(LEFT(I1562,3)="R1 ","L6",IF(D1562&gt;=2014,"L1",IF(D1562&gt;=1998,"L2",IF(D1562&gt;=1987,"L3",IF(D1562&gt;=1978,"L4",IF(D1562&gt;=1965,"L5","L6"))))))</f>
        <v>L1</v>
      </c>
      <c r="H1562" s="4" t="str">
        <f aca="false">IFERROR(INDEX(Lanes!$C$2:$C$60,MATCH(LEFT(I1562,FIND(" ",I1562)-1),Lanes!$A$2:$A$60,0)),"?")</f>
        <v>Core</v>
      </c>
      <c r="I1562" s="4" t="s">
        <v>11259</v>
      </c>
      <c r="J1562" s="4"/>
      <c r="K1562" s="4" t="s">
        <v>249</v>
      </c>
      <c r="L1562" s="4" t="s">
        <v>352</v>
      </c>
      <c r="M1562" s="4" t="s">
        <v>353</v>
      </c>
      <c r="N1562" s="4"/>
      <c r="O1562" s="4" t="s">
        <v>11603</v>
      </c>
      <c r="P1562" s="2" t="s">
        <v>11604</v>
      </c>
      <c r="Q1562" s="2" t="s">
        <v>11605</v>
      </c>
      <c r="R1562" s="4" t="s">
        <v>50</v>
      </c>
      <c r="S1562" s="4" t="s">
        <v>11606</v>
      </c>
      <c r="T1562" s="4" t="s">
        <v>402</v>
      </c>
      <c r="U1562" s="4"/>
      <c r="V1562" s="4" t="s">
        <v>11607</v>
      </c>
      <c r="W1562" s="4" t="s">
        <v>75</v>
      </c>
      <c r="X1562" s="2" t="s">
        <v>11608</v>
      </c>
      <c r="Y1562" s="4" t="s">
        <v>77</v>
      </c>
      <c r="Z1562" s="4"/>
      <c r="AA1562" s="4"/>
      <c r="AB1562" s="4"/>
    </row>
    <row r="1563" customFormat="false" ht="75" hidden="false" customHeight="true" outlineLevel="0" collapsed="false">
      <c r="A1563" s="4" t="s">
        <v>11609</v>
      </c>
      <c r="B1563" s="4" t="s">
        <v>11600</v>
      </c>
      <c r="C1563" s="4" t="s">
        <v>11610</v>
      </c>
      <c r="D1563" s="4" t="n">
        <v>2017</v>
      </c>
      <c r="E1563" s="4" t="s">
        <v>91</v>
      </c>
      <c r="F1563" s="4" t="s">
        <v>11602</v>
      </c>
      <c r="G1563" s="4" t="str">
        <f aca="false">IF(LEFT(I1563,3)="R1 ","L6",IF(D1563&gt;=2014,"L1",IF(D1563&gt;=1998,"L2",IF(D1563&gt;=1987,"L3",IF(D1563&gt;=1978,"L4",IF(D1563&gt;=1965,"L5","L6"))))))</f>
        <v>L1</v>
      </c>
      <c r="H1563" s="4" t="str">
        <f aca="false">IFERROR(INDEX(Lanes!$C$2:$C$60,MATCH(LEFT(I1563,FIND(" ",I1563)-1),Lanes!$A$2:$A$60,0)),"?")</f>
        <v>Core</v>
      </c>
      <c r="I1563" s="4" t="s">
        <v>11259</v>
      </c>
      <c r="J1563" s="4"/>
      <c r="K1563" s="4" t="s">
        <v>249</v>
      </c>
      <c r="L1563" s="4" t="s">
        <v>352</v>
      </c>
      <c r="M1563" s="4" t="s">
        <v>353</v>
      </c>
      <c r="N1563" s="4"/>
      <c r="O1563" s="4" t="s">
        <v>11611</v>
      </c>
      <c r="P1563" s="2" t="s">
        <v>11612</v>
      </c>
      <c r="Q1563" s="2" t="s">
        <v>11613</v>
      </c>
      <c r="R1563" s="4" t="s">
        <v>50</v>
      </c>
      <c r="S1563" s="4" t="s">
        <v>11614</v>
      </c>
      <c r="T1563" s="4" t="s">
        <v>107</v>
      </c>
      <c r="U1563" s="4"/>
      <c r="V1563" s="4"/>
      <c r="W1563" s="4" t="s">
        <v>75</v>
      </c>
      <c r="X1563" s="2" t="s">
        <v>11608</v>
      </c>
      <c r="Y1563" s="4" t="s">
        <v>77</v>
      </c>
      <c r="Z1563" s="4"/>
      <c r="AA1563" s="4"/>
      <c r="AB1563" s="4"/>
    </row>
    <row r="1564" customFormat="false" ht="75" hidden="false" customHeight="true" outlineLevel="0" collapsed="false">
      <c r="A1564" s="4" t="s">
        <v>11615</v>
      </c>
      <c r="B1564" s="4" t="s">
        <v>11600</v>
      </c>
      <c r="C1564" s="4" t="s">
        <v>11616</v>
      </c>
      <c r="D1564" s="4" t="n">
        <v>2020</v>
      </c>
      <c r="E1564" s="4" t="s">
        <v>91</v>
      </c>
      <c r="F1564" s="4" t="s">
        <v>11602</v>
      </c>
      <c r="G1564" s="4" t="str">
        <f aca="false">IF(LEFT(I1564,3)="R1 ","L6",IF(D1564&gt;=2014,"L1",IF(D1564&gt;=1998,"L2",IF(D1564&gt;=1987,"L3",IF(D1564&gt;=1978,"L4",IF(D1564&gt;=1965,"L5","L6"))))))</f>
        <v>L1</v>
      </c>
      <c r="H1564" s="4" t="str">
        <f aca="false">IFERROR(INDEX(Lanes!$C$2:$C$60,MATCH(LEFT(I1564,FIND(" ",I1564)-1),Lanes!$A$2:$A$60,0)),"?")</f>
        <v>Core</v>
      </c>
      <c r="I1564" s="4" t="s">
        <v>11259</v>
      </c>
      <c r="J1564" s="4"/>
      <c r="K1564" s="4" t="s">
        <v>249</v>
      </c>
      <c r="L1564" s="4" t="s">
        <v>352</v>
      </c>
      <c r="M1564" s="4" t="s">
        <v>353</v>
      </c>
      <c r="N1564" s="4"/>
      <c r="O1564" s="4" t="s">
        <v>11617</v>
      </c>
      <c r="P1564" s="2" t="s">
        <v>11618</v>
      </c>
      <c r="Q1564" s="2" t="s">
        <v>11619</v>
      </c>
      <c r="R1564" s="4" t="s">
        <v>50</v>
      </c>
      <c r="S1564" s="4" t="s">
        <v>11620</v>
      </c>
      <c r="T1564" s="4" t="s">
        <v>52</v>
      </c>
      <c r="U1564" s="4"/>
      <c r="V1564" s="4"/>
      <c r="W1564" s="4" t="s">
        <v>75</v>
      </c>
      <c r="X1564" s="2" t="s">
        <v>11608</v>
      </c>
      <c r="Y1564" s="4" t="s">
        <v>77</v>
      </c>
      <c r="Z1564" s="4"/>
      <c r="AA1564" s="4"/>
      <c r="AB1564" s="4"/>
    </row>
    <row r="1565" customFormat="false" ht="75" hidden="false" customHeight="true" outlineLevel="0" collapsed="false">
      <c r="A1565" s="4" t="s">
        <v>11621</v>
      </c>
      <c r="B1565" s="4" t="s">
        <v>11600</v>
      </c>
      <c r="C1565" s="4" t="s">
        <v>11622</v>
      </c>
      <c r="D1565" s="4" t="n">
        <v>2021</v>
      </c>
      <c r="E1565" s="4" t="s">
        <v>91</v>
      </c>
      <c r="F1565" s="4" t="s">
        <v>11602</v>
      </c>
      <c r="G1565" s="4" t="str">
        <f aca="false">IF(LEFT(I1565,3)="R1 ","L6",IF(D1565&gt;=2014,"L1",IF(D1565&gt;=1998,"L2",IF(D1565&gt;=1987,"L3",IF(D1565&gt;=1978,"L4",IF(D1565&gt;=1965,"L5","L6"))))))</f>
        <v>L1</v>
      </c>
      <c r="H1565" s="4" t="str">
        <f aca="false">IFERROR(INDEX(Lanes!$C$2:$C$60,MATCH(LEFT(I1565,FIND(" ",I1565)-1),Lanes!$A$2:$A$60,0)),"?")</f>
        <v>Core</v>
      </c>
      <c r="I1565" s="4" t="s">
        <v>11259</v>
      </c>
      <c r="J1565" s="4"/>
      <c r="K1565" s="4" t="s">
        <v>249</v>
      </c>
      <c r="L1565" s="4" t="s">
        <v>352</v>
      </c>
      <c r="M1565" s="4" t="s">
        <v>353</v>
      </c>
      <c r="N1565" s="4"/>
      <c r="O1565" s="4" t="s">
        <v>11623</v>
      </c>
      <c r="P1565" s="2" t="s">
        <v>11624</v>
      </c>
      <c r="Q1565" s="2" t="s">
        <v>11625</v>
      </c>
      <c r="R1565" s="4" t="s">
        <v>50</v>
      </c>
      <c r="S1565" s="4" t="s">
        <v>11626</v>
      </c>
      <c r="T1565" s="4" t="s">
        <v>402</v>
      </c>
      <c r="U1565" s="4"/>
      <c r="V1565" s="4"/>
      <c r="W1565" s="4" t="s">
        <v>75</v>
      </c>
      <c r="X1565" s="2" t="s">
        <v>11608</v>
      </c>
      <c r="Y1565" s="4" t="s">
        <v>77</v>
      </c>
      <c r="Z1565" s="4"/>
      <c r="AA1565" s="4"/>
      <c r="AB1565" s="4"/>
    </row>
    <row r="1566" customFormat="false" ht="75" hidden="false" customHeight="true" outlineLevel="0" collapsed="false">
      <c r="A1566" s="4" t="s">
        <v>11627</v>
      </c>
      <c r="B1566" s="4" t="s">
        <v>11600</v>
      </c>
      <c r="C1566" s="4" t="s">
        <v>11628</v>
      </c>
      <c r="D1566" s="4" t="n">
        <v>2023</v>
      </c>
      <c r="E1566" s="4" t="s">
        <v>91</v>
      </c>
      <c r="F1566" s="4" t="s">
        <v>11602</v>
      </c>
      <c r="G1566" s="4" t="str">
        <f aca="false">IF(LEFT(I1566,3)="R1 ","L6",IF(D1566&gt;=2014,"L1",IF(D1566&gt;=1998,"L2",IF(D1566&gt;=1987,"L3",IF(D1566&gt;=1978,"L4",IF(D1566&gt;=1965,"L5","L6"))))))</f>
        <v>L1</v>
      </c>
      <c r="H1566" s="4" t="str">
        <f aca="false">IFERROR(INDEX(Lanes!$C$2:$C$60,MATCH(LEFT(I1566,FIND(" ",I1566)-1),Lanes!$A$2:$A$60,0)),"?")</f>
        <v>Core</v>
      </c>
      <c r="I1566" s="4" t="s">
        <v>11259</v>
      </c>
      <c r="J1566" s="4"/>
      <c r="K1566" s="4" t="s">
        <v>249</v>
      </c>
      <c r="L1566" s="4" t="s">
        <v>352</v>
      </c>
      <c r="M1566" s="4" t="s">
        <v>353</v>
      </c>
      <c r="N1566" s="4"/>
      <c r="O1566" s="4" t="s">
        <v>11629</v>
      </c>
      <c r="P1566" s="2" t="s">
        <v>11630</v>
      </c>
      <c r="Q1566" s="2" t="s">
        <v>11631</v>
      </c>
      <c r="R1566" s="4" t="s">
        <v>50</v>
      </c>
      <c r="S1566" s="4" t="s">
        <v>11632</v>
      </c>
      <c r="T1566" s="4" t="s">
        <v>52</v>
      </c>
      <c r="U1566" s="4" t="s">
        <v>75</v>
      </c>
      <c r="V1566" s="4" t="s">
        <v>11633</v>
      </c>
      <c r="W1566" s="4" t="s">
        <v>75</v>
      </c>
      <c r="X1566" s="2" t="s">
        <v>11634</v>
      </c>
      <c r="Y1566" s="4" t="s">
        <v>54</v>
      </c>
      <c r="Z1566" s="4"/>
      <c r="AA1566" s="4"/>
      <c r="AB1566" s="4"/>
    </row>
    <row r="1567" customFormat="false" ht="75" hidden="false" customHeight="true" outlineLevel="0" collapsed="false">
      <c r="A1567" s="4" t="s">
        <v>11635</v>
      </c>
      <c r="B1567" s="4" t="s">
        <v>11600</v>
      </c>
      <c r="C1567" s="4" t="s">
        <v>11636</v>
      </c>
      <c r="D1567" s="4" t="n">
        <v>2026</v>
      </c>
      <c r="E1567" s="4" t="s">
        <v>91</v>
      </c>
      <c r="F1567" s="4" t="s">
        <v>9025</v>
      </c>
      <c r="G1567" s="4" t="str">
        <f aca="false">IF(LEFT(I1567,3)="R1 ","L6",IF(D1567&gt;=2014,"L1",IF(D1567&gt;=1998,"L2",IF(D1567&gt;=1987,"L3",IF(D1567&gt;=1978,"L4",IF(D1567&gt;=1965,"L5","L6"))))))</f>
        <v>L1</v>
      </c>
      <c r="H1567" s="4" t="str">
        <f aca="false">IFERROR(INDEX(Lanes!$C$2:$C$60,MATCH(LEFT(I1567,FIND(" ",I1567)-1),Lanes!$A$2:$A$60,0)),"?")</f>
        <v>Core</v>
      </c>
      <c r="I1567" s="4" t="s">
        <v>11259</v>
      </c>
      <c r="J1567" s="4"/>
      <c r="K1567" s="4" t="s">
        <v>249</v>
      </c>
      <c r="L1567" s="4" t="s">
        <v>352</v>
      </c>
      <c r="M1567" s="4" t="s">
        <v>353</v>
      </c>
      <c r="N1567" s="4"/>
      <c r="O1567" s="4" t="s">
        <v>11637</v>
      </c>
      <c r="P1567" s="2" t="s">
        <v>11638</v>
      </c>
      <c r="Q1567" s="2" t="s">
        <v>11639</v>
      </c>
      <c r="R1567" s="4" t="s">
        <v>50</v>
      </c>
      <c r="S1567" s="4" t="s">
        <v>11640</v>
      </c>
      <c r="T1567" s="4" t="s">
        <v>107</v>
      </c>
      <c r="U1567" s="4"/>
      <c r="V1567" s="4" t="s">
        <v>11607</v>
      </c>
      <c r="W1567" s="4" t="s">
        <v>75</v>
      </c>
      <c r="X1567" s="2" t="s">
        <v>11641</v>
      </c>
      <c r="Y1567" s="4" t="s">
        <v>54</v>
      </c>
      <c r="Z1567" s="4"/>
      <c r="AA1567" s="4"/>
      <c r="AB1567" s="4"/>
    </row>
    <row r="1568" customFormat="false" ht="75" hidden="false" customHeight="true" outlineLevel="0" collapsed="false">
      <c r="A1568" s="4" t="s">
        <v>11642</v>
      </c>
      <c r="B1568" s="4" t="s">
        <v>11643</v>
      </c>
      <c r="C1568" s="4" t="s">
        <v>11644</v>
      </c>
      <c r="D1568" s="4" t="n">
        <v>2021</v>
      </c>
      <c r="E1568" s="4" t="s">
        <v>91</v>
      </c>
      <c r="F1568" s="4" t="s">
        <v>11645</v>
      </c>
      <c r="G1568" s="4" t="str">
        <f aca="false">IF(LEFT(I1568,3)="R1 ","L6",IF(D1568&gt;=2014,"L1",IF(D1568&gt;=1998,"L2",IF(D1568&gt;=1987,"L3",IF(D1568&gt;=1978,"L4",IF(D1568&gt;=1965,"L5","L6"))))))</f>
        <v>L1</v>
      </c>
      <c r="H1568" s="4" t="str">
        <f aca="false">IFERROR(INDEX(Lanes!$C$2:$C$60,MATCH(LEFT(I1568,FIND(" ",I1568)-1),Lanes!$A$2:$A$60,0)),"?")</f>
        <v>Core</v>
      </c>
      <c r="I1568" s="4" t="s">
        <v>11259</v>
      </c>
      <c r="J1568" s="4"/>
      <c r="K1568" s="4" t="s">
        <v>370</v>
      </c>
      <c r="L1568" s="4" t="s">
        <v>10491</v>
      </c>
      <c r="M1568" s="4" t="s">
        <v>10492</v>
      </c>
      <c r="N1568" s="4" t="s">
        <v>11646</v>
      </c>
      <c r="O1568" s="4" t="s">
        <v>11647</v>
      </c>
      <c r="P1568" s="2" t="s">
        <v>11648</v>
      </c>
      <c r="Q1568" s="2" t="s">
        <v>11649</v>
      </c>
      <c r="R1568" s="4" t="s">
        <v>50</v>
      </c>
      <c r="S1568" s="4" t="s">
        <v>11650</v>
      </c>
      <c r="T1568" s="4" t="s">
        <v>107</v>
      </c>
      <c r="U1568" s="4"/>
      <c r="V1568" s="4"/>
      <c r="W1568" s="4" t="s">
        <v>75</v>
      </c>
      <c r="X1568" s="2" t="s">
        <v>11651</v>
      </c>
      <c r="Y1568" s="4" t="s">
        <v>77</v>
      </c>
      <c r="Z1568" s="4"/>
      <c r="AA1568" s="4"/>
      <c r="AB1568" s="4"/>
    </row>
    <row r="1569" customFormat="false" ht="75" hidden="false" customHeight="true" outlineLevel="0" collapsed="false">
      <c r="A1569" s="4" t="s">
        <v>11652</v>
      </c>
      <c r="B1569" s="4" t="s">
        <v>11643</v>
      </c>
      <c r="C1569" s="4" t="s">
        <v>11653</v>
      </c>
      <c r="D1569" s="4" t="n">
        <v>2023</v>
      </c>
      <c r="E1569" s="4" t="s">
        <v>413</v>
      </c>
      <c r="F1569" s="4" t="s">
        <v>11258</v>
      </c>
      <c r="G1569" s="4" t="str">
        <f aca="false">IF(LEFT(I1569,3)="R1 ","L6",IF(D1569&gt;=2014,"L1",IF(D1569&gt;=1998,"L2",IF(D1569&gt;=1987,"L3",IF(D1569&gt;=1978,"L4",IF(D1569&gt;=1965,"L5","L6"))))))</f>
        <v>L1</v>
      </c>
      <c r="H1569" s="4" t="str">
        <f aca="false">IFERROR(INDEX(Lanes!$C$2:$C$60,MATCH(LEFT(I1569,FIND(" ",I1569)-1),Lanes!$A$2:$A$60,0)),"?")</f>
        <v>Core</v>
      </c>
      <c r="I1569" s="4" t="s">
        <v>11259</v>
      </c>
      <c r="J1569" s="4"/>
      <c r="K1569" s="4" t="s">
        <v>2670</v>
      </c>
      <c r="L1569" s="4" t="s">
        <v>10491</v>
      </c>
      <c r="M1569" s="4" t="s">
        <v>10492</v>
      </c>
      <c r="N1569" s="4" t="s">
        <v>11646</v>
      </c>
      <c r="O1569" s="4" t="s">
        <v>11654</v>
      </c>
      <c r="P1569" s="2" t="s">
        <v>11655</v>
      </c>
      <c r="Q1569" s="2" t="s">
        <v>11656</v>
      </c>
      <c r="R1569" s="4" t="s">
        <v>50</v>
      </c>
      <c r="S1569" s="4" t="s">
        <v>11657</v>
      </c>
      <c r="T1569" s="4" t="s">
        <v>402</v>
      </c>
      <c r="U1569" s="4"/>
      <c r="V1569" s="4" t="s">
        <v>11658</v>
      </c>
      <c r="W1569" s="4" t="s">
        <v>75</v>
      </c>
      <c r="X1569" s="2" t="s">
        <v>11659</v>
      </c>
      <c r="Y1569" s="4" t="s">
        <v>77</v>
      </c>
      <c r="Z1569" s="4"/>
      <c r="AA1569" s="4"/>
      <c r="AB1569" s="4"/>
    </row>
    <row r="1570" customFormat="false" ht="75" hidden="false" customHeight="true" outlineLevel="0" collapsed="false">
      <c r="A1570" s="4" t="s">
        <v>11660</v>
      </c>
      <c r="B1570" s="4" t="s">
        <v>11643</v>
      </c>
      <c r="C1570" s="4" t="s">
        <v>11661</v>
      </c>
      <c r="D1570" s="4" t="n">
        <v>2023</v>
      </c>
      <c r="E1570" s="4" t="s">
        <v>91</v>
      </c>
      <c r="F1570" s="4" t="s">
        <v>11258</v>
      </c>
      <c r="G1570" s="4" t="str">
        <f aca="false">IF(LEFT(I1570,3)="R1 ","L6",IF(D1570&gt;=2014,"L1",IF(D1570&gt;=1998,"L2",IF(D1570&gt;=1987,"L3",IF(D1570&gt;=1978,"L4",IF(D1570&gt;=1965,"L5","L6"))))))</f>
        <v>L1</v>
      </c>
      <c r="H1570" s="4" t="str">
        <f aca="false">IFERROR(INDEX(Lanes!$C$2:$C$60,MATCH(LEFT(I1570,FIND(" ",I1570)-1),Lanes!$A$2:$A$60,0)),"?")</f>
        <v>Core</v>
      </c>
      <c r="I1570" s="4" t="s">
        <v>11259</v>
      </c>
      <c r="J1570" s="4"/>
      <c r="K1570" s="4" t="s">
        <v>370</v>
      </c>
      <c r="L1570" s="4" t="s">
        <v>10491</v>
      </c>
      <c r="M1570" s="4" t="s">
        <v>10492</v>
      </c>
      <c r="N1570" s="4" t="s">
        <v>11646</v>
      </c>
      <c r="O1570" s="4" t="s">
        <v>11662</v>
      </c>
      <c r="P1570" s="2" t="s">
        <v>11663</v>
      </c>
      <c r="Q1570" s="2" t="s">
        <v>11664</v>
      </c>
      <c r="R1570" s="4" t="s">
        <v>50</v>
      </c>
      <c r="S1570" s="4" t="s">
        <v>11665</v>
      </c>
      <c r="T1570" s="4" t="s">
        <v>52</v>
      </c>
      <c r="U1570" s="4" t="s">
        <v>75</v>
      </c>
      <c r="V1570" s="4" t="s">
        <v>11666</v>
      </c>
      <c r="W1570" s="4" t="s">
        <v>75</v>
      </c>
      <c r="X1570" s="2" t="s">
        <v>11667</v>
      </c>
      <c r="Y1570" s="4" t="s">
        <v>54</v>
      </c>
      <c r="Z1570" s="4"/>
      <c r="AA1570" s="4"/>
      <c r="AB1570" s="4"/>
    </row>
    <row r="1571" customFormat="false" ht="75" hidden="false" customHeight="true" outlineLevel="0" collapsed="false">
      <c r="A1571" s="4" t="s">
        <v>11668</v>
      </c>
      <c r="B1571" s="4" t="s">
        <v>11643</v>
      </c>
      <c r="C1571" s="4" t="s">
        <v>11669</v>
      </c>
      <c r="D1571" s="4" t="n">
        <v>2025</v>
      </c>
      <c r="E1571" s="4" t="s">
        <v>91</v>
      </c>
      <c r="F1571" s="4" t="s">
        <v>11258</v>
      </c>
      <c r="G1571" s="4" t="str">
        <f aca="false">IF(LEFT(I1571,3)="R1 ","L6",IF(D1571&gt;=2014,"L1",IF(D1571&gt;=1998,"L2",IF(D1571&gt;=1987,"L3",IF(D1571&gt;=1978,"L4",IF(D1571&gt;=1965,"L5","L6"))))))</f>
        <v>L1</v>
      </c>
      <c r="H1571" s="4" t="str">
        <f aca="false">IFERROR(INDEX(Lanes!$C$2:$C$60,MATCH(LEFT(I1571,FIND(" ",I1571)-1),Lanes!$A$2:$A$60,0)),"?")</f>
        <v>Core</v>
      </c>
      <c r="I1571" s="4" t="s">
        <v>11259</v>
      </c>
      <c r="J1571" s="4"/>
      <c r="K1571" s="4" t="s">
        <v>370</v>
      </c>
      <c r="L1571" s="4" t="s">
        <v>5550</v>
      </c>
      <c r="M1571" s="4" t="s">
        <v>11670</v>
      </c>
      <c r="N1571" s="4"/>
      <c r="O1571" s="4" t="s">
        <v>11671</v>
      </c>
      <c r="P1571" s="2" t="s">
        <v>11672</v>
      </c>
      <c r="Q1571" s="2" t="s">
        <v>11673</v>
      </c>
      <c r="R1571" s="4" t="s">
        <v>50</v>
      </c>
      <c r="S1571" s="4" t="s">
        <v>11674</v>
      </c>
      <c r="T1571" s="4" t="s">
        <v>52</v>
      </c>
      <c r="U1571" s="4"/>
      <c r="V1571" s="4" t="s">
        <v>10576</v>
      </c>
      <c r="W1571" s="4" t="s">
        <v>75</v>
      </c>
      <c r="X1571" s="2" t="s">
        <v>11675</v>
      </c>
      <c r="Y1571" s="4" t="s">
        <v>54</v>
      </c>
      <c r="Z1571" s="4"/>
      <c r="AA1571" s="4"/>
      <c r="AB1571" s="4"/>
    </row>
    <row r="1572" customFormat="false" ht="75" hidden="false" customHeight="true" outlineLevel="0" collapsed="false">
      <c r="A1572" s="4" t="s">
        <v>11676</v>
      </c>
      <c r="B1572" s="4" t="s">
        <v>11677</v>
      </c>
      <c r="C1572" s="4" t="s">
        <v>11678</v>
      </c>
      <c r="D1572" s="4" t="n">
        <v>2024</v>
      </c>
      <c r="E1572" s="4" t="s">
        <v>91</v>
      </c>
      <c r="F1572" s="4" t="s">
        <v>11679</v>
      </c>
      <c r="G1572" s="4" t="str">
        <f aca="false">IF(LEFT(I1572,3)="R1 ","L6",IF(D1572&gt;=2014,"L1",IF(D1572&gt;=1998,"L2",IF(D1572&gt;=1987,"L3",IF(D1572&gt;=1978,"L4",IF(D1572&gt;=1965,"L5","L6"))))))</f>
        <v>L1</v>
      </c>
      <c r="H1572" s="4" t="str">
        <f aca="false">IFERROR(INDEX(Lanes!$C$2:$C$60,MATCH(LEFT(I1572,FIND(" ",I1572)-1),Lanes!$A$2:$A$60,0)),"?")</f>
        <v>Core</v>
      </c>
      <c r="I1572" s="4" t="s">
        <v>11259</v>
      </c>
      <c r="J1572" s="4"/>
      <c r="K1572" s="4" t="s">
        <v>370</v>
      </c>
      <c r="L1572" s="4" t="s">
        <v>887</v>
      </c>
      <c r="M1572" s="4" t="s">
        <v>11680</v>
      </c>
      <c r="N1572" s="4"/>
      <c r="O1572" s="4" t="s">
        <v>11681</v>
      </c>
      <c r="P1572" s="2" t="s">
        <v>11682</v>
      </c>
      <c r="Q1572" s="2" t="s">
        <v>11683</v>
      </c>
      <c r="R1572" s="4" t="s">
        <v>50</v>
      </c>
      <c r="S1572" s="4" t="s">
        <v>11684</v>
      </c>
      <c r="T1572" s="4" t="s">
        <v>107</v>
      </c>
      <c r="U1572" s="4"/>
      <c r="V1572" s="4"/>
      <c r="W1572" s="4" t="s">
        <v>75</v>
      </c>
      <c r="X1572" s="2" t="s">
        <v>11685</v>
      </c>
      <c r="Y1572" s="4" t="s">
        <v>77</v>
      </c>
      <c r="Z1572" s="4"/>
      <c r="AA1572" s="4"/>
      <c r="AB1572" s="4"/>
    </row>
    <row r="1573" customFormat="false" ht="75" hidden="false" customHeight="true" outlineLevel="0" collapsed="false">
      <c r="A1573" s="4" t="s">
        <v>11686</v>
      </c>
      <c r="B1573" s="4" t="s">
        <v>11677</v>
      </c>
      <c r="C1573" s="4" t="s">
        <v>11687</v>
      </c>
      <c r="D1573" s="4" t="n">
        <v>2025</v>
      </c>
      <c r="E1573" s="4" t="s">
        <v>91</v>
      </c>
      <c r="F1573" s="4" t="s">
        <v>11679</v>
      </c>
      <c r="G1573" s="4" t="str">
        <f aca="false">IF(LEFT(I1573,3)="R1 ","L6",IF(D1573&gt;=2014,"L1",IF(D1573&gt;=1998,"L2",IF(D1573&gt;=1987,"L3",IF(D1573&gt;=1978,"L4",IF(D1573&gt;=1965,"L5","L6"))))))</f>
        <v>L1</v>
      </c>
      <c r="H1573" s="4" t="str">
        <f aca="false">IFERROR(INDEX(Lanes!$C$2:$C$60,MATCH(LEFT(I1573,FIND(" ",I1573)-1),Lanes!$A$2:$A$60,0)),"?")</f>
        <v>Core</v>
      </c>
      <c r="I1573" s="4" t="s">
        <v>11259</v>
      </c>
      <c r="J1573" s="4"/>
      <c r="K1573" s="4" t="s">
        <v>370</v>
      </c>
      <c r="L1573" s="4" t="s">
        <v>887</v>
      </c>
      <c r="M1573" s="4" t="s">
        <v>11680</v>
      </c>
      <c r="N1573" s="4"/>
      <c r="O1573" s="4" t="s">
        <v>11688</v>
      </c>
      <c r="P1573" s="2" t="s">
        <v>11689</v>
      </c>
      <c r="Q1573" s="2" t="s">
        <v>11690</v>
      </c>
      <c r="R1573" s="4" t="s">
        <v>50</v>
      </c>
      <c r="S1573" s="4" t="s">
        <v>11691</v>
      </c>
      <c r="T1573" s="4" t="s">
        <v>52</v>
      </c>
      <c r="U1573" s="4"/>
      <c r="V1573" s="4" t="s">
        <v>10576</v>
      </c>
      <c r="W1573" s="4" t="s">
        <v>75</v>
      </c>
      <c r="X1573" s="2" t="s">
        <v>11692</v>
      </c>
      <c r="Y1573" s="4" t="s">
        <v>54</v>
      </c>
      <c r="Z1573" s="4"/>
      <c r="AA1573" s="4"/>
      <c r="AB1573" s="4"/>
    </row>
    <row r="1574" customFormat="false" ht="75" hidden="false" customHeight="true" outlineLevel="0" collapsed="false">
      <c r="A1574" s="4" t="s">
        <v>11693</v>
      </c>
      <c r="B1574" s="4" t="s">
        <v>11677</v>
      </c>
      <c r="C1574" s="4" t="s">
        <v>11694</v>
      </c>
      <c r="D1574" s="4" t="n">
        <v>2026</v>
      </c>
      <c r="E1574" s="4" t="s">
        <v>91</v>
      </c>
      <c r="F1574" s="4" t="s">
        <v>11695</v>
      </c>
      <c r="G1574" s="4" t="str">
        <f aca="false">IF(LEFT(I1574,3)="R1 ","L6",IF(D1574&gt;=2014,"L1",IF(D1574&gt;=1998,"L2",IF(D1574&gt;=1987,"L3",IF(D1574&gt;=1978,"L4",IF(D1574&gt;=1965,"L5","L6"))))))</f>
        <v>L1</v>
      </c>
      <c r="H1574" s="4" t="str">
        <f aca="false">IFERROR(INDEX(Lanes!$C$2:$C$60,MATCH(LEFT(I1574,FIND(" ",I1574)-1),Lanes!$A$2:$A$60,0)),"?")</f>
        <v>Core</v>
      </c>
      <c r="I1574" s="4" t="s">
        <v>11259</v>
      </c>
      <c r="J1574" s="4"/>
      <c r="K1574" s="4" t="s">
        <v>370</v>
      </c>
      <c r="L1574" s="4" t="s">
        <v>887</v>
      </c>
      <c r="M1574" s="4" t="s">
        <v>11680</v>
      </c>
      <c r="N1574" s="4"/>
      <c r="O1574" s="4" t="s">
        <v>11696</v>
      </c>
      <c r="P1574" s="2" t="s">
        <v>11697</v>
      </c>
      <c r="Q1574" s="2" t="s">
        <v>11698</v>
      </c>
      <c r="R1574" s="4" t="s">
        <v>50</v>
      </c>
      <c r="S1574" s="4" t="s">
        <v>11699</v>
      </c>
      <c r="T1574" s="4" t="s">
        <v>107</v>
      </c>
      <c r="U1574" s="4"/>
      <c r="V1574" s="4" t="s">
        <v>11443</v>
      </c>
      <c r="W1574" s="4" t="s">
        <v>75</v>
      </c>
      <c r="X1574" s="2" t="s">
        <v>11700</v>
      </c>
      <c r="Y1574" s="4" t="s">
        <v>77</v>
      </c>
      <c r="Z1574" s="4"/>
      <c r="AA1574" s="4"/>
      <c r="AB1574" s="4"/>
    </row>
    <row r="1575" customFormat="false" ht="75" hidden="false" customHeight="true" outlineLevel="0" collapsed="false">
      <c r="A1575" s="4" t="s">
        <v>11701</v>
      </c>
      <c r="B1575" s="4" t="s">
        <v>11702</v>
      </c>
      <c r="C1575" s="4" t="s">
        <v>11703</v>
      </c>
      <c r="D1575" s="4" t="n">
        <v>2022</v>
      </c>
      <c r="E1575" s="4" t="s">
        <v>91</v>
      </c>
      <c r="F1575" s="4" t="s">
        <v>9354</v>
      </c>
      <c r="G1575" s="4" t="str">
        <f aca="false">IF(LEFT(I1575,3)="R1 ","L6",IF(D1575&gt;=2014,"L1",IF(D1575&gt;=1998,"L2",IF(D1575&gt;=1987,"L3",IF(D1575&gt;=1978,"L4",IF(D1575&gt;=1965,"L5","L6"))))))</f>
        <v>L1</v>
      </c>
      <c r="H1575" s="4" t="str">
        <f aca="false">IFERROR(INDEX(Lanes!$C$2:$C$60,MATCH(LEFT(I1575,FIND(" ",I1575)-1),Lanes!$A$2:$A$60,0)),"?")</f>
        <v>Core</v>
      </c>
      <c r="I1575" s="4" t="s">
        <v>11259</v>
      </c>
      <c r="J1575" s="4"/>
      <c r="K1575" s="4" t="s">
        <v>370</v>
      </c>
      <c r="L1575" s="4" t="s">
        <v>45</v>
      </c>
      <c r="M1575" s="4" t="s">
        <v>2413</v>
      </c>
      <c r="N1575" s="4"/>
      <c r="O1575" s="4" t="s">
        <v>11704</v>
      </c>
      <c r="P1575" s="2" t="s">
        <v>11705</v>
      </c>
      <c r="Q1575" s="2" t="s">
        <v>11706</v>
      </c>
      <c r="R1575" s="4" t="s">
        <v>50</v>
      </c>
      <c r="S1575" s="4" t="s">
        <v>11707</v>
      </c>
      <c r="T1575" s="4" t="s">
        <v>107</v>
      </c>
      <c r="U1575" s="4"/>
      <c r="V1575" s="4"/>
      <c r="W1575" s="4" t="s">
        <v>75</v>
      </c>
      <c r="X1575" s="2" t="s">
        <v>11708</v>
      </c>
      <c r="Y1575" s="4" t="s">
        <v>77</v>
      </c>
      <c r="Z1575" s="4"/>
      <c r="AA1575" s="4"/>
      <c r="AB1575" s="4"/>
    </row>
    <row r="1576" customFormat="false" ht="75" hidden="false" customHeight="true" outlineLevel="0" collapsed="false">
      <c r="A1576" s="4" t="s">
        <v>11709</v>
      </c>
      <c r="B1576" s="4" t="s">
        <v>11702</v>
      </c>
      <c r="C1576" s="4" t="s">
        <v>11710</v>
      </c>
      <c r="D1576" s="4" t="n">
        <v>2025</v>
      </c>
      <c r="E1576" s="4" t="s">
        <v>413</v>
      </c>
      <c r="F1576" s="4" t="s">
        <v>11258</v>
      </c>
      <c r="G1576" s="4" t="str">
        <f aca="false">IF(LEFT(I1576,3)="R1 ","L6",IF(D1576&gt;=2014,"L1",IF(D1576&gt;=1998,"L2",IF(D1576&gt;=1987,"L3",IF(D1576&gt;=1978,"L4",IF(D1576&gt;=1965,"L5","L6"))))))</f>
        <v>L1</v>
      </c>
      <c r="H1576" s="4" t="str">
        <f aca="false">IFERROR(INDEX(Lanes!$C$2:$C$60,MATCH(LEFT(I1576,FIND(" ",I1576)-1),Lanes!$A$2:$A$60,0)),"?")</f>
        <v>Core</v>
      </c>
      <c r="I1576" s="4" t="s">
        <v>11259</v>
      </c>
      <c r="J1576" s="4"/>
      <c r="K1576" s="4" t="s">
        <v>370</v>
      </c>
      <c r="L1576" s="4" t="s">
        <v>45</v>
      </c>
      <c r="M1576" s="4" t="s">
        <v>2413</v>
      </c>
      <c r="N1576" s="4"/>
      <c r="O1576" s="4" t="s">
        <v>11711</v>
      </c>
      <c r="P1576" s="2" t="s">
        <v>11712</v>
      </c>
      <c r="Q1576" s="2" t="s">
        <v>11713</v>
      </c>
      <c r="R1576" s="4" t="s">
        <v>50</v>
      </c>
      <c r="S1576" s="4" t="s">
        <v>11714</v>
      </c>
      <c r="T1576" s="4" t="s">
        <v>402</v>
      </c>
      <c r="U1576" s="4"/>
      <c r="V1576" s="4"/>
      <c r="W1576" s="4" t="s">
        <v>75</v>
      </c>
      <c r="X1576" s="2" t="s">
        <v>11715</v>
      </c>
      <c r="Y1576" s="4" t="s">
        <v>77</v>
      </c>
      <c r="Z1576" s="4"/>
      <c r="AA1576" s="4"/>
      <c r="AB1576" s="4"/>
    </row>
    <row r="1577" customFormat="false" ht="75" hidden="false" customHeight="true" outlineLevel="0" collapsed="false">
      <c r="A1577" s="4" t="s">
        <v>11716</v>
      </c>
      <c r="B1577" s="4" t="s">
        <v>11702</v>
      </c>
      <c r="C1577" s="4" t="s">
        <v>11717</v>
      </c>
      <c r="D1577" s="4" t="n">
        <v>2026</v>
      </c>
      <c r="E1577" s="4" t="s">
        <v>91</v>
      </c>
      <c r="F1577" s="4" t="s">
        <v>11258</v>
      </c>
      <c r="G1577" s="4" t="str">
        <f aca="false">IF(LEFT(I1577,3)="R1 ","L6",IF(D1577&gt;=2014,"L1",IF(D1577&gt;=1998,"L2",IF(D1577&gt;=1987,"L3",IF(D1577&gt;=1978,"L4",IF(D1577&gt;=1965,"L5","L6"))))))</f>
        <v>L1</v>
      </c>
      <c r="H1577" s="4" t="str">
        <f aca="false">IFERROR(INDEX(Lanes!$C$2:$C$60,MATCH(LEFT(I1577,FIND(" ",I1577)-1),Lanes!$A$2:$A$60,0)),"?")</f>
        <v>Core</v>
      </c>
      <c r="I1577" s="4" t="s">
        <v>11259</v>
      </c>
      <c r="J1577" s="4"/>
      <c r="K1577" s="4" t="s">
        <v>370</v>
      </c>
      <c r="L1577" s="4" t="s">
        <v>45</v>
      </c>
      <c r="M1577" s="4" t="s">
        <v>2413</v>
      </c>
      <c r="N1577" s="4"/>
      <c r="O1577" s="4" t="s">
        <v>11718</v>
      </c>
      <c r="P1577" s="2" t="s">
        <v>11719</v>
      </c>
      <c r="Q1577" s="2" t="s">
        <v>11720</v>
      </c>
      <c r="R1577" s="4" t="s">
        <v>50</v>
      </c>
      <c r="S1577" s="4" t="s">
        <v>11721</v>
      </c>
      <c r="T1577" s="4" t="s">
        <v>52</v>
      </c>
      <c r="U1577" s="4"/>
      <c r="V1577" s="4" t="s">
        <v>11443</v>
      </c>
      <c r="W1577" s="4" t="s">
        <v>75</v>
      </c>
      <c r="X1577" s="2" t="s">
        <v>11722</v>
      </c>
      <c r="Y1577" s="4" t="s">
        <v>77</v>
      </c>
      <c r="Z1577" s="4"/>
      <c r="AA1577" s="4"/>
      <c r="AB1577" s="4"/>
    </row>
    <row r="1578" customFormat="false" ht="75" hidden="false" customHeight="true" outlineLevel="0" collapsed="false">
      <c r="A1578" s="4" t="s">
        <v>11723</v>
      </c>
      <c r="B1578" s="4" t="s">
        <v>11724</v>
      </c>
      <c r="C1578" s="4" t="s">
        <v>11725</v>
      </c>
      <c r="D1578" s="4" t="n">
        <v>2014</v>
      </c>
      <c r="E1578" s="4" t="s">
        <v>91</v>
      </c>
      <c r="F1578" s="4" t="s">
        <v>1142</v>
      </c>
      <c r="G1578" s="4" t="str">
        <f aca="false">IF(LEFT(I1578,3)="R1 ","L6",IF(D1578&gt;=2014,"L1",IF(D1578&gt;=1998,"L2",IF(D1578&gt;=1987,"L3",IF(D1578&gt;=1978,"L4",IF(D1578&gt;=1965,"L5","L6"))))))</f>
        <v>L1</v>
      </c>
      <c r="H1578" s="4" t="str">
        <f aca="false">IFERROR(INDEX(Lanes!$C$2:$C$60,MATCH(LEFT(I1578,FIND(" ",I1578)-1),Lanes!$A$2:$A$60,0)),"?")</f>
        <v>Core</v>
      </c>
      <c r="I1578" s="4" t="s">
        <v>11259</v>
      </c>
      <c r="J1578" s="4"/>
      <c r="K1578" s="4" t="s">
        <v>351</v>
      </c>
      <c r="L1578" s="4" t="s">
        <v>352</v>
      </c>
      <c r="M1578" s="4" t="s">
        <v>11726</v>
      </c>
      <c r="N1578" s="4"/>
      <c r="O1578" s="4" t="s">
        <v>11727</v>
      </c>
      <c r="P1578" s="2" t="s">
        <v>11728</v>
      </c>
      <c r="Q1578" s="2" t="s">
        <v>11729</v>
      </c>
      <c r="R1578" s="4" t="s">
        <v>391</v>
      </c>
      <c r="S1578" s="4" t="s">
        <v>11730</v>
      </c>
      <c r="T1578" s="4" t="s">
        <v>402</v>
      </c>
      <c r="U1578" s="4"/>
      <c r="V1578" s="4"/>
      <c r="W1578" s="4" t="s">
        <v>75</v>
      </c>
      <c r="X1578" s="2" t="s">
        <v>11731</v>
      </c>
      <c r="Y1578" s="4" t="s">
        <v>77</v>
      </c>
      <c r="Z1578" s="4"/>
      <c r="AA1578" s="4"/>
      <c r="AB1578" s="4"/>
    </row>
    <row r="1579" customFormat="false" ht="75" hidden="false" customHeight="true" outlineLevel="0" collapsed="false">
      <c r="A1579" s="4" t="s">
        <v>11732</v>
      </c>
      <c r="B1579" s="4" t="s">
        <v>11724</v>
      </c>
      <c r="C1579" s="4" t="s">
        <v>11733</v>
      </c>
      <c r="D1579" s="4" t="n">
        <v>2015</v>
      </c>
      <c r="E1579" s="4" t="s">
        <v>91</v>
      </c>
      <c r="F1579" s="4" t="s">
        <v>11734</v>
      </c>
      <c r="G1579" s="4" t="str">
        <f aca="false">IF(LEFT(I1579,3)="R1 ","L6",IF(D1579&gt;=2014,"L1",IF(D1579&gt;=1998,"L2",IF(D1579&gt;=1987,"L3",IF(D1579&gt;=1978,"L4",IF(D1579&gt;=1965,"L5","L6"))))))</f>
        <v>L1</v>
      </c>
      <c r="H1579" s="4" t="str">
        <f aca="false">IFERROR(INDEX(Lanes!$C$2:$C$60,MATCH(LEFT(I1579,FIND(" ",I1579)-1),Lanes!$A$2:$A$60,0)),"?")</f>
        <v>Core</v>
      </c>
      <c r="I1579" s="4" t="s">
        <v>11259</v>
      </c>
      <c r="J1579" s="4"/>
      <c r="K1579" s="4" t="s">
        <v>351</v>
      </c>
      <c r="L1579" s="4" t="s">
        <v>352</v>
      </c>
      <c r="M1579" s="4" t="s">
        <v>353</v>
      </c>
      <c r="N1579" s="4"/>
      <c r="O1579" s="4" t="s">
        <v>11735</v>
      </c>
      <c r="P1579" s="2" t="s">
        <v>11736</v>
      </c>
      <c r="Q1579" s="2" t="s">
        <v>11737</v>
      </c>
      <c r="R1579" s="4" t="s">
        <v>50</v>
      </c>
      <c r="S1579" s="4" t="s">
        <v>11738</v>
      </c>
      <c r="T1579" s="4" t="s">
        <v>402</v>
      </c>
      <c r="U1579" s="4"/>
      <c r="V1579" s="4"/>
      <c r="W1579" s="4" t="s">
        <v>75</v>
      </c>
      <c r="X1579" s="2" t="s">
        <v>11739</v>
      </c>
      <c r="Y1579" s="4" t="s">
        <v>77</v>
      </c>
      <c r="Z1579" s="4"/>
      <c r="AA1579" s="4"/>
      <c r="AB1579" s="4"/>
    </row>
    <row r="1580" customFormat="false" ht="75" hidden="false" customHeight="true" outlineLevel="0" collapsed="false">
      <c r="A1580" s="4" t="s">
        <v>11740</v>
      </c>
      <c r="B1580" s="4" t="s">
        <v>11724</v>
      </c>
      <c r="C1580" s="4" t="s">
        <v>11741</v>
      </c>
      <c r="D1580" s="4" t="n">
        <v>2025</v>
      </c>
      <c r="E1580" s="4" t="s">
        <v>91</v>
      </c>
      <c r="F1580" s="4" t="s">
        <v>10287</v>
      </c>
      <c r="G1580" s="4" t="str">
        <f aca="false">IF(LEFT(I1580,3)="R1 ","L6",IF(D1580&gt;=2014,"L1",IF(D1580&gt;=1998,"L2",IF(D1580&gt;=1987,"L3",IF(D1580&gt;=1978,"L4",IF(D1580&gt;=1965,"L5","L6"))))))</f>
        <v>L1</v>
      </c>
      <c r="H1580" s="4" t="str">
        <f aca="false">IFERROR(INDEX(Lanes!$C$2:$C$60,MATCH(LEFT(I1580,FIND(" ",I1580)-1),Lanes!$A$2:$A$60,0)),"?")</f>
        <v>Core</v>
      </c>
      <c r="I1580" s="4" t="s">
        <v>11259</v>
      </c>
      <c r="J1580" s="4"/>
      <c r="K1580" s="4" t="s">
        <v>249</v>
      </c>
      <c r="L1580" s="4" t="s">
        <v>352</v>
      </c>
      <c r="M1580" s="4" t="s">
        <v>11726</v>
      </c>
      <c r="N1580" s="4"/>
      <c r="O1580" s="4" t="s">
        <v>11742</v>
      </c>
      <c r="P1580" s="2" t="s">
        <v>11743</v>
      </c>
      <c r="Q1580" s="2" t="s">
        <v>11744</v>
      </c>
      <c r="R1580" s="4" t="s">
        <v>50</v>
      </c>
      <c r="S1580" s="4" t="s">
        <v>11745</v>
      </c>
      <c r="T1580" s="4" t="s">
        <v>107</v>
      </c>
      <c r="U1580" s="4"/>
      <c r="V1580" s="4" t="s">
        <v>10576</v>
      </c>
      <c r="W1580" s="4" t="s">
        <v>75</v>
      </c>
      <c r="X1580" s="2" t="s">
        <v>11746</v>
      </c>
      <c r="Y1580" s="4" t="s">
        <v>54</v>
      </c>
      <c r="Z1580" s="4"/>
      <c r="AA1580" s="4"/>
      <c r="AB1580" s="4"/>
    </row>
    <row r="1581" customFormat="false" ht="75" hidden="false" customHeight="true" outlineLevel="0" collapsed="false">
      <c r="A1581" s="4" t="s">
        <v>11747</v>
      </c>
      <c r="B1581" s="4" t="s">
        <v>11748</v>
      </c>
      <c r="C1581" s="4" t="s">
        <v>11748</v>
      </c>
      <c r="D1581" s="4" t="n">
        <v>2026</v>
      </c>
      <c r="E1581" s="4" t="s">
        <v>91</v>
      </c>
      <c r="F1581" s="4" t="s">
        <v>1142</v>
      </c>
      <c r="G1581" s="4" t="str">
        <f aca="false">IF(LEFT(I1581,3)="R1 ","L6",IF(D1581&gt;=2014,"L1",IF(D1581&gt;=1998,"L2",IF(D1581&gt;=1987,"L3",IF(D1581&gt;=1978,"L4",IF(D1581&gt;=1965,"L5","L6"))))))</f>
        <v>L1</v>
      </c>
      <c r="H1581" s="4" t="str">
        <f aca="false">IFERROR(INDEX(Lanes!$C$2:$C$60,MATCH(LEFT(I1581,FIND(" ",I1581)-1),Lanes!$A$2:$A$60,0)),"?")</f>
        <v>Core</v>
      </c>
      <c r="I1581" s="4" t="s">
        <v>11259</v>
      </c>
      <c r="J1581" s="4" t="s">
        <v>11749</v>
      </c>
      <c r="K1581" s="4" t="s">
        <v>3617</v>
      </c>
      <c r="L1581" s="4" t="s">
        <v>516</v>
      </c>
      <c r="M1581" s="4" t="s">
        <v>10189</v>
      </c>
      <c r="N1581" s="4" t="s">
        <v>11260</v>
      </c>
      <c r="O1581" s="4" t="s">
        <v>11750</v>
      </c>
      <c r="P1581" s="2" t="s">
        <v>11751</v>
      </c>
      <c r="Q1581" s="2" t="s">
        <v>11752</v>
      </c>
      <c r="R1581" s="4" t="s">
        <v>50</v>
      </c>
      <c r="S1581" s="4" t="s">
        <v>11753</v>
      </c>
      <c r="T1581" s="4" t="s">
        <v>107</v>
      </c>
      <c r="U1581" s="4"/>
      <c r="V1581" s="4" t="s">
        <v>11754</v>
      </c>
      <c r="W1581" s="4" t="s">
        <v>75</v>
      </c>
      <c r="X1581" s="2" t="s">
        <v>11755</v>
      </c>
      <c r="Y1581" s="4" t="s">
        <v>54</v>
      </c>
      <c r="Z1581" s="4"/>
      <c r="AA1581" s="4"/>
      <c r="AB1581" s="4"/>
    </row>
    <row r="1582" customFormat="false" ht="75" hidden="false" customHeight="true" outlineLevel="0" collapsed="false">
      <c r="A1582" s="4" t="s">
        <v>11756</v>
      </c>
      <c r="B1582" s="4" t="s">
        <v>11757</v>
      </c>
      <c r="C1582" s="4" t="s">
        <v>11758</v>
      </c>
      <c r="D1582" s="4" t="n">
        <v>2025</v>
      </c>
      <c r="E1582" s="4" t="s">
        <v>91</v>
      </c>
      <c r="F1582" s="4" t="s">
        <v>1142</v>
      </c>
      <c r="G1582" s="4" t="str">
        <f aca="false">IF(LEFT(I1582,3)="R1 ","L6",IF(D1582&gt;=2014,"L1",IF(D1582&gt;=1998,"L2",IF(D1582&gt;=1987,"L3",IF(D1582&gt;=1978,"L4",IF(D1582&gt;=1965,"L5","L6"))))))</f>
        <v>L1</v>
      </c>
      <c r="H1582" s="4" t="str">
        <f aca="false">IFERROR(INDEX(Lanes!$C$2:$C$60,MATCH(LEFT(I1582,FIND(" ",I1582)-1),Lanes!$A$2:$A$60,0)),"?")</f>
        <v>Core</v>
      </c>
      <c r="I1582" s="4" t="s">
        <v>11259</v>
      </c>
      <c r="J1582" s="4"/>
      <c r="K1582" s="4" t="s">
        <v>370</v>
      </c>
      <c r="L1582" s="4" t="s">
        <v>45</v>
      </c>
      <c r="M1582" s="4" t="s">
        <v>11759</v>
      </c>
      <c r="N1582" s="4"/>
      <c r="O1582" s="4" t="s">
        <v>11760</v>
      </c>
      <c r="P1582" s="2" t="s">
        <v>11761</v>
      </c>
      <c r="Q1582" s="2" t="s">
        <v>11762</v>
      </c>
      <c r="R1582" s="4" t="s">
        <v>50</v>
      </c>
      <c r="S1582" s="4" t="s">
        <v>11763</v>
      </c>
      <c r="T1582" s="4" t="s">
        <v>107</v>
      </c>
      <c r="U1582" s="4"/>
      <c r="V1582" s="4" t="s">
        <v>10576</v>
      </c>
      <c r="W1582" s="4" t="s">
        <v>75</v>
      </c>
      <c r="X1582" s="2" t="s">
        <v>11764</v>
      </c>
      <c r="Y1582" s="4" t="s">
        <v>54</v>
      </c>
      <c r="Z1582" s="4"/>
      <c r="AA1582" s="4"/>
      <c r="AB1582" s="4"/>
    </row>
    <row r="1583" customFormat="false" ht="75" hidden="false" customHeight="true" outlineLevel="0" collapsed="false">
      <c r="A1583" s="4" t="s">
        <v>11765</v>
      </c>
      <c r="B1583" s="4" t="s">
        <v>11766</v>
      </c>
      <c r="C1583" s="4" t="s">
        <v>11767</v>
      </c>
      <c r="D1583" s="4" t="n">
        <v>2023</v>
      </c>
      <c r="E1583" s="4" t="s">
        <v>91</v>
      </c>
      <c r="F1583" s="4" t="s">
        <v>1142</v>
      </c>
      <c r="G1583" s="4" t="str">
        <f aca="false">IF(LEFT(I1583,3)="R1 ","L6",IF(D1583&gt;=2014,"L1",IF(D1583&gt;=1998,"L2",IF(D1583&gt;=1987,"L3",IF(D1583&gt;=1978,"L4",IF(D1583&gt;=1965,"L5","L6"))))))</f>
        <v>L1</v>
      </c>
      <c r="H1583" s="4" t="str">
        <f aca="false">IFERROR(INDEX(Lanes!$C$2:$C$60,MATCH(LEFT(I1583,FIND(" ",I1583)-1),Lanes!$A$2:$A$60,0)),"?")</f>
        <v>Core</v>
      </c>
      <c r="I1583" s="4" t="s">
        <v>11259</v>
      </c>
      <c r="J1583" s="4"/>
      <c r="K1583" s="4" t="s">
        <v>471</v>
      </c>
      <c r="L1583" s="4" t="s">
        <v>5550</v>
      </c>
      <c r="M1583" s="4" t="s">
        <v>11575</v>
      </c>
      <c r="N1583" s="4" t="s">
        <v>11576</v>
      </c>
      <c r="O1583" s="4" t="s">
        <v>11768</v>
      </c>
      <c r="P1583" s="2" t="s">
        <v>11769</v>
      </c>
      <c r="Q1583" s="2" t="s">
        <v>11770</v>
      </c>
      <c r="R1583" s="4" t="s">
        <v>50</v>
      </c>
      <c r="S1583" s="4" t="s">
        <v>11771</v>
      </c>
      <c r="T1583" s="4" t="s">
        <v>52</v>
      </c>
      <c r="U1583" s="4"/>
      <c r="V1583" s="4" t="s">
        <v>11666</v>
      </c>
      <c r="W1583" s="4"/>
      <c r="X1583" s="2" t="s">
        <v>11772</v>
      </c>
      <c r="Y1583" s="4" t="s">
        <v>54</v>
      </c>
      <c r="Z1583" s="4"/>
      <c r="AA1583" s="4"/>
      <c r="AB1583" s="4"/>
    </row>
    <row r="1584" customFormat="false" ht="75" hidden="false" customHeight="true" outlineLevel="0" collapsed="false">
      <c r="A1584" s="4" t="s">
        <v>11773</v>
      </c>
      <c r="B1584" s="4" t="s">
        <v>11774</v>
      </c>
      <c r="C1584" s="4" t="s">
        <v>11775</v>
      </c>
      <c r="D1584" s="4" t="n">
        <v>2025</v>
      </c>
      <c r="E1584" s="4" t="s">
        <v>91</v>
      </c>
      <c r="F1584" s="4" t="s">
        <v>11776</v>
      </c>
      <c r="G1584" s="4" t="str">
        <f aca="false">IF(LEFT(I1584,3)="R1 ","L6",IF(D1584&gt;=2014,"L1",IF(D1584&gt;=1998,"L2",IF(D1584&gt;=1987,"L3",IF(D1584&gt;=1978,"L4",IF(D1584&gt;=1965,"L5","L6"))))))</f>
        <v>L1</v>
      </c>
      <c r="H1584" s="4" t="str">
        <f aca="false">IFERROR(INDEX(Lanes!$C$2:$C$60,MATCH(LEFT(I1584,FIND(" ",I1584)-1),Lanes!$A$2:$A$60,0)),"?")</f>
        <v>Core</v>
      </c>
      <c r="I1584" s="4" t="s">
        <v>11259</v>
      </c>
      <c r="J1584" s="4"/>
      <c r="K1584" s="4" t="s">
        <v>44</v>
      </c>
      <c r="L1584" s="4" t="s">
        <v>753</v>
      </c>
      <c r="M1584" s="4" t="s">
        <v>11777</v>
      </c>
      <c r="N1584" s="4"/>
      <c r="O1584" s="4" t="s">
        <v>11778</v>
      </c>
      <c r="P1584" s="2" t="s">
        <v>11779</v>
      </c>
      <c r="Q1584" s="2" t="s">
        <v>11780</v>
      </c>
      <c r="R1584" s="4" t="s">
        <v>391</v>
      </c>
      <c r="S1584" s="4" t="s">
        <v>11781</v>
      </c>
      <c r="T1584" s="4" t="s">
        <v>402</v>
      </c>
      <c r="U1584" s="4"/>
      <c r="V1584" s="4" t="s">
        <v>10576</v>
      </c>
      <c r="W1584" s="4"/>
      <c r="X1584" s="2" t="s">
        <v>11782</v>
      </c>
      <c r="Y1584" s="4" t="s">
        <v>54</v>
      </c>
      <c r="Z1584" s="4"/>
      <c r="AA1584" s="4"/>
      <c r="AB1584" s="4"/>
    </row>
    <row r="1585" customFormat="false" ht="75" hidden="false" customHeight="true" outlineLevel="0" collapsed="false">
      <c r="A1585" s="4" t="s">
        <v>11783</v>
      </c>
      <c r="B1585" s="4" t="s">
        <v>11784</v>
      </c>
      <c r="C1585" s="4" t="s">
        <v>11785</v>
      </c>
      <c r="D1585" s="4" t="n">
        <v>2026</v>
      </c>
      <c r="E1585" s="4" t="s">
        <v>91</v>
      </c>
      <c r="F1585" s="4" t="s">
        <v>1142</v>
      </c>
      <c r="G1585" s="4" t="str">
        <f aca="false">IF(LEFT(I1585,3)="R1 ","L6",IF(D1585&gt;=2014,"L1",IF(D1585&gt;=1998,"L2",IF(D1585&gt;=1987,"L3",IF(D1585&gt;=1978,"L4",IF(D1585&gt;=1965,"L5","L6"))))))</f>
        <v>L1</v>
      </c>
      <c r="H1585" s="4" t="str">
        <f aca="false">IFERROR(INDEX(Lanes!$C$2:$C$60,MATCH(LEFT(I1585,FIND(" ",I1585)-1),Lanes!$A$2:$A$60,0)),"?")</f>
        <v>Core</v>
      </c>
      <c r="I1585" s="4" t="s">
        <v>11259</v>
      </c>
      <c r="J1585" s="4"/>
      <c r="K1585" s="4" t="s">
        <v>370</v>
      </c>
      <c r="L1585" s="4" t="s">
        <v>753</v>
      </c>
      <c r="M1585" s="4" t="s">
        <v>2123</v>
      </c>
      <c r="N1585" s="4"/>
      <c r="O1585" s="4" t="s">
        <v>11786</v>
      </c>
      <c r="P1585" s="2" t="s">
        <v>11787</v>
      </c>
      <c r="Q1585" s="2" t="s">
        <v>11788</v>
      </c>
      <c r="R1585" s="4" t="s">
        <v>50</v>
      </c>
      <c r="S1585" s="4" t="s">
        <v>11789</v>
      </c>
      <c r="T1585" s="4" t="s">
        <v>107</v>
      </c>
      <c r="U1585" s="4"/>
      <c r="V1585" s="4" t="s">
        <v>11790</v>
      </c>
      <c r="W1585" s="4"/>
      <c r="X1585" s="2" t="s">
        <v>11791</v>
      </c>
      <c r="Y1585" s="4" t="s">
        <v>77</v>
      </c>
      <c r="Z1585" s="4"/>
      <c r="AA1585" s="4"/>
      <c r="AB1585" s="4"/>
    </row>
    <row r="1586" customFormat="false" ht="75" hidden="false" customHeight="true" outlineLevel="0" collapsed="false">
      <c r="A1586" s="4" t="s">
        <v>11792</v>
      </c>
      <c r="B1586" s="4" t="s">
        <v>11793</v>
      </c>
      <c r="C1586" s="4" t="s">
        <v>11794</v>
      </c>
      <c r="D1586" s="4" t="n">
        <v>2025</v>
      </c>
      <c r="E1586" s="4" t="s">
        <v>91</v>
      </c>
      <c r="F1586" s="4" t="s">
        <v>11795</v>
      </c>
      <c r="G1586" s="4" t="str">
        <f aca="false">IF(LEFT(I1586,3)="R1 ","L6",IF(D1586&gt;=2014,"L1",IF(D1586&gt;=1998,"L2",IF(D1586&gt;=1987,"L3",IF(D1586&gt;=1978,"L4",IF(D1586&gt;=1965,"L5","L6"))))))</f>
        <v>L1</v>
      </c>
      <c r="H1586" s="4" t="str">
        <f aca="false">IFERROR(INDEX(Lanes!$C$2:$C$60,MATCH(LEFT(I1586,FIND(" ",I1586)-1),Lanes!$A$2:$A$60,0)),"?")</f>
        <v>Core</v>
      </c>
      <c r="I1586" s="4" t="s">
        <v>11259</v>
      </c>
      <c r="J1586" s="4"/>
      <c r="K1586" s="4" t="s">
        <v>370</v>
      </c>
      <c r="L1586" s="4" t="s">
        <v>352</v>
      </c>
      <c r="M1586" s="4" t="s">
        <v>6394</v>
      </c>
      <c r="N1586" s="4"/>
      <c r="O1586" s="4" t="s">
        <v>11796</v>
      </c>
      <c r="P1586" s="2" t="s">
        <v>11797</v>
      </c>
      <c r="Q1586" s="2" t="s">
        <v>11798</v>
      </c>
      <c r="R1586" s="4" t="s">
        <v>50</v>
      </c>
      <c r="S1586" s="4" t="s">
        <v>11799</v>
      </c>
      <c r="T1586" s="4" t="s">
        <v>107</v>
      </c>
      <c r="U1586" s="4"/>
      <c r="V1586" s="4" t="s">
        <v>10576</v>
      </c>
      <c r="W1586" s="4"/>
      <c r="X1586" s="2" t="s">
        <v>11800</v>
      </c>
      <c r="Y1586" s="4" t="s">
        <v>54</v>
      </c>
      <c r="Z1586" s="4"/>
      <c r="AA1586" s="4"/>
      <c r="AB1586" s="4"/>
    </row>
    <row r="1587" customFormat="false" ht="75" hidden="false" customHeight="true" outlineLevel="0" collapsed="false">
      <c r="A1587" s="4" t="s">
        <v>11801</v>
      </c>
      <c r="B1587" s="4" t="s">
        <v>11802</v>
      </c>
      <c r="C1587" s="4" t="s">
        <v>11803</v>
      </c>
      <c r="D1587" s="4" t="n">
        <v>2026</v>
      </c>
      <c r="E1587" s="4" t="s">
        <v>91</v>
      </c>
      <c r="F1587" s="4" t="s">
        <v>1142</v>
      </c>
      <c r="G1587" s="4" t="str">
        <f aca="false">IF(LEFT(I1587,3)="R1 ","L6",IF(D1587&gt;=2014,"L1",IF(D1587&gt;=1998,"L2",IF(D1587&gt;=1987,"L3",IF(D1587&gt;=1978,"L4",IF(D1587&gt;=1965,"L5","L6"))))))</f>
        <v>L1</v>
      </c>
      <c r="H1587" s="4" t="str">
        <f aca="false">IFERROR(INDEX(Lanes!$C$2:$C$60,MATCH(LEFT(I1587,FIND(" ",I1587)-1),Lanes!$A$2:$A$60,0)),"?")</f>
        <v>Core</v>
      </c>
      <c r="I1587" s="4" t="s">
        <v>11259</v>
      </c>
      <c r="J1587" s="4"/>
      <c r="K1587" s="4" t="s">
        <v>2670</v>
      </c>
      <c r="L1587" s="4" t="s">
        <v>45</v>
      </c>
      <c r="M1587" s="4" t="s">
        <v>2413</v>
      </c>
      <c r="N1587" s="4"/>
      <c r="O1587" s="4" t="s">
        <v>11804</v>
      </c>
      <c r="P1587" s="2" t="s">
        <v>11805</v>
      </c>
      <c r="Q1587" s="2" t="s">
        <v>11806</v>
      </c>
      <c r="R1587" s="4" t="s">
        <v>391</v>
      </c>
      <c r="S1587" s="4" t="s">
        <v>11807</v>
      </c>
      <c r="T1587" s="4" t="s">
        <v>402</v>
      </c>
      <c r="U1587" s="4"/>
      <c r="V1587" s="4"/>
      <c r="W1587" s="4" t="s">
        <v>75</v>
      </c>
      <c r="X1587" s="2" t="s">
        <v>11808</v>
      </c>
      <c r="Y1587" s="4" t="s">
        <v>77</v>
      </c>
      <c r="Z1587" s="4"/>
      <c r="AA1587" s="4"/>
      <c r="AB1587" s="4"/>
    </row>
    <row r="1588" customFormat="false" ht="75" hidden="false" customHeight="true" outlineLevel="0" collapsed="false">
      <c r="A1588" s="4" t="s">
        <v>11809</v>
      </c>
      <c r="B1588" s="4" t="s">
        <v>11810</v>
      </c>
      <c r="C1588" s="4" t="s">
        <v>11811</v>
      </c>
      <c r="D1588" s="4" t="n">
        <v>2026</v>
      </c>
      <c r="E1588" s="4" t="s">
        <v>91</v>
      </c>
      <c r="F1588" s="4" t="s">
        <v>1142</v>
      </c>
      <c r="G1588" s="4" t="str">
        <f aca="false">IF(LEFT(I1588,3)="R1 ","L6",IF(D1588&gt;=2014,"L1",IF(D1588&gt;=1998,"L2",IF(D1588&gt;=1987,"L3",IF(D1588&gt;=1978,"L4",IF(D1588&gt;=1965,"L5","L6"))))))</f>
        <v>L1</v>
      </c>
      <c r="H1588" s="4" t="str">
        <f aca="false">IFERROR(INDEX(Lanes!$C$2:$C$60,MATCH(LEFT(I1588,FIND(" ",I1588)-1),Lanes!$A$2:$A$60,0)),"?")</f>
        <v>Core</v>
      </c>
      <c r="I1588" s="4" t="s">
        <v>11259</v>
      </c>
      <c r="J1588" s="4"/>
      <c r="K1588" s="4" t="s">
        <v>370</v>
      </c>
      <c r="L1588" s="4" t="s">
        <v>45</v>
      </c>
      <c r="M1588" s="4" t="s">
        <v>131</v>
      </c>
      <c r="N1588" s="4"/>
      <c r="O1588" s="4" t="s">
        <v>11812</v>
      </c>
      <c r="P1588" s="2" t="s">
        <v>11813</v>
      </c>
      <c r="Q1588" s="2" t="s">
        <v>11814</v>
      </c>
      <c r="R1588" s="4" t="s">
        <v>50</v>
      </c>
      <c r="S1588" s="4" t="s">
        <v>11815</v>
      </c>
      <c r="T1588" s="4" t="s">
        <v>107</v>
      </c>
      <c r="U1588" s="4"/>
      <c r="V1588" s="4"/>
      <c r="W1588" s="4" t="s">
        <v>75</v>
      </c>
      <c r="X1588" s="2" t="s">
        <v>11816</v>
      </c>
      <c r="Y1588" s="4" t="s">
        <v>77</v>
      </c>
      <c r="Z1588" s="4"/>
      <c r="AA1588" s="4"/>
      <c r="AB1588" s="4"/>
    </row>
    <row r="1589" customFormat="false" ht="75" hidden="false" customHeight="true" outlineLevel="0" collapsed="false">
      <c r="A1589" s="4" t="s">
        <v>11817</v>
      </c>
      <c r="B1589" s="4" t="s">
        <v>11818</v>
      </c>
      <c r="C1589" s="4" t="s">
        <v>11819</v>
      </c>
      <c r="D1589" s="4" t="n">
        <v>2024</v>
      </c>
      <c r="E1589" s="4" t="s">
        <v>91</v>
      </c>
      <c r="F1589" s="4" t="s">
        <v>1142</v>
      </c>
      <c r="G1589" s="4" t="str">
        <f aca="false">IF(LEFT(I1589,3)="R1 ","L6",IF(D1589&gt;=2014,"L1",IF(D1589&gt;=1998,"L2",IF(D1589&gt;=1987,"L3",IF(D1589&gt;=1978,"L4",IF(D1589&gt;=1965,"L5","L6"))))))</f>
        <v>L1</v>
      </c>
      <c r="H1589" s="4" t="str">
        <f aca="false">IFERROR(INDEX(Lanes!$C$2:$C$60,MATCH(LEFT(I1589,FIND(" ",I1589)-1),Lanes!$A$2:$A$60,0)),"?")</f>
        <v>Core</v>
      </c>
      <c r="I1589" s="4" t="s">
        <v>11259</v>
      </c>
      <c r="J1589" s="4"/>
      <c r="K1589" s="4" t="s">
        <v>249</v>
      </c>
      <c r="L1589" s="4" t="s">
        <v>753</v>
      </c>
      <c r="M1589" s="4" t="s">
        <v>11820</v>
      </c>
      <c r="N1589" s="4" t="s">
        <v>11821</v>
      </c>
      <c r="O1589" s="4" t="s">
        <v>11822</v>
      </c>
      <c r="P1589" s="2" t="s">
        <v>11823</v>
      </c>
      <c r="Q1589" s="2" t="s">
        <v>11824</v>
      </c>
      <c r="R1589" s="4" t="s">
        <v>50</v>
      </c>
      <c r="S1589" s="4" t="s">
        <v>11825</v>
      </c>
      <c r="T1589" s="4" t="s">
        <v>107</v>
      </c>
      <c r="U1589" s="4"/>
      <c r="V1589" s="4" t="s">
        <v>11286</v>
      </c>
      <c r="W1589" s="4"/>
      <c r="X1589" s="2" t="s">
        <v>11826</v>
      </c>
      <c r="Y1589" s="4" t="s">
        <v>54</v>
      </c>
      <c r="Z1589" s="4"/>
      <c r="AA1589" s="4"/>
      <c r="AB1589" s="4"/>
    </row>
    <row r="1590" customFormat="false" ht="75" hidden="false" customHeight="true" outlineLevel="0" collapsed="false">
      <c r="A1590" s="4" t="s">
        <v>11827</v>
      </c>
      <c r="B1590" s="4" t="s">
        <v>11828</v>
      </c>
      <c r="C1590" s="4" t="s">
        <v>11829</v>
      </c>
      <c r="D1590" s="4" t="n">
        <v>2026</v>
      </c>
      <c r="E1590" s="4" t="s">
        <v>91</v>
      </c>
      <c r="F1590" s="4" t="s">
        <v>11830</v>
      </c>
      <c r="G1590" s="4" t="str">
        <f aca="false">IF(LEFT(I1590,3)="R1 ","L6",IF(D1590&gt;=2014,"L1",IF(D1590&gt;=1998,"L2",IF(D1590&gt;=1987,"L3",IF(D1590&gt;=1978,"L4",IF(D1590&gt;=1965,"L5","L6"))))))</f>
        <v>L1</v>
      </c>
      <c r="H1590" s="4" t="str">
        <f aca="false">IFERROR(INDEX(Lanes!$C$2:$C$60,MATCH(LEFT(I1590,FIND(" ",I1590)-1),Lanes!$A$2:$A$60,0)),"?")</f>
        <v>Core</v>
      </c>
      <c r="I1590" s="4" t="s">
        <v>11259</v>
      </c>
      <c r="J1590" s="4"/>
      <c r="K1590" s="4" t="s">
        <v>249</v>
      </c>
      <c r="L1590" s="4" t="s">
        <v>753</v>
      </c>
      <c r="M1590" s="4" t="s">
        <v>11831</v>
      </c>
      <c r="N1590" s="4"/>
      <c r="O1590" s="4" t="s">
        <v>11832</v>
      </c>
      <c r="P1590" s="2" t="s">
        <v>11833</v>
      </c>
      <c r="Q1590" s="2" t="s">
        <v>11834</v>
      </c>
      <c r="R1590" s="4" t="s">
        <v>50</v>
      </c>
      <c r="S1590" s="4" t="s">
        <v>11835</v>
      </c>
      <c r="T1590" s="4" t="s">
        <v>107</v>
      </c>
      <c r="U1590" s="4"/>
      <c r="V1590" s="4" t="s">
        <v>11836</v>
      </c>
      <c r="W1590" s="4"/>
      <c r="X1590" s="2" t="s">
        <v>11837</v>
      </c>
      <c r="Y1590" s="4" t="s">
        <v>54</v>
      </c>
      <c r="Z1590" s="4"/>
      <c r="AA1590" s="4"/>
      <c r="AB1590" s="4"/>
    </row>
    <row r="1591" customFormat="false" ht="75" hidden="false" customHeight="true" outlineLevel="0" collapsed="false">
      <c r="A1591" s="4" t="s">
        <v>11838</v>
      </c>
      <c r="B1591" s="4" t="s">
        <v>11839</v>
      </c>
      <c r="C1591" s="4" t="s">
        <v>11840</v>
      </c>
      <c r="D1591" s="4" t="n">
        <v>2022</v>
      </c>
      <c r="E1591" s="4" t="s">
        <v>91</v>
      </c>
      <c r="F1591" s="4" t="s">
        <v>11545</v>
      </c>
      <c r="G1591" s="4" t="str">
        <f aca="false">IF(LEFT(I1591,3)="R1 ","L6",IF(D1591&gt;=2014,"L1",IF(D1591&gt;=1998,"L2",IF(D1591&gt;=1987,"L3",IF(D1591&gt;=1978,"L4",IF(D1591&gt;=1965,"L5","L6"))))))</f>
        <v>L1</v>
      </c>
      <c r="H1591" s="4" t="str">
        <f aca="false">IFERROR(INDEX(Lanes!$C$2:$C$60,MATCH(LEFT(I1591,FIND(" ",I1591)-1),Lanes!$A$2:$A$60,0)),"?")</f>
        <v>Core</v>
      </c>
      <c r="I1591" s="4" t="s">
        <v>11259</v>
      </c>
      <c r="J1591" s="4"/>
      <c r="K1591" s="4" t="s">
        <v>249</v>
      </c>
      <c r="L1591" s="4" t="s">
        <v>93</v>
      </c>
      <c r="M1591" s="4" t="s">
        <v>902</v>
      </c>
      <c r="N1591" s="4"/>
      <c r="O1591" s="4" t="s">
        <v>11841</v>
      </c>
      <c r="P1591" s="2" t="s">
        <v>11842</v>
      </c>
      <c r="Q1591" s="2" t="s">
        <v>11843</v>
      </c>
      <c r="R1591" s="4" t="s">
        <v>50</v>
      </c>
      <c r="S1591" s="4" t="s">
        <v>11844</v>
      </c>
      <c r="T1591" s="4" t="s">
        <v>52</v>
      </c>
      <c r="U1591" s="4" t="s">
        <v>75</v>
      </c>
      <c r="V1591" s="4" t="s">
        <v>9723</v>
      </c>
      <c r="W1591" s="4"/>
      <c r="X1591" s="2" t="s">
        <v>11845</v>
      </c>
      <c r="Y1591" s="4" t="s">
        <v>54</v>
      </c>
      <c r="Z1591" s="4"/>
      <c r="AA1591" s="4"/>
      <c r="AB1591" s="4"/>
    </row>
    <row r="1592" customFormat="false" ht="75" hidden="false" customHeight="true" outlineLevel="0" collapsed="false">
      <c r="A1592" s="4" t="s">
        <v>11846</v>
      </c>
      <c r="B1592" s="4" t="s">
        <v>11839</v>
      </c>
      <c r="C1592" s="4" t="s">
        <v>11847</v>
      </c>
      <c r="D1592" s="4" t="n">
        <v>2024</v>
      </c>
      <c r="E1592" s="4" t="s">
        <v>91</v>
      </c>
      <c r="F1592" s="4" t="s">
        <v>11545</v>
      </c>
      <c r="G1592" s="4" t="str">
        <f aca="false">IF(LEFT(I1592,3)="R1 ","L6",IF(D1592&gt;=2014,"L1",IF(D1592&gt;=1998,"L2",IF(D1592&gt;=1987,"L3",IF(D1592&gt;=1978,"L4",IF(D1592&gt;=1965,"L5","L6"))))))</f>
        <v>L1</v>
      </c>
      <c r="H1592" s="4" t="str">
        <f aca="false">IFERROR(INDEX(Lanes!$C$2:$C$60,MATCH(LEFT(I1592,FIND(" ",I1592)-1),Lanes!$A$2:$A$60,0)),"?")</f>
        <v>Core</v>
      </c>
      <c r="I1592" s="4" t="s">
        <v>11259</v>
      </c>
      <c r="J1592" s="4"/>
      <c r="K1592" s="4" t="s">
        <v>249</v>
      </c>
      <c r="L1592" s="4" t="s">
        <v>93</v>
      </c>
      <c r="M1592" s="4" t="s">
        <v>902</v>
      </c>
      <c r="N1592" s="4"/>
      <c r="O1592" s="4" t="s">
        <v>11848</v>
      </c>
      <c r="P1592" s="2" t="s">
        <v>11849</v>
      </c>
      <c r="Q1592" s="2" t="s">
        <v>11850</v>
      </c>
      <c r="R1592" s="4" t="s">
        <v>50</v>
      </c>
      <c r="S1592" s="4" t="s">
        <v>11851</v>
      </c>
      <c r="T1592" s="4" t="s">
        <v>52</v>
      </c>
      <c r="U1592" s="4"/>
      <c r="V1592" s="4" t="s">
        <v>11286</v>
      </c>
      <c r="W1592" s="4"/>
      <c r="X1592" s="2" t="s">
        <v>11852</v>
      </c>
      <c r="Y1592" s="4" t="s">
        <v>54</v>
      </c>
      <c r="Z1592" s="4"/>
      <c r="AA1592" s="4"/>
      <c r="AB1592" s="4"/>
    </row>
    <row r="1593" customFormat="false" ht="75" hidden="false" customHeight="true" outlineLevel="0" collapsed="false">
      <c r="A1593" s="4" t="s">
        <v>11853</v>
      </c>
      <c r="B1593" s="4" t="s">
        <v>11854</v>
      </c>
      <c r="C1593" s="4" t="s">
        <v>11855</v>
      </c>
      <c r="D1593" s="4" t="n">
        <v>2024</v>
      </c>
      <c r="E1593" s="4" t="s">
        <v>91</v>
      </c>
      <c r="F1593" s="4" t="s">
        <v>11830</v>
      </c>
      <c r="G1593" s="4" t="str">
        <f aca="false">IF(LEFT(I1593,3)="R1 ","L6",IF(D1593&gt;=2014,"L1",IF(D1593&gt;=1998,"L2",IF(D1593&gt;=1987,"L3",IF(D1593&gt;=1978,"L4",IF(D1593&gt;=1965,"L5","L6"))))))</f>
        <v>L1</v>
      </c>
      <c r="H1593" s="4" t="str">
        <f aca="false">IFERROR(INDEX(Lanes!$C$2:$C$60,MATCH(LEFT(I1593,FIND(" ",I1593)-1),Lanes!$A$2:$A$60,0)),"?")</f>
        <v>Core</v>
      </c>
      <c r="I1593" s="4" t="s">
        <v>11259</v>
      </c>
      <c r="J1593" s="4"/>
      <c r="K1593" s="4" t="s">
        <v>249</v>
      </c>
      <c r="L1593" s="4" t="s">
        <v>93</v>
      </c>
      <c r="M1593" s="4" t="s">
        <v>11856</v>
      </c>
      <c r="N1593" s="4"/>
      <c r="O1593" s="4" t="s">
        <v>11857</v>
      </c>
      <c r="P1593" s="2" t="s">
        <v>11858</v>
      </c>
      <c r="Q1593" s="2" t="s">
        <v>11859</v>
      </c>
      <c r="R1593" s="4" t="s">
        <v>50</v>
      </c>
      <c r="S1593" s="4" t="s">
        <v>11860</v>
      </c>
      <c r="T1593" s="4" t="s">
        <v>107</v>
      </c>
      <c r="U1593" s="4"/>
      <c r="V1593" s="4" t="s">
        <v>11861</v>
      </c>
      <c r="W1593" s="4"/>
      <c r="X1593" s="2" t="s">
        <v>11862</v>
      </c>
      <c r="Y1593" s="4" t="s">
        <v>77</v>
      </c>
      <c r="Z1593" s="4"/>
      <c r="AA1593" s="4"/>
      <c r="AB1593" s="4"/>
    </row>
    <row r="1594" customFormat="false" ht="75" hidden="false" customHeight="true" outlineLevel="0" collapsed="false">
      <c r="A1594" s="4" t="s">
        <v>11863</v>
      </c>
      <c r="B1594" s="4" t="s">
        <v>11864</v>
      </c>
      <c r="C1594" s="4" t="s">
        <v>11864</v>
      </c>
      <c r="D1594" s="4" t="n">
        <v>2024</v>
      </c>
      <c r="E1594" s="4" t="s">
        <v>91</v>
      </c>
      <c r="F1594" s="4" t="s">
        <v>11865</v>
      </c>
      <c r="G1594" s="4" t="str">
        <f aca="false">IF(LEFT(I1594,3)="R1 ","L6",IF(D1594&gt;=2014,"L1",IF(D1594&gt;=1998,"L2",IF(D1594&gt;=1987,"L3",IF(D1594&gt;=1978,"L4",IF(D1594&gt;=1965,"L5","L6"))))))</f>
        <v>L1</v>
      </c>
      <c r="H1594" s="4" t="str">
        <f aca="false">IFERROR(INDEX(Lanes!$C$2:$C$60,MATCH(LEFT(I1594,FIND(" ",I1594)-1),Lanes!$A$2:$A$60,0)),"?")</f>
        <v>Core</v>
      </c>
      <c r="I1594" s="4" t="s">
        <v>11259</v>
      </c>
      <c r="J1594" s="4"/>
      <c r="K1594" s="4" t="s">
        <v>249</v>
      </c>
      <c r="L1594" s="4" t="s">
        <v>352</v>
      </c>
      <c r="M1594" s="4" t="s">
        <v>1538</v>
      </c>
      <c r="N1594" s="4"/>
      <c r="O1594" s="4" t="s">
        <v>11866</v>
      </c>
      <c r="P1594" s="2" t="s">
        <v>11867</v>
      </c>
      <c r="Q1594" s="2" t="s">
        <v>11868</v>
      </c>
      <c r="R1594" s="4" t="s">
        <v>50</v>
      </c>
      <c r="S1594" s="4" t="s">
        <v>11869</v>
      </c>
      <c r="T1594" s="4" t="s">
        <v>107</v>
      </c>
      <c r="U1594" s="4"/>
      <c r="V1594" s="4" t="s">
        <v>11870</v>
      </c>
      <c r="W1594" s="4"/>
      <c r="X1594" s="2" t="s">
        <v>11871</v>
      </c>
      <c r="Y1594" s="4" t="s">
        <v>54</v>
      </c>
      <c r="Z1594" s="4"/>
      <c r="AA1594" s="4"/>
      <c r="AB1594" s="4"/>
    </row>
    <row r="1595" customFormat="false" ht="75" hidden="false" customHeight="true" outlineLevel="0" collapsed="false">
      <c r="A1595" s="4" t="s">
        <v>11872</v>
      </c>
      <c r="B1595" s="4" t="s">
        <v>11873</v>
      </c>
      <c r="C1595" s="4" t="s">
        <v>11874</v>
      </c>
      <c r="D1595" s="4" t="n">
        <v>2024</v>
      </c>
      <c r="E1595" s="4" t="s">
        <v>91</v>
      </c>
      <c r="F1595" s="4" t="s">
        <v>1142</v>
      </c>
      <c r="G1595" s="4" t="str">
        <f aca="false">IF(LEFT(I1595,3)="R1 ","L6",IF(D1595&gt;=2014,"L1",IF(D1595&gt;=1998,"L2",IF(D1595&gt;=1987,"L3",IF(D1595&gt;=1978,"L4",IF(D1595&gt;=1965,"L5","L6"))))))</f>
        <v>L1</v>
      </c>
      <c r="H1595" s="4" t="str">
        <f aca="false">IFERROR(INDEX(Lanes!$C$2:$C$60,MATCH(LEFT(I1595,FIND(" ",I1595)-1),Lanes!$A$2:$A$60,0)),"?")</f>
        <v>Core</v>
      </c>
      <c r="I1595" s="4" t="s">
        <v>11259</v>
      </c>
      <c r="J1595" s="4"/>
      <c r="K1595" s="4" t="s">
        <v>2670</v>
      </c>
      <c r="L1595" s="4" t="s">
        <v>45</v>
      </c>
      <c r="M1595" s="4" t="s">
        <v>131</v>
      </c>
      <c r="N1595" s="4"/>
      <c r="O1595" s="4" t="s">
        <v>11875</v>
      </c>
      <c r="P1595" s="2" t="s">
        <v>11876</v>
      </c>
      <c r="Q1595" s="2" t="s">
        <v>11877</v>
      </c>
      <c r="R1595" s="4" t="s">
        <v>50</v>
      </c>
      <c r="S1595" s="4" t="s">
        <v>11878</v>
      </c>
      <c r="T1595" s="4" t="s">
        <v>402</v>
      </c>
      <c r="U1595" s="4"/>
      <c r="V1595" s="4" t="s">
        <v>11879</v>
      </c>
      <c r="W1595" s="4"/>
      <c r="X1595" s="2" t="s">
        <v>11880</v>
      </c>
      <c r="Y1595" s="4" t="s">
        <v>77</v>
      </c>
      <c r="Z1595" s="4"/>
      <c r="AA1595" s="4"/>
      <c r="AB1595" s="4"/>
    </row>
    <row r="1596" customFormat="false" ht="75" hidden="false" customHeight="true" outlineLevel="0" collapsed="false">
      <c r="A1596" s="4" t="s">
        <v>11881</v>
      </c>
      <c r="B1596" s="4" t="s">
        <v>11882</v>
      </c>
      <c r="C1596" s="4" t="s">
        <v>11883</v>
      </c>
      <c r="D1596" s="4" t="n">
        <v>2026</v>
      </c>
      <c r="E1596" s="4" t="s">
        <v>91</v>
      </c>
      <c r="F1596" s="4" t="s">
        <v>1142</v>
      </c>
      <c r="G1596" s="4" t="str">
        <f aca="false">IF(LEFT(I1596,3)="R1 ","L6",IF(D1596&gt;=2014,"L1",IF(D1596&gt;=1998,"L2",IF(D1596&gt;=1987,"L3",IF(D1596&gt;=1978,"L4",IF(D1596&gt;=1965,"L5","L6"))))))</f>
        <v>L1</v>
      </c>
      <c r="H1596" s="4" t="str">
        <f aca="false">IFERROR(INDEX(Lanes!$C$2:$C$60,MATCH(LEFT(I1596,FIND(" ",I1596)-1),Lanes!$A$2:$A$60,0)),"?")</f>
        <v>Core</v>
      </c>
      <c r="I1596" s="4" t="s">
        <v>11259</v>
      </c>
      <c r="J1596" s="4"/>
      <c r="K1596" s="4" t="s">
        <v>44</v>
      </c>
      <c r="L1596" s="4" t="s">
        <v>5550</v>
      </c>
      <c r="M1596" s="4" t="s">
        <v>11575</v>
      </c>
      <c r="N1596" s="4" t="s">
        <v>11576</v>
      </c>
      <c r="O1596" s="4" t="s">
        <v>11884</v>
      </c>
      <c r="P1596" s="2" t="s">
        <v>11885</v>
      </c>
      <c r="Q1596" s="2" t="s">
        <v>11886</v>
      </c>
      <c r="R1596" s="4" t="s">
        <v>50</v>
      </c>
      <c r="S1596" s="4" t="s">
        <v>11887</v>
      </c>
      <c r="T1596" s="4" t="s">
        <v>402</v>
      </c>
      <c r="U1596" s="4"/>
      <c r="V1596" s="4" t="s">
        <v>11597</v>
      </c>
      <c r="W1596" s="4"/>
      <c r="X1596" s="2" t="s">
        <v>11888</v>
      </c>
      <c r="Y1596" s="4" t="s">
        <v>77</v>
      </c>
      <c r="Z1596" s="4"/>
      <c r="AA1596" s="4"/>
      <c r="AB1596" s="4"/>
    </row>
    <row r="1597" customFormat="false" ht="75" hidden="false" customHeight="true" outlineLevel="0" collapsed="false">
      <c r="A1597" s="4" t="s">
        <v>11889</v>
      </c>
      <c r="B1597" s="4" t="s">
        <v>11890</v>
      </c>
      <c r="C1597" s="4" t="s">
        <v>11891</v>
      </c>
      <c r="D1597" s="4" t="n">
        <v>2025</v>
      </c>
      <c r="E1597" s="4" t="s">
        <v>91</v>
      </c>
      <c r="F1597" s="4" t="s">
        <v>11892</v>
      </c>
      <c r="G1597" s="4" t="str">
        <f aca="false">IF(LEFT(I1597,3)="R1 ","L6",IF(D1597&gt;=2014,"L1",IF(D1597&gt;=1998,"L2",IF(D1597&gt;=1987,"L3",IF(D1597&gt;=1978,"L4",IF(D1597&gt;=1965,"L5","L6"))))))</f>
        <v>L1</v>
      </c>
      <c r="H1597" s="4" t="str">
        <f aca="false">IFERROR(INDEX(Lanes!$C$2:$C$60,MATCH(LEFT(I1597,FIND(" ",I1597)-1),Lanes!$A$2:$A$60,0)),"?")</f>
        <v>Core</v>
      </c>
      <c r="I1597" s="4" t="s">
        <v>5469</v>
      </c>
      <c r="J1597" s="4"/>
      <c r="K1597" s="4" t="s">
        <v>249</v>
      </c>
      <c r="L1597" s="4" t="s">
        <v>45</v>
      </c>
      <c r="M1597" s="4" t="s">
        <v>1982</v>
      </c>
      <c r="N1597" s="4" t="s">
        <v>11893</v>
      </c>
      <c r="O1597" s="4" t="s">
        <v>11894</v>
      </c>
      <c r="P1597" s="2" t="s">
        <v>11895</v>
      </c>
      <c r="Q1597" s="2" t="s">
        <v>11896</v>
      </c>
      <c r="R1597" s="4" t="s">
        <v>50</v>
      </c>
      <c r="S1597" s="4" t="s">
        <v>11897</v>
      </c>
      <c r="T1597" s="4" t="s">
        <v>52</v>
      </c>
      <c r="U1597" s="4" t="s">
        <v>75</v>
      </c>
      <c r="V1597" s="4" t="s">
        <v>11898</v>
      </c>
      <c r="W1597" s="4" t="s">
        <v>75</v>
      </c>
      <c r="X1597" s="2" t="s">
        <v>11899</v>
      </c>
      <c r="Y1597" s="4" t="s">
        <v>54</v>
      </c>
      <c r="Z1597" s="4"/>
      <c r="AA1597" s="4"/>
      <c r="AB1597" s="4"/>
    </row>
    <row r="1598" customFormat="false" ht="75" hidden="false" customHeight="true" outlineLevel="0" collapsed="false">
      <c r="A1598" s="4" t="s">
        <v>11900</v>
      </c>
      <c r="B1598" s="4" t="s">
        <v>11890</v>
      </c>
      <c r="C1598" s="4" t="s">
        <v>11901</v>
      </c>
      <c r="D1598" s="4" t="n">
        <v>2023</v>
      </c>
      <c r="E1598" s="4" t="s">
        <v>91</v>
      </c>
      <c r="F1598" s="4" t="s">
        <v>11892</v>
      </c>
      <c r="G1598" s="4" t="str">
        <f aca="false">IF(LEFT(I1598,3)="R1 ","L6",IF(D1598&gt;=2014,"L1",IF(D1598&gt;=1998,"L2",IF(D1598&gt;=1987,"L3",IF(D1598&gt;=1978,"L4",IF(D1598&gt;=1965,"L5","L6"))))))</f>
        <v>L1</v>
      </c>
      <c r="H1598" s="4" t="str">
        <f aca="false">IFERROR(INDEX(Lanes!$C$2:$C$60,MATCH(LEFT(I1598,FIND(" ",I1598)-1),Lanes!$A$2:$A$60,0)),"?")</f>
        <v>Core</v>
      </c>
      <c r="I1598" s="4" t="s">
        <v>5469</v>
      </c>
      <c r="J1598" s="4"/>
      <c r="K1598" s="4" t="s">
        <v>249</v>
      </c>
      <c r="L1598" s="4" t="s">
        <v>45</v>
      </c>
      <c r="M1598" s="4" t="s">
        <v>1982</v>
      </c>
      <c r="N1598" s="4" t="s">
        <v>11893</v>
      </c>
      <c r="O1598" s="4" t="s">
        <v>11902</v>
      </c>
      <c r="P1598" s="2" t="s">
        <v>11903</v>
      </c>
      <c r="Q1598" s="2" t="s">
        <v>11904</v>
      </c>
      <c r="R1598" s="4" t="s">
        <v>50</v>
      </c>
      <c r="S1598" s="4" t="s">
        <v>11905</v>
      </c>
      <c r="T1598" s="4" t="s">
        <v>52</v>
      </c>
      <c r="U1598" s="4"/>
      <c r="V1598" s="4" t="s">
        <v>11906</v>
      </c>
      <c r="W1598" s="4" t="s">
        <v>75</v>
      </c>
      <c r="X1598" s="2" t="s">
        <v>11907</v>
      </c>
      <c r="Y1598" s="4" t="s">
        <v>54</v>
      </c>
      <c r="Z1598" s="4"/>
      <c r="AA1598" s="4"/>
      <c r="AB1598" s="4"/>
    </row>
    <row r="1599" customFormat="false" ht="75" hidden="false" customHeight="true" outlineLevel="0" collapsed="false">
      <c r="A1599" s="4" t="s">
        <v>11908</v>
      </c>
      <c r="B1599" s="4" t="s">
        <v>11909</v>
      </c>
      <c r="C1599" s="4" t="s">
        <v>11910</v>
      </c>
      <c r="D1599" s="4" t="n">
        <v>2018</v>
      </c>
      <c r="E1599" s="4" t="s">
        <v>91</v>
      </c>
      <c r="F1599" s="4" t="s">
        <v>11892</v>
      </c>
      <c r="G1599" s="4" t="str">
        <f aca="false">IF(LEFT(I1599,3)="R1 ","L6",IF(D1599&gt;=2014,"L1",IF(D1599&gt;=1998,"L2",IF(D1599&gt;=1987,"L3",IF(D1599&gt;=1978,"L4",IF(D1599&gt;=1965,"L5","L6"))))))</f>
        <v>L1</v>
      </c>
      <c r="H1599" s="4" t="str">
        <f aca="false">IFERROR(INDEX(Lanes!$C$2:$C$60,MATCH(LEFT(I1599,FIND(" ",I1599)-1),Lanes!$A$2:$A$60,0)),"?")</f>
        <v>Core</v>
      </c>
      <c r="I1599" s="4" t="s">
        <v>5469</v>
      </c>
      <c r="J1599" s="4"/>
      <c r="K1599" s="4" t="s">
        <v>370</v>
      </c>
      <c r="L1599" s="4" t="s">
        <v>45</v>
      </c>
      <c r="M1599" s="4" t="s">
        <v>1982</v>
      </c>
      <c r="N1599" s="4" t="s">
        <v>11893</v>
      </c>
      <c r="O1599" s="4" t="s">
        <v>11911</v>
      </c>
      <c r="P1599" s="2" t="s">
        <v>11912</v>
      </c>
      <c r="Q1599" s="2" t="s">
        <v>11913</v>
      </c>
      <c r="R1599" s="4" t="s">
        <v>50</v>
      </c>
      <c r="S1599" s="4" t="s">
        <v>11914</v>
      </c>
      <c r="T1599" s="4" t="s">
        <v>107</v>
      </c>
      <c r="U1599" s="4"/>
      <c r="V1599" s="4"/>
      <c r="W1599" s="4"/>
      <c r="X1599" s="2" t="s">
        <v>11915</v>
      </c>
      <c r="Y1599" s="4" t="s">
        <v>77</v>
      </c>
      <c r="Z1599" s="4"/>
      <c r="AA1599" s="4"/>
      <c r="AB1599" s="4"/>
    </row>
    <row r="1600" customFormat="false" ht="75" hidden="false" customHeight="true" outlineLevel="0" collapsed="false">
      <c r="A1600" s="4" t="s">
        <v>11916</v>
      </c>
      <c r="B1600" s="4" t="s">
        <v>11909</v>
      </c>
      <c r="C1600" s="4" t="s">
        <v>11917</v>
      </c>
      <c r="D1600" s="4" t="n">
        <v>2015</v>
      </c>
      <c r="E1600" s="4" t="s">
        <v>91</v>
      </c>
      <c r="F1600" s="4" t="s">
        <v>11892</v>
      </c>
      <c r="G1600" s="4" t="str">
        <f aca="false">IF(LEFT(I1600,3)="R1 ","L6",IF(D1600&gt;=2014,"L1",IF(D1600&gt;=1998,"L2",IF(D1600&gt;=1987,"L3",IF(D1600&gt;=1978,"L4",IF(D1600&gt;=1965,"L5","L6"))))))</f>
        <v>L1</v>
      </c>
      <c r="H1600" s="4" t="str">
        <f aca="false">IFERROR(INDEX(Lanes!$C$2:$C$60,MATCH(LEFT(I1600,FIND(" ",I1600)-1),Lanes!$A$2:$A$60,0)),"?")</f>
        <v>Core</v>
      </c>
      <c r="I1600" s="4" t="s">
        <v>5469</v>
      </c>
      <c r="J1600" s="4"/>
      <c r="K1600" s="4" t="s">
        <v>370</v>
      </c>
      <c r="L1600" s="4" t="s">
        <v>45</v>
      </c>
      <c r="M1600" s="4" t="s">
        <v>1982</v>
      </c>
      <c r="N1600" s="4" t="s">
        <v>11893</v>
      </c>
      <c r="O1600" s="4" t="s">
        <v>11918</v>
      </c>
      <c r="P1600" s="2" t="s">
        <v>11919</v>
      </c>
      <c r="Q1600" s="2" t="s">
        <v>11920</v>
      </c>
      <c r="R1600" s="4" t="s">
        <v>50</v>
      </c>
      <c r="S1600" s="4" t="s">
        <v>11921</v>
      </c>
      <c r="T1600" s="4" t="s">
        <v>107</v>
      </c>
      <c r="U1600" s="4"/>
      <c r="V1600" s="4"/>
      <c r="W1600" s="4"/>
      <c r="X1600" s="2" t="s">
        <v>11922</v>
      </c>
      <c r="Y1600" s="4" t="s">
        <v>77</v>
      </c>
      <c r="Z1600" s="4"/>
      <c r="AA1600" s="4"/>
      <c r="AB1600" s="4"/>
    </row>
    <row r="1601" customFormat="false" ht="75" hidden="false" customHeight="true" outlineLevel="0" collapsed="false">
      <c r="A1601" s="4" t="s">
        <v>11923</v>
      </c>
      <c r="B1601" s="4" t="s">
        <v>11924</v>
      </c>
      <c r="C1601" s="4" t="s">
        <v>11925</v>
      </c>
      <c r="D1601" s="4" t="n">
        <v>2023</v>
      </c>
      <c r="E1601" s="4" t="s">
        <v>91</v>
      </c>
      <c r="F1601" s="4" t="s">
        <v>11926</v>
      </c>
      <c r="G1601" s="4" t="str">
        <f aca="false">IF(LEFT(I1601,3)="R1 ","L6",IF(D1601&gt;=2014,"L1",IF(D1601&gt;=1998,"L2",IF(D1601&gt;=1987,"L3",IF(D1601&gt;=1978,"L4",IF(D1601&gt;=1965,"L5","L6"))))))</f>
        <v>L1</v>
      </c>
      <c r="H1601" s="4" t="str">
        <f aca="false">IFERROR(INDEX(Lanes!$C$2:$C$60,MATCH(LEFT(I1601,FIND(" ",I1601)-1),Lanes!$A$2:$A$60,0)),"?")</f>
        <v>Core</v>
      </c>
      <c r="I1601" s="4" t="s">
        <v>5469</v>
      </c>
      <c r="J1601" s="4"/>
      <c r="K1601" s="4" t="s">
        <v>370</v>
      </c>
      <c r="L1601" s="4" t="s">
        <v>753</v>
      </c>
      <c r="M1601" s="4" t="s">
        <v>1993</v>
      </c>
      <c r="N1601" s="4"/>
      <c r="O1601" s="4" t="s">
        <v>11927</v>
      </c>
      <c r="P1601" s="2" t="s">
        <v>11928</v>
      </c>
      <c r="Q1601" s="2" t="s">
        <v>11929</v>
      </c>
      <c r="R1601" s="4" t="s">
        <v>50</v>
      </c>
      <c r="S1601" s="4" t="s">
        <v>11930</v>
      </c>
      <c r="T1601" s="4" t="s">
        <v>52</v>
      </c>
      <c r="U1601" s="4"/>
      <c r="V1601" s="4" t="s">
        <v>11366</v>
      </c>
      <c r="W1601" s="4" t="s">
        <v>75</v>
      </c>
      <c r="X1601" s="2" t="s">
        <v>11931</v>
      </c>
      <c r="Y1601" s="4" t="s">
        <v>54</v>
      </c>
      <c r="Z1601" s="4"/>
      <c r="AA1601" s="4"/>
      <c r="AB1601" s="4"/>
    </row>
    <row r="1602" customFormat="false" ht="75" hidden="false" customHeight="true" outlineLevel="0" collapsed="false">
      <c r="A1602" s="4" t="s">
        <v>11932</v>
      </c>
      <c r="B1602" s="4" t="s">
        <v>11924</v>
      </c>
      <c r="C1602" s="4" t="s">
        <v>11933</v>
      </c>
      <c r="D1602" s="4" t="n">
        <v>2019</v>
      </c>
      <c r="E1602" s="4" t="s">
        <v>91</v>
      </c>
      <c r="F1602" s="4" t="s">
        <v>11926</v>
      </c>
      <c r="G1602" s="4" t="str">
        <f aca="false">IF(LEFT(I1602,3)="R1 ","L6",IF(D1602&gt;=2014,"L1",IF(D1602&gt;=1998,"L2",IF(D1602&gt;=1987,"L3",IF(D1602&gt;=1978,"L4",IF(D1602&gt;=1965,"L5","L6"))))))</f>
        <v>L1</v>
      </c>
      <c r="H1602" s="4" t="str">
        <f aca="false">IFERROR(INDEX(Lanes!$C$2:$C$60,MATCH(LEFT(I1602,FIND(" ",I1602)-1),Lanes!$A$2:$A$60,0)),"?")</f>
        <v>Core</v>
      </c>
      <c r="I1602" s="4" t="s">
        <v>5469</v>
      </c>
      <c r="J1602" s="4"/>
      <c r="K1602" s="4" t="s">
        <v>370</v>
      </c>
      <c r="L1602" s="4" t="s">
        <v>753</v>
      </c>
      <c r="M1602" s="4" t="s">
        <v>1993</v>
      </c>
      <c r="N1602" s="4"/>
      <c r="O1602" s="4" t="s">
        <v>11934</v>
      </c>
      <c r="P1602" s="2" t="s">
        <v>11935</v>
      </c>
      <c r="Q1602" s="2" t="s">
        <v>11936</v>
      </c>
      <c r="R1602" s="4" t="s">
        <v>50</v>
      </c>
      <c r="S1602" s="4" t="s">
        <v>11937</v>
      </c>
      <c r="T1602" s="4" t="s">
        <v>107</v>
      </c>
      <c r="U1602" s="4"/>
      <c r="V1602" s="4"/>
      <c r="W1602" s="4" t="s">
        <v>75</v>
      </c>
      <c r="X1602" s="2" t="s">
        <v>11938</v>
      </c>
      <c r="Y1602" s="4" t="s">
        <v>77</v>
      </c>
      <c r="Z1602" s="4"/>
      <c r="AA1602" s="4"/>
      <c r="AB1602" s="4"/>
    </row>
    <row r="1603" customFormat="false" ht="75" hidden="false" customHeight="true" outlineLevel="0" collapsed="false">
      <c r="A1603" s="4" t="s">
        <v>11939</v>
      </c>
      <c r="B1603" s="4" t="s">
        <v>11924</v>
      </c>
      <c r="C1603" s="4" t="s">
        <v>11940</v>
      </c>
      <c r="D1603" s="4" t="n">
        <v>2017</v>
      </c>
      <c r="E1603" s="4" t="s">
        <v>91</v>
      </c>
      <c r="F1603" s="4" t="s">
        <v>1142</v>
      </c>
      <c r="G1603" s="4" t="str">
        <f aca="false">IF(LEFT(I1603,3)="R1 ","L6",IF(D1603&gt;=2014,"L1",IF(D1603&gt;=1998,"L2",IF(D1603&gt;=1987,"L3",IF(D1603&gt;=1978,"L4",IF(D1603&gt;=1965,"L5","L6"))))))</f>
        <v>L1</v>
      </c>
      <c r="H1603" s="4" t="str">
        <f aca="false">IFERROR(INDEX(Lanes!$C$2:$C$60,MATCH(LEFT(I1603,FIND(" ",I1603)-1),Lanes!$A$2:$A$60,0)),"?")</f>
        <v>Core</v>
      </c>
      <c r="I1603" s="4" t="s">
        <v>5469</v>
      </c>
      <c r="J1603" s="4"/>
      <c r="K1603" s="4" t="s">
        <v>370</v>
      </c>
      <c r="L1603" s="4" t="s">
        <v>753</v>
      </c>
      <c r="M1603" s="4" t="s">
        <v>1993</v>
      </c>
      <c r="N1603" s="4"/>
      <c r="O1603" s="4" t="s">
        <v>11941</v>
      </c>
      <c r="P1603" s="2" t="s">
        <v>11942</v>
      </c>
      <c r="Q1603" s="2" t="s">
        <v>11943</v>
      </c>
      <c r="R1603" s="4" t="s">
        <v>50</v>
      </c>
      <c r="S1603" s="4" t="s">
        <v>11944</v>
      </c>
      <c r="T1603" s="4" t="s">
        <v>402</v>
      </c>
      <c r="U1603" s="4"/>
      <c r="V1603" s="4"/>
      <c r="W1603" s="4" t="s">
        <v>75</v>
      </c>
      <c r="X1603" s="2" t="s">
        <v>11945</v>
      </c>
      <c r="Y1603" s="4" t="s">
        <v>77</v>
      </c>
      <c r="Z1603" s="4"/>
      <c r="AA1603" s="4"/>
      <c r="AB1603" s="4"/>
    </row>
    <row r="1604" customFormat="false" ht="75" hidden="false" customHeight="true" outlineLevel="0" collapsed="false">
      <c r="A1604" s="4" t="s">
        <v>11946</v>
      </c>
      <c r="B1604" s="4" t="s">
        <v>11947</v>
      </c>
      <c r="C1604" s="4" t="s">
        <v>11948</v>
      </c>
      <c r="D1604" s="4" t="n">
        <v>2025</v>
      </c>
      <c r="E1604" s="4" t="s">
        <v>91</v>
      </c>
      <c r="F1604" s="4" t="s">
        <v>11949</v>
      </c>
      <c r="G1604" s="4" t="str">
        <f aca="false">IF(LEFT(I1604,3)="R1 ","L6",IF(D1604&gt;=2014,"L1",IF(D1604&gt;=1998,"L2",IF(D1604&gt;=1987,"L3",IF(D1604&gt;=1978,"L4",IF(D1604&gt;=1965,"L5","L6"))))))</f>
        <v>L1</v>
      </c>
      <c r="H1604" s="4" t="str">
        <f aca="false">IFERROR(INDEX(Lanes!$C$2:$C$60,MATCH(LEFT(I1604,FIND(" ",I1604)-1),Lanes!$A$2:$A$60,0)),"?")</f>
        <v>Core</v>
      </c>
      <c r="I1604" s="4" t="s">
        <v>5469</v>
      </c>
      <c r="J1604" s="4"/>
      <c r="K1604" s="4" t="s">
        <v>370</v>
      </c>
      <c r="L1604" s="4" t="s">
        <v>516</v>
      </c>
      <c r="M1604" s="4" t="s">
        <v>10189</v>
      </c>
      <c r="N1604" s="4" t="s">
        <v>11950</v>
      </c>
      <c r="O1604" s="4" t="s">
        <v>11951</v>
      </c>
      <c r="P1604" s="2" t="s">
        <v>11952</v>
      </c>
      <c r="Q1604" s="2" t="s">
        <v>11953</v>
      </c>
      <c r="R1604" s="4" t="s">
        <v>50</v>
      </c>
      <c r="S1604" s="4" t="s">
        <v>11954</v>
      </c>
      <c r="T1604" s="4" t="s">
        <v>107</v>
      </c>
      <c r="U1604" s="4"/>
      <c r="V1604" s="4" t="s">
        <v>10710</v>
      </c>
      <c r="W1604" s="4" t="s">
        <v>75</v>
      </c>
      <c r="X1604" s="2" t="s">
        <v>11955</v>
      </c>
      <c r="Y1604" s="4" t="s">
        <v>54</v>
      </c>
      <c r="Z1604" s="4"/>
      <c r="AA1604" s="4"/>
      <c r="AB1604" s="4"/>
    </row>
    <row r="1605" customFormat="false" ht="75" hidden="false" customHeight="true" outlineLevel="0" collapsed="false">
      <c r="A1605" s="4" t="s">
        <v>11956</v>
      </c>
      <c r="B1605" s="4" t="s">
        <v>11947</v>
      </c>
      <c r="C1605" s="4" t="s">
        <v>11957</v>
      </c>
      <c r="D1605" s="4" t="n">
        <v>2023</v>
      </c>
      <c r="E1605" s="4" t="s">
        <v>91</v>
      </c>
      <c r="F1605" s="4" t="s">
        <v>11958</v>
      </c>
      <c r="G1605" s="4" t="str">
        <f aca="false">IF(LEFT(I1605,3)="R1 ","L6",IF(D1605&gt;=2014,"L1",IF(D1605&gt;=1998,"L2",IF(D1605&gt;=1987,"L3",IF(D1605&gt;=1978,"L4",IF(D1605&gt;=1965,"L5","L6"))))))</f>
        <v>L1</v>
      </c>
      <c r="H1605" s="4" t="str">
        <f aca="false">IFERROR(INDEX(Lanes!$C$2:$C$60,MATCH(LEFT(I1605,FIND(" ",I1605)-1),Lanes!$A$2:$A$60,0)),"?")</f>
        <v>Core</v>
      </c>
      <c r="I1605" s="4" t="s">
        <v>5469</v>
      </c>
      <c r="J1605" s="4"/>
      <c r="K1605" s="4" t="s">
        <v>370</v>
      </c>
      <c r="L1605" s="4" t="s">
        <v>516</v>
      </c>
      <c r="M1605" s="4" t="s">
        <v>10189</v>
      </c>
      <c r="N1605" s="4" t="s">
        <v>11950</v>
      </c>
      <c r="O1605" s="4" t="s">
        <v>11959</v>
      </c>
      <c r="P1605" s="2" t="s">
        <v>11960</v>
      </c>
      <c r="Q1605" s="2" t="s">
        <v>11961</v>
      </c>
      <c r="R1605" s="4" t="s">
        <v>50</v>
      </c>
      <c r="S1605" s="4" t="s">
        <v>11962</v>
      </c>
      <c r="T1605" s="4" t="s">
        <v>107</v>
      </c>
      <c r="U1605" s="4"/>
      <c r="V1605" s="4"/>
      <c r="W1605" s="4" t="s">
        <v>75</v>
      </c>
      <c r="X1605" s="2" t="s">
        <v>11963</v>
      </c>
      <c r="Y1605" s="4" t="s">
        <v>77</v>
      </c>
      <c r="Z1605" s="4"/>
      <c r="AA1605" s="4"/>
      <c r="AB1605" s="4"/>
    </row>
    <row r="1606" customFormat="false" ht="75" hidden="false" customHeight="true" outlineLevel="0" collapsed="false">
      <c r="A1606" s="4" t="s">
        <v>11964</v>
      </c>
      <c r="B1606" s="4" t="s">
        <v>11965</v>
      </c>
      <c r="C1606" s="4" t="s">
        <v>11966</v>
      </c>
      <c r="D1606" s="4" t="n">
        <v>2015</v>
      </c>
      <c r="E1606" s="4" t="s">
        <v>91</v>
      </c>
      <c r="F1606" s="4" t="s">
        <v>886</v>
      </c>
      <c r="G1606" s="4" t="str">
        <f aca="false">IF(LEFT(I1606,3)="R1 ","L6",IF(D1606&gt;=2014,"L1",IF(D1606&gt;=1998,"L2",IF(D1606&gt;=1987,"L3",IF(D1606&gt;=1978,"L4",IF(D1606&gt;=1965,"L5","L6"))))))</f>
        <v>L1</v>
      </c>
      <c r="H1606" s="4" t="str">
        <f aca="false">IFERROR(INDEX(Lanes!$C$2:$C$60,MATCH(LEFT(I1606,FIND(" ",I1606)-1),Lanes!$A$2:$A$60,0)),"?")</f>
        <v>Core</v>
      </c>
      <c r="I1606" s="4" t="s">
        <v>5469</v>
      </c>
      <c r="J1606" s="4"/>
      <c r="K1606" s="4" t="s">
        <v>44</v>
      </c>
      <c r="L1606" s="4" t="s">
        <v>753</v>
      </c>
      <c r="M1606" s="4" t="s">
        <v>11967</v>
      </c>
      <c r="N1606" s="4"/>
      <c r="O1606" s="4" t="s">
        <v>11968</v>
      </c>
      <c r="P1606" s="2" t="s">
        <v>11969</v>
      </c>
      <c r="Q1606" s="2" t="s">
        <v>11970</v>
      </c>
      <c r="R1606" s="4" t="s">
        <v>50</v>
      </c>
      <c r="S1606" s="4" t="s">
        <v>11971</v>
      </c>
      <c r="T1606" s="4" t="s">
        <v>107</v>
      </c>
      <c r="U1606" s="4"/>
      <c r="V1606" s="4"/>
      <c r="W1606" s="4" t="s">
        <v>75</v>
      </c>
      <c r="X1606" s="2" t="s">
        <v>11972</v>
      </c>
      <c r="Y1606" s="4" t="s">
        <v>54</v>
      </c>
      <c r="Z1606" s="4"/>
      <c r="AA1606" s="4"/>
      <c r="AB1606" s="4"/>
    </row>
    <row r="1607" customFormat="false" ht="75" hidden="false" customHeight="true" outlineLevel="0" collapsed="false">
      <c r="A1607" s="4" t="s">
        <v>11973</v>
      </c>
      <c r="B1607" s="4" t="s">
        <v>11965</v>
      </c>
      <c r="C1607" s="4" t="s">
        <v>11974</v>
      </c>
      <c r="D1607" s="4" t="n">
        <v>2026</v>
      </c>
      <c r="E1607" s="4" t="s">
        <v>91</v>
      </c>
      <c r="F1607" s="4" t="s">
        <v>1142</v>
      </c>
      <c r="G1607" s="4" t="str">
        <f aca="false">IF(LEFT(I1607,3)="R1 ","L6",IF(D1607&gt;=2014,"L1",IF(D1607&gt;=1998,"L2",IF(D1607&gt;=1987,"L3",IF(D1607&gt;=1978,"L4",IF(D1607&gt;=1965,"L5","L6"))))))</f>
        <v>L1</v>
      </c>
      <c r="H1607" s="4" t="str">
        <f aca="false">IFERROR(INDEX(Lanes!$C$2:$C$60,MATCH(LEFT(I1607,FIND(" ",I1607)-1),Lanes!$A$2:$A$60,0)),"?")</f>
        <v>Core</v>
      </c>
      <c r="I1607" s="4" t="s">
        <v>5469</v>
      </c>
      <c r="J1607" s="4"/>
      <c r="K1607" s="4" t="s">
        <v>44</v>
      </c>
      <c r="L1607" s="4" t="s">
        <v>753</v>
      </c>
      <c r="M1607" s="4" t="s">
        <v>11967</v>
      </c>
      <c r="N1607" s="4"/>
      <c r="O1607" s="4" t="s">
        <v>11975</v>
      </c>
      <c r="P1607" s="2" t="s">
        <v>11976</v>
      </c>
      <c r="Q1607" s="2" t="s">
        <v>11977</v>
      </c>
      <c r="R1607" s="4" t="s">
        <v>50</v>
      </c>
      <c r="S1607" s="4" t="s">
        <v>11978</v>
      </c>
      <c r="T1607" s="4" t="s">
        <v>402</v>
      </c>
      <c r="U1607" s="4"/>
      <c r="V1607" s="4"/>
      <c r="W1607" s="4" t="s">
        <v>75</v>
      </c>
      <c r="X1607" s="2" t="s">
        <v>11979</v>
      </c>
      <c r="Y1607" s="4" t="s">
        <v>77</v>
      </c>
      <c r="Z1607" s="4"/>
      <c r="AA1607" s="4"/>
      <c r="AB1607" s="4"/>
    </row>
    <row r="1608" customFormat="false" ht="75" hidden="false" customHeight="true" outlineLevel="0" collapsed="false">
      <c r="A1608" s="4" t="s">
        <v>11980</v>
      </c>
      <c r="B1608" s="4" t="s">
        <v>11981</v>
      </c>
      <c r="C1608" s="4" t="s">
        <v>11982</v>
      </c>
      <c r="D1608" s="4" t="n">
        <v>2022</v>
      </c>
      <c r="E1608" s="4" t="s">
        <v>91</v>
      </c>
      <c r="F1608" s="4" t="s">
        <v>1142</v>
      </c>
      <c r="G1608" s="4" t="str">
        <f aca="false">IF(LEFT(I1608,3)="R1 ","L6",IF(D1608&gt;=2014,"L1",IF(D1608&gt;=1998,"L2",IF(D1608&gt;=1987,"L3",IF(D1608&gt;=1978,"L4",IF(D1608&gt;=1965,"L5","L6"))))))</f>
        <v>L1</v>
      </c>
      <c r="H1608" s="4" t="str">
        <f aca="false">IFERROR(INDEX(Lanes!$C$2:$C$60,MATCH(LEFT(I1608,FIND(" ",I1608)-1),Lanes!$A$2:$A$60,0)),"?")</f>
        <v>Core</v>
      </c>
      <c r="I1608" s="4" t="s">
        <v>5469</v>
      </c>
      <c r="J1608" s="4"/>
      <c r="K1608" s="4" t="s">
        <v>44</v>
      </c>
      <c r="L1608" s="4" t="s">
        <v>45</v>
      </c>
      <c r="M1608" s="4" t="s">
        <v>11983</v>
      </c>
      <c r="N1608" s="4"/>
      <c r="O1608" s="4" t="s">
        <v>11984</v>
      </c>
      <c r="P1608" s="2" t="s">
        <v>11985</v>
      </c>
      <c r="Q1608" s="2" t="s">
        <v>11986</v>
      </c>
      <c r="R1608" s="4" t="s">
        <v>50</v>
      </c>
      <c r="S1608" s="4" t="s">
        <v>11987</v>
      </c>
      <c r="T1608" s="4" t="s">
        <v>107</v>
      </c>
      <c r="U1608" s="4"/>
      <c r="V1608" s="4" t="s">
        <v>11988</v>
      </c>
      <c r="W1608" s="4"/>
      <c r="X1608" s="2" t="s">
        <v>11989</v>
      </c>
      <c r="Y1608" s="4" t="s">
        <v>54</v>
      </c>
      <c r="Z1608" s="4"/>
      <c r="AA1608" s="4"/>
      <c r="AB1608" s="4"/>
    </row>
    <row r="1609" customFormat="false" ht="75" hidden="false" customHeight="true" outlineLevel="0" collapsed="false">
      <c r="A1609" s="4" t="s">
        <v>11990</v>
      </c>
      <c r="B1609" s="4" t="s">
        <v>11981</v>
      </c>
      <c r="C1609" s="4" t="s">
        <v>11991</v>
      </c>
      <c r="D1609" s="4" t="n">
        <v>2026</v>
      </c>
      <c r="E1609" s="4" t="s">
        <v>91</v>
      </c>
      <c r="F1609" s="4" t="s">
        <v>1142</v>
      </c>
      <c r="G1609" s="4" t="str">
        <f aca="false">IF(LEFT(I1609,3)="R1 ","L6",IF(D1609&gt;=2014,"L1",IF(D1609&gt;=1998,"L2",IF(D1609&gt;=1987,"L3",IF(D1609&gt;=1978,"L4",IF(D1609&gt;=1965,"L5","L6"))))))</f>
        <v>L1</v>
      </c>
      <c r="H1609" s="4" t="str">
        <f aca="false">IFERROR(INDEX(Lanes!$C$2:$C$60,MATCH(LEFT(I1609,FIND(" ",I1609)-1),Lanes!$A$2:$A$60,0)),"?")</f>
        <v>Core</v>
      </c>
      <c r="I1609" s="4" t="s">
        <v>5469</v>
      </c>
      <c r="J1609" s="4"/>
      <c r="K1609" s="4" t="s">
        <v>44</v>
      </c>
      <c r="L1609" s="4" t="s">
        <v>45</v>
      </c>
      <c r="M1609" s="4" t="s">
        <v>11983</v>
      </c>
      <c r="N1609" s="4"/>
      <c r="O1609" s="4" t="s">
        <v>11992</v>
      </c>
      <c r="P1609" s="2" t="s">
        <v>11993</v>
      </c>
      <c r="Q1609" s="2" t="s">
        <v>11994</v>
      </c>
      <c r="R1609" s="4" t="s">
        <v>50</v>
      </c>
      <c r="S1609" s="4" t="s">
        <v>11995</v>
      </c>
      <c r="T1609" s="4" t="s">
        <v>402</v>
      </c>
      <c r="U1609" s="4"/>
      <c r="V1609" s="4" t="s">
        <v>11443</v>
      </c>
      <c r="W1609" s="4"/>
      <c r="X1609" s="2" t="s">
        <v>11996</v>
      </c>
      <c r="Y1609" s="4" t="s">
        <v>54</v>
      </c>
      <c r="Z1609" s="4"/>
      <c r="AA1609" s="4"/>
      <c r="AB1609" s="4"/>
    </row>
    <row r="1610" customFormat="false" ht="75" hidden="false" customHeight="true" outlineLevel="0" collapsed="false">
      <c r="A1610" s="4" t="s">
        <v>11997</v>
      </c>
      <c r="B1610" s="4" t="s">
        <v>11981</v>
      </c>
      <c r="C1610" s="4" t="s">
        <v>11998</v>
      </c>
      <c r="D1610" s="4" t="n">
        <v>2022</v>
      </c>
      <c r="E1610" s="4" t="s">
        <v>396</v>
      </c>
      <c r="F1610" s="4" t="s">
        <v>1142</v>
      </c>
      <c r="G1610" s="4" t="str">
        <f aca="false">IF(LEFT(I1610,3)="R1 ","L6",IF(D1610&gt;=2014,"L1",IF(D1610&gt;=1998,"L2",IF(D1610&gt;=1987,"L3",IF(D1610&gt;=1978,"L4",IF(D1610&gt;=1965,"L5","L6"))))))</f>
        <v>L1</v>
      </c>
      <c r="H1610" s="4" t="str">
        <f aca="false">IFERROR(INDEX(Lanes!$C$2:$C$60,MATCH(LEFT(I1610,FIND(" ",I1610)-1),Lanes!$A$2:$A$60,0)),"?")</f>
        <v>Core</v>
      </c>
      <c r="I1610" s="4" t="s">
        <v>5469</v>
      </c>
      <c r="J1610" s="4"/>
      <c r="K1610" s="4" t="s">
        <v>44</v>
      </c>
      <c r="L1610" s="4" t="s">
        <v>45</v>
      </c>
      <c r="M1610" s="4" t="s">
        <v>11983</v>
      </c>
      <c r="N1610" s="4"/>
      <c r="O1610" s="4" t="s">
        <v>11999</v>
      </c>
      <c r="P1610" s="2" t="s">
        <v>12000</v>
      </c>
      <c r="Q1610" s="2" t="s">
        <v>12001</v>
      </c>
      <c r="R1610" s="4" t="s">
        <v>50</v>
      </c>
      <c r="S1610" s="4" t="s">
        <v>12002</v>
      </c>
      <c r="T1610" s="4" t="s">
        <v>402</v>
      </c>
      <c r="U1610" s="4"/>
      <c r="V1610" s="4" t="s">
        <v>5700</v>
      </c>
      <c r="W1610" s="4"/>
      <c r="X1610" s="2" t="s">
        <v>12003</v>
      </c>
      <c r="Y1610" s="4" t="s">
        <v>54</v>
      </c>
      <c r="Z1610" s="4"/>
      <c r="AA1610" s="4"/>
      <c r="AB1610" s="4"/>
    </row>
    <row r="1611" customFormat="false" ht="75" hidden="false" customHeight="true" outlineLevel="0" collapsed="false">
      <c r="A1611" s="4" t="s">
        <v>12004</v>
      </c>
      <c r="B1611" s="4" t="s">
        <v>12005</v>
      </c>
      <c r="C1611" s="4" t="s">
        <v>12006</v>
      </c>
      <c r="D1611" s="4" t="n">
        <v>2022</v>
      </c>
      <c r="E1611" s="4" t="s">
        <v>91</v>
      </c>
      <c r="F1611" s="4" t="s">
        <v>12007</v>
      </c>
      <c r="G1611" s="4" t="str">
        <f aca="false">IF(LEFT(I1611,3)="R1 ","L6",IF(D1611&gt;=2014,"L1",IF(D1611&gt;=1998,"L2",IF(D1611&gt;=1987,"L3",IF(D1611&gt;=1978,"L4",IF(D1611&gt;=1965,"L5","L6"))))))</f>
        <v>L1</v>
      </c>
      <c r="H1611" s="4" t="str">
        <f aca="false">IFERROR(INDEX(Lanes!$C$2:$C$60,MATCH(LEFT(I1611,FIND(" ",I1611)-1),Lanes!$A$2:$A$60,0)),"?")</f>
        <v>Core</v>
      </c>
      <c r="I1611" s="4" t="s">
        <v>5469</v>
      </c>
      <c r="J1611" s="4"/>
      <c r="K1611" s="4" t="s">
        <v>44</v>
      </c>
      <c r="L1611" s="4" t="s">
        <v>472</v>
      </c>
      <c r="M1611" s="4" t="s">
        <v>12008</v>
      </c>
      <c r="N1611" s="4"/>
      <c r="O1611" s="4" t="s">
        <v>12009</v>
      </c>
      <c r="P1611" s="2" t="s">
        <v>12010</v>
      </c>
      <c r="Q1611" s="2" t="s">
        <v>12011</v>
      </c>
      <c r="R1611" s="4" t="s">
        <v>391</v>
      </c>
      <c r="S1611" s="4" t="s">
        <v>12012</v>
      </c>
      <c r="T1611" s="4" t="s">
        <v>402</v>
      </c>
      <c r="U1611" s="4"/>
      <c r="V1611" s="4" t="s">
        <v>9723</v>
      </c>
      <c r="W1611" s="4"/>
      <c r="X1611" s="2" t="s">
        <v>12013</v>
      </c>
      <c r="Y1611" s="4" t="s">
        <v>54</v>
      </c>
      <c r="Z1611" s="4"/>
      <c r="AA1611" s="4"/>
      <c r="AB1611" s="4"/>
    </row>
    <row r="1612" customFormat="false" ht="75" hidden="false" customHeight="true" outlineLevel="0" collapsed="false">
      <c r="A1612" s="4" t="s">
        <v>12014</v>
      </c>
      <c r="B1612" s="4" t="s">
        <v>12015</v>
      </c>
      <c r="C1612" s="4" t="s">
        <v>12016</v>
      </c>
      <c r="D1612" s="4" t="n">
        <v>2025</v>
      </c>
      <c r="E1612" s="4" t="s">
        <v>91</v>
      </c>
      <c r="F1612" s="4" t="s">
        <v>1142</v>
      </c>
      <c r="G1612" s="4" t="str">
        <f aca="false">IF(LEFT(I1612,3)="R1 ","L6",IF(D1612&gt;=2014,"L1",IF(D1612&gt;=1998,"L2",IF(D1612&gt;=1987,"L3",IF(D1612&gt;=1978,"L4",IF(D1612&gt;=1965,"L5","L6"))))))</f>
        <v>L1</v>
      </c>
      <c r="H1612" s="4" t="str">
        <f aca="false">IFERROR(INDEX(Lanes!$C$2:$C$60,MATCH(LEFT(I1612,FIND(" ",I1612)-1),Lanes!$A$2:$A$60,0)),"?")</f>
        <v>Core</v>
      </c>
      <c r="I1612" s="4" t="s">
        <v>5469</v>
      </c>
      <c r="J1612" s="4"/>
      <c r="K1612" s="4" t="s">
        <v>445</v>
      </c>
      <c r="L1612" s="4" t="s">
        <v>45</v>
      </c>
      <c r="M1612" s="4" t="s">
        <v>131</v>
      </c>
      <c r="N1612" s="4"/>
      <c r="O1612" s="4" t="s">
        <v>12017</v>
      </c>
      <c r="P1612" s="2" t="s">
        <v>12018</v>
      </c>
      <c r="Q1612" s="2" t="s">
        <v>12019</v>
      </c>
      <c r="R1612" s="4" t="s">
        <v>391</v>
      </c>
      <c r="S1612" s="4" t="s">
        <v>12020</v>
      </c>
      <c r="T1612" s="4" t="s">
        <v>402</v>
      </c>
      <c r="U1612" s="4"/>
      <c r="V1612" s="4" t="s">
        <v>11484</v>
      </c>
      <c r="W1612" s="4"/>
      <c r="X1612" s="2" t="s">
        <v>12021</v>
      </c>
      <c r="Y1612" s="4" t="s">
        <v>54</v>
      </c>
      <c r="Z1612" s="4"/>
      <c r="AA1612" s="4"/>
      <c r="AB1612" s="4"/>
    </row>
    <row r="1613" customFormat="false" ht="75" hidden="false" customHeight="true" outlineLevel="0" collapsed="false">
      <c r="A1613" s="4" t="s">
        <v>12022</v>
      </c>
      <c r="B1613" s="4" t="s">
        <v>12015</v>
      </c>
      <c r="C1613" s="4" t="s">
        <v>12023</v>
      </c>
      <c r="D1613" s="4" t="n">
        <v>2020</v>
      </c>
      <c r="E1613" s="4" t="s">
        <v>91</v>
      </c>
      <c r="F1613" s="4" t="s">
        <v>1142</v>
      </c>
      <c r="G1613" s="4" t="str">
        <f aca="false">IF(LEFT(I1613,3)="R1 ","L6",IF(D1613&gt;=2014,"L1",IF(D1613&gt;=1998,"L2",IF(D1613&gt;=1987,"L3",IF(D1613&gt;=1978,"L4",IF(D1613&gt;=1965,"L5","L6"))))))</f>
        <v>L1</v>
      </c>
      <c r="H1613" s="4" t="str">
        <f aca="false">IFERROR(INDEX(Lanes!$C$2:$C$60,MATCH(LEFT(I1613,FIND(" ",I1613)-1),Lanes!$A$2:$A$60,0)),"?")</f>
        <v>Core</v>
      </c>
      <c r="I1613" s="4" t="s">
        <v>5469</v>
      </c>
      <c r="J1613" s="4"/>
      <c r="K1613" s="4" t="s">
        <v>445</v>
      </c>
      <c r="L1613" s="4" t="s">
        <v>45</v>
      </c>
      <c r="M1613" s="4" t="s">
        <v>131</v>
      </c>
      <c r="N1613" s="4"/>
      <c r="O1613" s="4" t="s">
        <v>12024</v>
      </c>
      <c r="P1613" s="2" t="s">
        <v>12025</v>
      </c>
      <c r="Q1613" s="2" t="s">
        <v>12026</v>
      </c>
      <c r="R1613" s="4" t="s">
        <v>50</v>
      </c>
      <c r="S1613" s="4" t="s">
        <v>12027</v>
      </c>
      <c r="T1613" s="4" t="s">
        <v>402</v>
      </c>
      <c r="U1613" s="4"/>
      <c r="V1613" s="4"/>
      <c r="W1613" s="4"/>
      <c r="X1613" s="2" t="s">
        <v>12028</v>
      </c>
      <c r="Y1613" s="4" t="s">
        <v>77</v>
      </c>
      <c r="Z1613" s="4"/>
      <c r="AA1613" s="4"/>
      <c r="AB1613" s="4"/>
    </row>
    <row r="1614" customFormat="false" ht="75" hidden="false" customHeight="true" outlineLevel="0" collapsed="false">
      <c r="A1614" s="4" t="s">
        <v>12029</v>
      </c>
      <c r="B1614" s="4" t="s">
        <v>12030</v>
      </c>
      <c r="C1614" s="4" t="s">
        <v>12031</v>
      </c>
      <c r="D1614" s="4" t="n">
        <v>2024</v>
      </c>
      <c r="E1614" s="4" t="s">
        <v>91</v>
      </c>
      <c r="F1614" s="4" t="s">
        <v>11892</v>
      </c>
      <c r="G1614" s="4" t="str">
        <f aca="false">IF(LEFT(I1614,3)="R1 ","L6",IF(D1614&gt;=2014,"L1",IF(D1614&gt;=1998,"L2",IF(D1614&gt;=1987,"L3",IF(D1614&gt;=1978,"L4",IF(D1614&gt;=1965,"L5","L6"))))))</f>
        <v>L1</v>
      </c>
      <c r="H1614" s="4" t="str">
        <f aca="false">IFERROR(INDEX(Lanes!$C$2:$C$60,MATCH(LEFT(I1614,FIND(" ",I1614)-1),Lanes!$A$2:$A$60,0)),"?")</f>
        <v>Core</v>
      </c>
      <c r="I1614" s="4" t="s">
        <v>5469</v>
      </c>
      <c r="J1614" s="4"/>
      <c r="K1614" s="4" t="s">
        <v>44</v>
      </c>
      <c r="L1614" s="4" t="s">
        <v>45</v>
      </c>
      <c r="M1614" s="4" t="s">
        <v>131</v>
      </c>
      <c r="N1614" s="4" t="s">
        <v>12032</v>
      </c>
      <c r="O1614" s="4" t="s">
        <v>12033</v>
      </c>
      <c r="P1614" s="2" t="s">
        <v>12034</v>
      </c>
      <c r="Q1614" s="2" t="s">
        <v>12035</v>
      </c>
      <c r="R1614" s="4" t="s">
        <v>50</v>
      </c>
      <c r="S1614" s="4" t="s">
        <v>12036</v>
      </c>
      <c r="T1614" s="4" t="s">
        <v>107</v>
      </c>
      <c r="U1614" s="4"/>
      <c r="V1614" s="4" t="s">
        <v>12037</v>
      </c>
      <c r="W1614" s="4"/>
      <c r="X1614" s="2" t="s">
        <v>12038</v>
      </c>
      <c r="Y1614" s="4" t="s">
        <v>54</v>
      </c>
      <c r="Z1614" s="4"/>
      <c r="AA1614" s="4"/>
      <c r="AB1614" s="4"/>
    </row>
    <row r="1615" customFormat="false" ht="75" hidden="false" customHeight="true" outlineLevel="0" collapsed="false">
      <c r="A1615" s="4" t="s">
        <v>12039</v>
      </c>
      <c r="B1615" s="4" t="s">
        <v>12030</v>
      </c>
      <c r="C1615" s="4" t="s">
        <v>12040</v>
      </c>
      <c r="D1615" s="4" t="n">
        <v>2026</v>
      </c>
      <c r="E1615" s="4" t="s">
        <v>91</v>
      </c>
      <c r="F1615" s="4" t="s">
        <v>1142</v>
      </c>
      <c r="G1615" s="4" t="str">
        <f aca="false">IF(LEFT(I1615,3)="R1 ","L6",IF(D1615&gt;=2014,"L1",IF(D1615&gt;=1998,"L2",IF(D1615&gt;=1987,"L3",IF(D1615&gt;=1978,"L4",IF(D1615&gt;=1965,"L5","L6"))))))</f>
        <v>L1</v>
      </c>
      <c r="H1615" s="4" t="str">
        <f aca="false">IFERROR(INDEX(Lanes!$C$2:$C$60,MATCH(LEFT(I1615,FIND(" ",I1615)-1),Lanes!$A$2:$A$60,0)),"?")</f>
        <v>Core</v>
      </c>
      <c r="I1615" s="4" t="s">
        <v>5469</v>
      </c>
      <c r="J1615" s="4"/>
      <c r="K1615" s="4" t="s">
        <v>44</v>
      </c>
      <c r="L1615" s="4" t="s">
        <v>45</v>
      </c>
      <c r="M1615" s="4" t="s">
        <v>131</v>
      </c>
      <c r="N1615" s="4" t="s">
        <v>12032</v>
      </c>
      <c r="O1615" s="4" t="s">
        <v>12041</v>
      </c>
      <c r="P1615" s="2" t="s">
        <v>12042</v>
      </c>
      <c r="Q1615" s="2" t="s">
        <v>12043</v>
      </c>
      <c r="R1615" s="4" t="s">
        <v>50</v>
      </c>
      <c r="S1615" s="4" t="s">
        <v>12044</v>
      </c>
      <c r="T1615" s="4" t="s">
        <v>107</v>
      </c>
      <c r="U1615" s="4"/>
      <c r="V1615" s="4" t="s">
        <v>12045</v>
      </c>
      <c r="W1615" s="4"/>
      <c r="X1615" s="2" t="s">
        <v>12046</v>
      </c>
      <c r="Y1615" s="4" t="s">
        <v>54</v>
      </c>
      <c r="Z1615" s="4"/>
      <c r="AA1615" s="4"/>
      <c r="AB1615" s="4"/>
    </row>
    <row r="1616" customFormat="false" ht="75" hidden="false" customHeight="true" outlineLevel="0" collapsed="false">
      <c r="A1616" s="4" t="s">
        <v>12047</v>
      </c>
      <c r="B1616" s="4" t="s">
        <v>12048</v>
      </c>
      <c r="C1616" s="4" t="s">
        <v>12049</v>
      </c>
      <c r="D1616" s="4" t="n">
        <v>2025</v>
      </c>
      <c r="E1616" s="4" t="s">
        <v>91</v>
      </c>
      <c r="F1616" s="4" t="s">
        <v>12050</v>
      </c>
      <c r="G1616" s="4" t="str">
        <f aca="false">IF(LEFT(I1616,3)="R1 ","L6",IF(D1616&gt;=2014,"L1",IF(D1616&gt;=1998,"L2",IF(D1616&gt;=1987,"L3",IF(D1616&gt;=1978,"L4",IF(D1616&gt;=1965,"L5","L6"))))))</f>
        <v>L1</v>
      </c>
      <c r="H1616" s="4" t="str">
        <f aca="false">IFERROR(INDEX(Lanes!$C$2:$C$60,MATCH(LEFT(I1616,FIND(" ",I1616)-1),Lanes!$A$2:$A$60,0)),"?")</f>
        <v>Core</v>
      </c>
      <c r="I1616" s="4" t="s">
        <v>5469</v>
      </c>
      <c r="J1616" s="4"/>
      <c r="K1616" s="4" t="s">
        <v>445</v>
      </c>
      <c r="L1616" s="4" t="s">
        <v>5550</v>
      </c>
      <c r="M1616" s="4" t="s">
        <v>11575</v>
      </c>
      <c r="N1616" s="4" t="s">
        <v>11576</v>
      </c>
      <c r="O1616" s="4" t="s">
        <v>12051</v>
      </c>
      <c r="P1616" s="2" t="s">
        <v>12052</v>
      </c>
      <c r="Q1616" s="2" t="s">
        <v>12053</v>
      </c>
      <c r="R1616" s="4" t="s">
        <v>50</v>
      </c>
      <c r="S1616" s="4" t="s">
        <v>12054</v>
      </c>
      <c r="T1616" s="4" t="s">
        <v>107</v>
      </c>
      <c r="U1616" s="4"/>
      <c r="V1616" s="4" t="s">
        <v>12055</v>
      </c>
      <c r="W1616" s="4"/>
      <c r="X1616" s="2" t="s">
        <v>12056</v>
      </c>
      <c r="Y1616" s="4" t="s">
        <v>54</v>
      </c>
      <c r="Z1616" s="4"/>
      <c r="AA1616" s="4"/>
      <c r="AB1616" s="4"/>
    </row>
    <row r="1617" customFormat="false" ht="75" hidden="false" customHeight="true" outlineLevel="0" collapsed="false">
      <c r="A1617" s="4" t="s">
        <v>12057</v>
      </c>
      <c r="B1617" s="4" t="s">
        <v>12058</v>
      </c>
      <c r="C1617" s="4" t="s">
        <v>12059</v>
      </c>
      <c r="D1617" s="4" t="n">
        <v>2026</v>
      </c>
      <c r="E1617" s="4" t="s">
        <v>91</v>
      </c>
      <c r="F1617" s="4" t="s">
        <v>1142</v>
      </c>
      <c r="G1617" s="4" t="str">
        <f aca="false">IF(LEFT(I1617,3)="R1 ","L6",IF(D1617&gt;=2014,"L1",IF(D1617&gt;=1998,"L2",IF(D1617&gt;=1987,"L3",IF(D1617&gt;=1978,"L4",IF(D1617&gt;=1965,"L5","L6"))))))</f>
        <v>L1</v>
      </c>
      <c r="H1617" s="4" t="str">
        <f aca="false">IFERROR(INDEX(Lanes!$C$2:$C$60,MATCH(LEFT(I1617,FIND(" ",I1617)-1),Lanes!$A$2:$A$60,0)),"?")</f>
        <v>Core</v>
      </c>
      <c r="I1617" s="4" t="s">
        <v>5469</v>
      </c>
      <c r="J1617" s="4"/>
      <c r="K1617" s="4" t="s">
        <v>445</v>
      </c>
      <c r="L1617" s="4" t="s">
        <v>887</v>
      </c>
      <c r="M1617" s="4" t="s">
        <v>10674</v>
      </c>
      <c r="N1617" s="4"/>
      <c r="O1617" s="4" t="s">
        <v>12060</v>
      </c>
      <c r="P1617" s="2" t="s">
        <v>12061</v>
      </c>
      <c r="Q1617" s="2" t="s">
        <v>12062</v>
      </c>
      <c r="R1617" s="4" t="s">
        <v>391</v>
      </c>
      <c r="S1617" s="4" t="s">
        <v>12063</v>
      </c>
      <c r="T1617" s="4" t="s">
        <v>402</v>
      </c>
      <c r="U1617" s="4"/>
      <c r="V1617" s="4" t="s">
        <v>12064</v>
      </c>
      <c r="W1617" s="4"/>
      <c r="X1617" s="2" t="s">
        <v>12065</v>
      </c>
      <c r="Y1617" s="4" t="s">
        <v>54</v>
      </c>
      <c r="Z1617" s="4"/>
      <c r="AA1617" s="4"/>
      <c r="AB1617" s="4"/>
    </row>
    <row r="1618" customFormat="false" ht="75" hidden="false" customHeight="true" outlineLevel="0" collapsed="false">
      <c r="A1618" s="4" t="s">
        <v>12066</v>
      </c>
      <c r="B1618" s="4" t="s">
        <v>12067</v>
      </c>
      <c r="C1618" s="4" t="s">
        <v>12068</v>
      </c>
      <c r="D1618" s="4" t="n">
        <v>2023</v>
      </c>
      <c r="E1618" s="4" t="s">
        <v>91</v>
      </c>
      <c r="F1618" s="4" t="s">
        <v>12069</v>
      </c>
      <c r="G1618" s="4" t="str">
        <f aca="false">IF(LEFT(I1618,3)="R1 ","L6",IF(D1618&gt;=2014,"L1",IF(D1618&gt;=1998,"L2",IF(D1618&gt;=1987,"L3",IF(D1618&gt;=1978,"L4",IF(D1618&gt;=1965,"L5","L6"))))))</f>
        <v>L1</v>
      </c>
      <c r="H1618" s="4" t="str">
        <f aca="false">IFERROR(INDEX(Lanes!$C$2:$C$60,MATCH(LEFT(I1618,FIND(" ",I1618)-1),Lanes!$A$2:$A$60,0)),"?")</f>
        <v>Core</v>
      </c>
      <c r="I1618" s="4" t="s">
        <v>5469</v>
      </c>
      <c r="J1618" s="4"/>
      <c r="K1618" s="4" t="s">
        <v>370</v>
      </c>
      <c r="L1618" s="4" t="s">
        <v>45</v>
      </c>
      <c r="M1618" s="4" t="s">
        <v>12070</v>
      </c>
      <c r="N1618" s="4"/>
      <c r="O1618" s="4" t="s">
        <v>12071</v>
      </c>
      <c r="P1618" s="2" t="s">
        <v>12072</v>
      </c>
      <c r="Q1618" s="2" t="s">
        <v>12073</v>
      </c>
      <c r="R1618" s="4" t="s">
        <v>50</v>
      </c>
      <c r="S1618" s="4" t="s">
        <v>12074</v>
      </c>
      <c r="T1618" s="4" t="s">
        <v>107</v>
      </c>
      <c r="U1618" s="4"/>
      <c r="V1618" s="4" t="s">
        <v>11666</v>
      </c>
      <c r="W1618" s="4"/>
      <c r="X1618" s="2" t="s">
        <v>12075</v>
      </c>
      <c r="Y1618" s="4" t="s">
        <v>54</v>
      </c>
      <c r="Z1618" s="4"/>
      <c r="AA1618" s="4"/>
      <c r="AB1618" s="4"/>
    </row>
    <row r="1619" customFormat="false" ht="75" hidden="false" customHeight="true" outlineLevel="0" collapsed="false">
      <c r="A1619" s="4" t="s">
        <v>12076</v>
      </c>
      <c r="B1619" s="4" t="s">
        <v>12067</v>
      </c>
      <c r="C1619" s="4" t="s">
        <v>12077</v>
      </c>
      <c r="D1619" s="4" t="n">
        <v>2024</v>
      </c>
      <c r="E1619" s="4" t="s">
        <v>91</v>
      </c>
      <c r="F1619" s="4" t="s">
        <v>12078</v>
      </c>
      <c r="G1619" s="4" t="str">
        <f aca="false">IF(LEFT(I1619,3)="R1 ","L6",IF(D1619&gt;=2014,"L1",IF(D1619&gt;=1998,"L2",IF(D1619&gt;=1987,"L3",IF(D1619&gt;=1978,"L4",IF(D1619&gt;=1965,"L5","L6"))))))</f>
        <v>L1</v>
      </c>
      <c r="H1619" s="4" t="str">
        <f aca="false">IFERROR(INDEX(Lanes!$C$2:$C$60,MATCH(LEFT(I1619,FIND(" ",I1619)-1),Lanes!$A$2:$A$60,0)),"?")</f>
        <v>Core</v>
      </c>
      <c r="I1619" s="4" t="s">
        <v>5469</v>
      </c>
      <c r="J1619" s="4"/>
      <c r="K1619" s="4" t="s">
        <v>370</v>
      </c>
      <c r="L1619" s="4" t="s">
        <v>45</v>
      </c>
      <c r="M1619" s="4" t="s">
        <v>12070</v>
      </c>
      <c r="N1619" s="4"/>
      <c r="O1619" s="4" t="s">
        <v>12079</v>
      </c>
      <c r="P1619" s="2" t="s">
        <v>12080</v>
      </c>
      <c r="Q1619" s="2" t="s">
        <v>12081</v>
      </c>
      <c r="R1619" s="4" t="s">
        <v>50</v>
      </c>
      <c r="S1619" s="4" t="s">
        <v>12082</v>
      </c>
      <c r="T1619" s="4" t="s">
        <v>107</v>
      </c>
      <c r="U1619" s="4"/>
      <c r="V1619" s="4" t="s">
        <v>6486</v>
      </c>
      <c r="W1619" s="4"/>
      <c r="X1619" s="2" t="s">
        <v>12083</v>
      </c>
      <c r="Y1619" s="4" t="s">
        <v>77</v>
      </c>
      <c r="Z1619" s="4"/>
      <c r="AA1619" s="4"/>
      <c r="AB1619" s="4"/>
    </row>
    <row r="1620" customFormat="false" ht="75" hidden="false" customHeight="true" outlineLevel="0" collapsed="false">
      <c r="A1620" s="4" t="s">
        <v>12084</v>
      </c>
      <c r="B1620" s="4" t="s">
        <v>12085</v>
      </c>
      <c r="C1620" s="4" t="s">
        <v>12086</v>
      </c>
      <c r="D1620" s="4" t="n">
        <v>2026</v>
      </c>
      <c r="E1620" s="4" t="s">
        <v>91</v>
      </c>
      <c r="F1620" s="4" t="s">
        <v>12087</v>
      </c>
      <c r="G1620" s="4" t="str">
        <f aca="false">IF(LEFT(I1620,3)="R1 ","L6",IF(D1620&gt;=2014,"L1",IF(D1620&gt;=1998,"L2",IF(D1620&gt;=1987,"L3",IF(D1620&gt;=1978,"L4",IF(D1620&gt;=1965,"L5","L6"))))))</f>
        <v>L1</v>
      </c>
      <c r="H1620" s="4" t="str">
        <f aca="false">IFERROR(INDEX(Lanes!$C$2:$C$60,MATCH(LEFT(I1620,FIND(" ",I1620)-1),Lanes!$A$2:$A$60,0)),"?")</f>
        <v>Core</v>
      </c>
      <c r="I1620" s="4" t="s">
        <v>5469</v>
      </c>
      <c r="J1620" s="4"/>
      <c r="K1620" s="4" t="s">
        <v>2678</v>
      </c>
      <c r="L1620" s="4" t="s">
        <v>472</v>
      </c>
      <c r="M1620" s="4" t="s">
        <v>11250</v>
      </c>
      <c r="N1620" s="4"/>
      <c r="O1620" s="4" t="s">
        <v>12088</v>
      </c>
      <c r="P1620" s="2" t="s">
        <v>12089</v>
      </c>
      <c r="Q1620" s="2" t="s">
        <v>12090</v>
      </c>
      <c r="R1620" s="4" t="s">
        <v>50</v>
      </c>
      <c r="S1620" s="4" t="s">
        <v>12091</v>
      </c>
      <c r="T1620" s="4" t="s">
        <v>107</v>
      </c>
      <c r="U1620" s="4"/>
      <c r="V1620" s="4" t="s">
        <v>11988</v>
      </c>
      <c r="W1620" s="4" t="s">
        <v>75</v>
      </c>
      <c r="X1620" s="2" t="s">
        <v>12092</v>
      </c>
      <c r="Y1620" s="4" t="s">
        <v>54</v>
      </c>
      <c r="Z1620" s="4"/>
      <c r="AA1620" s="4"/>
      <c r="AB1620" s="4"/>
    </row>
    <row r="1621" customFormat="false" ht="75" hidden="false" customHeight="true" outlineLevel="0" collapsed="false">
      <c r="A1621" s="4" t="s">
        <v>12093</v>
      </c>
      <c r="B1621" s="4" t="s">
        <v>12085</v>
      </c>
      <c r="C1621" s="4" t="s">
        <v>12094</v>
      </c>
      <c r="D1621" s="4" t="n">
        <v>2025</v>
      </c>
      <c r="E1621" s="4" t="s">
        <v>413</v>
      </c>
      <c r="F1621" s="4" t="s">
        <v>12087</v>
      </c>
      <c r="G1621" s="4" t="str">
        <f aca="false">IF(LEFT(I1621,3)="R1 ","L6",IF(D1621&gt;=2014,"L1",IF(D1621&gt;=1998,"L2",IF(D1621&gt;=1987,"L3",IF(D1621&gt;=1978,"L4",IF(D1621&gt;=1965,"L5","L6"))))))</f>
        <v>L1</v>
      </c>
      <c r="H1621" s="4" t="str">
        <f aca="false">IFERROR(INDEX(Lanes!$C$2:$C$60,MATCH(LEFT(I1621,FIND(" ",I1621)-1),Lanes!$A$2:$A$60,0)),"?")</f>
        <v>Core</v>
      </c>
      <c r="I1621" s="4" t="s">
        <v>5469</v>
      </c>
      <c r="J1621" s="4"/>
      <c r="K1621" s="4" t="s">
        <v>2678</v>
      </c>
      <c r="L1621" s="4" t="s">
        <v>472</v>
      </c>
      <c r="M1621" s="4" t="s">
        <v>11250</v>
      </c>
      <c r="N1621" s="4"/>
      <c r="O1621" s="4" t="s">
        <v>12095</v>
      </c>
      <c r="P1621" s="2" t="s">
        <v>12096</v>
      </c>
      <c r="Q1621" s="2" t="s">
        <v>12097</v>
      </c>
      <c r="R1621" s="4" t="s">
        <v>50</v>
      </c>
      <c r="S1621" s="4" t="s">
        <v>12098</v>
      </c>
      <c r="T1621" s="4" t="s">
        <v>402</v>
      </c>
      <c r="U1621" s="4"/>
      <c r="V1621" s="4"/>
      <c r="W1621" s="4" t="s">
        <v>75</v>
      </c>
      <c r="X1621" s="2" t="s">
        <v>12099</v>
      </c>
      <c r="Y1621" s="4" t="s">
        <v>77</v>
      </c>
      <c r="Z1621" s="4"/>
      <c r="AA1621" s="4"/>
      <c r="AB1621" s="4"/>
    </row>
    <row r="1622" customFormat="false" ht="75" hidden="false" customHeight="true" outlineLevel="0" collapsed="false">
      <c r="A1622" s="4" t="s">
        <v>12100</v>
      </c>
      <c r="B1622" s="4" t="s">
        <v>12101</v>
      </c>
      <c r="C1622" s="4" t="s">
        <v>12102</v>
      </c>
      <c r="D1622" s="4" t="n">
        <v>2016</v>
      </c>
      <c r="E1622" s="4" t="s">
        <v>91</v>
      </c>
      <c r="F1622" s="4" t="s">
        <v>9050</v>
      </c>
      <c r="G1622" s="4" t="str">
        <f aca="false">IF(LEFT(I1622,3)="R1 ","L6",IF(D1622&gt;=2014,"L1",IF(D1622&gt;=1998,"L2",IF(D1622&gt;=1987,"L3",IF(D1622&gt;=1978,"L4",IF(D1622&gt;=1965,"L5","L6"))))))</f>
        <v>L1</v>
      </c>
      <c r="H1622" s="4" t="str">
        <f aca="false">IFERROR(INDEX(Lanes!$C$2:$C$60,MATCH(LEFT(I1622,FIND(" ",I1622)-1),Lanes!$A$2:$A$60,0)),"?")</f>
        <v>Core</v>
      </c>
      <c r="I1622" s="4" t="s">
        <v>5469</v>
      </c>
      <c r="J1622" s="4"/>
      <c r="K1622" s="4" t="s">
        <v>44</v>
      </c>
      <c r="L1622" s="4" t="s">
        <v>45</v>
      </c>
      <c r="M1622" s="4" t="s">
        <v>131</v>
      </c>
      <c r="N1622" s="4"/>
      <c r="O1622" s="4" t="s">
        <v>12103</v>
      </c>
      <c r="P1622" s="2" t="s">
        <v>12104</v>
      </c>
      <c r="Q1622" s="2" t="s">
        <v>12105</v>
      </c>
      <c r="R1622" s="4" t="s">
        <v>50</v>
      </c>
      <c r="S1622" s="4" t="s">
        <v>12106</v>
      </c>
      <c r="T1622" s="4" t="s">
        <v>402</v>
      </c>
      <c r="U1622" s="4"/>
      <c r="V1622" s="4"/>
      <c r="W1622" s="4"/>
      <c r="X1622" s="2" t="s">
        <v>12107</v>
      </c>
      <c r="Y1622" s="4" t="s">
        <v>77</v>
      </c>
      <c r="Z1622" s="4"/>
      <c r="AA1622" s="4"/>
      <c r="AB1622" s="4"/>
    </row>
    <row r="1623" customFormat="false" ht="75" hidden="false" customHeight="true" outlineLevel="0" collapsed="false">
      <c r="A1623" s="4" t="s">
        <v>12108</v>
      </c>
      <c r="B1623" s="4" t="s">
        <v>12101</v>
      </c>
      <c r="C1623" s="4" t="s">
        <v>12109</v>
      </c>
      <c r="D1623" s="4" t="n">
        <v>2025</v>
      </c>
      <c r="E1623" s="4" t="s">
        <v>91</v>
      </c>
      <c r="F1623" s="4" t="s">
        <v>1142</v>
      </c>
      <c r="G1623" s="4" t="str">
        <f aca="false">IF(LEFT(I1623,3)="R1 ","L6",IF(D1623&gt;=2014,"L1",IF(D1623&gt;=1998,"L2",IF(D1623&gt;=1987,"L3",IF(D1623&gt;=1978,"L4",IF(D1623&gt;=1965,"L5","L6"))))))</f>
        <v>L1</v>
      </c>
      <c r="H1623" s="4" t="str">
        <f aca="false">IFERROR(INDEX(Lanes!$C$2:$C$60,MATCH(LEFT(I1623,FIND(" ",I1623)-1),Lanes!$A$2:$A$60,0)),"?")</f>
        <v>Core</v>
      </c>
      <c r="I1623" s="4" t="s">
        <v>5469</v>
      </c>
      <c r="J1623" s="4"/>
      <c r="K1623" s="4" t="s">
        <v>44</v>
      </c>
      <c r="L1623" s="4" t="s">
        <v>45</v>
      </c>
      <c r="M1623" s="4" t="s">
        <v>131</v>
      </c>
      <c r="N1623" s="4"/>
      <c r="O1623" s="4" t="s">
        <v>12110</v>
      </c>
      <c r="P1623" s="2" t="s">
        <v>12111</v>
      </c>
      <c r="Q1623" s="2" t="s">
        <v>12112</v>
      </c>
      <c r="R1623" s="4" t="s">
        <v>50</v>
      </c>
      <c r="S1623" s="4" t="s">
        <v>12113</v>
      </c>
      <c r="T1623" s="4" t="s">
        <v>402</v>
      </c>
      <c r="U1623" s="4"/>
      <c r="V1623" s="4"/>
      <c r="W1623" s="4"/>
      <c r="X1623" s="2" t="s">
        <v>12114</v>
      </c>
      <c r="Y1623" s="4" t="s">
        <v>77</v>
      </c>
      <c r="Z1623" s="4"/>
      <c r="AA1623" s="4"/>
      <c r="AB1623" s="4"/>
    </row>
    <row r="1624" customFormat="false" ht="75" hidden="false" customHeight="true" outlineLevel="0" collapsed="false">
      <c r="A1624" s="4" t="s">
        <v>12115</v>
      </c>
      <c r="B1624" s="4" t="s">
        <v>12116</v>
      </c>
      <c r="C1624" s="4" t="s">
        <v>12117</v>
      </c>
      <c r="D1624" s="4" t="n">
        <v>2025</v>
      </c>
      <c r="E1624" s="4" t="s">
        <v>91</v>
      </c>
      <c r="F1624" s="4" t="s">
        <v>1142</v>
      </c>
      <c r="G1624" s="4" t="str">
        <f aca="false">IF(LEFT(I1624,3)="R1 ","L6",IF(D1624&gt;=2014,"L1",IF(D1624&gt;=1998,"L2",IF(D1624&gt;=1987,"L3",IF(D1624&gt;=1978,"L4",IF(D1624&gt;=1965,"L5","L6"))))))</f>
        <v>L1</v>
      </c>
      <c r="H1624" s="4" t="str">
        <f aca="false">IFERROR(INDEX(Lanes!$C$2:$C$60,MATCH(LEFT(I1624,FIND(" ",I1624)-1),Lanes!$A$2:$A$60,0)),"?")</f>
        <v>Core</v>
      </c>
      <c r="I1624" s="4" t="s">
        <v>5469</v>
      </c>
      <c r="J1624" s="4"/>
      <c r="K1624" s="4" t="s">
        <v>445</v>
      </c>
      <c r="L1624" s="4" t="s">
        <v>887</v>
      </c>
      <c r="M1624" s="4" t="s">
        <v>11234</v>
      </c>
      <c r="N1624" s="4"/>
      <c r="O1624" s="4" t="s">
        <v>12118</v>
      </c>
      <c r="P1624" s="2" t="s">
        <v>12119</v>
      </c>
      <c r="Q1624" s="2" t="s">
        <v>12120</v>
      </c>
      <c r="R1624" s="4" t="s">
        <v>391</v>
      </c>
      <c r="S1624" s="4" t="s">
        <v>12121</v>
      </c>
      <c r="T1624" s="4" t="s">
        <v>402</v>
      </c>
      <c r="U1624" s="4"/>
      <c r="V1624" s="4" t="s">
        <v>12122</v>
      </c>
      <c r="W1624" s="4"/>
      <c r="X1624" s="2" t="s">
        <v>12123</v>
      </c>
      <c r="Y1624" s="4" t="s">
        <v>54</v>
      </c>
      <c r="Z1624" s="4"/>
      <c r="AA1624" s="4"/>
      <c r="AB1624" s="4"/>
    </row>
    <row r="1625" customFormat="false" ht="75" hidden="false" customHeight="true" outlineLevel="0" collapsed="false">
      <c r="A1625" s="4" t="s">
        <v>12124</v>
      </c>
      <c r="B1625" s="4" t="s">
        <v>12125</v>
      </c>
      <c r="C1625" s="4" t="s">
        <v>12126</v>
      </c>
      <c r="D1625" s="4" t="n">
        <v>2020</v>
      </c>
      <c r="E1625" s="4" t="s">
        <v>91</v>
      </c>
      <c r="F1625" s="4" t="s">
        <v>12127</v>
      </c>
      <c r="G1625" s="4" t="str">
        <f aca="false">IF(LEFT(I1625,3)="R1 ","L6",IF(D1625&gt;=2014,"L1",IF(D1625&gt;=1998,"L2",IF(D1625&gt;=1987,"L3",IF(D1625&gt;=1978,"L4",IF(D1625&gt;=1965,"L5","L6"))))))</f>
        <v>L1</v>
      </c>
      <c r="H1625" s="4" t="str">
        <f aca="false">IFERROR(INDEX(Lanes!$C$2:$C$60,MATCH(LEFT(I1625,FIND(" ",I1625)-1),Lanes!$A$2:$A$60,0)),"?")</f>
        <v>Core</v>
      </c>
      <c r="I1625" s="4" t="s">
        <v>11546</v>
      </c>
      <c r="J1625" s="4"/>
      <c r="K1625" s="4" t="s">
        <v>249</v>
      </c>
      <c r="L1625" s="4" t="s">
        <v>45</v>
      </c>
      <c r="M1625" s="4" t="s">
        <v>307</v>
      </c>
      <c r="N1625" s="4"/>
      <c r="O1625" s="4" t="s">
        <v>12128</v>
      </c>
      <c r="P1625" s="2" t="s">
        <v>12129</v>
      </c>
      <c r="Q1625" s="2" t="s">
        <v>12130</v>
      </c>
      <c r="R1625" s="4" t="s">
        <v>50</v>
      </c>
      <c r="S1625" s="4" t="s">
        <v>12131</v>
      </c>
      <c r="T1625" s="4" t="s">
        <v>52</v>
      </c>
      <c r="U1625" s="4" t="s">
        <v>75</v>
      </c>
      <c r="V1625" s="4" t="s">
        <v>11531</v>
      </c>
      <c r="W1625" s="4" t="s">
        <v>75</v>
      </c>
      <c r="X1625" s="2" t="s">
        <v>12132</v>
      </c>
      <c r="Y1625" s="4" t="s">
        <v>54</v>
      </c>
      <c r="Z1625" s="4"/>
      <c r="AA1625" s="4"/>
      <c r="AB1625" s="4"/>
    </row>
    <row r="1626" customFormat="false" ht="75" hidden="false" customHeight="true" outlineLevel="0" collapsed="false">
      <c r="A1626" s="4" t="s">
        <v>12133</v>
      </c>
      <c r="B1626" s="4" t="s">
        <v>12125</v>
      </c>
      <c r="C1626" s="4" t="s">
        <v>12134</v>
      </c>
      <c r="D1626" s="4" t="n">
        <v>2024</v>
      </c>
      <c r="E1626" s="4" t="s">
        <v>91</v>
      </c>
      <c r="F1626" s="4" t="s">
        <v>10137</v>
      </c>
      <c r="G1626" s="4" t="str">
        <f aca="false">IF(LEFT(I1626,3)="R1 ","L6",IF(D1626&gt;=2014,"L1",IF(D1626&gt;=1998,"L2",IF(D1626&gt;=1987,"L3",IF(D1626&gt;=1978,"L4",IF(D1626&gt;=1965,"L5","L6"))))))</f>
        <v>L1</v>
      </c>
      <c r="H1626" s="4" t="str">
        <f aca="false">IFERROR(INDEX(Lanes!$C$2:$C$60,MATCH(LEFT(I1626,FIND(" ",I1626)-1),Lanes!$A$2:$A$60,0)),"?")</f>
        <v>Core</v>
      </c>
      <c r="I1626" s="4" t="s">
        <v>11546</v>
      </c>
      <c r="J1626" s="4"/>
      <c r="K1626" s="4" t="s">
        <v>249</v>
      </c>
      <c r="L1626" s="4" t="s">
        <v>45</v>
      </c>
      <c r="M1626" s="4" t="s">
        <v>307</v>
      </c>
      <c r="N1626" s="4"/>
      <c r="O1626" s="4" t="s">
        <v>12135</v>
      </c>
      <c r="P1626" s="2" t="s">
        <v>12136</v>
      </c>
      <c r="Q1626" s="2" t="s">
        <v>12137</v>
      </c>
      <c r="R1626" s="4" t="s">
        <v>50</v>
      </c>
      <c r="S1626" s="4" t="s">
        <v>12138</v>
      </c>
      <c r="T1626" s="4" t="s">
        <v>52</v>
      </c>
      <c r="U1626" s="4"/>
      <c r="V1626" s="4" t="s">
        <v>11870</v>
      </c>
      <c r="W1626" s="4" t="s">
        <v>75</v>
      </c>
      <c r="X1626" s="2" t="s">
        <v>12139</v>
      </c>
      <c r="Y1626" s="4" t="s">
        <v>54</v>
      </c>
      <c r="Z1626" s="4"/>
      <c r="AA1626" s="4"/>
      <c r="AB1626" s="4"/>
    </row>
    <row r="1627" customFormat="false" ht="75" hidden="false" customHeight="true" outlineLevel="0" collapsed="false">
      <c r="A1627" s="4" t="s">
        <v>12140</v>
      </c>
      <c r="B1627" s="4" t="s">
        <v>12141</v>
      </c>
      <c r="C1627" s="4" t="s">
        <v>12142</v>
      </c>
      <c r="D1627" s="4" t="n">
        <v>2022</v>
      </c>
      <c r="E1627" s="4" t="s">
        <v>2246</v>
      </c>
      <c r="F1627" s="4" t="s">
        <v>10137</v>
      </c>
      <c r="G1627" s="4" t="str">
        <f aca="false">IF(LEFT(I1627,3)="R1 ","L6",IF(D1627&gt;=2014,"L1",IF(D1627&gt;=1998,"L2",IF(D1627&gt;=1987,"L3",IF(D1627&gt;=1978,"L4",IF(D1627&gt;=1965,"L5","L6"))))))</f>
        <v>L1</v>
      </c>
      <c r="H1627" s="4" t="str">
        <f aca="false">IFERROR(INDEX(Lanes!$C$2:$C$60,MATCH(LEFT(I1627,FIND(" ",I1627)-1),Lanes!$A$2:$A$60,0)),"?")</f>
        <v>Core</v>
      </c>
      <c r="I1627" s="4" t="s">
        <v>11546</v>
      </c>
      <c r="J1627" s="4"/>
      <c r="K1627" s="4" t="s">
        <v>370</v>
      </c>
      <c r="L1627" s="4" t="s">
        <v>93</v>
      </c>
      <c r="M1627" s="4" t="s">
        <v>12143</v>
      </c>
      <c r="N1627" s="4"/>
      <c r="O1627" s="4" t="s">
        <v>12144</v>
      </c>
      <c r="P1627" s="2" t="s">
        <v>12145</v>
      </c>
      <c r="Q1627" s="2" t="s">
        <v>12146</v>
      </c>
      <c r="R1627" s="4" t="s">
        <v>50</v>
      </c>
      <c r="S1627" s="4" t="s">
        <v>12147</v>
      </c>
      <c r="T1627" s="4" t="s">
        <v>107</v>
      </c>
      <c r="U1627" s="4"/>
      <c r="V1627" s="4"/>
      <c r="W1627" s="4" t="s">
        <v>75</v>
      </c>
      <c r="X1627" s="2" t="s">
        <v>12148</v>
      </c>
      <c r="Y1627" s="4" t="s">
        <v>77</v>
      </c>
      <c r="Z1627" s="4"/>
      <c r="AA1627" s="4"/>
      <c r="AB1627" s="4"/>
    </row>
    <row r="1628" customFormat="false" ht="75" hidden="false" customHeight="true" outlineLevel="0" collapsed="false">
      <c r="A1628" s="4" t="s">
        <v>12149</v>
      </c>
      <c r="B1628" s="4" t="s">
        <v>12150</v>
      </c>
      <c r="C1628" s="4" t="s">
        <v>12151</v>
      </c>
      <c r="D1628" s="4" t="n">
        <v>2021</v>
      </c>
      <c r="E1628" s="4" t="s">
        <v>91</v>
      </c>
      <c r="F1628" s="4" t="s">
        <v>1142</v>
      </c>
      <c r="G1628" s="4" t="str">
        <f aca="false">IF(LEFT(I1628,3)="R1 ","L6",IF(D1628&gt;=2014,"L1",IF(D1628&gt;=1998,"L2",IF(D1628&gt;=1987,"L3",IF(D1628&gt;=1978,"L4",IF(D1628&gt;=1965,"L5","L6"))))))</f>
        <v>L1</v>
      </c>
      <c r="H1628" s="4" t="str">
        <f aca="false">IFERROR(INDEX(Lanes!$C$2:$C$60,MATCH(LEFT(I1628,FIND(" ",I1628)-1),Lanes!$A$2:$A$60,0)),"?")</f>
        <v>Core</v>
      </c>
      <c r="I1628" s="4" t="s">
        <v>11546</v>
      </c>
      <c r="J1628" s="4"/>
      <c r="K1628" s="4" t="s">
        <v>370</v>
      </c>
      <c r="L1628" s="4" t="s">
        <v>516</v>
      </c>
      <c r="M1628" s="4" t="s">
        <v>10056</v>
      </c>
      <c r="N1628" s="4"/>
      <c r="O1628" s="4" t="s">
        <v>12152</v>
      </c>
      <c r="P1628" s="2" t="s">
        <v>12153</v>
      </c>
      <c r="Q1628" s="2" t="s">
        <v>12154</v>
      </c>
      <c r="R1628" s="4" t="s">
        <v>50</v>
      </c>
      <c r="S1628" s="4" t="s">
        <v>12155</v>
      </c>
      <c r="T1628" s="4" t="s">
        <v>107</v>
      </c>
      <c r="U1628" s="4"/>
      <c r="V1628" s="4"/>
      <c r="W1628" s="4" t="s">
        <v>75</v>
      </c>
      <c r="X1628" s="2" t="s">
        <v>12156</v>
      </c>
      <c r="Y1628" s="4" t="s">
        <v>54</v>
      </c>
      <c r="Z1628" s="4"/>
      <c r="AA1628" s="4"/>
      <c r="AB1628" s="4"/>
    </row>
    <row r="1629" customFormat="false" ht="75" hidden="false" customHeight="true" outlineLevel="0" collapsed="false">
      <c r="A1629" s="4" t="s">
        <v>12157</v>
      </c>
      <c r="B1629" s="4" t="s">
        <v>12150</v>
      </c>
      <c r="C1629" s="4" t="s">
        <v>12158</v>
      </c>
      <c r="D1629" s="4" t="n">
        <v>2023</v>
      </c>
      <c r="E1629" s="4" t="s">
        <v>91</v>
      </c>
      <c r="F1629" s="4" t="s">
        <v>11258</v>
      </c>
      <c r="G1629" s="4" t="str">
        <f aca="false">IF(LEFT(I1629,3)="R1 ","L6",IF(D1629&gt;=2014,"L1",IF(D1629&gt;=1998,"L2",IF(D1629&gt;=1987,"L3",IF(D1629&gt;=1978,"L4",IF(D1629&gt;=1965,"L5","L6"))))))</f>
        <v>L1</v>
      </c>
      <c r="H1629" s="4" t="str">
        <f aca="false">IFERROR(INDEX(Lanes!$C$2:$C$60,MATCH(LEFT(I1629,FIND(" ",I1629)-1),Lanes!$A$2:$A$60,0)),"?")</f>
        <v>Core</v>
      </c>
      <c r="I1629" s="4" t="s">
        <v>11546</v>
      </c>
      <c r="J1629" s="4"/>
      <c r="K1629" s="4" t="s">
        <v>370</v>
      </c>
      <c r="L1629" s="4" t="s">
        <v>516</v>
      </c>
      <c r="M1629" s="4" t="s">
        <v>10056</v>
      </c>
      <c r="N1629" s="4"/>
      <c r="O1629" s="4" t="s">
        <v>12159</v>
      </c>
      <c r="P1629" s="2" t="s">
        <v>12160</v>
      </c>
      <c r="Q1629" s="2" t="s">
        <v>12161</v>
      </c>
      <c r="R1629" s="4" t="s">
        <v>50</v>
      </c>
      <c r="S1629" s="4" t="s">
        <v>12162</v>
      </c>
      <c r="T1629" s="4" t="s">
        <v>107</v>
      </c>
      <c r="U1629" s="4"/>
      <c r="V1629" s="4"/>
      <c r="W1629" s="4" t="s">
        <v>75</v>
      </c>
      <c r="X1629" s="2" t="s">
        <v>12163</v>
      </c>
      <c r="Y1629" s="4" t="s">
        <v>77</v>
      </c>
      <c r="Z1629" s="4"/>
      <c r="AA1629" s="4"/>
      <c r="AB1629" s="4"/>
    </row>
    <row r="1630" customFormat="false" ht="75" hidden="false" customHeight="true" outlineLevel="0" collapsed="false">
      <c r="A1630" s="4" t="s">
        <v>12164</v>
      </c>
      <c r="B1630" s="4" t="s">
        <v>12150</v>
      </c>
      <c r="C1630" s="4" t="s">
        <v>12165</v>
      </c>
      <c r="D1630" s="4" t="n">
        <v>2025</v>
      </c>
      <c r="E1630" s="4" t="s">
        <v>91</v>
      </c>
      <c r="F1630" s="4" t="s">
        <v>11258</v>
      </c>
      <c r="G1630" s="4" t="str">
        <f aca="false">IF(LEFT(I1630,3)="R1 ","L6",IF(D1630&gt;=2014,"L1",IF(D1630&gt;=1998,"L2",IF(D1630&gt;=1987,"L3",IF(D1630&gt;=1978,"L4",IF(D1630&gt;=1965,"L5","L6"))))))</f>
        <v>L1</v>
      </c>
      <c r="H1630" s="4" t="str">
        <f aca="false">IFERROR(INDEX(Lanes!$C$2:$C$60,MATCH(LEFT(I1630,FIND(" ",I1630)-1),Lanes!$A$2:$A$60,0)),"?")</f>
        <v>Core</v>
      </c>
      <c r="I1630" s="4" t="s">
        <v>11546</v>
      </c>
      <c r="J1630" s="4"/>
      <c r="K1630" s="4" t="s">
        <v>370</v>
      </c>
      <c r="L1630" s="4" t="s">
        <v>516</v>
      </c>
      <c r="M1630" s="4" t="s">
        <v>10056</v>
      </c>
      <c r="N1630" s="4"/>
      <c r="O1630" s="4" t="s">
        <v>12166</v>
      </c>
      <c r="P1630" s="2" t="s">
        <v>12167</v>
      </c>
      <c r="Q1630" s="2" t="s">
        <v>12168</v>
      </c>
      <c r="R1630" s="4" t="s">
        <v>50</v>
      </c>
      <c r="S1630" s="4" t="s">
        <v>12169</v>
      </c>
      <c r="T1630" s="4" t="s">
        <v>52</v>
      </c>
      <c r="U1630" s="4"/>
      <c r="V1630" s="4" t="s">
        <v>12170</v>
      </c>
      <c r="W1630" s="4" t="s">
        <v>75</v>
      </c>
      <c r="X1630" s="2" t="s">
        <v>12171</v>
      </c>
      <c r="Y1630" s="4" t="s">
        <v>54</v>
      </c>
      <c r="Z1630" s="4"/>
      <c r="AA1630" s="4"/>
      <c r="AB1630" s="4"/>
    </row>
    <row r="1631" customFormat="false" ht="75" hidden="false" customHeight="true" outlineLevel="0" collapsed="false">
      <c r="A1631" s="4" t="s">
        <v>12172</v>
      </c>
      <c r="B1631" s="4" t="s">
        <v>12173</v>
      </c>
      <c r="C1631" s="4" t="s">
        <v>12174</v>
      </c>
      <c r="D1631" s="4" t="n">
        <v>2023</v>
      </c>
      <c r="E1631" s="4" t="s">
        <v>91</v>
      </c>
      <c r="F1631" s="4" t="s">
        <v>1142</v>
      </c>
      <c r="G1631" s="4" t="str">
        <f aca="false">IF(LEFT(I1631,3)="R1 ","L6",IF(D1631&gt;=2014,"L1",IF(D1631&gt;=1998,"L2",IF(D1631&gt;=1987,"L3",IF(D1631&gt;=1978,"L4",IF(D1631&gt;=1965,"L5","L6"))))))</f>
        <v>L1</v>
      </c>
      <c r="H1631" s="4" t="str">
        <f aca="false">IFERROR(INDEX(Lanes!$C$2:$C$60,MATCH(LEFT(I1631,FIND(" ",I1631)-1),Lanes!$A$2:$A$60,0)),"?")</f>
        <v>Core</v>
      </c>
      <c r="I1631" s="4" t="s">
        <v>11546</v>
      </c>
      <c r="J1631" s="4"/>
      <c r="K1631" s="4" t="s">
        <v>2528</v>
      </c>
      <c r="L1631" s="4" t="s">
        <v>352</v>
      </c>
      <c r="M1631" s="4" t="s">
        <v>353</v>
      </c>
      <c r="N1631" s="4"/>
      <c r="O1631" s="4" t="s">
        <v>12175</v>
      </c>
      <c r="P1631" s="2" t="s">
        <v>12176</v>
      </c>
      <c r="Q1631" s="2" t="s">
        <v>12177</v>
      </c>
      <c r="R1631" s="4" t="s">
        <v>50</v>
      </c>
      <c r="S1631" s="4" t="s">
        <v>12178</v>
      </c>
      <c r="T1631" s="4" t="s">
        <v>107</v>
      </c>
      <c r="U1631" s="4"/>
      <c r="V1631" s="4" t="s">
        <v>12179</v>
      </c>
      <c r="W1631" s="4" t="s">
        <v>75</v>
      </c>
      <c r="X1631" s="2" t="s">
        <v>12180</v>
      </c>
      <c r="Y1631" s="4" t="s">
        <v>77</v>
      </c>
      <c r="Z1631" s="4"/>
      <c r="AA1631" s="4"/>
      <c r="AB1631" s="4"/>
    </row>
    <row r="1632" customFormat="false" ht="75" hidden="false" customHeight="true" outlineLevel="0" collapsed="false">
      <c r="A1632" s="4" t="s">
        <v>12181</v>
      </c>
      <c r="B1632" s="4" t="s">
        <v>12173</v>
      </c>
      <c r="C1632" s="4" t="s">
        <v>12182</v>
      </c>
      <c r="D1632" s="4" t="n">
        <v>2025</v>
      </c>
      <c r="E1632" s="4" t="s">
        <v>91</v>
      </c>
      <c r="F1632" s="4" t="s">
        <v>1142</v>
      </c>
      <c r="G1632" s="4" t="str">
        <f aca="false">IF(LEFT(I1632,3)="R1 ","L6",IF(D1632&gt;=2014,"L1",IF(D1632&gt;=1998,"L2",IF(D1632&gt;=1987,"L3",IF(D1632&gt;=1978,"L4",IF(D1632&gt;=1965,"L5","L6"))))))</f>
        <v>L1</v>
      </c>
      <c r="H1632" s="4" t="str">
        <f aca="false">IFERROR(INDEX(Lanes!$C$2:$C$60,MATCH(LEFT(I1632,FIND(" ",I1632)-1),Lanes!$A$2:$A$60,0)),"?")</f>
        <v>Core</v>
      </c>
      <c r="I1632" s="4" t="s">
        <v>11546</v>
      </c>
      <c r="J1632" s="4"/>
      <c r="K1632" s="4" t="s">
        <v>2528</v>
      </c>
      <c r="L1632" s="4" t="s">
        <v>352</v>
      </c>
      <c r="M1632" s="4" t="s">
        <v>353</v>
      </c>
      <c r="N1632" s="4"/>
      <c r="O1632" s="4" t="s">
        <v>12183</v>
      </c>
      <c r="P1632" s="2" t="s">
        <v>12184</v>
      </c>
      <c r="Q1632" s="2" t="s">
        <v>12185</v>
      </c>
      <c r="R1632" s="4" t="s">
        <v>50</v>
      </c>
      <c r="S1632" s="4" t="s">
        <v>12186</v>
      </c>
      <c r="T1632" s="4" t="s">
        <v>52</v>
      </c>
      <c r="U1632" s="4"/>
      <c r="V1632" s="4" t="s">
        <v>12170</v>
      </c>
      <c r="W1632" s="4" t="s">
        <v>75</v>
      </c>
      <c r="X1632" s="2" t="s">
        <v>12187</v>
      </c>
      <c r="Y1632" s="4" t="s">
        <v>54</v>
      </c>
      <c r="Z1632" s="4"/>
      <c r="AA1632" s="4"/>
      <c r="AB1632" s="4"/>
    </row>
    <row r="1633" customFormat="false" ht="75" hidden="false" customHeight="true" outlineLevel="0" collapsed="false">
      <c r="A1633" s="4" t="s">
        <v>12188</v>
      </c>
      <c r="B1633" s="4" t="s">
        <v>12189</v>
      </c>
      <c r="C1633" s="4" t="s">
        <v>12190</v>
      </c>
      <c r="D1633" s="4" t="n">
        <v>2026</v>
      </c>
      <c r="E1633" s="4" t="s">
        <v>91</v>
      </c>
      <c r="F1633" s="4" t="s">
        <v>12191</v>
      </c>
      <c r="G1633" s="4" t="str">
        <f aca="false">IF(LEFT(I1633,3)="R1 ","L6",IF(D1633&gt;=2014,"L1",IF(D1633&gt;=1998,"L2",IF(D1633&gt;=1987,"L3",IF(D1633&gt;=1978,"L4",IF(D1633&gt;=1965,"L5","L6"))))))</f>
        <v>L1</v>
      </c>
      <c r="H1633" s="4" t="str">
        <f aca="false">IFERROR(INDEX(Lanes!$C$2:$C$60,MATCH(LEFT(I1633,FIND(" ",I1633)-1),Lanes!$A$2:$A$60,0)),"?")</f>
        <v>Core</v>
      </c>
      <c r="I1633" s="4" t="s">
        <v>11546</v>
      </c>
      <c r="J1633" s="4"/>
      <c r="K1633" s="4" t="s">
        <v>370</v>
      </c>
      <c r="L1633" s="4" t="s">
        <v>352</v>
      </c>
      <c r="M1633" s="4" t="s">
        <v>353</v>
      </c>
      <c r="N1633" s="4"/>
      <c r="O1633" s="4" t="s">
        <v>12192</v>
      </c>
      <c r="P1633" s="2" t="s">
        <v>12193</v>
      </c>
      <c r="Q1633" s="2" t="s">
        <v>12194</v>
      </c>
      <c r="R1633" s="4" t="s">
        <v>391</v>
      </c>
      <c r="S1633" s="4" t="s">
        <v>12195</v>
      </c>
      <c r="T1633" s="4" t="s">
        <v>107</v>
      </c>
      <c r="U1633" s="4"/>
      <c r="V1633" s="4" t="s">
        <v>12196</v>
      </c>
      <c r="W1633" s="4" t="s">
        <v>75</v>
      </c>
      <c r="X1633" s="2" t="s">
        <v>12197</v>
      </c>
      <c r="Y1633" s="4" t="s">
        <v>54</v>
      </c>
      <c r="Z1633" s="4"/>
      <c r="AA1633" s="4"/>
      <c r="AB1633" s="4"/>
    </row>
    <row r="1634" customFormat="false" ht="75" hidden="false" customHeight="true" outlineLevel="0" collapsed="false">
      <c r="A1634" s="4" t="s">
        <v>12198</v>
      </c>
      <c r="B1634" s="4" t="s">
        <v>12199</v>
      </c>
      <c r="C1634" s="4" t="s">
        <v>12200</v>
      </c>
      <c r="D1634" s="4" t="n">
        <v>2026</v>
      </c>
      <c r="E1634" s="4" t="s">
        <v>91</v>
      </c>
      <c r="F1634" s="4" t="s">
        <v>1142</v>
      </c>
      <c r="G1634" s="4" t="str">
        <f aca="false">IF(LEFT(I1634,3)="R1 ","L6",IF(D1634&gt;=2014,"L1",IF(D1634&gt;=1998,"L2",IF(D1634&gt;=1987,"L3",IF(D1634&gt;=1978,"L4",IF(D1634&gt;=1965,"L5","L6"))))))</f>
        <v>L1</v>
      </c>
      <c r="H1634" s="4" t="str">
        <f aca="false">IFERROR(INDEX(Lanes!$C$2:$C$60,MATCH(LEFT(I1634,FIND(" ",I1634)-1),Lanes!$A$2:$A$60,0)),"?")</f>
        <v>Core</v>
      </c>
      <c r="I1634" s="4" t="s">
        <v>11546</v>
      </c>
      <c r="J1634" s="4"/>
      <c r="K1634" s="4" t="s">
        <v>370</v>
      </c>
      <c r="L1634" s="4" t="s">
        <v>352</v>
      </c>
      <c r="M1634" s="4" t="s">
        <v>353</v>
      </c>
      <c r="N1634" s="4"/>
      <c r="O1634" s="4" t="s">
        <v>12201</v>
      </c>
      <c r="P1634" s="2" t="s">
        <v>12202</v>
      </c>
      <c r="Q1634" s="2" t="s">
        <v>12203</v>
      </c>
      <c r="R1634" s="4" t="s">
        <v>50</v>
      </c>
      <c r="S1634" s="4" t="s">
        <v>12204</v>
      </c>
      <c r="T1634" s="4" t="s">
        <v>402</v>
      </c>
      <c r="U1634" s="4"/>
      <c r="V1634" s="4"/>
      <c r="W1634" s="4" t="s">
        <v>75</v>
      </c>
      <c r="X1634" s="2" t="s">
        <v>12205</v>
      </c>
      <c r="Y1634" s="4" t="s">
        <v>77</v>
      </c>
      <c r="Z1634" s="4"/>
      <c r="AA1634" s="4"/>
      <c r="AB1634" s="4"/>
    </row>
    <row r="1635" customFormat="false" ht="75" hidden="false" customHeight="true" outlineLevel="0" collapsed="false">
      <c r="A1635" s="4" t="s">
        <v>12206</v>
      </c>
      <c r="B1635" s="4" t="s">
        <v>12207</v>
      </c>
      <c r="C1635" s="4" t="s">
        <v>12208</v>
      </c>
      <c r="D1635" s="4" t="n">
        <v>2025</v>
      </c>
      <c r="E1635" s="4" t="s">
        <v>91</v>
      </c>
      <c r="F1635" s="4" t="s">
        <v>11892</v>
      </c>
      <c r="G1635" s="4" t="str">
        <f aca="false">IF(LEFT(I1635,3)="R1 ","L6",IF(D1635&gt;=2014,"L1",IF(D1635&gt;=1998,"L2",IF(D1635&gt;=1987,"L3",IF(D1635&gt;=1978,"L4",IF(D1635&gt;=1965,"L5","L6"))))))</f>
        <v>L1</v>
      </c>
      <c r="H1635" s="4" t="str">
        <f aca="false">IFERROR(INDEX(Lanes!$C$2:$C$60,MATCH(LEFT(I1635,FIND(" ",I1635)-1),Lanes!$A$2:$A$60,0)),"?")</f>
        <v>Core</v>
      </c>
      <c r="I1635" s="4" t="s">
        <v>11546</v>
      </c>
      <c r="J1635" s="4"/>
      <c r="K1635" s="4" t="s">
        <v>370</v>
      </c>
      <c r="L1635" s="4" t="s">
        <v>45</v>
      </c>
      <c r="M1635" s="4" t="s">
        <v>1982</v>
      </c>
      <c r="N1635" s="4"/>
      <c r="O1635" s="4" t="s">
        <v>12209</v>
      </c>
      <c r="P1635" s="2" t="s">
        <v>12210</v>
      </c>
      <c r="Q1635" s="2" t="s">
        <v>12211</v>
      </c>
      <c r="R1635" s="4" t="s">
        <v>50</v>
      </c>
      <c r="S1635" s="4" t="s">
        <v>12212</v>
      </c>
      <c r="T1635" s="4" t="s">
        <v>107</v>
      </c>
      <c r="U1635" s="4"/>
      <c r="V1635" s="4" t="s">
        <v>12213</v>
      </c>
      <c r="W1635" s="4" t="s">
        <v>75</v>
      </c>
      <c r="X1635" s="2" t="s">
        <v>12214</v>
      </c>
      <c r="Y1635" s="4" t="s">
        <v>54</v>
      </c>
      <c r="Z1635" s="4"/>
      <c r="AA1635" s="4"/>
      <c r="AB1635" s="4"/>
    </row>
    <row r="1636" customFormat="false" ht="75" hidden="false" customHeight="true" outlineLevel="0" collapsed="false">
      <c r="A1636" s="4" t="s">
        <v>12215</v>
      </c>
      <c r="B1636" s="4" t="s">
        <v>12216</v>
      </c>
      <c r="C1636" s="4" t="s">
        <v>12217</v>
      </c>
      <c r="D1636" s="4" t="n">
        <v>2025</v>
      </c>
      <c r="E1636" s="4" t="s">
        <v>91</v>
      </c>
      <c r="F1636" s="4" t="s">
        <v>1142</v>
      </c>
      <c r="G1636" s="4" t="str">
        <f aca="false">IF(LEFT(I1636,3)="R1 ","L6",IF(D1636&gt;=2014,"L1",IF(D1636&gt;=1998,"L2",IF(D1636&gt;=1987,"L3",IF(D1636&gt;=1978,"L4",IF(D1636&gt;=1965,"L5","L6"))))))</f>
        <v>L1</v>
      </c>
      <c r="H1636" s="4" t="str">
        <f aca="false">IFERROR(INDEX(Lanes!$C$2:$C$60,MATCH(LEFT(I1636,FIND(" ",I1636)-1),Lanes!$A$2:$A$60,0)),"?")</f>
        <v>Core</v>
      </c>
      <c r="I1636" s="4" t="s">
        <v>11546</v>
      </c>
      <c r="J1636" s="4"/>
      <c r="K1636" s="4" t="s">
        <v>44</v>
      </c>
      <c r="L1636" s="4" t="s">
        <v>93</v>
      </c>
      <c r="M1636" s="4" t="s">
        <v>157</v>
      </c>
      <c r="N1636" s="4"/>
      <c r="O1636" s="4" t="s">
        <v>12218</v>
      </c>
      <c r="P1636" s="2" t="s">
        <v>12219</v>
      </c>
      <c r="Q1636" s="2" t="s">
        <v>12220</v>
      </c>
      <c r="R1636" s="4" t="s">
        <v>391</v>
      </c>
      <c r="S1636" s="4" t="s">
        <v>12221</v>
      </c>
      <c r="T1636" s="4" t="s">
        <v>52</v>
      </c>
      <c r="U1636" s="4"/>
      <c r="V1636" s="4" t="s">
        <v>10576</v>
      </c>
      <c r="W1636" s="4" t="s">
        <v>75</v>
      </c>
      <c r="X1636" s="2" t="s">
        <v>12222</v>
      </c>
      <c r="Y1636" s="4" t="s">
        <v>54</v>
      </c>
      <c r="Z1636" s="4"/>
      <c r="AA1636" s="4"/>
      <c r="AB1636" s="4"/>
    </row>
    <row r="1637" customFormat="false" ht="75" hidden="false" customHeight="true" outlineLevel="0" collapsed="false">
      <c r="A1637" s="4" t="s">
        <v>12223</v>
      </c>
      <c r="B1637" s="4" t="s">
        <v>12224</v>
      </c>
      <c r="C1637" s="4" t="s">
        <v>12225</v>
      </c>
      <c r="D1637" s="4" t="n">
        <v>2023</v>
      </c>
      <c r="E1637" s="4" t="s">
        <v>91</v>
      </c>
      <c r="F1637" s="4" t="s">
        <v>2916</v>
      </c>
      <c r="G1637" s="4" t="str">
        <f aca="false">IF(LEFT(I1637,3)="R1 ","L6",IF(D1637&gt;=2014,"L1",IF(D1637&gt;=1998,"L2",IF(D1637&gt;=1987,"L3",IF(D1637&gt;=1978,"L4",IF(D1637&gt;=1965,"L5","L6"))))))</f>
        <v>L1</v>
      </c>
      <c r="H1637" s="4" t="str">
        <f aca="false">IFERROR(INDEX(Lanes!$C$2:$C$60,MATCH(LEFT(I1637,FIND(" ",I1637)-1),Lanes!$A$2:$A$60,0)),"?")</f>
        <v>Core</v>
      </c>
      <c r="I1637" s="4" t="s">
        <v>11546</v>
      </c>
      <c r="J1637" s="4"/>
      <c r="K1637" s="4" t="s">
        <v>202</v>
      </c>
      <c r="L1637" s="4" t="s">
        <v>887</v>
      </c>
      <c r="M1637" s="4" t="s">
        <v>12226</v>
      </c>
      <c r="N1637" s="4"/>
      <c r="O1637" s="4" t="s">
        <v>12227</v>
      </c>
      <c r="P1637" s="2" t="s">
        <v>12228</v>
      </c>
      <c r="Q1637" s="2" t="s">
        <v>12229</v>
      </c>
      <c r="R1637" s="4" t="s">
        <v>50</v>
      </c>
      <c r="S1637" s="4" t="s">
        <v>12230</v>
      </c>
      <c r="T1637" s="4" t="s">
        <v>52</v>
      </c>
      <c r="U1637" s="4"/>
      <c r="V1637" s="4" t="s">
        <v>9961</v>
      </c>
      <c r="W1637" s="4" t="s">
        <v>75</v>
      </c>
      <c r="X1637" s="2" t="s">
        <v>12231</v>
      </c>
      <c r="Y1637" s="4" t="s">
        <v>54</v>
      </c>
      <c r="Z1637" s="4"/>
      <c r="AA1637" s="4"/>
      <c r="AB1637" s="4"/>
    </row>
    <row r="1638" customFormat="false" ht="75" hidden="false" customHeight="true" outlineLevel="0" collapsed="false">
      <c r="A1638" s="4" t="s">
        <v>12232</v>
      </c>
      <c r="B1638" s="4" t="s">
        <v>12233</v>
      </c>
      <c r="C1638" s="4" t="s">
        <v>12234</v>
      </c>
      <c r="D1638" s="4" t="n">
        <v>2026</v>
      </c>
      <c r="E1638" s="4" t="s">
        <v>91</v>
      </c>
      <c r="F1638" s="4" t="s">
        <v>9025</v>
      </c>
      <c r="G1638" s="4" t="str">
        <f aca="false">IF(LEFT(I1638,3)="R1 ","L6",IF(D1638&gt;=2014,"L1",IF(D1638&gt;=1998,"L2",IF(D1638&gt;=1987,"L3",IF(D1638&gt;=1978,"L4",IF(D1638&gt;=1965,"L5","L6"))))))</f>
        <v>L1</v>
      </c>
      <c r="H1638" s="4" t="str">
        <f aca="false">IFERROR(INDEX(Lanes!$C$2:$C$60,MATCH(LEFT(I1638,FIND(" ",I1638)-1),Lanes!$A$2:$A$60,0)),"?")</f>
        <v>Core</v>
      </c>
      <c r="I1638" s="4" t="s">
        <v>11546</v>
      </c>
      <c r="J1638" s="4"/>
      <c r="K1638" s="4" t="s">
        <v>69</v>
      </c>
      <c r="L1638" s="4" t="s">
        <v>45</v>
      </c>
      <c r="M1638" s="4" t="s">
        <v>131</v>
      </c>
      <c r="N1638" s="4"/>
      <c r="O1638" s="4" t="s">
        <v>12235</v>
      </c>
      <c r="P1638" s="2" t="s">
        <v>12236</v>
      </c>
      <c r="Q1638" s="2" t="s">
        <v>12237</v>
      </c>
      <c r="R1638" s="4" t="s">
        <v>50</v>
      </c>
      <c r="S1638" s="4" t="s">
        <v>12238</v>
      </c>
      <c r="T1638" s="4" t="s">
        <v>107</v>
      </c>
      <c r="U1638" s="4"/>
      <c r="V1638" s="4"/>
      <c r="W1638" s="4"/>
      <c r="X1638" s="2" t="s">
        <v>12239</v>
      </c>
      <c r="Y1638" s="4" t="s">
        <v>77</v>
      </c>
      <c r="Z1638" s="4"/>
      <c r="AA1638" s="4"/>
      <c r="AB1638" s="4"/>
    </row>
    <row r="1639" customFormat="false" ht="75" hidden="false" customHeight="true" outlineLevel="0" collapsed="false">
      <c r="A1639" s="4" t="s">
        <v>12240</v>
      </c>
      <c r="B1639" s="4" t="s">
        <v>12241</v>
      </c>
      <c r="C1639" s="4" t="s">
        <v>12242</v>
      </c>
      <c r="D1639" s="4" t="n">
        <v>2024</v>
      </c>
      <c r="E1639" s="4" t="s">
        <v>91</v>
      </c>
      <c r="F1639" s="4" t="s">
        <v>2614</v>
      </c>
      <c r="G1639" s="4" t="str">
        <f aca="false">IF(LEFT(I1639,3)="R1 ","L6",IF(D1639&gt;=2014,"L1",IF(D1639&gt;=1998,"L2",IF(D1639&gt;=1987,"L3",IF(D1639&gt;=1978,"L4",IF(D1639&gt;=1965,"L5","L6"))))))</f>
        <v>L1</v>
      </c>
      <c r="H1639" s="4" t="str">
        <f aca="false">IFERROR(INDEX(Lanes!$C$2:$C$60,MATCH(LEFT(I1639,FIND(" ",I1639)-1),Lanes!$A$2:$A$60,0)),"?")</f>
        <v>Core</v>
      </c>
      <c r="I1639" s="4" t="s">
        <v>11546</v>
      </c>
      <c r="J1639" s="4"/>
      <c r="K1639" s="4" t="s">
        <v>69</v>
      </c>
      <c r="L1639" s="4" t="s">
        <v>45</v>
      </c>
      <c r="M1639" s="4" t="s">
        <v>131</v>
      </c>
      <c r="N1639" s="4"/>
      <c r="O1639" s="4" t="s">
        <v>12243</v>
      </c>
      <c r="P1639" s="2" t="s">
        <v>12244</v>
      </c>
      <c r="Q1639" s="2" t="s">
        <v>12245</v>
      </c>
      <c r="R1639" s="4" t="s">
        <v>50</v>
      </c>
      <c r="S1639" s="4" t="s">
        <v>12246</v>
      </c>
      <c r="T1639" s="4" t="s">
        <v>107</v>
      </c>
      <c r="U1639" s="4"/>
      <c r="V1639" s="4" t="s">
        <v>6486</v>
      </c>
      <c r="W1639" s="4"/>
      <c r="X1639" s="2" t="s">
        <v>12247</v>
      </c>
      <c r="Y1639" s="4" t="s">
        <v>54</v>
      </c>
      <c r="Z1639" s="4"/>
      <c r="AA1639" s="4"/>
      <c r="AB1639" s="4"/>
    </row>
    <row r="1640" customFormat="false" ht="75" hidden="false" customHeight="true" outlineLevel="0" collapsed="false">
      <c r="A1640" s="4" t="s">
        <v>12248</v>
      </c>
      <c r="B1640" s="4" t="s">
        <v>12249</v>
      </c>
      <c r="C1640" s="4" t="s">
        <v>12250</v>
      </c>
      <c r="D1640" s="4" t="n">
        <v>2020</v>
      </c>
      <c r="E1640" s="4" t="s">
        <v>91</v>
      </c>
      <c r="F1640" s="4" t="s">
        <v>12251</v>
      </c>
      <c r="G1640" s="4" t="str">
        <f aca="false">IF(LEFT(I1640,3)="R1 ","L6",IF(D1640&gt;=2014,"L1",IF(D1640&gt;=1998,"L2",IF(D1640&gt;=1987,"L3",IF(D1640&gt;=1978,"L4",IF(D1640&gt;=1965,"L5","L6"))))))</f>
        <v>L1</v>
      </c>
      <c r="H1640" s="4" t="str">
        <f aca="false">IFERROR(INDEX(Lanes!$C$2:$C$60,MATCH(LEFT(I1640,FIND(" ",I1640)-1),Lanes!$A$2:$A$60,0)),"?")</f>
        <v>Core</v>
      </c>
      <c r="I1640" s="4" t="s">
        <v>11546</v>
      </c>
      <c r="J1640" s="4"/>
      <c r="K1640" s="4" t="s">
        <v>44</v>
      </c>
      <c r="L1640" s="4" t="s">
        <v>45</v>
      </c>
      <c r="M1640" s="4" t="s">
        <v>12252</v>
      </c>
      <c r="N1640" s="4"/>
      <c r="O1640" s="4" t="s">
        <v>12253</v>
      </c>
      <c r="P1640" s="2" t="s">
        <v>12254</v>
      </c>
      <c r="Q1640" s="2" t="s">
        <v>12255</v>
      </c>
      <c r="R1640" s="4" t="s">
        <v>50</v>
      </c>
      <c r="S1640" s="4" t="s">
        <v>12256</v>
      </c>
      <c r="T1640" s="4" t="s">
        <v>107</v>
      </c>
      <c r="U1640" s="4"/>
      <c r="V1640" s="4"/>
      <c r="W1640" s="4"/>
      <c r="X1640" s="2" t="s">
        <v>12257</v>
      </c>
      <c r="Y1640" s="4" t="s">
        <v>77</v>
      </c>
      <c r="Z1640" s="4"/>
      <c r="AA1640" s="4"/>
      <c r="AB1640" s="4"/>
    </row>
    <row r="1641" customFormat="false" ht="75" hidden="false" customHeight="true" outlineLevel="0" collapsed="false">
      <c r="A1641" s="4" t="s">
        <v>12258</v>
      </c>
      <c r="B1641" s="4" t="s">
        <v>12249</v>
      </c>
      <c r="C1641" s="4" t="s">
        <v>12259</v>
      </c>
      <c r="D1641" s="4" t="n">
        <v>2022</v>
      </c>
      <c r="E1641" s="4" t="s">
        <v>91</v>
      </c>
      <c r="F1641" s="4" t="s">
        <v>12251</v>
      </c>
      <c r="G1641" s="4" t="str">
        <f aca="false">IF(LEFT(I1641,3)="R1 ","L6",IF(D1641&gt;=2014,"L1",IF(D1641&gt;=1998,"L2",IF(D1641&gt;=1987,"L3",IF(D1641&gt;=1978,"L4",IF(D1641&gt;=1965,"L5","L6"))))))</f>
        <v>L1</v>
      </c>
      <c r="H1641" s="4" t="str">
        <f aca="false">IFERROR(INDEX(Lanes!$C$2:$C$60,MATCH(LEFT(I1641,FIND(" ",I1641)-1),Lanes!$A$2:$A$60,0)),"?")</f>
        <v>Core</v>
      </c>
      <c r="I1641" s="4" t="s">
        <v>11546</v>
      </c>
      <c r="J1641" s="4"/>
      <c r="K1641" s="4" t="s">
        <v>44</v>
      </c>
      <c r="L1641" s="4" t="s">
        <v>45</v>
      </c>
      <c r="M1641" s="4" t="s">
        <v>12252</v>
      </c>
      <c r="N1641" s="4"/>
      <c r="O1641" s="4" t="s">
        <v>12260</v>
      </c>
      <c r="P1641" s="2" t="s">
        <v>12261</v>
      </c>
      <c r="Q1641" s="2" t="s">
        <v>12262</v>
      </c>
      <c r="R1641" s="4" t="s">
        <v>50</v>
      </c>
      <c r="S1641" s="4" t="s">
        <v>12263</v>
      </c>
      <c r="T1641" s="4" t="s">
        <v>107</v>
      </c>
      <c r="U1641" s="4"/>
      <c r="V1641" s="4"/>
      <c r="W1641" s="4"/>
      <c r="X1641" s="2" t="s">
        <v>12257</v>
      </c>
      <c r="Y1641" s="4" t="s">
        <v>77</v>
      </c>
      <c r="Z1641" s="4"/>
      <c r="AA1641" s="4"/>
      <c r="AB1641" s="4"/>
    </row>
    <row r="1642" customFormat="false" ht="75" hidden="false" customHeight="true" outlineLevel="0" collapsed="false">
      <c r="A1642" s="4" t="s">
        <v>12264</v>
      </c>
      <c r="B1642" s="4" t="s">
        <v>12249</v>
      </c>
      <c r="C1642" s="4" t="s">
        <v>12265</v>
      </c>
      <c r="D1642" s="4" t="n">
        <v>2025</v>
      </c>
      <c r="E1642" s="4" t="s">
        <v>91</v>
      </c>
      <c r="F1642" s="4" t="s">
        <v>12266</v>
      </c>
      <c r="G1642" s="4" t="str">
        <f aca="false">IF(LEFT(I1642,3)="R1 ","L6",IF(D1642&gt;=2014,"L1",IF(D1642&gt;=1998,"L2",IF(D1642&gt;=1987,"L3",IF(D1642&gt;=1978,"L4",IF(D1642&gt;=1965,"L5","L6"))))))</f>
        <v>L1</v>
      </c>
      <c r="H1642" s="4" t="str">
        <f aca="false">IFERROR(INDEX(Lanes!$C$2:$C$60,MATCH(LEFT(I1642,FIND(" ",I1642)-1),Lanes!$A$2:$A$60,0)),"?")</f>
        <v>Core</v>
      </c>
      <c r="I1642" s="4" t="s">
        <v>11546</v>
      </c>
      <c r="J1642" s="4"/>
      <c r="K1642" s="4" t="s">
        <v>44</v>
      </c>
      <c r="L1642" s="4" t="s">
        <v>45</v>
      </c>
      <c r="M1642" s="4" t="s">
        <v>12252</v>
      </c>
      <c r="N1642" s="4"/>
      <c r="O1642" s="4" t="s">
        <v>12267</v>
      </c>
      <c r="P1642" s="2" t="s">
        <v>12268</v>
      </c>
      <c r="Q1642" s="2" t="s">
        <v>12269</v>
      </c>
      <c r="R1642" s="4" t="s">
        <v>50</v>
      </c>
      <c r="S1642" s="4" t="s">
        <v>12265</v>
      </c>
      <c r="T1642" s="4" t="s">
        <v>107</v>
      </c>
      <c r="U1642" s="4"/>
      <c r="V1642" s="4"/>
      <c r="W1642" s="4"/>
      <c r="X1642" s="2" t="s">
        <v>12257</v>
      </c>
      <c r="Y1642" s="4" t="s">
        <v>77</v>
      </c>
      <c r="Z1642" s="4"/>
      <c r="AA1642" s="4"/>
      <c r="AB1642" s="4"/>
    </row>
    <row r="1643" customFormat="false" ht="75" hidden="false" customHeight="true" outlineLevel="0" collapsed="false">
      <c r="A1643" s="4" t="s">
        <v>12270</v>
      </c>
      <c r="B1643" s="4" t="s">
        <v>12271</v>
      </c>
      <c r="C1643" s="4" t="s">
        <v>12272</v>
      </c>
      <c r="D1643" s="4" t="n">
        <v>2025</v>
      </c>
      <c r="E1643" s="4" t="s">
        <v>91</v>
      </c>
      <c r="F1643" s="4" t="s">
        <v>9025</v>
      </c>
      <c r="G1643" s="4" t="str">
        <f aca="false">IF(LEFT(I1643,3)="R1 ","L6",IF(D1643&gt;=2014,"L1",IF(D1643&gt;=1998,"L2",IF(D1643&gt;=1987,"L3",IF(D1643&gt;=1978,"L4",IF(D1643&gt;=1965,"L5","L6"))))))</f>
        <v>L1</v>
      </c>
      <c r="H1643" s="4" t="str">
        <f aca="false">IFERROR(INDEX(Lanes!$C$2:$C$60,MATCH(LEFT(I1643,FIND(" ",I1643)-1),Lanes!$A$2:$A$60,0)),"?")</f>
        <v>Core</v>
      </c>
      <c r="I1643" s="4" t="s">
        <v>11546</v>
      </c>
      <c r="J1643" s="4"/>
      <c r="K1643" s="4" t="s">
        <v>113</v>
      </c>
      <c r="L1643" s="4" t="s">
        <v>45</v>
      </c>
      <c r="M1643" s="4" t="s">
        <v>131</v>
      </c>
      <c r="N1643" s="4"/>
      <c r="O1643" s="4" t="s">
        <v>12273</v>
      </c>
      <c r="P1643" s="2" t="s">
        <v>12274</v>
      </c>
      <c r="Q1643" s="2" t="s">
        <v>12275</v>
      </c>
      <c r="R1643" s="4" t="s">
        <v>50</v>
      </c>
      <c r="S1643" s="4" t="s">
        <v>12272</v>
      </c>
      <c r="T1643" s="4" t="s">
        <v>402</v>
      </c>
      <c r="U1643" s="4"/>
      <c r="V1643" s="4"/>
      <c r="W1643" s="4"/>
      <c r="X1643" s="2" t="s">
        <v>12276</v>
      </c>
      <c r="Y1643" s="4" t="s">
        <v>77</v>
      </c>
      <c r="Z1643" s="4"/>
      <c r="AA1643" s="4"/>
      <c r="AB1643" s="4"/>
    </row>
    <row r="1644" customFormat="false" ht="75" hidden="false" customHeight="true" outlineLevel="0" collapsed="false">
      <c r="A1644" s="4" t="s">
        <v>12277</v>
      </c>
      <c r="B1644" s="4" t="s">
        <v>12278</v>
      </c>
      <c r="C1644" s="4" t="s">
        <v>12279</v>
      </c>
      <c r="D1644" s="4" t="n">
        <v>2026</v>
      </c>
      <c r="E1644" s="4" t="s">
        <v>91</v>
      </c>
      <c r="F1644" s="4" t="s">
        <v>12280</v>
      </c>
      <c r="G1644" s="4" t="str">
        <f aca="false">IF(LEFT(I1644,3)="R1 ","L6",IF(D1644&gt;=2014,"L1",IF(D1644&gt;=1998,"L2",IF(D1644&gt;=1987,"L3",IF(D1644&gt;=1978,"L4",IF(D1644&gt;=1965,"L5","L6"))))))</f>
        <v>L1</v>
      </c>
      <c r="H1644" s="4" t="str">
        <f aca="false">IFERROR(INDEX(Lanes!$C$2:$C$60,MATCH(LEFT(I1644,FIND(" ",I1644)-1),Lanes!$A$2:$A$60,0)),"?")</f>
        <v>Core</v>
      </c>
      <c r="I1644" s="4" t="s">
        <v>11546</v>
      </c>
      <c r="J1644" s="4"/>
      <c r="K1644" s="4" t="s">
        <v>429</v>
      </c>
      <c r="L1644" s="4" t="s">
        <v>93</v>
      </c>
      <c r="M1644" s="4" t="s">
        <v>12281</v>
      </c>
      <c r="N1644" s="4"/>
      <c r="O1644" s="4" t="s">
        <v>12282</v>
      </c>
      <c r="P1644" s="2" t="s">
        <v>12283</v>
      </c>
      <c r="Q1644" s="2" t="s">
        <v>12284</v>
      </c>
      <c r="R1644" s="4" t="s">
        <v>50</v>
      </c>
      <c r="S1644" s="4" t="s">
        <v>12279</v>
      </c>
      <c r="T1644" s="4" t="s">
        <v>402</v>
      </c>
      <c r="U1644" s="4"/>
      <c r="V1644" s="4"/>
      <c r="W1644" s="4"/>
      <c r="X1644" s="2" t="s">
        <v>12285</v>
      </c>
      <c r="Y1644" s="4" t="s">
        <v>77</v>
      </c>
      <c r="Z1644" s="4"/>
      <c r="AA1644" s="4"/>
      <c r="AB1644" s="4"/>
    </row>
    <row r="1645" customFormat="false" ht="75" hidden="false" customHeight="true" outlineLevel="0" collapsed="false">
      <c r="A1645" s="4" t="s">
        <v>12286</v>
      </c>
      <c r="B1645" s="4" t="s">
        <v>12287</v>
      </c>
      <c r="C1645" s="4" t="s">
        <v>12288</v>
      </c>
      <c r="D1645" s="4" t="n">
        <v>2025</v>
      </c>
      <c r="E1645" s="4" t="s">
        <v>91</v>
      </c>
      <c r="F1645" s="4" t="s">
        <v>564</v>
      </c>
      <c r="G1645" s="4" t="str">
        <f aca="false">IF(LEFT(I1645,3)="R1 ","L6",IF(D1645&gt;=2014,"L1",IF(D1645&gt;=1998,"L2",IF(D1645&gt;=1987,"L3",IF(D1645&gt;=1978,"L4",IF(D1645&gt;=1965,"L5","L6"))))))</f>
        <v>L1</v>
      </c>
      <c r="H1645" s="4" t="str">
        <f aca="false">IFERROR(INDEX(Lanes!$C$2:$C$60,MATCH(LEFT(I1645,FIND(" ",I1645)-1),Lanes!$A$2:$A$60,0)),"?")</f>
        <v>Core</v>
      </c>
      <c r="I1645" s="4" t="s">
        <v>11546</v>
      </c>
      <c r="J1645" s="4"/>
      <c r="K1645" s="4" t="s">
        <v>370</v>
      </c>
      <c r="L1645" s="4" t="s">
        <v>352</v>
      </c>
      <c r="M1645" s="4" t="s">
        <v>353</v>
      </c>
      <c r="N1645" s="4"/>
      <c r="O1645" s="4" t="s">
        <v>12289</v>
      </c>
      <c r="P1645" s="2" t="s">
        <v>12290</v>
      </c>
      <c r="Q1645" s="2" t="s">
        <v>12291</v>
      </c>
      <c r="R1645" s="4" t="s">
        <v>50</v>
      </c>
      <c r="S1645" s="4" t="s">
        <v>12292</v>
      </c>
      <c r="T1645" s="4" t="s">
        <v>107</v>
      </c>
      <c r="U1645" s="4"/>
      <c r="V1645" s="4" t="s">
        <v>10576</v>
      </c>
      <c r="W1645" s="4"/>
      <c r="X1645" s="2" t="s">
        <v>12293</v>
      </c>
      <c r="Y1645" s="4" t="s">
        <v>54</v>
      </c>
      <c r="Z1645" s="4"/>
      <c r="AA1645" s="4"/>
      <c r="AB1645" s="4"/>
    </row>
    <row r="1646" customFormat="false" ht="75" hidden="false" customHeight="true" outlineLevel="0" collapsed="false">
      <c r="A1646" s="4" t="s">
        <v>12294</v>
      </c>
      <c r="B1646" s="4" t="s">
        <v>12295</v>
      </c>
      <c r="C1646" s="4" t="s">
        <v>12296</v>
      </c>
      <c r="D1646" s="4" t="n">
        <v>2026</v>
      </c>
      <c r="E1646" s="4" t="s">
        <v>91</v>
      </c>
      <c r="F1646" s="4" t="s">
        <v>1142</v>
      </c>
      <c r="G1646" s="4" t="str">
        <f aca="false">IF(LEFT(I1646,3)="R1 ","L6",IF(D1646&gt;=2014,"L1",IF(D1646&gt;=1998,"L2",IF(D1646&gt;=1987,"L3",IF(D1646&gt;=1978,"L4",IF(D1646&gt;=1965,"L5","L6"))))))</f>
        <v>L1</v>
      </c>
      <c r="H1646" s="4" t="str">
        <f aca="false">IFERROR(INDEX(Lanes!$C$2:$C$60,MATCH(LEFT(I1646,FIND(" ",I1646)-1),Lanes!$A$2:$A$60,0)),"?")</f>
        <v>Core</v>
      </c>
      <c r="I1646" s="4" t="s">
        <v>11546</v>
      </c>
      <c r="J1646" s="4"/>
      <c r="K1646" s="4" t="s">
        <v>69</v>
      </c>
      <c r="L1646" s="4" t="s">
        <v>352</v>
      </c>
      <c r="M1646" s="4" t="s">
        <v>353</v>
      </c>
      <c r="N1646" s="4"/>
      <c r="O1646" s="4" t="s">
        <v>12297</v>
      </c>
      <c r="P1646" s="2" t="s">
        <v>12298</v>
      </c>
      <c r="Q1646" s="2" t="s">
        <v>12299</v>
      </c>
      <c r="R1646" s="4" t="s">
        <v>50</v>
      </c>
      <c r="S1646" s="4" t="s">
        <v>12300</v>
      </c>
      <c r="T1646" s="4" t="s">
        <v>107</v>
      </c>
      <c r="U1646" s="4"/>
      <c r="V1646" s="4" t="s">
        <v>11597</v>
      </c>
      <c r="W1646" s="4"/>
      <c r="X1646" s="2" t="s">
        <v>12301</v>
      </c>
      <c r="Y1646" s="4" t="s">
        <v>54</v>
      </c>
      <c r="Z1646" s="4"/>
      <c r="AA1646" s="4"/>
      <c r="AB1646" s="4"/>
    </row>
    <row r="1647" customFormat="false" ht="75" hidden="false" customHeight="true" outlineLevel="0" collapsed="false">
      <c r="A1647" s="4" t="s">
        <v>12302</v>
      </c>
      <c r="B1647" s="4" t="s">
        <v>12303</v>
      </c>
      <c r="C1647" s="4" t="s">
        <v>12304</v>
      </c>
      <c r="D1647" s="4" t="n">
        <v>2026</v>
      </c>
      <c r="E1647" s="4" t="s">
        <v>91</v>
      </c>
      <c r="F1647" s="4" t="s">
        <v>1142</v>
      </c>
      <c r="G1647" s="4" t="str">
        <f aca="false">IF(LEFT(I1647,3)="R1 ","L6",IF(D1647&gt;=2014,"L1",IF(D1647&gt;=1998,"L2",IF(D1647&gt;=1987,"L3",IF(D1647&gt;=1978,"L4",IF(D1647&gt;=1965,"L5","L6"))))))</f>
        <v>L1</v>
      </c>
      <c r="H1647" s="4" t="str">
        <f aca="false">IFERROR(INDEX(Lanes!$C$2:$C$60,MATCH(LEFT(I1647,FIND(" ",I1647)-1),Lanes!$A$2:$A$60,0)),"?")</f>
        <v>Core</v>
      </c>
      <c r="I1647" s="4" t="s">
        <v>11546</v>
      </c>
      <c r="J1647" s="4"/>
      <c r="K1647" s="4" t="s">
        <v>370</v>
      </c>
      <c r="L1647" s="4" t="s">
        <v>352</v>
      </c>
      <c r="M1647" s="4" t="s">
        <v>131</v>
      </c>
      <c r="N1647" s="4"/>
      <c r="O1647" s="4" t="s">
        <v>12305</v>
      </c>
      <c r="P1647" s="2" t="s">
        <v>12306</v>
      </c>
      <c r="Q1647" s="2" t="s">
        <v>12307</v>
      </c>
      <c r="R1647" s="4" t="s">
        <v>391</v>
      </c>
      <c r="S1647" s="4" t="s">
        <v>12308</v>
      </c>
      <c r="T1647" s="4" t="s">
        <v>402</v>
      </c>
      <c r="U1647" s="4"/>
      <c r="V1647" s="4"/>
      <c r="W1647" s="4"/>
      <c r="X1647" s="2" t="s">
        <v>12309</v>
      </c>
      <c r="Y1647" s="4" t="s">
        <v>77</v>
      </c>
      <c r="Z1647" s="4"/>
      <c r="AA1647" s="4"/>
      <c r="AB1647" s="4"/>
    </row>
    <row r="1648" customFormat="false" ht="75" hidden="false" customHeight="true" outlineLevel="0" collapsed="false">
      <c r="A1648" s="4" t="s">
        <v>12310</v>
      </c>
      <c r="B1648" s="4" t="s">
        <v>12311</v>
      </c>
      <c r="C1648" s="4" t="s">
        <v>12312</v>
      </c>
      <c r="D1648" s="4" t="n">
        <v>2023</v>
      </c>
      <c r="E1648" s="4" t="s">
        <v>413</v>
      </c>
      <c r="F1648" s="4" t="s">
        <v>1142</v>
      </c>
      <c r="G1648" s="4" t="str">
        <f aca="false">IF(LEFT(I1648,3)="R1 ","L6",IF(D1648&gt;=2014,"L1",IF(D1648&gt;=1998,"L2",IF(D1648&gt;=1987,"L3",IF(D1648&gt;=1978,"L4",IF(D1648&gt;=1965,"L5","L6"))))))</f>
        <v>L1</v>
      </c>
      <c r="H1648" s="4" t="str">
        <f aca="false">IFERROR(INDEX(Lanes!$C$2:$C$60,MATCH(LEFT(I1648,FIND(" ",I1648)-1),Lanes!$A$2:$A$60,0)),"?")</f>
        <v>Core</v>
      </c>
      <c r="I1648" s="4" t="s">
        <v>11546</v>
      </c>
      <c r="J1648" s="4"/>
      <c r="K1648" s="4" t="s">
        <v>370</v>
      </c>
      <c r="L1648" s="4" t="s">
        <v>229</v>
      </c>
      <c r="M1648" s="4" t="s">
        <v>12313</v>
      </c>
      <c r="N1648" s="4"/>
      <c r="O1648" s="4" t="s">
        <v>12314</v>
      </c>
      <c r="P1648" s="2" t="s">
        <v>12315</v>
      </c>
      <c r="Q1648" s="2" t="s">
        <v>12316</v>
      </c>
      <c r="R1648" s="4" t="s">
        <v>391</v>
      </c>
      <c r="S1648" s="4" t="s">
        <v>12317</v>
      </c>
      <c r="T1648" s="4" t="s">
        <v>402</v>
      </c>
      <c r="U1648" s="4"/>
      <c r="V1648" s="4" t="s">
        <v>12318</v>
      </c>
      <c r="W1648" s="4"/>
      <c r="X1648" s="2" t="s">
        <v>12319</v>
      </c>
      <c r="Y1648" s="4" t="s">
        <v>54</v>
      </c>
      <c r="Z1648" s="4"/>
      <c r="AA1648" s="4"/>
      <c r="AB1648" s="4"/>
    </row>
    <row r="1649" customFormat="false" ht="75" hidden="false" customHeight="true" outlineLevel="0" collapsed="false">
      <c r="A1649" s="4" t="s">
        <v>12320</v>
      </c>
      <c r="B1649" s="4" t="s">
        <v>12321</v>
      </c>
      <c r="C1649" s="4" t="s">
        <v>12321</v>
      </c>
      <c r="D1649" s="4" t="n">
        <v>2026</v>
      </c>
      <c r="E1649" s="4" t="s">
        <v>91</v>
      </c>
      <c r="F1649" s="4" t="s">
        <v>10137</v>
      </c>
      <c r="G1649" s="4" t="str">
        <f aca="false">IF(LEFT(I1649,3)="R1 ","L6",IF(D1649&gt;=2014,"L1",IF(D1649&gt;=1998,"L2",IF(D1649&gt;=1987,"L3",IF(D1649&gt;=1978,"L4",IF(D1649&gt;=1965,"L5","L6"))))))</f>
        <v>L1</v>
      </c>
      <c r="H1649" s="4" t="str">
        <f aca="false">IFERROR(INDEX(Lanes!$C$2:$C$60,MATCH(LEFT(I1649,FIND(" ",I1649)-1),Lanes!$A$2:$A$60,0)),"?")</f>
        <v>Core</v>
      </c>
      <c r="I1649" s="4" t="s">
        <v>11546</v>
      </c>
      <c r="J1649" s="4"/>
      <c r="K1649" s="4" t="s">
        <v>429</v>
      </c>
      <c r="L1649" s="4" t="s">
        <v>45</v>
      </c>
      <c r="M1649" s="4" t="s">
        <v>131</v>
      </c>
      <c r="N1649" s="4"/>
      <c r="O1649" s="4" t="s">
        <v>12322</v>
      </c>
      <c r="P1649" s="2" t="s">
        <v>12323</v>
      </c>
      <c r="Q1649" s="2" t="s">
        <v>12324</v>
      </c>
      <c r="R1649" s="4" t="s">
        <v>50</v>
      </c>
      <c r="S1649" s="4" t="s">
        <v>12325</v>
      </c>
      <c r="T1649" s="4" t="s">
        <v>107</v>
      </c>
      <c r="U1649" s="4"/>
      <c r="V1649" s="4" t="s">
        <v>11836</v>
      </c>
      <c r="W1649" s="4"/>
      <c r="X1649" s="2" t="s">
        <v>12326</v>
      </c>
      <c r="Y1649" s="4" t="s">
        <v>54</v>
      </c>
      <c r="Z1649" s="4"/>
      <c r="AA1649" s="4"/>
      <c r="AB1649" s="4"/>
    </row>
    <row r="1650" customFormat="false" ht="75" hidden="false" customHeight="true" outlineLevel="0" collapsed="false">
      <c r="A1650" s="4" t="s">
        <v>12327</v>
      </c>
      <c r="B1650" s="4" t="s">
        <v>12328</v>
      </c>
      <c r="C1650" s="4" t="s">
        <v>12329</v>
      </c>
      <c r="D1650" s="4" t="n">
        <v>2021</v>
      </c>
      <c r="E1650" s="4" t="s">
        <v>91</v>
      </c>
      <c r="F1650" s="4" t="s">
        <v>1142</v>
      </c>
      <c r="G1650" s="4" t="str">
        <f aca="false">IF(LEFT(I1650,3)="R1 ","L6",IF(D1650&gt;=2014,"L1",IF(D1650&gt;=1998,"L2",IF(D1650&gt;=1987,"L3",IF(D1650&gt;=1978,"L4",IF(D1650&gt;=1965,"L5","L6"))))))</f>
        <v>L1</v>
      </c>
      <c r="H1650" s="4" t="str">
        <f aca="false">IFERROR(INDEX(Lanes!$C$2:$C$60,MATCH(LEFT(I1650,FIND(" ",I1650)-1),Lanes!$A$2:$A$60,0)),"?")</f>
        <v>Core</v>
      </c>
      <c r="I1650" s="4" t="s">
        <v>11318</v>
      </c>
      <c r="J1650" s="4"/>
      <c r="K1650" s="4" t="s">
        <v>249</v>
      </c>
      <c r="L1650" s="4" t="s">
        <v>472</v>
      </c>
      <c r="M1650" s="4" t="s">
        <v>1565</v>
      </c>
      <c r="N1650" s="4"/>
      <c r="O1650" s="4" t="s">
        <v>12330</v>
      </c>
      <c r="P1650" s="2" t="s">
        <v>12331</v>
      </c>
      <c r="Q1650" s="2" t="s">
        <v>12332</v>
      </c>
      <c r="R1650" s="4" t="s">
        <v>391</v>
      </c>
      <c r="S1650" s="4" t="s">
        <v>12333</v>
      </c>
      <c r="T1650" s="4" t="s">
        <v>402</v>
      </c>
      <c r="U1650" s="4"/>
      <c r="V1650" s="4"/>
      <c r="W1650" s="4" t="s">
        <v>75</v>
      </c>
      <c r="X1650" s="2" t="s">
        <v>12334</v>
      </c>
      <c r="Y1650" s="4" t="s">
        <v>54</v>
      </c>
      <c r="Z1650" s="4"/>
      <c r="AA1650" s="4"/>
      <c r="AB1650" s="4"/>
    </row>
    <row r="1651" customFormat="false" ht="75" hidden="false" customHeight="true" outlineLevel="0" collapsed="false">
      <c r="A1651" s="4" t="s">
        <v>12335</v>
      </c>
      <c r="B1651" s="4" t="s">
        <v>12328</v>
      </c>
      <c r="C1651" s="4" t="s">
        <v>12336</v>
      </c>
      <c r="D1651" s="4" t="n">
        <v>2023</v>
      </c>
      <c r="E1651" s="4" t="s">
        <v>91</v>
      </c>
      <c r="F1651" s="4" t="s">
        <v>1142</v>
      </c>
      <c r="G1651" s="4" t="str">
        <f aca="false">IF(LEFT(I1651,3)="R1 ","L6",IF(D1651&gt;=2014,"L1",IF(D1651&gt;=1998,"L2",IF(D1651&gt;=1987,"L3",IF(D1651&gt;=1978,"L4",IF(D1651&gt;=1965,"L5","L6"))))))</f>
        <v>L1</v>
      </c>
      <c r="H1651" s="4" t="str">
        <f aca="false">IFERROR(INDEX(Lanes!$C$2:$C$60,MATCH(LEFT(I1651,FIND(" ",I1651)-1),Lanes!$A$2:$A$60,0)),"?")</f>
        <v>Core</v>
      </c>
      <c r="I1651" s="4" t="s">
        <v>11318</v>
      </c>
      <c r="J1651" s="4"/>
      <c r="K1651" s="4" t="s">
        <v>249</v>
      </c>
      <c r="L1651" s="4" t="s">
        <v>472</v>
      </c>
      <c r="M1651" s="4" t="s">
        <v>1565</v>
      </c>
      <c r="N1651" s="4"/>
      <c r="O1651" s="4" t="s">
        <v>12337</v>
      </c>
      <c r="P1651" s="2" t="s">
        <v>12338</v>
      </c>
      <c r="Q1651" s="2" t="s">
        <v>12339</v>
      </c>
      <c r="R1651" s="4" t="s">
        <v>50</v>
      </c>
      <c r="S1651" s="4" t="s">
        <v>12340</v>
      </c>
      <c r="T1651" s="4" t="s">
        <v>107</v>
      </c>
      <c r="U1651" s="4"/>
      <c r="V1651" s="4"/>
      <c r="W1651" s="4" t="s">
        <v>75</v>
      </c>
      <c r="X1651" s="2" t="s">
        <v>12341</v>
      </c>
      <c r="Y1651" s="4" t="s">
        <v>54</v>
      </c>
      <c r="Z1651" s="4"/>
      <c r="AA1651" s="4"/>
      <c r="AB1651" s="4"/>
    </row>
    <row r="1652" customFormat="false" ht="75" hidden="false" customHeight="true" outlineLevel="0" collapsed="false">
      <c r="A1652" s="4" t="s">
        <v>12342</v>
      </c>
      <c r="B1652" s="4" t="s">
        <v>12328</v>
      </c>
      <c r="C1652" s="4" t="s">
        <v>12343</v>
      </c>
      <c r="D1652" s="4" t="n">
        <v>2025</v>
      </c>
      <c r="E1652" s="4" t="s">
        <v>91</v>
      </c>
      <c r="F1652" s="4" t="s">
        <v>7273</v>
      </c>
      <c r="G1652" s="4" t="str">
        <f aca="false">IF(LEFT(I1652,3)="R1 ","L6",IF(D1652&gt;=2014,"L1",IF(D1652&gt;=1998,"L2",IF(D1652&gt;=1987,"L3",IF(D1652&gt;=1978,"L4",IF(D1652&gt;=1965,"L5","L6"))))))</f>
        <v>L1</v>
      </c>
      <c r="H1652" s="4" t="str">
        <f aca="false">IFERROR(INDEX(Lanes!$C$2:$C$60,MATCH(LEFT(I1652,FIND(" ",I1652)-1),Lanes!$A$2:$A$60,0)),"?")</f>
        <v>Core</v>
      </c>
      <c r="I1652" s="4" t="s">
        <v>11318</v>
      </c>
      <c r="J1652" s="4"/>
      <c r="K1652" s="4" t="s">
        <v>249</v>
      </c>
      <c r="L1652" s="4" t="s">
        <v>472</v>
      </c>
      <c r="M1652" s="4" t="s">
        <v>1565</v>
      </c>
      <c r="N1652" s="4"/>
      <c r="O1652" s="4" t="s">
        <v>12344</v>
      </c>
      <c r="P1652" s="2" t="s">
        <v>12345</v>
      </c>
      <c r="Q1652" s="2" t="s">
        <v>12346</v>
      </c>
      <c r="R1652" s="4" t="s">
        <v>50</v>
      </c>
      <c r="S1652" s="4" t="s">
        <v>12347</v>
      </c>
      <c r="T1652" s="4" t="s">
        <v>52</v>
      </c>
      <c r="U1652" s="4" t="s">
        <v>75</v>
      </c>
      <c r="V1652" s="4" t="s">
        <v>10576</v>
      </c>
      <c r="W1652" s="4" t="s">
        <v>75</v>
      </c>
      <c r="X1652" s="2" t="s">
        <v>12348</v>
      </c>
      <c r="Y1652" s="4" t="s">
        <v>54</v>
      </c>
      <c r="Z1652" s="4"/>
      <c r="AA1652" s="4"/>
      <c r="AB1652" s="4"/>
    </row>
    <row r="1653" customFormat="false" ht="75" hidden="false" customHeight="true" outlineLevel="0" collapsed="false">
      <c r="A1653" s="4" t="s">
        <v>12349</v>
      </c>
      <c r="B1653" s="4" t="s">
        <v>12350</v>
      </c>
      <c r="C1653" s="4" t="s">
        <v>12351</v>
      </c>
      <c r="D1653" s="4" t="n">
        <v>2023</v>
      </c>
      <c r="E1653" s="4" t="s">
        <v>91</v>
      </c>
      <c r="F1653" s="4" t="s">
        <v>12352</v>
      </c>
      <c r="G1653" s="4" t="str">
        <f aca="false">IF(LEFT(I1653,3)="R1 ","L6",IF(D1653&gt;=2014,"L1",IF(D1653&gt;=1998,"L2",IF(D1653&gt;=1987,"L3",IF(D1653&gt;=1978,"L4",IF(D1653&gt;=1965,"L5","L6"))))))</f>
        <v>L1</v>
      </c>
      <c r="H1653" s="4" t="str">
        <f aca="false">IFERROR(INDEX(Lanes!$C$2:$C$60,MATCH(LEFT(I1653,FIND(" ",I1653)-1),Lanes!$A$2:$A$60,0)),"?")</f>
        <v>Core</v>
      </c>
      <c r="I1653" s="4" t="s">
        <v>11318</v>
      </c>
      <c r="J1653" s="4"/>
      <c r="K1653" s="4" t="s">
        <v>249</v>
      </c>
      <c r="L1653" s="4" t="s">
        <v>93</v>
      </c>
      <c r="M1653" s="4" t="s">
        <v>12353</v>
      </c>
      <c r="N1653" s="4"/>
      <c r="O1653" s="4" t="s">
        <v>12354</v>
      </c>
      <c r="P1653" s="2" t="s">
        <v>12355</v>
      </c>
      <c r="Q1653" s="2" t="s">
        <v>12356</v>
      </c>
      <c r="R1653" s="4" t="s">
        <v>391</v>
      </c>
      <c r="S1653" s="4" t="s">
        <v>12357</v>
      </c>
      <c r="T1653" s="4" t="s">
        <v>107</v>
      </c>
      <c r="U1653" s="4"/>
      <c r="V1653" s="4"/>
      <c r="W1653" s="4" t="s">
        <v>75</v>
      </c>
      <c r="X1653" s="2" t="s">
        <v>12358</v>
      </c>
      <c r="Y1653" s="4" t="s">
        <v>77</v>
      </c>
      <c r="Z1653" s="4"/>
      <c r="AA1653" s="4"/>
      <c r="AB1653" s="4"/>
    </row>
    <row r="1654" customFormat="false" ht="75" hidden="false" customHeight="true" outlineLevel="0" collapsed="false">
      <c r="A1654" s="4" t="s">
        <v>12359</v>
      </c>
      <c r="B1654" s="4" t="s">
        <v>12350</v>
      </c>
      <c r="C1654" s="4" t="s">
        <v>12360</v>
      </c>
      <c r="D1654" s="4" t="n">
        <v>2025</v>
      </c>
      <c r="E1654" s="4" t="s">
        <v>91</v>
      </c>
      <c r="F1654" s="4" t="s">
        <v>12361</v>
      </c>
      <c r="G1654" s="4" t="str">
        <f aca="false">IF(LEFT(I1654,3)="R1 ","L6",IF(D1654&gt;=2014,"L1",IF(D1654&gt;=1998,"L2",IF(D1654&gt;=1987,"L3",IF(D1654&gt;=1978,"L4",IF(D1654&gt;=1965,"L5","L6"))))))</f>
        <v>L1</v>
      </c>
      <c r="H1654" s="4" t="str">
        <f aca="false">IFERROR(INDEX(Lanes!$C$2:$C$60,MATCH(LEFT(I1654,FIND(" ",I1654)-1),Lanes!$A$2:$A$60,0)),"?")</f>
        <v>Core</v>
      </c>
      <c r="I1654" s="4" t="s">
        <v>11318</v>
      </c>
      <c r="J1654" s="4"/>
      <c r="K1654" s="4" t="s">
        <v>249</v>
      </c>
      <c r="L1654" s="4" t="s">
        <v>93</v>
      </c>
      <c r="M1654" s="4" t="s">
        <v>12353</v>
      </c>
      <c r="N1654" s="4"/>
      <c r="O1654" s="4" t="s">
        <v>12362</v>
      </c>
      <c r="P1654" s="2" t="s">
        <v>12363</v>
      </c>
      <c r="Q1654" s="2" t="s">
        <v>12364</v>
      </c>
      <c r="R1654" s="4" t="s">
        <v>50</v>
      </c>
      <c r="S1654" s="4" t="s">
        <v>12365</v>
      </c>
      <c r="T1654" s="4" t="s">
        <v>52</v>
      </c>
      <c r="U1654" s="4"/>
      <c r="V1654" s="4" t="s">
        <v>10576</v>
      </c>
      <c r="W1654" s="4" t="s">
        <v>75</v>
      </c>
      <c r="X1654" s="2" t="s">
        <v>12366</v>
      </c>
      <c r="Y1654" s="4" t="s">
        <v>54</v>
      </c>
      <c r="Z1654" s="4"/>
      <c r="AA1654" s="4"/>
      <c r="AB1654" s="4"/>
    </row>
    <row r="1655" customFormat="false" ht="75" hidden="false" customHeight="true" outlineLevel="0" collapsed="false">
      <c r="A1655" s="4" t="s">
        <v>12367</v>
      </c>
      <c r="B1655" s="4" t="s">
        <v>12368</v>
      </c>
      <c r="C1655" s="4" t="s">
        <v>12369</v>
      </c>
      <c r="D1655" s="4" t="n">
        <v>2022</v>
      </c>
      <c r="E1655" s="4" t="s">
        <v>413</v>
      </c>
      <c r="F1655" s="4" t="s">
        <v>1142</v>
      </c>
      <c r="G1655" s="4" t="str">
        <f aca="false">IF(LEFT(I1655,3)="R1 ","L6",IF(D1655&gt;=2014,"L1",IF(D1655&gt;=1998,"L2",IF(D1655&gt;=1987,"L3",IF(D1655&gt;=1978,"L4",IF(D1655&gt;=1965,"L5","L6"))))))</f>
        <v>L1</v>
      </c>
      <c r="H1655" s="4" t="str">
        <f aca="false">IFERROR(INDEX(Lanes!$C$2:$C$60,MATCH(LEFT(I1655,FIND(" ",I1655)-1),Lanes!$A$2:$A$60,0)),"?")</f>
        <v>Core</v>
      </c>
      <c r="I1655" s="4" t="s">
        <v>11318</v>
      </c>
      <c r="J1655" s="4"/>
      <c r="K1655" s="4" t="s">
        <v>249</v>
      </c>
      <c r="L1655" s="4" t="s">
        <v>472</v>
      </c>
      <c r="M1655" s="4" t="s">
        <v>12370</v>
      </c>
      <c r="N1655" s="4" t="s">
        <v>12371</v>
      </c>
      <c r="O1655" s="4" t="s">
        <v>12372</v>
      </c>
      <c r="P1655" s="2" t="s">
        <v>12373</v>
      </c>
      <c r="Q1655" s="2" t="s">
        <v>12374</v>
      </c>
      <c r="R1655" s="4" t="s">
        <v>50</v>
      </c>
      <c r="S1655" s="4" t="s">
        <v>12375</v>
      </c>
      <c r="T1655" s="4" t="s">
        <v>402</v>
      </c>
      <c r="U1655" s="4"/>
      <c r="V1655" s="4"/>
      <c r="W1655" s="4"/>
      <c r="X1655" s="2" t="s">
        <v>12376</v>
      </c>
      <c r="Y1655" s="4" t="s">
        <v>54</v>
      </c>
      <c r="Z1655" s="4"/>
      <c r="AA1655" s="4"/>
      <c r="AB1655" s="4"/>
    </row>
    <row r="1656" customFormat="false" ht="75" hidden="false" customHeight="true" outlineLevel="0" collapsed="false">
      <c r="A1656" s="4" t="s">
        <v>12377</v>
      </c>
      <c r="B1656" s="4" t="s">
        <v>12368</v>
      </c>
      <c r="C1656" s="4" t="s">
        <v>12378</v>
      </c>
      <c r="D1656" s="4" t="n">
        <v>2023</v>
      </c>
      <c r="E1656" s="4" t="s">
        <v>413</v>
      </c>
      <c r="F1656" s="4" t="s">
        <v>12379</v>
      </c>
      <c r="G1656" s="4" t="str">
        <f aca="false">IF(LEFT(I1656,3)="R1 ","L6",IF(D1656&gt;=2014,"L1",IF(D1656&gt;=1998,"L2",IF(D1656&gt;=1987,"L3",IF(D1656&gt;=1978,"L4",IF(D1656&gt;=1965,"L5","L6"))))))</f>
        <v>L1</v>
      </c>
      <c r="H1656" s="4" t="str">
        <f aca="false">IFERROR(INDEX(Lanes!$C$2:$C$60,MATCH(LEFT(I1656,FIND(" ",I1656)-1),Lanes!$A$2:$A$60,0)),"?")</f>
        <v>Core</v>
      </c>
      <c r="I1656" s="4" t="s">
        <v>11318</v>
      </c>
      <c r="J1656" s="4"/>
      <c r="K1656" s="4" t="s">
        <v>249</v>
      </c>
      <c r="L1656" s="4" t="s">
        <v>472</v>
      </c>
      <c r="M1656" s="4" t="s">
        <v>12370</v>
      </c>
      <c r="N1656" s="4" t="s">
        <v>12371</v>
      </c>
      <c r="O1656" s="4" t="s">
        <v>12380</v>
      </c>
      <c r="P1656" s="2" t="s">
        <v>12381</v>
      </c>
      <c r="Q1656" s="2" t="s">
        <v>12382</v>
      </c>
      <c r="R1656" s="4" t="s">
        <v>50</v>
      </c>
      <c r="S1656" s="4" t="s">
        <v>12383</v>
      </c>
      <c r="T1656" s="4" t="s">
        <v>402</v>
      </c>
      <c r="U1656" s="4"/>
      <c r="V1656" s="4"/>
      <c r="W1656" s="4"/>
      <c r="X1656" s="2" t="s">
        <v>12384</v>
      </c>
      <c r="Y1656" s="4" t="s">
        <v>77</v>
      </c>
      <c r="Z1656" s="4"/>
      <c r="AA1656" s="4"/>
      <c r="AB1656" s="4"/>
    </row>
    <row r="1657" customFormat="false" ht="75" hidden="false" customHeight="true" outlineLevel="0" collapsed="false">
      <c r="A1657" s="4" t="s">
        <v>12385</v>
      </c>
      <c r="B1657" s="4" t="s">
        <v>12386</v>
      </c>
      <c r="C1657" s="4" t="s">
        <v>12387</v>
      </c>
      <c r="D1657" s="4" t="n">
        <v>2021</v>
      </c>
      <c r="E1657" s="4" t="s">
        <v>91</v>
      </c>
      <c r="F1657" s="4" t="s">
        <v>12388</v>
      </c>
      <c r="G1657" s="4" t="str">
        <f aca="false">IF(LEFT(I1657,3)="R1 ","L6",IF(D1657&gt;=2014,"L1",IF(D1657&gt;=1998,"L2",IF(D1657&gt;=1987,"L3",IF(D1657&gt;=1978,"L4",IF(D1657&gt;=1965,"L5","L6"))))))</f>
        <v>L1</v>
      </c>
      <c r="H1657" s="4" t="str">
        <f aca="false">IFERROR(INDEX(Lanes!$C$2:$C$60,MATCH(LEFT(I1657,FIND(" ",I1657)-1),Lanes!$A$2:$A$60,0)),"?")</f>
        <v>Core</v>
      </c>
      <c r="I1657" s="4" t="s">
        <v>11318</v>
      </c>
      <c r="J1657" s="4" t="s">
        <v>9346</v>
      </c>
      <c r="K1657" s="4" t="s">
        <v>249</v>
      </c>
      <c r="L1657" s="4" t="s">
        <v>753</v>
      </c>
      <c r="M1657" s="4" t="s">
        <v>8978</v>
      </c>
      <c r="N1657" s="4"/>
      <c r="O1657" s="4" t="s">
        <v>12389</v>
      </c>
      <c r="P1657" s="2" t="s">
        <v>12390</v>
      </c>
      <c r="Q1657" s="2" t="s">
        <v>12391</v>
      </c>
      <c r="R1657" s="4" t="s">
        <v>50</v>
      </c>
      <c r="S1657" s="4" t="s">
        <v>12392</v>
      </c>
      <c r="T1657" s="4" t="s">
        <v>402</v>
      </c>
      <c r="U1657" s="4"/>
      <c r="V1657" s="4"/>
      <c r="W1657" s="4"/>
      <c r="X1657" s="2" t="s">
        <v>12393</v>
      </c>
      <c r="Y1657" s="4" t="s">
        <v>77</v>
      </c>
      <c r="Z1657" s="4"/>
      <c r="AA1657" s="4"/>
      <c r="AB1657" s="4"/>
    </row>
    <row r="1658" customFormat="false" ht="75" hidden="false" customHeight="true" outlineLevel="0" collapsed="false">
      <c r="A1658" s="4" t="s">
        <v>12394</v>
      </c>
      <c r="B1658" s="4" t="s">
        <v>12395</v>
      </c>
      <c r="C1658" s="4" t="s">
        <v>12396</v>
      </c>
      <c r="D1658" s="4" t="n">
        <v>2012</v>
      </c>
      <c r="E1658" s="4" t="s">
        <v>91</v>
      </c>
      <c r="F1658" s="4" t="s">
        <v>1142</v>
      </c>
      <c r="G1658" s="4" t="str">
        <f aca="false">IF(LEFT(I1658,3)="R1 ","L6",IF(D1658&gt;=2014,"L1",IF(D1658&gt;=1998,"L2",IF(D1658&gt;=1987,"L3",IF(D1658&gt;=1978,"L4",IF(D1658&gt;=1965,"L5","L6"))))))</f>
        <v>L2</v>
      </c>
      <c r="H1658" s="4" t="str">
        <f aca="false">IFERROR(INDEX(Lanes!$C$2:$C$60,MATCH(LEFT(I1658,FIND(" ",I1658)-1),Lanes!$A$2:$A$60,0)),"?")</f>
        <v>Core</v>
      </c>
      <c r="I1658" s="4" t="s">
        <v>12397</v>
      </c>
      <c r="J1658" s="4"/>
      <c r="K1658" s="4" t="s">
        <v>249</v>
      </c>
      <c r="L1658" s="4" t="s">
        <v>753</v>
      </c>
      <c r="M1658" s="4" t="s">
        <v>12398</v>
      </c>
      <c r="N1658" s="4"/>
      <c r="O1658" s="4" t="s">
        <v>12399</v>
      </c>
      <c r="P1658" s="2" t="s">
        <v>12400</v>
      </c>
      <c r="Q1658" s="2" t="s">
        <v>12401</v>
      </c>
      <c r="R1658" s="4" t="s">
        <v>50</v>
      </c>
      <c r="S1658" s="4" t="s">
        <v>12402</v>
      </c>
      <c r="T1658" s="4" t="s">
        <v>402</v>
      </c>
      <c r="U1658" s="4"/>
      <c r="V1658" s="4"/>
      <c r="W1658" s="4" t="s">
        <v>75</v>
      </c>
      <c r="X1658" s="2" t="s">
        <v>12403</v>
      </c>
      <c r="Y1658" s="4" t="s">
        <v>77</v>
      </c>
      <c r="Z1658" s="4"/>
      <c r="AA1658" s="4"/>
      <c r="AB1658" s="4"/>
    </row>
    <row r="1659" customFormat="false" ht="75" hidden="false" customHeight="true" outlineLevel="0" collapsed="false">
      <c r="A1659" s="4" t="s">
        <v>12404</v>
      </c>
      <c r="B1659" s="4" t="s">
        <v>12395</v>
      </c>
      <c r="C1659" s="4" t="s">
        <v>12405</v>
      </c>
      <c r="D1659" s="4" t="n">
        <v>2016</v>
      </c>
      <c r="E1659" s="4" t="s">
        <v>91</v>
      </c>
      <c r="F1659" s="4" t="s">
        <v>12406</v>
      </c>
      <c r="G1659" s="4" t="str">
        <f aca="false">IF(LEFT(I1659,3)="R1 ","L6",IF(D1659&gt;=2014,"L1",IF(D1659&gt;=1998,"L2",IF(D1659&gt;=1987,"L3",IF(D1659&gt;=1978,"L4",IF(D1659&gt;=1965,"L5","L6"))))))</f>
        <v>L1</v>
      </c>
      <c r="H1659" s="4" t="str">
        <f aca="false">IFERROR(INDEX(Lanes!$C$2:$C$60,MATCH(LEFT(I1659,FIND(" ",I1659)-1),Lanes!$A$2:$A$60,0)),"?")</f>
        <v>Core</v>
      </c>
      <c r="I1659" s="4" t="s">
        <v>12397</v>
      </c>
      <c r="J1659" s="4"/>
      <c r="K1659" s="4" t="s">
        <v>249</v>
      </c>
      <c r="L1659" s="4" t="s">
        <v>753</v>
      </c>
      <c r="M1659" s="4" t="s">
        <v>12398</v>
      </c>
      <c r="N1659" s="4"/>
      <c r="O1659" s="4" t="s">
        <v>12407</v>
      </c>
      <c r="P1659" s="2" t="s">
        <v>12408</v>
      </c>
      <c r="Q1659" s="2" t="s">
        <v>12409</v>
      </c>
      <c r="R1659" s="4" t="s">
        <v>50</v>
      </c>
      <c r="S1659" s="4" t="s">
        <v>12410</v>
      </c>
      <c r="T1659" s="4" t="s">
        <v>52</v>
      </c>
      <c r="U1659" s="4" t="s">
        <v>75</v>
      </c>
      <c r="V1659" s="4"/>
      <c r="W1659" s="4" t="s">
        <v>75</v>
      </c>
      <c r="X1659" s="2" t="s">
        <v>12403</v>
      </c>
      <c r="Y1659" s="4" t="s">
        <v>77</v>
      </c>
      <c r="Z1659" s="4"/>
      <c r="AA1659" s="4"/>
      <c r="AB1659" s="4"/>
    </row>
    <row r="1660" customFormat="false" ht="75" hidden="false" customHeight="true" outlineLevel="0" collapsed="false">
      <c r="A1660" s="4" t="s">
        <v>12411</v>
      </c>
      <c r="B1660" s="4" t="s">
        <v>12395</v>
      </c>
      <c r="C1660" s="4" t="s">
        <v>12412</v>
      </c>
      <c r="D1660" s="4" t="n">
        <v>2018</v>
      </c>
      <c r="E1660" s="4" t="s">
        <v>91</v>
      </c>
      <c r="F1660" s="4" t="s">
        <v>1142</v>
      </c>
      <c r="G1660" s="4" t="str">
        <f aca="false">IF(LEFT(I1660,3)="R1 ","L6",IF(D1660&gt;=2014,"L1",IF(D1660&gt;=1998,"L2",IF(D1660&gt;=1987,"L3",IF(D1660&gt;=1978,"L4",IF(D1660&gt;=1965,"L5","L6"))))))</f>
        <v>L1</v>
      </c>
      <c r="H1660" s="4" t="str">
        <f aca="false">IFERROR(INDEX(Lanes!$C$2:$C$60,MATCH(LEFT(I1660,FIND(" ",I1660)-1),Lanes!$A$2:$A$60,0)),"?")</f>
        <v>Core</v>
      </c>
      <c r="I1660" s="4" t="s">
        <v>12397</v>
      </c>
      <c r="J1660" s="4"/>
      <c r="K1660" s="4" t="s">
        <v>249</v>
      </c>
      <c r="L1660" s="4" t="s">
        <v>753</v>
      </c>
      <c r="M1660" s="4" t="s">
        <v>12398</v>
      </c>
      <c r="N1660" s="4"/>
      <c r="O1660" s="4" t="s">
        <v>12413</v>
      </c>
      <c r="P1660" s="2" t="s">
        <v>12414</v>
      </c>
      <c r="Q1660" s="2" t="s">
        <v>12415</v>
      </c>
      <c r="R1660" s="4" t="s">
        <v>50</v>
      </c>
      <c r="S1660" s="4" t="s">
        <v>12416</v>
      </c>
      <c r="T1660" s="4" t="s">
        <v>107</v>
      </c>
      <c r="U1660" s="4"/>
      <c r="V1660" s="4"/>
      <c r="W1660" s="4" t="s">
        <v>75</v>
      </c>
      <c r="X1660" s="2" t="s">
        <v>12403</v>
      </c>
      <c r="Y1660" s="4" t="s">
        <v>77</v>
      </c>
      <c r="Z1660" s="4"/>
      <c r="AA1660" s="4"/>
      <c r="AB1660" s="4"/>
    </row>
    <row r="1661" customFormat="false" ht="75" hidden="false" customHeight="true" outlineLevel="0" collapsed="false">
      <c r="A1661" s="4" t="s">
        <v>12417</v>
      </c>
      <c r="B1661" s="4" t="s">
        <v>12395</v>
      </c>
      <c r="C1661" s="4" t="s">
        <v>12418</v>
      </c>
      <c r="D1661" s="4" t="n">
        <v>2020</v>
      </c>
      <c r="E1661" s="4" t="s">
        <v>91</v>
      </c>
      <c r="F1661" s="4" t="s">
        <v>1602</v>
      </c>
      <c r="G1661" s="4" t="str">
        <f aca="false">IF(LEFT(I1661,3)="R1 ","L6",IF(D1661&gt;=2014,"L1",IF(D1661&gt;=1998,"L2",IF(D1661&gt;=1987,"L3",IF(D1661&gt;=1978,"L4",IF(D1661&gt;=1965,"L5","L6"))))))</f>
        <v>L1</v>
      </c>
      <c r="H1661" s="4" t="str">
        <f aca="false">IFERROR(INDEX(Lanes!$C$2:$C$60,MATCH(LEFT(I1661,FIND(" ",I1661)-1),Lanes!$A$2:$A$60,0)),"?")</f>
        <v>Core</v>
      </c>
      <c r="I1661" s="4" t="s">
        <v>12397</v>
      </c>
      <c r="J1661" s="4"/>
      <c r="K1661" s="4" t="s">
        <v>249</v>
      </c>
      <c r="L1661" s="4" t="s">
        <v>753</v>
      </c>
      <c r="M1661" s="4" t="s">
        <v>12398</v>
      </c>
      <c r="N1661" s="4"/>
      <c r="O1661" s="4" t="s">
        <v>12419</v>
      </c>
      <c r="P1661" s="2" t="s">
        <v>12420</v>
      </c>
      <c r="Q1661" s="2" t="s">
        <v>12421</v>
      </c>
      <c r="R1661" s="4" t="s">
        <v>50</v>
      </c>
      <c r="S1661" s="4" t="s">
        <v>12422</v>
      </c>
      <c r="T1661" s="4" t="s">
        <v>107</v>
      </c>
      <c r="U1661" s="4"/>
      <c r="V1661" s="4"/>
      <c r="W1661" s="4" t="s">
        <v>75</v>
      </c>
      <c r="X1661" s="2" t="s">
        <v>12403</v>
      </c>
      <c r="Y1661" s="4" t="s">
        <v>77</v>
      </c>
      <c r="Z1661" s="4"/>
      <c r="AA1661" s="4"/>
      <c r="AB1661" s="4"/>
    </row>
    <row r="1662" customFormat="false" ht="75" hidden="false" customHeight="true" outlineLevel="0" collapsed="false">
      <c r="A1662" s="4" t="s">
        <v>12423</v>
      </c>
      <c r="B1662" s="4" t="s">
        <v>12395</v>
      </c>
      <c r="C1662" s="4" t="s">
        <v>12424</v>
      </c>
      <c r="D1662" s="4" t="n">
        <v>2022</v>
      </c>
      <c r="E1662" s="4" t="s">
        <v>91</v>
      </c>
      <c r="F1662" s="4" t="s">
        <v>1602</v>
      </c>
      <c r="G1662" s="4" t="str">
        <f aca="false">IF(LEFT(I1662,3)="R1 ","L6",IF(D1662&gt;=2014,"L1",IF(D1662&gt;=1998,"L2",IF(D1662&gt;=1987,"L3",IF(D1662&gt;=1978,"L4",IF(D1662&gt;=1965,"L5","L6"))))))</f>
        <v>L1</v>
      </c>
      <c r="H1662" s="4" t="str">
        <f aca="false">IFERROR(INDEX(Lanes!$C$2:$C$60,MATCH(LEFT(I1662,FIND(" ",I1662)-1),Lanes!$A$2:$A$60,0)),"?")</f>
        <v>Core</v>
      </c>
      <c r="I1662" s="4" t="s">
        <v>12397</v>
      </c>
      <c r="J1662" s="4"/>
      <c r="K1662" s="4" t="s">
        <v>249</v>
      </c>
      <c r="L1662" s="4" t="s">
        <v>753</v>
      </c>
      <c r="M1662" s="4" t="s">
        <v>12398</v>
      </c>
      <c r="N1662" s="4"/>
      <c r="O1662" s="4" t="s">
        <v>12425</v>
      </c>
      <c r="P1662" s="2" t="s">
        <v>12426</v>
      </c>
      <c r="Q1662" s="2" t="s">
        <v>12427</v>
      </c>
      <c r="R1662" s="4" t="s">
        <v>50</v>
      </c>
      <c r="S1662" s="4" t="s">
        <v>12428</v>
      </c>
      <c r="T1662" s="4" t="s">
        <v>107</v>
      </c>
      <c r="U1662" s="4"/>
      <c r="V1662" s="4"/>
      <c r="W1662" s="4" t="s">
        <v>75</v>
      </c>
      <c r="X1662" s="2" t="s">
        <v>12403</v>
      </c>
      <c r="Y1662" s="4" t="s">
        <v>77</v>
      </c>
      <c r="Z1662" s="4"/>
      <c r="AA1662" s="4"/>
      <c r="AB1662" s="4"/>
    </row>
    <row r="1663" customFormat="false" ht="75" hidden="false" customHeight="true" outlineLevel="0" collapsed="false">
      <c r="A1663" s="4" t="s">
        <v>12429</v>
      </c>
      <c r="B1663" s="4" t="s">
        <v>12430</v>
      </c>
      <c r="C1663" s="4" t="s">
        <v>12431</v>
      </c>
      <c r="D1663" s="4" t="n">
        <v>2024</v>
      </c>
      <c r="E1663" s="4" t="s">
        <v>91</v>
      </c>
      <c r="F1663" s="4" t="s">
        <v>9050</v>
      </c>
      <c r="G1663" s="4" t="str">
        <f aca="false">IF(LEFT(I1663,3)="R1 ","L6",IF(D1663&gt;=2014,"L1",IF(D1663&gt;=1998,"L2",IF(D1663&gt;=1987,"L3",IF(D1663&gt;=1978,"L4",IF(D1663&gt;=1965,"L5","L6"))))))</f>
        <v>L1</v>
      </c>
      <c r="H1663" s="4" t="str">
        <f aca="false">IFERROR(INDEX(Lanes!$C$2:$C$60,MATCH(LEFT(I1663,FIND(" ",I1663)-1),Lanes!$A$2:$A$60,0)),"?")</f>
        <v>Core</v>
      </c>
      <c r="I1663" s="4" t="s">
        <v>12397</v>
      </c>
      <c r="J1663" s="4"/>
      <c r="K1663" s="4" t="s">
        <v>249</v>
      </c>
      <c r="L1663" s="4" t="s">
        <v>352</v>
      </c>
      <c r="M1663" s="4" t="s">
        <v>353</v>
      </c>
      <c r="N1663" s="4"/>
      <c r="O1663" s="4" t="s">
        <v>12432</v>
      </c>
      <c r="P1663" s="2" t="s">
        <v>12433</v>
      </c>
      <c r="Q1663" s="2" t="s">
        <v>12434</v>
      </c>
      <c r="R1663" s="4" t="s">
        <v>50</v>
      </c>
      <c r="S1663" s="4" t="s">
        <v>12435</v>
      </c>
      <c r="T1663" s="4" t="s">
        <v>52</v>
      </c>
      <c r="U1663" s="4"/>
      <c r="V1663" s="4" t="s">
        <v>12436</v>
      </c>
      <c r="W1663" s="4" t="s">
        <v>75</v>
      </c>
      <c r="X1663" s="2" t="s">
        <v>12437</v>
      </c>
      <c r="Y1663" s="4" t="s">
        <v>77</v>
      </c>
      <c r="Z1663" s="4"/>
      <c r="AA1663" s="4"/>
      <c r="AB1663" s="4"/>
    </row>
    <row r="1664" customFormat="false" ht="75" hidden="false" customHeight="true" outlineLevel="0" collapsed="false">
      <c r="A1664" s="4" t="s">
        <v>12438</v>
      </c>
      <c r="B1664" s="4" t="s">
        <v>12430</v>
      </c>
      <c r="C1664" s="4" t="s">
        <v>12439</v>
      </c>
      <c r="D1664" s="4" t="n">
        <v>2026</v>
      </c>
      <c r="E1664" s="4" t="s">
        <v>91</v>
      </c>
      <c r="F1664" s="4" t="s">
        <v>9050</v>
      </c>
      <c r="G1664" s="4" t="str">
        <f aca="false">IF(LEFT(I1664,3)="R1 ","L6",IF(D1664&gt;=2014,"L1",IF(D1664&gt;=1998,"L2",IF(D1664&gt;=1987,"L3",IF(D1664&gt;=1978,"L4",IF(D1664&gt;=1965,"L5","L6"))))))</f>
        <v>L1</v>
      </c>
      <c r="H1664" s="4" t="str">
        <f aca="false">IFERROR(INDEX(Lanes!$C$2:$C$60,MATCH(LEFT(I1664,FIND(" ",I1664)-1),Lanes!$A$2:$A$60,0)),"?")</f>
        <v>Core</v>
      </c>
      <c r="I1664" s="4" t="s">
        <v>12397</v>
      </c>
      <c r="J1664" s="4"/>
      <c r="K1664" s="4" t="s">
        <v>249</v>
      </c>
      <c r="L1664" s="4" t="s">
        <v>352</v>
      </c>
      <c r="M1664" s="4" t="s">
        <v>353</v>
      </c>
      <c r="N1664" s="4"/>
      <c r="O1664" s="4" t="s">
        <v>12440</v>
      </c>
      <c r="P1664" s="2" t="s">
        <v>12441</v>
      </c>
      <c r="Q1664" s="2" t="s">
        <v>12442</v>
      </c>
      <c r="R1664" s="4" t="s">
        <v>50</v>
      </c>
      <c r="S1664" s="4" t="s">
        <v>12443</v>
      </c>
      <c r="T1664" s="4" t="s">
        <v>107</v>
      </c>
      <c r="U1664" s="4"/>
      <c r="V1664" s="4" t="s">
        <v>11443</v>
      </c>
      <c r="W1664" s="4" t="s">
        <v>75</v>
      </c>
      <c r="X1664" s="2" t="s">
        <v>12437</v>
      </c>
      <c r="Y1664" s="4" t="s">
        <v>77</v>
      </c>
      <c r="Z1664" s="4"/>
      <c r="AA1664" s="4"/>
      <c r="AB1664" s="4"/>
    </row>
    <row r="1665" customFormat="false" ht="75" hidden="false" customHeight="true" outlineLevel="0" collapsed="false">
      <c r="A1665" s="4" t="s">
        <v>12444</v>
      </c>
      <c r="B1665" s="4" t="s">
        <v>10246</v>
      </c>
      <c r="C1665" s="4" t="s">
        <v>12445</v>
      </c>
      <c r="D1665" s="4" t="n">
        <v>2023</v>
      </c>
      <c r="E1665" s="4" t="s">
        <v>91</v>
      </c>
      <c r="F1665" s="4" t="s">
        <v>1142</v>
      </c>
      <c r="G1665" s="4" t="str">
        <f aca="false">IF(LEFT(I1665,3)="R1 ","L6",IF(D1665&gt;=2014,"L1",IF(D1665&gt;=1998,"L2",IF(D1665&gt;=1987,"L3",IF(D1665&gt;=1978,"L4",IF(D1665&gt;=1965,"L5","L6"))))))</f>
        <v>L1</v>
      </c>
      <c r="H1665" s="4" t="str">
        <f aca="false">IFERROR(INDEX(Lanes!$C$2:$C$60,MATCH(LEFT(I1665,FIND(" ",I1665)-1),Lanes!$A$2:$A$60,0)),"?")</f>
        <v>Core</v>
      </c>
      <c r="I1665" s="4" t="s">
        <v>12397</v>
      </c>
      <c r="J1665" s="4"/>
      <c r="K1665" s="4" t="s">
        <v>249</v>
      </c>
      <c r="L1665" s="4" t="s">
        <v>352</v>
      </c>
      <c r="M1665" s="4" t="s">
        <v>12446</v>
      </c>
      <c r="N1665" s="4"/>
      <c r="O1665" s="4" t="s">
        <v>12447</v>
      </c>
      <c r="P1665" s="2" t="s">
        <v>12448</v>
      </c>
      <c r="Q1665" s="2" t="s">
        <v>12449</v>
      </c>
      <c r="R1665" s="4" t="s">
        <v>50</v>
      </c>
      <c r="S1665" s="4" t="s">
        <v>12450</v>
      </c>
      <c r="T1665" s="4" t="s">
        <v>107</v>
      </c>
      <c r="U1665" s="4"/>
      <c r="V1665" s="4" t="s">
        <v>11366</v>
      </c>
      <c r="W1665" s="4" t="s">
        <v>75</v>
      </c>
      <c r="X1665" s="2" t="s">
        <v>12451</v>
      </c>
      <c r="Y1665" s="4" t="s">
        <v>77</v>
      </c>
      <c r="Z1665" s="4"/>
      <c r="AA1665" s="4"/>
      <c r="AB1665" s="4"/>
    </row>
    <row r="1666" customFormat="false" ht="75" hidden="false" customHeight="true" outlineLevel="0" collapsed="false">
      <c r="A1666" s="4" t="s">
        <v>12452</v>
      </c>
      <c r="B1666" s="4" t="s">
        <v>10246</v>
      </c>
      <c r="C1666" s="4" t="s">
        <v>12453</v>
      </c>
      <c r="D1666" s="4" t="n">
        <v>2025</v>
      </c>
      <c r="E1666" s="4" t="s">
        <v>91</v>
      </c>
      <c r="F1666" s="4" t="s">
        <v>12454</v>
      </c>
      <c r="G1666" s="4" t="str">
        <f aca="false">IF(LEFT(I1666,3)="R1 ","L6",IF(D1666&gt;=2014,"L1",IF(D1666&gt;=1998,"L2",IF(D1666&gt;=1987,"L3",IF(D1666&gt;=1978,"L4",IF(D1666&gt;=1965,"L5","L6"))))))</f>
        <v>L1</v>
      </c>
      <c r="H1666" s="4" t="str">
        <f aca="false">IFERROR(INDEX(Lanes!$C$2:$C$60,MATCH(LEFT(I1666,FIND(" ",I1666)-1),Lanes!$A$2:$A$60,0)),"?")</f>
        <v>Core</v>
      </c>
      <c r="I1666" s="4" t="s">
        <v>12397</v>
      </c>
      <c r="J1666" s="4"/>
      <c r="K1666" s="4" t="s">
        <v>249</v>
      </c>
      <c r="L1666" s="4" t="s">
        <v>352</v>
      </c>
      <c r="M1666" s="4" t="s">
        <v>12446</v>
      </c>
      <c r="N1666" s="4"/>
      <c r="O1666" s="4" t="s">
        <v>12455</v>
      </c>
      <c r="P1666" s="2" t="s">
        <v>12456</v>
      </c>
      <c r="Q1666" s="2" t="s">
        <v>12457</v>
      </c>
      <c r="R1666" s="4" t="s">
        <v>50</v>
      </c>
      <c r="S1666" s="4" t="s">
        <v>12458</v>
      </c>
      <c r="T1666" s="4" t="s">
        <v>52</v>
      </c>
      <c r="U1666" s="4"/>
      <c r="V1666" s="4" t="s">
        <v>10576</v>
      </c>
      <c r="W1666" s="4" t="s">
        <v>75</v>
      </c>
      <c r="X1666" s="2" t="s">
        <v>12459</v>
      </c>
      <c r="Y1666" s="4" t="s">
        <v>77</v>
      </c>
      <c r="Z1666" s="4"/>
      <c r="AA1666" s="4"/>
      <c r="AB1666" s="4"/>
    </row>
    <row r="1667" customFormat="false" ht="75" hidden="false" customHeight="true" outlineLevel="0" collapsed="false">
      <c r="A1667" s="4" t="s">
        <v>12460</v>
      </c>
      <c r="B1667" s="4" t="s">
        <v>12461</v>
      </c>
      <c r="C1667" s="4" t="s">
        <v>12462</v>
      </c>
      <c r="D1667" s="4" t="n">
        <v>2020</v>
      </c>
      <c r="E1667" s="4" t="s">
        <v>91</v>
      </c>
      <c r="F1667" s="4" t="s">
        <v>1142</v>
      </c>
      <c r="G1667" s="4" t="str">
        <f aca="false">IF(LEFT(I1667,3)="R1 ","L6",IF(D1667&gt;=2014,"L1",IF(D1667&gt;=1998,"L2",IF(D1667&gt;=1987,"L3",IF(D1667&gt;=1978,"L4",IF(D1667&gt;=1965,"L5","L6"))))))</f>
        <v>L1</v>
      </c>
      <c r="H1667" s="4" t="str">
        <f aca="false">IFERROR(INDEX(Lanes!$C$2:$C$60,MATCH(LEFT(I1667,FIND(" ",I1667)-1),Lanes!$A$2:$A$60,0)),"?")</f>
        <v>Core</v>
      </c>
      <c r="I1667" s="4" t="s">
        <v>12397</v>
      </c>
      <c r="J1667" s="4"/>
      <c r="K1667" s="4" t="s">
        <v>249</v>
      </c>
      <c r="L1667" s="4" t="s">
        <v>516</v>
      </c>
      <c r="M1667" s="4" t="s">
        <v>10189</v>
      </c>
      <c r="N1667" s="4" t="s">
        <v>11260</v>
      </c>
      <c r="O1667" s="4" t="s">
        <v>12463</v>
      </c>
      <c r="P1667" s="2" t="s">
        <v>12464</v>
      </c>
      <c r="Q1667" s="2" t="s">
        <v>12465</v>
      </c>
      <c r="R1667" s="4" t="s">
        <v>391</v>
      </c>
      <c r="S1667" s="4" t="s">
        <v>12466</v>
      </c>
      <c r="T1667" s="4" t="s">
        <v>107</v>
      </c>
      <c r="U1667" s="4"/>
      <c r="V1667" s="4"/>
      <c r="W1667" s="4"/>
      <c r="X1667" s="2" t="s">
        <v>12467</v>
      </c>
      <c r="Y1667" s="4" t="s">
        <v>77</v>
      </c>
      <c r="Z1667" s="4"/>
      <c r="AA1667" s="4"/>
      <c r="AB1667" s="4"/>
    </row>
    <row r="1668" customFormat="false" ht="75" hidden="false" customHeight="true" outlineLevel="0" collapsed="false">
      <c r="A1668" s="4" t="s">
        <v>12468</v>
      </c>
      <c r="B1668" s="4" t="s">
        <v>12461</v>
      </c>
      <c r="C1668" s="4" t="s">
        <v>12469</v>
      </c>
      <c r="D1668" s="4" t="n">
        <v>2024</v>
      </c>
      <c r="E1668" s="4" t="s">
        <v>91</v>
      </c>
      <c r="F1668" s="4" t="s">
        <v>11545</v>
      </c>
      <c r="G1668" s="4" t="str">
        <f aca="false">IF(LEFT(I1668,3)="R1 ","L6",IF(D1668&gt;=2014,"L1",IF(D1668&gt;=1998,"L2",IF(D1668&gt;=1987,"L3",IF(D1668&gt;=1978,"L4",IF(D1668&gt;=1965,"L5","L6"))))))</f>
        <v>L1</v>
      </c>
      <c r="H1668" s="4" t="str">
        <f aca="false">IFERROR(INDEX(Lanes!$C$2:$C$60,MATCH(LEFT(I1668,FIND(" ",I1668)-1),Lanes!$A$2:$A$60,0)),"?")</f>
        <v>Core</v>
      </c>
      <c r="I1668" s="4" t="s">
        <v>12397</v>
      </c>
      <c r="J1668" s="4"/>
      <c r="K1668" s="4" t="s">
        <v>249</v>
      </c>
      <c r="L1668" s="4" t="s">
        <v>516</v>
      </c>
      <c r="M1668" s="4" t="s">
        <v>10189</v>
      </c>
      <c r="N1668" s="4" t="s">
        <v>11260</v>
      </c>
      <c r="O1668" s="4" t="s">
        <v>12470</v>
      </c>
      <c r="P1668" s="2" t="s">
        <v>12471</v>
      </c>
      <c r="Q1668" s="2" t="s">
        <v>12472</v>
      </c>
      <c r="R1668" s="4" t="s">
        <v>50</v>
      </c>
      <c r="S1668" s="4" t="s">
        <v>12473</v>
      </c>
      <c r="T1668" s="4" t="s">
        <v>107</v>
      </c>
      <c r="U1668" s="4"/>
      <c r="V1668" s="4" t="s">
        <v>12474</v>
      </c>
      <c r="W1668" s="4"/>
      <c r="X1668" s="2" t="s">
        <v>12475</v>
      </c>
      <c r="Y1668" s="4" t="s">
        <v>77</v>
      </c>
      <c r="Z1668" s="4"/>
      <c r="AA1668" s="4"/>
      <c r="AB1668" s="4"/>
    </row>
    <row r="1669" customFormat="false" ht="75" hidden="false" customHeight="true" outlineLevel="0" collapsed="false">
      <c r="A1669" s="4" t="s">
        <v>12476</v>
      </c>
      <c r="B1669" s="4" t="s">
        <v>12477</v>
      </c>
      <c r="C1669" s="4" t="s">
        <v>12478</v>
      </c>
      <c r="D1669" s="4" t="n">
        <v>2021</v>
      </c>
      <c r="E1669" s="4" t="s">
        <v>91</v>
      </c>
      <c r="F1669" s="4" t="s">
        <v>12479</v>
      </c>
      <c r="G1669" s="4" t="str">
        <f aca="false">IF(LEFT(I1669,3)="R1 ","L6",IF(D1669&gt;=2014,"L1",IF(D1669&gt;=1998,"L2",IF(D1669&gt;=1987,"L3",IF(D1669&gt;=1978,"L4",IF(D1669&gt;=1965,"L5","L6"))))))</f>
        <v>L1</v>
      </c>
      <c r="H1669" s="4" t="str">
        <f aca="false">IFERROR(INDEX(Lanes!$C$2:$C$60,MATCH(LEFT(I1669,FIND(" ",I1669)-1),Lanes!$A$2:$A$60,0)),"?")</f>
        <v>Core</v>
      </c>
      <c r="I1669" s="4" t="s">
        <v>12397</v>
      </c>
      <c r="J1669" s="4"/>
      <c r="K1669" s="4" t="s">
        <v>249</v>
      </c>
      <c r="L1669" s="4" t="s">
        <v>45</v>
      </c>
      <c r="M1669" s="4" t="s">
        <v>12480</v>
      </c>
      <c r="N1669" s="4"/>
      <c r="O1669" s="4" t="s">
        <v>12481</v>
      </c>
      <c r="P1669" s="2" t="s">
        <v>12482</v>
      </c>
      <c r="Q1669" s="2" t="s">
        <v>12483</v>
      </c>
      <c r="R1669" s="4" t="s">
        <v>50</v>
      </c>
      <c r="S1669" s="4" t="s">
        <v>12484</v>
      </c>
      <c r="T1669" s="4" t="s">
        <v>52</v>
      </c>
      <c r="U1669" s="4"/>
      <c r="V1669" s="4"/>
      <c r="W1669" s="4"/>
      <c r="X1669" s="2" t="s">
        <v>12485</v>
      </c>
      <c r="Y1669" s="4" t="s">
        <v>77</v>
      </c>
      <c r="Z1669" s="4"/>
      <c r="AA1669" s="4"/>
      <c r="AB1669" s="4"/>
    </row>
    <row r="1670" customFormat="false" ht="75" hidden="false" customHeight="true" outlineLevel="0" collapsed="false">
      <c r="A1670" s="4" t="s">
        <v>12486</v>
      </c>
      <c r="B1670" s="4" t="s">
        <v>12477</v>
      </c>
      <c r="C1670" s="4" t="s">
        <v>12487</v>
      </c>
      <c r="D1670" s="4" t="n">
        <v>2023</v>
      </c>
      <c r="E1670" s="4" t="s">
        <v>91</v>
      </c>
      <c r="F1670" s="4" t="s">
        <v>12488</v>
      </c>
      <c r="G1670" s="4" t="str">
        <f aca="false">IF(LEFT(I1670,3)="R1 ","L6",IF(D1670&gt;=2014,"L1",IF(D1670&gt;=1998,"L2",IF(D1670&gt;=1987,"L3",IF(D1670&gt;=1978,"L4",IF(D1670&gt;=1965,"L5","L6"))))))</f>
        <v>L1</v>
      </c>
      <c r="H1670" s="4" t="str">
        <f aca="false">IFERROR(INDEX(Lanes!$C$2:$C$60,MATCH(LEFT(I1670,FIND(" ",I1670)-1),Lanes!$A$2:$A$60,0)),"?")</f>
        <v>Core</v>
      </c>
      <c r="I1670" s="4" t="s">
        <v>12397</v>
      </c>
      <c r="J1670" s="4"/>
      <c r="K1670" s="4" t="s">
        <v>249</v>
      </c>
      <c r="L1670" s="4" t="s">
        <v>45</v>
      </c>
      <c r="M1670" s="4" t="s">
        <v>12480</v>
      </c>
      <c r="N1670" s="4"/>
      <c r="O1670" s="4" t="s">
        <v>12489</v>
      </c>
      <c r="P1670" s="2" t="s">
        <v>12490</v>
      </c>
      <c r="Q1670" s="2" t="s">
        <v>12491</v>
      </c>
      <c r="R1670" s="4" t="s">
        <v>50</v>
      </c>
      <c r="S1670" s="4" t="s">
        <v>12492</v>
      </c>
      <c r="T1670" s="4" t="s">
        <v>52</v>
      </c>
      <c r="U1670" s="4" t="s">
        <v>75</v>
      </c>
      <c r="V1670" s="4" t="s">
        <v>11366</v>
      </c>
      <c r="W1670" s="4"/>
      <c r="X1670" s="2" t="s">
        <v>12493</v>
      </c>
      <c r="Y1670" s="4" t="s">
        <v>77</v>
      </c>
      <c r="Z1670" s="4"/>
      <c r="AA1670" s="4"/>
      <c r="AB1670" s="4"/>
    </row>
    <row r="1671" customFormat="false" ht="75" hidden="false" customHeight="true" outlineLevel="0" collapsed="false">
      <c r="A1671" s="4" t="s">
        <v>12494</v>
      </c>
      <c r="B1671" s="4" t="s">
        <v>12495</v>
      </c>
      <c r="C1671" s="4" t="s">
        <v>12496</v>
      </c>
      <c r="D1671" s="4" t="n">
        <v>2024</v>
      </c>
      <c r="E1671" s="4" t="s">
        <v>91</v>
      </c>
      <c r="F1671" s="4" t="s">
        <v>1142</v>
      </c>
      <c r="G1671" s="4" t="str">
        <f aca="false">IF(LEFT(I1671,3)="R1 ","L6",IF(D1671&gt;=2014,"L1",IF(D1671&gt;=1998,"L2",IF(D1671&gt;=1987,"L3",IF(D1671&gt;=1978,"L4",IF(D1671&gt;=1965,"L5","L6"))))))</f>
        <v>L1</v>
      </c>
      <c r="H1671" s="4" t="str">
        <f aca="false">IFERROR(INDEX(Lanes!$C$2:$C$60,MATCH(LEFT(I1671,FIND(" ",I1671)-1),Lanes!$A$2:$A$60,0)),"?")</f>
        <v>Core</v>
      </c>
      <c r="I1671" s="4" t="s">
        <v>12397</v>
      </c>
      <c r="J1671" s="4"/>
      <c r="K1671" s="4" t="s">
        <v>249</v>
      </c>
      <c r="L1671" s="4" t="s">
        <v>2133</v>
      </c>
      <c r="M1671" s="4" t="s">
        <v>12497</v>
      </c>
      <c r="N1671" s="4"/>
      <c r="O1671" s="4" t="s">
        <v>12498</v>
      </c>
      <c r="P1671" s="2" t="s">
        <v>12499</v>
      </c>
      <c r="Q1671" s="2" t="s">
        <v>12500</v>
      </c>
      <c r="R1671" s="4" t="s">
        <v>50</v>
      </c>
      <c r="S1671" s="4" t="s">
        <v>12501</v>
      </c>
      <c r="T1671" s="4" t="s">
        <v>52</v>
      </c>
      <c r="U1671" s="4"/>
      <c r="V1671" s="4" t="s">
        <v>11286</v>
      </c>
      <c r="W1671" s="4"/>
      <c r="X1671" s="2" t="s">
        <v>12502</v>
      </c>
      <c r="Y1671" s="4" t="s">
        <v>77</v>
      </c>
      <c r="Z1671" s="4"/>
      <c r="AA1671" s="4"/>
      <c r="AB1671" s="4"/>
    </row>
    <row r="1672" customFormat="false" ht="75" hidden="false" customHeight="true" outlineLevel="0" collapsed="false">
      <c r="A1672" s="4" t="s">
        <v>12503</v>
      </c>
      <c r="B1672" s="4" t="s">
        <v>12495</v>
      </c>
      <c r="C1672" s="4" t="s">
        <v>12504</v>
      </c>
      <c r="D1672" s="4" t="n">
        <v>2025</v>
      </c>
      <c r="E1672" s="4" t="s">
        <v>413</v>
      </c>
      <c r="F1672" s="4" t="s">
        <v>1142</v>
      </c>
      <c r="G1672" s="4" t="str">
        <f aca="false">IF(LEFT(I1672,3)="R1 ","L6",IF(D1672&gt;=2014,"L1",IF(D1672&gt;=1998,"L2",IF(D1672&gt;=1987,"L3",IF(D1672&gt;=1978,"L4",IF(D1672&gt;=1965,"L5","L6"))))))</f>
        <v>L1</v>
      </c>
      <c r="H1672" s="4" t="str">
        <f aca="false">IFERROR(INDEX(Lanes!$C$2:$C$60,MATCH(LEFT(I1672,FIND(" ",I1672)-1),Lanes!$A$2:$A$60,0)),"?")</f>
        <v>Core</v>
      </c>
      <c r="I1672" s="4" t="s">
        <v>12397</v>
      </c>
      <c r="J1672" s="4"/>
      <c r="K1672" s="4" t="s">
        <v>249</v>
      </c>
      <c r="L1672" s="4" t="s">
        <v>2133</v>
      </c>
      <c r="M1672" s="4" t="s">
        <v>12497</v>
      </c>
      <c r="N1672" s="4"/>
      <c r="O1672" s="4" t="s">
        <v>12505</v>
      </c>
      <c r="P1672" s="2" t="s">
        <v>12506</v>
      </c>
      <c r="Q1672" s="2" t="s">
        <v>12507</v>
      </c>
      <c r="R1672" s="4" t="s">
        <v>391</v>
      </c>
      <c r="S1672" s="4" t="s">
        <v>12508</v>
      </c>
      <c r="T1672" s="4" t="s">
        <v>402</v>
      </c>
      <c r="U1672" s="4"/>
      <c r="V1672" s="4"/>
      <c r="W1672" s="4"/>
      <c r="X1672" s="2" t="s">
        <v>12509</v>
      </c>
      <c r="Y1672" s="4" t="s">
        <v>77</v>
      </c>
      <c r="Z1672" s="4"/>
      <c r="AA1672" s="4"/>
      <c r="AB1672" s="4"/>
    </row>
    <row r="1673" customFormat="false" ht="75" hidden="false" customHeight="true" outlineLevel="0" collapsed="false">
      <c r="A1673" s="4" t="s">
        <v>12510</v>
      </c>
      <c r="B1673" s="4" t="s">
        <v>12511</v>
      </c>
      <c r="C1673" s="4" t="s">
        <v>12512</v>
      </c>
      <c r="D1673" s="4" t="n">
        <v>2016</v>
      </c>
      <c r="E1673" s="4" t="s">
        <v>91</v>
      </c>
      <c r="F1673" s="4" t="s">
        <v>12513</v>
      </c>
      <c r="G1673" s="4" t="str">
        <f aca="false">IF(LEFT(I1673,3)="R1 ","L6",IF(D1673&gt;=2014,"L1",IF(D1673&gt;=1998,"L2",IF(D1673&gt;=1987,"L3",IF(D1673&gt;=1978,"L4",IF(D1673&gt;=1965,"L5","L6"))))))</f>
        <v>L1</v>
      </c>
      <c r="H1673" s="4" t="str">
        <f aca="false">IFERROR(INDEX(Lanes!$C$2:$C$60,MATCH(LEFT(I1673,FIND(" ",I1673)-1),Lanes!$A$2:$A$60,0)),"?")</f>
        <v>Core</v>
      </c>
      <c r="I1673" s="4" t="s">
        <v>12397</v>
      </c>
      <c r="J1673" s="4"/>
      <c r="K1673" s="4" t="s">
        <v>249</v>
      </c>
      <c r="L1673" s="4" t="s">
        <v>10491</v>
      </c>
      <c r="M1673" s="4" t="s">
        <v>10492</v>
      </c>
      <c r="N1673" s="4"/>
      <c r="O1673" s="4" t="s">
        <v>12514</v>
      </c>
      <c r="P1673" s="2" t="s">
        <v>12515</v>
      </c>
      <c r="Q1673" s="2" t="s">
        <v>12516</v>
      </c>
      <c r="R1673" s="4" t="s">
        <v>50</v>
      </c>
      <c r="S1673" s="4" t="s">
        <v>12517</v>
      </c>
      <c r="T1673" s="4" t="s">
        <v>107</v>
      </c>
      <c r="U1673" s="4"/>
      <c r="V1673" s="4"/>
      <c r="W1673" s="4"/>
      <c r="X1673" s="2" t="s">
        <v>12518</v>
      </c>
      <c r="Y1673" s="4" t="s">
        <v>77</v>
      </c>
      <c r="Z1673" s="4"/>
      <c r="AA1673" s="4"/>
      <c r="AB1673" s="4"/>
    </row>
    <row r="1674" customFormat="false" ht="75" hidden="false" customHeight="true" outlineLevel="0" collapsed="false">
      <c r="A1674" s="4" t="s">
        <v>12519</v>
      </c>
      <c r="B1674" s="4" t="s">
        <v>12511</v>
      </c>
      <c r="C1674" s="4" t="s">
        <v>12520</v>
      </c>
      <c r="D1674" s="4" t="n">
        <v>2017</v>
      </c>
      <c r="E1674" s="4" t="s">
        <v>91</v>
      </c>
      <c r="F1674" s="4" t="s">
        <v>12513</v>
      </c>
      <c r="G1674" s="4" t="str">
        <f aca="false">IF(LEFT(I1674,3)="R1 ","L6",IF(D1674&gt;=2014,"L1",IF(D1674&gt;=1998,"L2",IF(D1674&gt;=1987,"L3",IF(D1674&gt;=1978,"L4",IF(D1674&gt;=1965,"L5","L6"))))))</f>
        <v>L1</v>
      </c>
      <c r="H1674" s="4" t="str">
        <f aca="false">IFERROR(INDEX(Lanes!$C$2:$C$60,MATCH(LEFT(I1674,FIND(" ",I1674)-1),Lanes!$A$2:$A$60,0)),"?")</f>
        <v>Core</v>
      </c>
      <c r="I1674" s="4" t="s">
        <v>12397</v>
      </c>
      <c r="J1674" s="4"/>
      <c r="K1674" s="4" t="s">
        <v>249</v>
      </c>
      <c r="L1674" s="4" t="s">
        <v>10491</v>
      </c>
      <c r="M1674" s="4" t="s">
        <v>10492</v>
      </c>
      <c r="N1674" s="4"/>
      <c r="O1674" s="4" t="s">
        <v>12521</v>
      </c>
      <c r="P1674" s="2" t="s">
        <v>12522</v>
      </c>
      <c r="Q1674" s="2" t="s">
        <v>12523</v>
      </c>
      <c r="R1674" s="4" t="s">
        <v>50</v>
      </c>
      <c r="S1674" s="4" t="s">
        <v>12524</v>
      </c>
      <c r="T1674" s="4" t="s">
        <v>107</v>
      </c>
      <c r="U1674" s="4"/>
      <c r="V1674" s="4"/>
      <c r="W1674" s="4"/>
      <c r="X1674" s="2" t="s">
        <v>12518</v>
      </c>
      <c r="Y1674" s="4" t="s">
        <v>77</v>
      </c>
      <c r="Z1674" s="4"/>
      <c r="AA1674" s="4"/>
      <c r="AB1674" s="4"/>
    </row>
    <row r="1675" customFormat="false" ht="75" hidden="false" customHeight="true" outlineLevel="0" collapsed="false">
      <c r="A1675" s="4" t="s">
        <v>12525</v>
      </c>
      <c r="B1675" s="4" t="s">
        <v>12511</v>
      </c>
      <c r="C1675" s="4" t="s">
        <v>12526</v>
      </c>
      <c r="D1675" s="4" t="n">
        <v>2019</v>
      </c>
      <c r="E1675" s="4" t="s">
        <v>91</v>
      </c>
      <c r="F1675" s="4" t="s">
        <v>12513</v>
      </c>
      <c r="G1675" s="4" t="str">
        <f aca="false">IF(LEFT(I1675,3)="R1 ","L6",IF(D1675&gt;=2014,"L1",IF(D1675&gt;=1998,"L2",IF(D1675&gt;=1987,"L3",IF(D1675&gt;=1978,"L4",IF(D1675&gt;=1965,"L5","L6"))))))</f>
        <v>L1</v>
      </c>
      <c r="H1675" s="4" t="str">
        <f aca="false">IFERROR(INDEX(Lanes!$C$2:$C$60,MATCH(LEFT(I1675,FIND(" ",I1675)-1),Lanes!$A$2:$A$60,0)),"?")</f>
        <v>Core</v>
      </c>
      <c r="I1675" s="4" t="s">
        <v>12397</v>
      </c>
      <c r="J1675" s="4"/>
      <c r="K1675" s="4" t="s">
        <v>249</v>
      </c>
      <c r="L1675" s="4" t="s">
        <v>10491</v>
      </c>
      <c r="M1675" s="4" t="s">
        <v>10492</v>
      </c>
      <c r="N1675" s="4"/>
      <c r="O1675" s="4" t="s">
        <v>12527</v>
      </c>
      <c r="P1675" s="2" t="s">
        <v>12528</v>
      </c>
      <c r="Q1675" s="2" t="s">
        <v>12529</v>
      </c>
      <c r="R1675" s="4" t="s">
        <v>50</v>
      </c>
      <c r="S1675" s="4" t="s">
        <v>12530</v>
      </c>
      <c r="T1675" s="4" t="s">
        <v>107</v>
      </c>
      <c r="U1675" s="4"/>
      <c r="V1675" s="4"/>
      <c r="W1675" s="4"/>
      <c r="X1675" s="2" t="s">
        <v>12518</v>
      </c>
      <c r="Y1675" s="4" t="s">
        <v>77</v>
      </c>
      <c r="Z1675" s="4"/>
      <c r="AA1675" s="4"/>
      <c r="AB1675" s="4"/>
    </row>
    <row r="1676" customFormat="false" ht="75" hidden="false" customHeight="true" outlineLevel="0" collapsed="false">
      <c r="A1676" s="4" t="s">
        <v>12531</v>
      </c>
      <c r="B1676" s="4" t="s">
        <v>12511</v>
      </c>
      <c r="C1676" s="4" t="s">
        <v>12532</v>
      </c>
      <c r="D1676" s="4" t="n">
        <v>2020</v>
      </c>
      <c r="E1676" s="4" t="s">
        <v>91</v>
      </c>
      <c r="F1676" s="4" t="s">
        <v>12513</v>
      </c>
      <c r="G1676" s="4" t="str">
        <f aca="false">IF(LEFT(I1676,3)="R1 ","L6",IF(D1676&gt;=2014,"L1",IF(D1676&gt;=1998,"L2",IF(D1676&gt;=1987,"L3",IF(D1676&gt;=1978,"L4",IF(D1676&gt;=1965,"L5","L6"))))))</f>
        <v>L1</v>
      </c>
      <c r="H1676" s="4" t="str">
        <f aca="false">IFERROR(INDEX(Lanes!$C$2:$C$60,MATCH(LEFT(I1676,FIND(" ",I1676)-1),Lanes!$A$2:$A$60,0)),"?")</f>
        <v>Core</v>
      </c>
      <c r="I1676" s="4" t="s">
        <v>12397</v>
      </c>
      <c r="J1676" s="4"/>
      <c r="K1676" s="4" t="s">
        <v>249</v>
      </c>
      <c r="L1676" s="4" t="s">
        <v>10491</v>
      </c>
      <c r="M1676" s="4" t="s">
        <v>10492</v>
      </c>
      <c r="N1676" s="4"/>
      <c r="O1676" s="4" t="s">
        <v>12533</v>
      </c>
      <c r="P1676" s="2" t="s">
        <v>12534</v>
      </c>
      <c r="Q1676" s="2" t="s">
        <v>12535</v>
      </c>
      <c r="R1676" s="4" t="s">
        <v>50</v>
      </c>
      <c r="S1676" s="4" t="s">
        <v>12536</v>
      </c>
      <c r="T1676" s="4" t="s">
        <v>402</v>
      </c>
      <c r="U1676" s="4"/>
      <c r="V1676" s="4"/>
      <c r="W1676" s="4"/>
      <c r="X1676" s="2" t="s">
        <v>12518</v>
      </c>
      <c r="Y1676" s="4" t="s">
        <v>77</v>
      </c>
      <c r="Z1676" s="4"/>
      <c r="AA1676" s="4"/>
      <c r="AB1676" s="4"/>
    </row>
    <row r="1677" customFormat="false" ht="75" hidden="false" customHeight="true" outlineLevel="0" collapsed="false">
      <c r="A1677" s="4" t="s">
        <v>12537</v>
      </c>
      <c r="B1677" s="4" t="s">
        <v>12511</v>
      </c>
      <c r="C1677" s="4" t="s">
        <v>12538</v>
      </c>
      <c r="D1677" s="4" t="n">
        <v>2023</v>
      </c>
      <c r="E1677" s="4" t="s">
        <v>91</v>
      </c>
      <c r="F1677" s="4" t="s">
        <v>12513</v>
      </c>
      <c r="G1677" s="4" t="str">
        <f aca="false">IF(LEFT(I1677,3)="R1 ","L6",IF(D1677&gt;=2014,"L1",IF(D1677&gt;=1998,"L2",IF(D1677&gt;=1987,"L3",IF(D1677&gt;=1978,"L4",IF(D1677&gt;=1965,"L5","L6"))))))</f>
        <v>L1</v>
      </c>
      <c r="H1677" s="4" t="str">
        <f aca="false">IFERROR(INDEX(Lanes!$C$2:$C$60,MATCH(LEFT(I1677,FIND(" ",I1677)-1),Lanes!$A$2:$A$60,0)),"?")</f>
        <v>Core</v>
      </c>
      <c r="I1677" s="4" t="s">
        <v>12397</v>
      </c>
      <c r="J1677" s="4"/>
      <c r="K1677" s="4" t="s">
        <v>249</v>
      </c>
      <c r="L1677" s="4" t="s">
        <v>10491</v>
      </c>
      <c r="M1677" s="4" t="s">
        <v>10492</v>
      </c>
      <c r="N1677" s="4"/>
      <c r="O1677" s="4" t="s">
        <v>12539</v>
      </c>
      <c r="P1677" s="2" t="s">
        <v>12540</v>
      </c>
      <c r="Q1677" s="2" t="s">
        <v>12541</v>
      </c>
      <c r="R1677" s="4" t="s">
        <v>50</v>
      </c>
      <c r="S1677" s="4" t="s">
        <v>12542</v>
      </c>
      <c r="T1677" s="4" t="s">
        <v>52</v>
      </c>
      <c r="U1677" s="4"/>
      <c r="V1677" s="4" t="s">
        <v>11666</v>
      </c>
      <c r="W1677" s="4"/>
      <c r="X1677" s="2" t="s">
        <v>12518</v>
      </c>
      <c r="Y1677" s="4" t="s">
        <v>77</v>
      </c>
      <c r="Z1677" s="4"/>
      <c r="AA1677" s="4"/>
      <c r="AB1677" s="4"/>
    </row>
    <row r="1678" customFormat="false" ht="75" hidden="false" customHeight="true" outlineLevel="0" collapsed="false">
      <c r="A1678" s="4" t="s">
        <v>12543</v>
      </c>
      <c r="B1678" s="4" t="s">
        <v>12544</v>
      </c>
      <c r="C1678" s="4" t="s">
        <v>12545</v>
      </c>
      <c r="D1678" s="4" t="n">
        <v>2012</v>
      </c>
      <c r="E1678" s="4" t="s">
        <v>91</v>
      </c>
      <c r="F1678" s="4" t="s">
        <v>12546</v>
      </c>
      <c r="G1678" s="4" t="str">
        <f aca="false">IF(LEFT(I1678,3)="R1 ","L6",IF(D1678&gt;=2014,"L1",IF(D1678&gt;=1998,"L2",IF(D1678&gt;=1987,"L3",IF(D1678&gt;=1978,"L4",IF(D1678&gt;=1965,"L5","L6"))))))</f>
        <v>L2</v>
      </c>
      <c r="H1678" s="4" t="str">
        <f aca="false">IFERROR(INDEX(Lanes!$C$2:$C$60,MATCH(LEFT(I1678,FIND(" ",I1678)-1),Lanes!$A$2:$A$60,0)),"?")</f>
        <v>Core</v>
      </c>
      <c r="I1678" s="4" t="s">
        <v>12397</v>
      </c>
      <c r="J1678" s="4"/>
      <c r="K1678" s="4" t="s">
        <v>249</v>
      </c>
      <c r="L1678" s="4" t="s">
        <v>10491</v>
      </c>
      <c r="M1678" s="4" t="s">
        <v>10492</v>
      </c>
      <c r="N1678" s="4"/>
      <c r="O1678" s="4" t="s">
        <v>12547</v>
      </c>
      <c r="P1678" s="2" t="s">
        <v>12548</v>
      </c>
      <c r="Q1678" s="2" t="s">
        <v>12549</v>
      </c>
      <c r="R1678" s="4" t="s">
        <v>50</v>
      </c>
      <c r="S1678" s="4" t="s">
        <v>12550</v>
      </c>
      <c r="T1678" s="4" t="s">
        <v>107</v>
      </c>
      <c r="U1678" s="4"/>
      <c r="V1678" s="4"/>
      <c r="W1678" s="4"/>
      <c r="X1678" s="2" t="s">
        <v>12551</v>
      </c>
      <c r="Y1678" s="4" t="s">
        <v>54</v>
      </c>
      <c r="Z1678" s="4"/>
      <c r="AA1678" s="4"/>
      <c r="AB1678" s="4"/>
    </row>
    <row r="1679" customFormat="false" ht="75" hidden="false" customHeight="true" outlineLevel="0" collapsed="false">
      <c r="A1679" s="4" t="s">
        <v>12552</v>
      </c>
      <c r="B1679" s="4" t="s">
        <v>12544</v>
      </c>
      <c r="C1679" s="4" t="s">
        <v>12553</v>
      </c>
      <c r="D1679" s="4" t="n">
        <v>2015</v>
      </c>
      <c r="E1679" s="4" t="s">
        <v>91</v>
      </c>
      <c r="F1679" s="4" t="s">
        <v>1537</v>
      </c>
      <c r="G1679" s="4" t="str">
        <f aca="false">IF(LEFT(I1679,3)="R1 ","L6",IF(D1679&gt;=2014,"L1",IF(D1679&gt;=1998,"L2",IF(D1679&gt;=1987,"L3",IF(D1679&gt;=1978,"L4",IF(D1679&gt;=1965,"L5","L6"))))))</f>
        <v>L1</v>
      </c>
      <c r="H1679" s="4" t="str">
        <f aca="false">IFERROR(INDEX(Lanes!$C$2:$C$60,MATCH(LEFT(I1679,FIND(" ",I1679)-1),Lanes!$A$2:$A$60,0)),"?")</f>
        <v>Core</v>
      </c>
      <c r="I1679" s="4" t="s">
        <v>12397</v>
      </c>
      <c r="J1679" s="4"/>
      <c r="K1679" s="4" t="s">
        <v>249</v>
      </c>
      <c r="L1679" s="4" t="s">
        <v>10491</v>
      </c>
      <c r="M1679" s="4" t="s">
        <v>10492</v>
      </c>
      <c r="N1679" s="4"/>
      <c r="O1679" s="4" t="s">
        <v>12554</v>
      </c>
      <c r="P1679" s="2" t="s">
        <v>12555</v>
      </c>
      <c r="Q1679" s="2" t="s">
        <v>12556</v>
      </c>
      <c r="R1679" s="4" t="s">
        <v>50</v>
      </c>
      <c r="S1679" s="4" t="s">
        <v>12557</v>
      </c>
      <c r="T1679" s="4" t="s">
        <v>107</v>
      </c>
      <c r="U1679" s="4"/>
      <c r="V1679" s="4"/>
      <c r="W1679" s="4"/>
      <c r="X1679" s="2" t="s">
        <v>12558</v>
      </c>
      <c r="Y1679" s="4" t="s">
        <v>77</v>
      </c>
      <c r="Z1679" s="4"/>
      <c r="AA1679" s="4"/>
      <c r="AB1679" s="4"/>
    </row>
    <row r="1680" customFormat="false" ht="75" hidden="false" customHeight="true" outlineLevel="0" collapsed="false">
      <c r="A1680" s="4" t="s">
        <v>12559</v>
      </c>
      <c r="B1680" s="4" t="s">
        <v>12544</v>
      </c>
      <c r="C1680" s="4" t="s">
        <v>12560</v>
      </c>
      <c r="D1680" s="4" t="n">
        <v>2018</v>
      </c>
      <c r="E1680" s="4" t="s">
        <v>91</v>
      </c>
      <c r="F1680" s="4" t="s">
        <v>1537</v>
      </c>
      <c r="G1680" s="4" t="str">
        <f aca="false">IF(LEFT(I1680,3)="R1 ","L6",IF(D1680&gt;=2014,"L1",IF(D1680&gt;=1998,"L2",IF(D1680&gt;=1987,"L3",IF(D1680&gt;=1978,"L4",IF(D1680&gt;=1965,"L5","L6"))))))</f>
        <v>L1</v>
      </c>
      <c r="H1680" s="4" t="str">
        <f aca="false">IFERROR(INDEX(Lanes!$C$2:$C$60,MATCH(LEFT(I1680,FIND(" ",I1680)-1),Lanes!$A$2:$A$60,0)),"?")</f>
        <v>Core</v>
      </c>
      <c r="I1680" s="4" t="s">
        <v>12397</v>
      </c>
      <c r="J1680" s="4"/>
      <c r="K1680" s="4" t="s">
        <v>249</v>
      </c>
      <c r="L1680" s="4" t="s">
        <v>10491</v>
      </c>
      <c r="M1680" s="4" t="s">
        <v>10492</v>
      </c>
      <c r="N1680" s="4"/>
      <c r="O1680" s="4" t="s">
        <v>12561</v>
      </c>
      <c r="P1680" s="2" t="s">
        <v>12562</v>
      </c>
      <c r="Q1680" s="2" t="s">
        <v>12563</v>
      </c>
      <c r="R1680" s="4" t="s">
        <v>50</v>
      </c>
      <c r="S1680" s="4" t="s">
        <v>12564</v>
      </c>
      <c r="T1680" s="4" t="s">
        <v>107</v>
      </c>
      <c r="U1680" s="4"/>
      <c r="V1680" s="4"/>
      <c r="W1680" s="4"/>
      <c r="X1680" s="2" t="s">
        <v>12558</v>
      </c>
      <c r="Y1680" s="4" t="s">
        <v>77</v>
      </c>
      <c r="Z1680" s="4"/>
      <c r="AA1680" s="4"/>
      <c r="AB1680" s="4"/>
    </row>
    <row r="1681" customFormat="false" ht="75" hidden="false" customHeight="true" outlineLevel="0" collapsed="false">
      <c r="A1681" s="4" t="s">
        <v>12565</v>
      </c>
      <c r="B1681" s="4" t="s">
        <v>12566</v>
      </c>
      <c r="C1681" s="4" t="s">
        <v>12567</v>
      </c>
      <c r="D1681" s="4" t="n">
        <v>2026</v>
      </c>
      <c r="E1681" s="4" t="s">
        <v>91</v>
      </c>
      <c r="F1681" s="4" t="s">
        <v>12568</v>
      </c>
      <c r="G1681" s="4" t="str">
        <f aca="false">IF(LEFT(I1681,3)="R1 ","L6",IF(D1681&gt;=2014,"L1",IF(D1681&gt;=1998,"L2",IF(D1681&gt;=1987,"L3",IF(D1681&gt;=1978,"L4",IF(D1681&gt;=1965,"L5","L6"))))))</f>
        <v>L1</v>
      </c>
      <c r="H1681" s="4" t="str">
        <f aca="false">IFERROR(INDEX(Lanes!$C$2:$C$60,MATCH(LEFT(I1681,FIND(" ",I1681)-1),Lanes!$A$2:$A$60,0)),"?")</f>
        <v>Core</v>
      </c>
      <c r="I1681" s="4" t="s">
        <v>12397</v>
      </c>
      <c r="J1681" s="4"/>
      <c r="K1681" s="4" t="s">
        <v>249</v>
      </c>
      <c r="L1681" s="4" t="s">
        <v>93</v>
      </c>
      <c r="M1681" s="4" t="s">
        <v>902</v>
      </c>
      <c r="N1681" s="4"/>
      <c r="O1681" s="4" t="s">
        <v>12569</v>
      </c>
      <c r="P1681" s="2" t="s">
        <v>12570</v>
      </c>
      <c r="Q1681" s="2" t="s">
        <v>12571</v>
      </c>
      <c r="R1681" s="4" t="s">
        <v>50</v>
      </c>
      <c r="S1681" s="4" t="s">
        <v>12572</v>
      </c>
      <c r="T1681" s="4" t="s">
        <v>107</v>
      </c>
      <c r="U1681" s="4"/>
      <c r="V1681" s="4" t="s">
        <v>12573</v>
      </c>
      <c r="W1681" s="4"/>
      <c r="X1681" s="2" t="s">
        <v>12574</v>
      </c>
      <c r="Y1681" s="4" t="s">
        <v>54</v>
      </c>
      <c r="Z1681" s="4"/>
      <c r="AA1681" s="4"/>
      <c r="AB1681" s="4"/>
    </row>
    <row r="1682" customFormat="false" ht="75" hidden="false" customHeight="true" outlineLevel="0" collapsed="false">
      <c r="A1682" s="4" t="s">
        <v>12575</v>
      </c>
      <c r="B1682" s="4" t="s">
        <v>12576</v>
      </c>
      <c r="C1682" s="4" t="s">
        <v>12577</v>
      </c>
      <c r="D1682" s="4" t="n">
        <v>2023</v>
      </c>
      <c r="E1682" s="4" t="s">
        <v>91</v>
      </c>
      <c r="F1682" s="4" t="s">
        <v>1142</v>
      </c>
      <c r="G1682" s="4" t="str">
        <f aca="false">IF(LEFT(I1682,3)="R1 ","L6",IF(D1682&gt;=2014,"L1",IF(D1682&gt;=1998,"L2",IF(D1682&gt;=1987,"L3",IF(D1682&gt;=1978,"L4",IF(D1682&gt;=1965,"L5","L6"))))))</f>
        <v>L1</v>
      </c>
      <c r="H1682" s="4" t="str">
        <f aca="false">IFERROR(INDEX(Lanes!$C$2:$C$60,MATCH(LEFT(I1682,FIND(" ",I1682)-1),Lanes!$A$2:$A$60,0)),"?")</f>
        <v>Core</v>
      </c>
      <c r="I1682" s="4" t="s">
        <v>11394</v>
      </c>
      <c r="J1682" s="4"/>
      <c r="K1682" s="4" t="s">
        <v>445</v>
      </c>
      <c r="L1682" s="4" t="s">
        <v>352</v>
      </c>
      <c r="M1682" s="4" t="s">
        <v>12578</v>
      </c>
      <c r="N1682" s="4"/>
      <c r="O1682" s="4" t="s">
        <v>12579</v>
      </c>
      <c r="P1682" s="2" t="s">
        <v>12580</v>
      </c>
      <c r="Q1682" s="2" t="s">
        <v>12581</v>
      </c>
      <c r="R1682" s="4" t="s">
        <v>391</v>
      </c>
      <c r="S1682" s="4" t="s">
        <v>12582</v>
      </c>
      <c r="T1682" s="4" t="s">
        <v>402</v>
      </c>
      <c r="U1682" s="4"/>
      <c r="V1682" s="4"/>
      <c r="W1682" s="4" t="s">
        <v>75</v>
      </c>
      <c r="X1682" s="2" t="s">
        <v>12583</v>
      </c>
      <c r="Y1682" s="4" t="s">
        <v>77</v>
      </c>
      <c r="Z1682" s="4"/>
      <c r="AA1682" s="4"/>
      <c r="AB1682" s="4"/>
    </row>
    <row r="1683" customFormat="false" ht="75" hidden="false" customHeight="true" outlineLevel="0" collapsed="false">
      <c r="A1683" s="4" t="s">
        <v>12584</v>
      </c>
      <c r="B1683" s="4" t="s">
        <v>12576</v>
      </c>
      <c r="C1683" s="4" t="s">
        <v>12585</v>
      </c>
      <c r="D1683" s="4" t="n">
        <v>2026</v>
      </c>
      <c r="E1683" s="4" t="s">
        <v>91</v>
      </c>
      <c r="F1683" s="4" t="s">
        <v>1142</v>
      </c>
      <c r="G1683" s="4" t="str">
        <f aca="false">IF(LEFT(I1683,3)="R1 ","L6",IF(D1683&gt;=2014,"L1",IF(D1683&gt;=1998,"L2",IF(D1683&gt;=1987,"L3",IF(D1683&gt;=1978,"L4",IF(D1683&gt;=1965,"L5","L6"))))))</f>
        <v>L1</v>
      </c>
      <c r="H1683" s="4" t="str">
        <f aca="false">IFERROR(INDEX(Lanes!$C$2:$C$60,MATCH(LEFT(I1683,FIND(" ",I1683)-1),Lanes!$A$2:$A$60,0)),"?")</f>
        <v>Core</v>
      </c>
      <c r="I1683" s="4" t="s">
        <v>11394</v>
      </c>
      <c r="J1683" s="4"/>
      <c r="K1683" s="4" t="s">
        <v>445</v>
      </c>
      <c r="L1683" s="4" t="s">
        <v>352</v>
      </c>
      <c r="M1683" s="4" t="s">
        <v>12578</v>
      </c>
      <c r="N1683" s="4"/>
      <c r="O1683" s="4" t="s">
        <v>12586</v>
      </c>
      <c r="P1683" s="2" t="s">
        <v>12587</v>
      </c>
      <c r="Q1683" s="2" t="s">
        <v>12588</v>
      </c>
      <c r="R1683" s="4" t="s">
        <v>50</v>
      </c>
      <c r="S1683" s="4" t="s">
        <v>12589</v>
      </c>
      <c r="T1683" s="4" t="s">
        <v>107</v>
      </c>
      <c r="U1683" s="4"/>
      <c r="V1683" s="4" t="s">
        <v>12590</v>
      </c>
      <c r="W1683" s="4" t="s">
        <v>75</v>
      </c>
      <c r="X1683" s="2" t="s">
        <v>12591</v>
      </c>
      <c r="Y1683" s="4" t="s">
        <v>54</v>
      </c>
      <c r="Z1683" s="4"/>
      <c r="AA1683" s="4"/>
      <c r="AB1683" s="4"/>
    </row>
    <row r="1684" customFormat="false" ht="75" hidden="false" customHeight="true" outlineLevel="0" collapsed="false">
      <c r="A1684" s="4" t="s">
        <v>12592</v>
      </c>
      <c r="B1684" s="4" t="s">
        <v>12593</v>
      </c>
      <c r="C1684" s="4" t="s">
        <v>12594</v>
      </c>
      <c r="D1684" s="4" t="n">
        <v>2023</v>
      </c>
      <c r="E1684" s="4" t="s">
        <v>91</v>
      </c>
      <c r="F1684" s="4" t="s">
        <v>5429</v>
      </c>
      <c r="G1684" s="4" t="str">
        <f aca="false">IF(LEFT(I1684,3)="R1 ","L6",IF(D1684&gt;=2014,"L1",IF(D1684&gt;=1998,"L2",IF(D1684&gt;=1987,"L3",IF(D1684&gt;=1978,"L4",IF(D1684&gt;=1965,"L5","L6"))))))</f>
        <v>L1</v>
      </c>
      <c r="H1684" s="4" t="str">
        <f aca="false">IFERROR(INDEX(Lanes!$C$2:$C$60,MATCH(LEFT(I1684,FIND(" ",I1684)-1),Lanes!$A$2:$A$60,0)),"?")</f>
        <v>Core</v>
      </c>
      <c r="I1684" s="4" t="s">
        <v>11394</v>
      </c>
      <c r="J1684" s="4"/>
      <c r="K1684" s="4" t="s">
        <v>445</v>
      </c>
      <c r="L1684" s="4" t="s">
        <v>93</v>
      </c>
      <c r="M1684" s="4" t="s">
        <v>12595</v>
      </c>
      <c r="N1684" s="4"/>
      <c r="O1684" s="4" t="s">
        <v>12596</v>
      </c>
      <c r="P1684" s="2" t="s">
        <v>12597</v>
      </c>
      <c r="Q1684" s="2" t="s">
        <v>12598</v>
      </c>
      <c r="R1684" s="4" t="s">
        <v>50</v>
      </c>
      <c r="S1684" s="4" t="s">
        <v>12599</v>
      </c>
      <c r="T1684" s="4" t="s">
        <v>107</v>
      </c>
      <c r="U1684" s="4"/>
      <c r="V1684" s="4" t="s">
        <v>11366</v>
      </c>
      <c r="W1684" s="4" t="s">
        <v>75</v>
      </c>
      <c r="X1684" s="2" t="s">
        <v>12600</v>
      </c>
      <c r="Y1684" s="4" t="s">
        <v>54</v>
      </c>
      <c r="Z1684" s="4"/>
      <c r="AA1684" s="4"/>
      <c r="AB1684" s="4"/>
    </row>
    <row r="1685" customFormat="false" ht="75" hidden="false" customHeight="true" outlineLevel="0" collapsed="false">
      <c r="A1685" s="4" t="s">
        <v>12601</v>
      </c>
      <c r="B1685" s="4" t="s">
        <v>12593</v>
      </c>
      <c r="C1685" s="4" t="s">
        <v>12593</v>
      </c>
      <c r="D1685" s="4" t="n">
        <v>2026</v>
      </c>
      <c r="E1685" s="4" t="s">
        <v>91</v>
      </c>
      <c r="F1685" s="4" t="s">
        <v>1142</v>
      </c>
      <c r="G1685" s="4" t="str">
        <f aca="false">IF(LEFT(I1685,3)="R1 ","L6",IF(D1685&gt;=2014,"L1",IF(D1685&gt;=1998,"L2",IF(D1685&gt;=1987,"L3",IF(D1685&gt;=1978,"L4",IF(D1685&gt;=1965,"L5","L6"))))))</f>
        <v>L1</v>
      </c>
      <c r="H1685" s="4" t="str">
        <f aca="false">IFERROR(INDEX(Lanes!$C$2:$C$60,MATCH(LEFT(I1685,FIND(" ",I1685)-1),Lanes!$A$2:$A$60,0)),"?")</f>
        <v>Core</v>
      </c>
      <c r="I1685" s="4" t="s">
        <v>11394</v>
      </c>
      <c r="J1685" s="4"/>
      <c r="K1685" s="4" t="s">
        <v>445</v>
      </c>
      <c r="L1685" s="4" t="s">
        <v>93</v>
      </c>
      <c r="M1685" s="4" t="s">
        <v>12595</v>
      </c>
      <c r="N1685" s="4"/>
      <c r="O1685" s="4" t="s">
        <v>12602</v>
      </c>
      <c r="P1685" s="2" t="s">
        <v>12603</v>
      </c>
      <c r="Q1685" s="2" t="s">
        <v>12604</v>
      </c>
      <c r="R1685" s="4" t="s">
        <v>50</v>
      </c>
      <c r="S1685" s="4" t="s">
        <v>12605</v>
      </c>
      <c r="T1685" s="4" t="s">
        <v>107</v>
      </c>
      <c r="U1685" s="4"/>
      <c r="V1685" s="4" t="s">
        <v>12606</v>
      </c>
      <c r="W1685" s="4" t="s">
        <v>75</v>
      </c>
      <c r="X1685" s="2" t="s">
        <v>12607</v>
      </c>
      <c r="Y1685" s="4" t="s">
        <v>54</v>
      </c>
      <c r="Z1685" s="4"/>
      <c r="AA1685" s="4"/>
      <c r="AB1685" s="4"/>
    </row>
    <row r="1686" customFormat="false" ht="75" hidden="false" customHeight="true" outlineLevel="0" collapsed="false">
      <c r="A1686" s="4" t="s">
        <v>12608</v>
      </c>
      <c r="B1686" s="4" t="s">
        <v>12609</v>
      </c>
      <c r="C1686" s="4" t="s">
        <v>12610</v>
      </c>
      <c r="D1686" s="4" t="n">
        <v>2025</v>
      </c>
      <c r="E1686" s="4" t="s">
        <v>91</v>
      </c>
      <c r="F1686" s="4" t="s">
        <v>1142</v>
      </c>
      <c r="G1686" s="4" t="str">
        <f aca="false">IF(LEFT(I1686,3)="R1 ","L6",IF(D1686&gt;=2014,"L1",IF(D1686&gt;=1998,"L2",IF(D1686&gt;=1987,"L3",IF(D1686&gt;=1978,"L4",IF(D1686&gt;=1965,"L5","L6"))))))</f>
        <v>L1</v>
      </c>
      <c r="H1686" s="4" t="str">
        <f aca="false">IFERROR(INDEX(Lanes!$C$2:$C$60,MATCH(LEFT(I1686,FIND(" ",I1686)-1),Lanes!$A$2:$A$60,0)),"?")</f>
        <v>Core</v>
      </c>
      <c r="I1686" s="4" t="s">
        <v>11394</v>
      </c>
      <c r="J1686" s="4"/>
      <c r="K1686" s="4" t="s">
        <v>445</v>
      </c>
      <c r="L1686" s="4" t="s">
        <v>753</v>
      </c>
      <c r="M1686" s="4" t="s">
        <v>12611</v>
      </c>
      <c r="N1686" s="4"/>
      <c r="O1686" s="4" t="s">
        <v>12612</v>
      </c>
      <c r="P1686" s="2" t="s">
        <v>12613</v>
      </c>
      <c r="Q1686" s="2" t="s">
        <v>12614</v>
      </c>
      <c r="R1686" s="4" t="s">
        <v>50</v>
      </c>
      <c r="S1686" s="4" t="s">
        <v>12615</v>
      </c>
      <c r="T1686" s="4" t="s">
        <v>107</v>
      </c>
      <c r="U1686" s="4"/>
      <c r="V1686" s="4" t="s">
        <v>12616</v>
      </c>
      <c r="W1686" s="4" t="s">
        <v>75</v>
      </c>
      <c r="X1686" s="2" t="s">
        <v>12617</v>
      </c>
      <c r="Y1686" s="4" t="s">
        <v>54</v>
      </c>
      <c r="Z1686" s="4"/>
      <c r="AA1686" s="4"/>
      <c r="AB1686" s="4"/>
    </row>
    <row r="1687" customFormat="false" ht="75" hidden="false" customHeight="true" outlineLevel="0" collapsed="false">
      <c r="A1687" s="4" t="s">
        <v>12618</v>
      </c>
      <c r="B1687" s="4" t="s">
        <v>12619</v>
      </c>
      <c r="C1687" s="4" t="s">
        <v>12620</v>
      </c>
      <c r="D1687" s="4" t="n">
        <v>2021</v>
      </c>
      <c r="E1687" s="4" t="s">
        <v>91</v>
      </c>
      <c r="F1687" s="4" t="s">
        <v>1537</v>
      </c>
      <c r="G1687" s="4" t="str">
        <f aca="false">IF(LEFT(I1687,3)="R1 ","L6",IF(D1687&gt;=2014,"L1",IF(D1687&gt;=1998,"L2",IF(D1687&gt;=1987,"L3",IF(D1687&gt;=1978,"L4",IF(D1687&gt;=1965,"L5","L6"))))))</f>
        <v>L1</v>
      </c>
      <c r="H1687" s="4" t="str">
        <f aca="false">IFERROR(INDEX(Lanes!$C$2:$C$60,MATCH(LEFT(I1687,FIND(" ",I1687)-1),Lanes!$A$2:$A$60,0)),"?")</f>
        <v>Core</v>
      </c>
      <c r="I1687" s="4" t="s">
        <v>11394</v>
      </c>
      <c r="J1687" s="4"/>
      <c r="K1687" s="4" t="s">
        <v>445</v>
      </c>
      <c r="L1687" s="4" t="s">
        <v>472</v>
      </c>
      <c r="M1687" s="4" t="s">
        <v>1565</v>
      </c>
      <c r="N1687" s="4"/>
      <c r="O1687" s="4" t="s">
        <v>12621</v>
      </c>
      <c r="P1687" s="2" t="s">
        <v>12622</v>
      </c>
      <c r="Q1687" s="2" t="s">
        <v>12623</v>
      </c>
      <c r="R1687" s="4" t="s">
        <v>50</v>
      </c>
      <c r="S1687" s="4" t="s">
        <v>12624</v>
      </c>
      <c r="T1687" s="4" t="s">
        <v>107</v>
      </c>
      <c r="U1687" s="4"/>
      <c r="V1687" s="4"/>
      <c r="W1687" s="4" t="s">
        <v>75</v>
      </c>
      <c r="X1687" s="2" t="s">
        <v>12625</v>
      </c>
      <c r="Y1687" s="4" t="s">
        <v>54</v>
      </c>
      <c r="Z1687" s="4"/>
      <c r="AA1687" s="4"/>
      <c r="AB1687" s="4"/>
    </row>
    <row r="1688" customFormat="false" ht="75" hidden="false" customHeight="true" outlineLevel="0" collapsed="false">
      <c r="A1688" s="4" t="s">
        <v>12626</v>
      </c>
      <c r="B1688" s="4" t="s">
        <v>12619</v>
      </c>
      <c r="C1688" s="4" t="s">
        <v>12627</v>
      </c>
      <c r="D1688" s="4" t="n">
        <v>2025</v>
      </c>
      <c r="E1688" s="4" t="s">
        <v>91</v>
      </c>
      <c r="F1688" s="4" t="s">
        <v>3665</v>
      </c>
      <c r="G1688" s="4" t="str">
        <f aca="false">IF(LEFT(I1688,3)="R1 ","L6",IF(D1688&gt;=2014,"L1",IF(D1688&gt;=1998,"L2",IF(D1688&gt;=1987,"L3",IF(D1688&gt;=1978,"L4",IF(D1688&gt;=1965,"L5","L6"))))))</f>
        <v>L1</v>
      </c>
      <c r="H1688" s="4" t="str">
        <f aca="false">IFERROR(INDEX(Lanes!$C$2:$C$60,MATCH(LEFT(I1688,FIND(" ",I1688)-1),Lanes!$A$2:$A$60,0)),"?")</f>
        <v>Core</v>
      </c>
      <c r="I1688" s="4" t="s">
        <v>11394</v>
      </c>
      <c r="J1688" s="4"/>
      <c r="K1688" s="4" t="s">
        <v>445</v>
      </c>
      <c r="L1688" s="4" t="s">
        <v>472</v>
      </c>
      <c r="M1688" s="4" t="s">
        <v>1565</v>
      </c>
      <c r="N1688" s="4"/>
      <c r="O1688" s="4" t="s">
        <v>12628</v>
      </c>
      <c r="P1688" s="2" t="s">
        <v>12629</v>
      </c>
      <c r="Q1688" s="2" t="s">
        <v>12630</v>
      </c>
      <c r="R1688" s="4" t="s">
        <v>50</v>
      </c>
      <c r="S1688" s="4" t="s">
        <v>12631</v>
      </c>
      <c r="T1688" s="4" t="s">
        <v>107</v>
      </c>
      <c r="U1688" s="4"/>
      <c r="V1688" s="4" t="s">
        <v>12632</v>
      </c>
      <c r="W1688" s="4" t="s">
        <v>75</v>
      </c>
      <c r="X1688" s="2" t="s">
        <v>12633</v>
      </c>
      <c r="Y1688" s="4" t="s">
        <v>54</v>
      </c>
      <c r="Z1688" s="4"/>
      <c r="AA1688" s="4"/>
      <c r="AB1688" s="4"/>
    </row>
    <row r="1689" customFormat="false" ht="75" hidden="false" customHeight="true" outlineLevel="0" collapsed="false">
      <c r="A1689" s="4" t="s">
        <v>12634</v>
      </c>
      <c r="B1689" s="4" t="s">
        <v>12635</v>
      </c>
      <c r="C1689" s="4" t="s">
        <v>12636</v>
      </c>
      <c r="D1689" s="4" t="n">
        <v>2023</v>
      </c>
      <c r="E1689" s="4" t="s">
        <v>91</v>
      </c>
      <c r="F1689" s="4" t="s">
        <v>1142</v>
      </c>
      <c r="G1689" s="4" t="str">
        <f aca="false">IF(LEFT(I1689,3)="R1 ","L6",IF(D1689&gt;=2014,"L1",IF(D1689&gt;=1998,"L2",IF(D1689&gt;=1987,"L3",IF(D1689&gt;=1978,"L4",IF(D1689&gt;=1965,"L5","L6"))))))</f>
        <v>L1</v>
      </c>
      <c r="H1689" s="4" t="str">
        <f aca="false">IFERROR(INDEX(Lanes!$C$2:$C$60,MATCH(LEFT(I1689,FIND(" ",I1689)-1),Lanes!$A$2:$A$60,0)),"?")</f>
        <v>Core</v>
      </c>
      <c r="I1689" s="4" t="s">
        <v>11394</v>
      </c>
      <c r="J1689" s="4"/>
      <c r="K1689" s="4" t="s">
        <v>445</v>
      </c>
      <c r="L1689" s="4" t="s">
        <v>472</v>
      </c>
      <c r="M1689" s="4" t="s">
        <v>662</v>
      </c>
      <c r="N1689" s="4"/>
      <c r="O1689" s="4" t="s">
        <v>12637</v>
      </c>
      <c r="P1689" s="2" t="s">
        <v>12638</v>
      </c>
      <c r="Q1689" s="2" t="s">
        <v>12639</v>
      </c>
      <c r="R1689" s="4" t="s">
        <v>50</v>
      </c>
      <c r="S1689" s="4" t="s">
        <v>12640</v>
      </c>
      <c r="T1689" s="4" t="s">
        <v>402</v>
      </c>
      <c r="U1689" s="4"/>
      <c r="V1689" s="4"/>
      <c r="W1689" s="4" t="s">
        <v>75</v>
      </c>
      <c r="X1689" s="2" t="s">
        <v>12641</v>
      </c>
      <c r="Y1689" s="4" t="s">
        <v>77</v>
      </c>
      <c r="Z1689" s="4"/>
      <c r="AA1689" s="4"/>
      <c r="AB1689" s="4"/>
    </row>
    <row r="1690" customFormat="false" ht="75" hidden="false" customHeight="true" outlineLevel="0" collapsed="false">
      <c r="A1690" s="4" t="s">
        <v>12642</v>
      </c>
      <c r="B1690" s="4" t="s">
        <v>12635</v>
      </c>
      <c r="C1690" s="4" t="s">
        <v>12643</v>
      </c>
      <c r="D1690" s="4" t="n">
        <v>2024</v>
      </c>
      <c r="E1690" s="4" t="s">
        <v>91</v>
      </c>
      <c r="F1690" s="4" t="s">
        <v>1142</v>
      </c>
      <c r="G1690" s="4" t="str">
        <f aca="false">IF(LEFT(I1690,3)="R1 ","L6",IF(D1690&gt;=2014,"L1",IF(D1690&gt;=1998,"L2",IF(D1690&gt;=1987,"L3",IF(D1690&gt;=1978,"L4",IF(D1690&gt;=1965,"L5","L6"))))))</f>
        <v>L1</v>
      </c>
      <c r="H1690" s="4" t="str">
        <f aca="false">IFERROR(INDEX(Lanes!$C$2:$C$60,MATCH(LEFT(I1690,FIND(" ",I1690)-1),Lanes!$A$2:$A$60,0)),"?")</f>
        <v>Core</v>
      </c>
      <c r="I1690" s="4" t="s">
        <v>11394</v>
      </c>
      <c r="J1690" s="4"/>
      <c r="K1690" s="4" t="s">
        <v>445</v>
      </c>
      <c r="L1690" s="4" t="s">
        <v>472</v>
      </c>
      <c r="M1690" s="4" t="s">
        <v>662</v>
      </c>
      <c r="N1690" s="4"/>
      <c r="O1690" s="4" t="s">
        <v>12644</v>
      </c>
      <c r="P1690" s="2" t="s">
        <v>12645</v>
      </c>
      <c r="Q1690" s="2" t="s">
        <v>12646</v>
      </c>
      <c r="R1690" s="4" t="s">
        <v>391</v>
      </c>
      <c r="S1690" s="4" t="s">
        <v>12647</v>
      </c>
      <c r="T1690" s="4" t="s">
        <v>402</v>
      </c>
      <c r="U1690" s="4"/>
      <c r="V1690" s="4"/>
      <c r="W1690" s="4" t="s">
        <v>75</v>
      </c>
      <c r="X1690" s="2" t="s">
        <v>12648</v>
      </c>
      <c r="Y1690" s="4" t="s">
        <v>77</v>
      </c>
      <c r="Z1690" s="4"/>
      <c r="AA1690" s="4"/>
      <c r="AB1690" s="4"/>
    </row>
    <row r="1691" customFormat="false" ht="75" hidden="false" customHeight="true" outlineLevel="0" collapsed="false">
      <c r="A1691" s="4" t="s">
        <v>12649</v>
      </c>
      <c r="B1691" s="4" t="s">
        <v>12635</v>
      </c>
      <c r="C1691" s="4" t="s">
        <v>12650</v>
      </c>
      <c r="D1691" s="4" t="n">
        <v>2026</v>
      </c>
      <c r="E1691" s="4" t="s">
        <v>91</v>
      </c>
      <c r="F1691" s="4" t="s">
        <v>1142</v>
      </c>
      <c r="G1691" s="4" t="str">
        <f aca="false">IF(LEFT(I1691,3)="R1 ","L6",IF(D1691&gt;=2014,"L1",IF(D1691&gt;=1998,"L2",IF(D1691&gt;=1987,"L3",IF(D1691&gt;=1978,"L4",IF(D1691&gt;=1965,"L5","L6"))))))</f>
        <v>L1</v>
      </c>
      <c r="H1691" s="4" t="str">
        <f aca="false">IFERROR(INDEX(Lanes!$C$2:$C$60,MATCH(LEFT(I1691,FIND(" ",I1691)-1),Lanes!$A$2:$A$60,0)),"?")</f>
        <v>Core</v>
      </c>
      <c r="I1691" s="4" t="s">
        <v>11394</v>
      </c>
      <c r="J1691" s="4"/>
      <c r="K1691" s="4" t="s">
        <v>445</v>
      </c>
      <c r="L1691" s="4" t="s">
        <v>472</v>
      </c>
      <c r="M1691" s="4" t="s">
        <v>662</v>
      </c>
      <c r="N1691" s="4"/>
      <c r="O1691" s="4" t="s">
        <v>12637</v>
      </c>
      <c r="P1691" s="2" t="s">
        <v>12651</v>
      </c>
      <c r="Q1691" s="2" t="s">
        <v>12652</v>
      </c>
      <c r="R1691" s="4" t="s">
        <v>50</v>
      </c>
      <c r="S1691" s="4" t="s">
        <v>12653</v>
      </c>
      <c r="T1691" s="4" t="s">
        <v>107</v>
      </c>
      <c r="U1691" s="4"/>
      <c r="V1691" s="4" t="s">
        <v>12654</v>
      </c>
      <c r="W1691" s="4" t="s">
        <v>75</v>
      </c>
      <c r="X1691" s="2" t="s">
        <v>12655</v>
      </c>
      <c r="Y1691" s="4" t="s">
        <v>54</v>
      </c>
      <c r="Z1691" s="4"/>
      <c r="AA1691" s="4"/>
      <c r="AB1691" s="4"/>
    </row>
    <row r="1692" customFormat="false" ht="75" hidden="false" customHeight="true" outlineLevel="0" collapsed="false">
      <c r="A1692" s="4" t="s">
        <v>12656</v>
      </c>
      <c r="B1692" s="4" t="s">
        <v>12657</v>
      </c>
      <c r="C1692" s="4" t="s">
        <v>12658</v>
      </c>
      <c r="D1692" s="4" t="n">
        <v>2018</v>
      </c>
      <c r="E1692" s="4" t="s">
        <v>91</v>
      </c>
      <c r="F1692" s="4" t="s">
        <v>12007</v>
      </c>
      <c r="G1692" s="4" t="str">
        <f aca="false">IF(LEFT(I1692,3)="R1 ","L6",IF(D1692&gt;=2014,"L1",IF(D1692&gt;=1998,"L2",IF(D1692&gt;=1987,"L3",IF(D1692&gt;=1978,"L4",IF(D1692&gt;=1965,"L5","L6"))))))</f>
        <v>L1</v>
      </c>
      <c r="H1692" s="4" t="str">
        <f aca="false">IFERROR(INDEX(Lanes!$C$2:$C$60,MATCH(LEFT(I1692,FIND(" ",I1692)-1),Lanes!$A$2:$A$60,0)),"?")</f>
        <v>Core</v>
      </c>
      <c r="I1692" s="4" t="s">
        <v>11394</v>
      </c>
      <c r="J1692" s="4"/>
      <c r="K1692" s="4" t="s">
        <v>445</v>
      </c>
      <c r="L1692" s="4" t="s">
        <v>472</v>
      </c>
      <c r="M1692" s="4" t="s">
        <v>990</v>
      </c>
      <c r="N1692" s="4"/>
      <c r="O1692" s="4" t="s">
        <v>12659</v>
      </c>
      <c r="P1692" s="2" t="s">
        <v>12660</v>
      </c>
      <c r="Q1692" s="2" t="s">
        <v>12661</v>
      </c>
      <c r="R1692" s="4" t="s">
        <v>50</v>
      </c>
      <c r="S1692" s="4" t="s">
        <v>12662</v>
      </c>
      <c r="T1692" s="4" t="s">
        <v>52</v>
      </c>
      <c r="U1692" s="4"/>
      <c r="V1692" s="4"/>
      <c r="W1692" s="4"/>
      <c r="X1692" s="2" t="s">
        <v>12663</v>
      </c>
      <c r="Y1692" s="4" t="s">
        <v>54</v>
      </c>
      <c r="Z1692" s="4"/>
      <c r="AA1692" s="4"/>
      <c r="AB1692" s="4"/>
    </row>
    <row r="1693" customFormat="false" ht="75" hidden="false" customHeight="true" outlineLevel="0" collapsed="false">
      <c r="A1693" s="4" t="s">
        <v>12664</v>
      </c>
      <c r="B1693" s="4" t="s">
        <v>12657</v>
      </c>
      <c r="C1693" s="4" t="s">
        <v>12665</v>
      </c>
      <c r="D1693" s="4" t="n">
        <v>2024</v>
      </c>
      <c r="E1693" s="4" t="s">
        <v>91</v>
      </c>
      <c r="F1693" s="4" t="s">
        <v>12007</v>
      </c>
      <c r="G1693" s="4" t="str">
        <f aca="false">IF(LEFT(I1693,3)="R1 ","L6",IF(D1693&gt;=2014,"L1",IF(D1693&gt;=1998,"L2",IF(D1693&gt;=1987,"L3",IF(D1693&gt;=1978,"L4",IF(D1693&gt;=1965,"L5","L6"))))))</f>
        <v>L1</v>
      </c>
      <c r="H1693" s="4" t="str">
        <f aca="false">IFERROR(INDEX(Lanes!$C$2:$C$60,MATCH(LEFT(I1693,FIND(" ",I1693)-1),Lanes!$A$2:$A$60,0)),"?")</f>
        <v>Core</v>
      </c>
      <c r="I1693" s="4" t="s">
        <v>11394</v>
      </c>
      <c r="J1693" s="4"/>
      <c r="K1693" s="4" t="s">
        <v>445</v>
      </c>
      <c r="L1693" s="4" t="s">
        <v>472</v>
      </c>
      <c r="M1693" s="4" t="s">
        <v>990</v>
      </c>
      <c r="N1693" s="4"/>
      <c r="O1693" s="4" t="s">
        <v>12659</v>
      </c>
      <c r="P1693" s="2" t="s">
        <v>12666</v>
      </c>
      <c r="Q1693" s="2" t="s">
        <v>12667</v>
      </c>
      <c r="R1693" s="4" t="s">
        <v>50</v>
      </c>
      <c r="S1693" s="4" t="s">
        <v>12668</v>
      </c>
      <c r="T1693" s="4" t="s">
        <v>107</v>
      </c>
      <c r="U1693" s="4"/>
      <c r="V1693" s="4" t="s">
        <v>12669</v>
      </c>
      <c r="W1693" s="4"/>
      <c r="X1693" s="2" t="s">
        <v>12670</v>
      </c>
      <c r="Y1693" s="4" t="s">
        <v>77</v>
      </c>
      <c r="Z1693" s="4"/>
      <c r="AA1693" s="4"/>
      <c r="AB1693" s="4"/>
    </row>
    <row r="1694" customFormat="false" ht="75" hidden="false" customHeight="true" outlineLevel="0" collapsed="false">
      <c r="A1694" s="4" t="s">
        <v>12671</v>
      </c>
      <c r="B1694" s="4" t="s">
        <v>12672</v>
      </c>
      <c r="C1694" s="4" t="s">
        <v>12673</v>
      </c>
      <c r="D1694" s="4" t="n">
        <v>2025</v>
      </c>
      <c r="E1694" s="4" t="s">
        <v>2246</v>
      </c>
      <c r="F1694" s="4" t="s">
        <v>3665</v>
      </c>
      <c r="G1694" s="4" t="str">
        <f aca="false">IF(LEFT(I1694,3)="R1 ","L6",IF(D1694&gt;=2014,"L1",IF(D1694&gt;=1998,"L2",IF(D1694&gt;=1987,"L3",IF(D1694&gt;=1978,"L4",IF(D1694&gt;=1965,"L5","L6"))))))</f>
        <v>L1</v>
      </c>
      <c r="H1694" s="4" t="str">
        <f aca="false">IFERROR(INDEX(Lanes!$C$2:$C$60,MATCH(LEFT(I1694,FIND(" ",I1694)-1),Lanes!$A$2:$A$60,0)),"?")</f>
        <v>Core</v>
      </c>
      <c r="I1694" s="4" t="s">
        <v>11394</v>
      </c>
      <c r="J1694" s="4"/>
      <c r="K1694" s="4" t="s">
        <v>44</v>
      </c>
      <c r="L1694" s="4" t="s">
        <v>472</v>
      </c>
      <c r="M1694" s="4" t="s">
        <v>12674</v>
      </c>
      <c r="N1694" s="4"/>
      <c r="O1694" s="4" t="s">
        <v>12675</v>
      </c>
      <c r="P1694" s="2" t="s">
        <v>12676</v>
      </c>
      <c r="Q1694" s="2" t="s">
        <v>12677</v>
      </c>
      <c r="R1694" s="4" t="s">
        <v>50</v>
      </c>
      <c r="S1694" s="4" t="s">
        <v>12678</v>
      </c>
      <c r="T1694" s="4" t="s">
        <v>402</v>
      </c>
      <c r="U1694" s="4"/>
      <c r="V1694" s="4" t="s">
        <v>10576</v>
      </c>
      <c r="W1694" s="4" t="s">
        <v>75</v>
      </c>
      <c r="X1694" s="2" t="s">
        <v>12679</v>
      </c>
      <c r="Y1694" s="4" t="s">
        <v>77</v>
      </c>
      <c r="Z1694" s="4"/>
      <c r="AA1694" s="4"/>
      <c r="AB1694" s="4"/>
    </row>
    <row r="1695" customFormat="false" ht="75" hidden="false" customHeight="true" outlineLevel="0" collapsed="false">
      <c r="A1695" s="4" t="s">
        <v>12680</v>
      </c>
      <c r="B1695" s="4" t="s">
        <v>12681</v>
      </c>
      <c r="C1695" s="4" t="s">
        <v>12682</v>
      </c>
      <c r="D1695" s="4" t="n">
        <v>2016</v>
      </c>
      <c r="E1695" s="4" t="s">
        <v>91</v>
      </c>
      <c r="F1695" s="4" t="s">
        <v>12683</v>
      </c>
      <c r="G1695" s="4" t="str">
        <f aca="false">IF(LEFT(I1695,3)="R1 ","L6",IF(D1695&gt;=2014,"L1",IF(D1695&gt;=1998,"L2",IF(D1695&gt;=1987,"L3",IF(D1695&gt;=1978,"L4",IF(D1695&gt;=1965,"L5","L6"))))))</f>
        <v>L1</v>
      </c>
      <c r="H1695" s="4" t="str">
        <f aca="false">IFERROR(INDEX(Lanes!$C$2:$C$60,MATCH(LEFT(I1695,FIND(" ",I1695)-1),Lanes!$A$2:$A$60,0)),"?")</f>
        <v>Core</v>
      </c>
      <c r="I1695" s="4" t="s">
        <v>11394</v>
      </c>
      <c r="J1695" s="4"/>
      <c r="K1695" s="4" t="s">
        <v>445</v>
      </c>
      <c r="L1695" s="4" t="s">
        <v>2133</v>
      </c>
      <c r="M1695" s="4" t="s">
        <v>12684</v>
      </c>
      <c r="N1695" s="4"/>
      <c r="O1695" s="4" t="s">
        <v>12685</v>
      </c>
      <c r="P1695" s="2" t="s">
        <v>12686</v>
      </c>
      <c r="Q1695" s="2" t="s">
        <v>12687</v>
      </c>
      <c r="R1695" s="4" t="s">
        <v>50</v>
      </c>
      <c r="S1695" s="4" t="s">
        <v>12688</v>
      </c>
      <c r="T1695" s="4" t="s">
        <v>107</v>
      </c>
      <c r="U1695" s="4"/>
      <c r="V1695" s="4"/>
      <c r="W1695" s="4" t="s">
        <v>75</v>
      </c>
      <c r="X1695" s="2" t="s">
        <v>12689</v>
      </c>
      <c r="Y1695" s="4" t="s">
        <v>77</v>
      </c>
      <c r="Z1695" s="4"/>
      <c r="AA1695" s="4"/>
      <c r="AB1695" s="4"/>
    </row>
    <row r="1696" customFormat="false" ht="75" hidden="false" customHeight="true" outlineLevel="0" collapsed="false">
      <c r="A1696" s="4" t="s">
        <v>12690</v>
      </c>
      <c r="B1696" s="4" t="s">
        <v>12681</v>
      </c>
      <c r="C1696" s="4" t="s">
        <v>12691</v>
      </c>
      <c r="D1696" s="4" t="n">
        <v>2019</v>
      </c>
      <c r="E1696" s="4" t="s">
        <v>91</v>
      </c>
      <c r="F1696" s="4" t="s">
        <v>12683</v>
      </c>
      <c r="G1696" s="4" t="str">
        <f aca="false">IF(LEFT(I1696,3)="R1 ","L6",IF(D1696&gt;=2014,"L1",IF(D1696&gt;=1998,"L2",IF(D1696&gt;=1987,"L3",IF(D1696&gt;=1978,"L4",IF(D1696&gt;=1965,"L5","L6"))))))</f>
        <v>L1</v>
      </c>
      <c r="H1696" s="4" t="str">
        <f aca="false">IFERROR(INDEX(Lanes!$C$2:$C$60,MATCH(LEFT(I1696,FIND(" ",I1696)-1),Lanes!$A$2:$A$60,0)),"?")</f>
        <v>Core</v>
      </c>
      <c r="I1696" s="4" t="s">
        <v>11394</v>
      </c>
      <c r="J1696" s="4"/>
      <c r="K1696" s="4" t="s">
        <v>445</v>
      </c>
      <c r="L1696" s="4" t="s">
        <v>2133</v>
      </c>
      <c r="M1696" s="4" t="s">
        <v>12684</v>
      </c>
      <c r="N1696" s="4"/>
      <c r="O1696" s="4" t="s">
        <v>12692</v>
      </c>
      <c r="P1696" s="2" t="s">
        <v>12693</v>
      </c>
      <c r="Q1696" s="2" t="s">
        <v>12694</v>
      </c>
      <c r="R1696" s="4" t="s">
        <v>50</v>
      </c>
      <c r="S1696" s="4" t="s">
        <v>12695</v>
      </c>
      <c r="T1696" s="4" t="s">
        <v>52</v>
      </c>
      <c r="U1696" s="4"/>
      <c r="V1696" s="4"/>
      <c r="W1696" s="4" t="s">
        <v>75</v>
      </c>
      <c r="X1696" s="2" t="s">
        <v>12689</v>
      </c>
      <c r="Y1696" s="4" t="s">
        <v>77</v>
      </c>
      <c r="Z1696" s="4"/>
      <c r="AA1696" s="4"/>
      <c r="AB1696" s="4"/>
    </row>
    <row r="1697" customFormat="false" ht="75" hidden="false" customHeight="true" outlineLevel="0" collapsed="false">
      <c r="A1697" s="4" t="s">
        <v>12696</v>
      </c>
      <c r="B1697" s="4" t="s">
        <v>12681</v>
      </c>
      <c r="C1697" s="4" t="s">
        <v>12697</v>
      </c>
      <c r="D1697" s="4" t="n">
        <v>2022</v>
      </c>
      <c r="E1697" s="4" t="s">
        <v>91</v>
      </c>
      <c r="F1697" s="4" t="s">
        <v>12683</v>
      </c>
      <c r="G1697" s="4" t="str">
        <f aca="false">IF(LEFT(I1697,3)="R1 ","L6",IF(D1697&gt;=2014,"L1",IF(D1697&gt;=1998,"L2",IF(D1697&gt;=1987,"L3",IF(D1697&gt;=1978,"L4",IF(D1697&gt;=1965,"L5","L6"))))))</f>
        <v>L1</v>
      </c>
      <c r="H1697" s="4" t="str">
        <f aca="false">IFERROR(INDEX(Lanes!$C$2:$C$60,MATCH(LEFT(I1697,FIND(" ",I1697)-1),Lanes!$A$2:$A$60,0)),"?")</f>
        <v>Core</v>
      </c>
      <c r="I1697" s="4" t="s">
        <v>11394</v>
      </c>
      <c r="J1697" s="4"/>
      <c r="K1697" s="4" t="s">
        <v>445</v>
      </c>
      <c r="L1697" s="4" t="s">
        <v>2133</v>
      </c>
      <c r="M1697" s="4" t="s">
        <v>12684</v>
      </c>
      <c r="N1697" s="4"/>
      <c r="O1697" s="4" t="s">
        <v>12698</v>
      </c>
      <c r="P1697" s="2" t="s">
        <v>12699</v>
      </c>
      <c r="Q1697" s="2" t="s">
        <v>12700</v>
      </c>
      <c r="R1697" s="4" t="s">
        <v>50</v>
      </c>
      <c r="S1697" s="4" t="s">
        <v>12701</v>
      </c>
      <c r="T1697" s="4" t="s">
        <v>52</v>
      </c>
      <c r="U1697" s="4"/>
      <c r="V1697" s="4"/>
      <c r="W1697" s="4" t="s">
        <v>75</v>
      </c>
      <c r="X1697" s="2" t="s">
        <v>12689</v>
      </c>
      <c r="Y1697" s="4" t="s">
        <v>77</v>
      </c>
      <c r="Z1697" s="4"/>
      <c r="AA1697" s="4"/>
      <c r="AB1697" s="4"/>
    </row>
    <row r="1698" customFormat="false" ht="75" hidden="false" customHeight="true" outlineLevel="0" collapsed="false">
      <c r="A1698" s="4" t="s">
        <v>12702</v>
      </c>
      <c r="B1698" s="4" t="s">
        <v>12703</v>
      </c>
      <c r="C1698" s="4" t="s">
        <v>12704</v>
      </c>
      <c r="D1698" s="4" t="n">
        <v>2025</v>
      </c>
      <c r="E1698" s="4" t="s">
        <v>91</v>
      </c>
      <c r="F1698" s="4" t="s">
        <v>2060</v>
      </c>
      <c r="G1698" s="4" t="str">
        <f aca="false">IF(LEFT(I1698,3)="R1 ","L6",IF(D1698&gt;=2014,"L1",IF(D1698&gt;=1998,"L2",IF(D1698&gt;=1987,"L3",IF(D1698&gt;=1978,"L4",IF(D1698&gt;=1965,"L5","L6"))))))</f>
        <v>L1</v>
      </c>
      <c r="H1698" s="4" t="str">
        <f aca="false">IFERROR(INDEX(Lanes!$C$2:$C$60,MATCH(LEFT(I1698,FIND(" ",I1698)-1),Lanes!$A$2:$A$60,0)),"?")</f>
        <v>Core</v>
      </c>
      <c r="I1698" s="4" t="s">
        <v>11394</v>
      </c>
      <c r="J1698" s="4"/>
      <c r="K1698" s="4" t="s">
        <v>445</v>
      </c>
      <c r="L1698" s="4" t="s">
        <v>2133</v>
      </c>
      <c r="M1698" s="4" t="s">
        <v>12684</v>
      </c>
      <c r="N1698" s="4"/>
      <c r="O1698" s="4" t="s">
        <v>12705</v>
      </c>
      <c r="P1698" s="2" t="s">
        <v>12706</v>
      </c>
      <c r="Q1698" s="2" t="s">
        <v>12707</v>
      </c>
      <c r="R1698" s="4" t="s">
        <v>50</v>
      </c>
      <c r="S1698" s="4" t="s">
        <v>12708</v>
      </c>
      <c r="T1698" s="4" t="s">
        <v>52</v>
      </c>
      <c r="U1698" s="4" t="s">
        <v>75</v>
      </c>
      <c r="V1698" s="4" t="s">
        <v>11898</v>
      </c>
      <c r="W1698" s="4" t="s">
        <v>75</v>
      </c>
      <c r="X1698" s="2" t="s">
        <v>12709</v>
      </c>
      <c r="Y1698" s="4" t="s">
        <v>54</v>
      </c>
      <c r="Z1698" s="4"/>
      <c r="AA1698" s="4"/>
      <c r="AB1698" s="4"/>
    </row>
    <row r="1699" customFormat="false" ht="75" hidden="false" customHeight="true" outlineLevel="0" collapsed="false">
      <c r="A1699" s="4" t="s">
        <v>12710</v>
      </c>
      <c r="B1699" s="4" t="s">
        <v>12711</v>
      </c>
      <c r="C1699" s="4" t="s">
        <v>12712</v>
      </c>
      <c r="D1699" s="4" t="n">
        <v>2016</v>
      </c>
      <c r="E1699" s="4" t="s">
        <v>91</v>
      </c>
      <c r="F1699" s="4" t="s">
        <v>12713</v>
      </c>
      <c r="G1699" s="4" t="str">
        <f aca="false">IF(LEFT(I1699,3)="R1 ","L6",IF(D1699&gt;=2014,"L1",IF(D1699&gt;=1998,"L2",IF(D1699&gt;=1987,"L3",IF(D1699&gt;=1978,"L4",IF(D1699&gt;=1965,"L5","L6"))))))</f>
        <v>L1</v>
      </c>
      <c r="H1699" s="4" t="str">
        <f aca="false">IFERROR(INDEX(Lanes!$C$2:$C$60,MATCH(LEFT(I1699,FIND(" ",I1699)-1),Lanes!$A$2:$A$60,0)),"?")</f>
        <v>Core</v>
      </c>
      <c r="I1699" s="4" t="s">
        <v>11394</v>
      </c>
      <c r="J1699" s="4"/>
      <c r="K1699" s="4" t="s">
        <v>445</v>
      </c>
      <c r="L1699" s="4" t="s">
        <v>887</v>
      </c>
      <c r="M1699" s="4" t="s">
        <v>12714</v>
      </c>
      <c r="N1699" s="4"/>
      <c r="O1699" s="4" t="s">
        <v>12715</v>
      </c>
      <c r="P1699" s="2" t="s">
        <v>12716</v>
      </c>
      <c r="Q1699" s="2" t="s">
        <v>12717</v>
      </c>
      <c r="R1699" s="4" t="s">
        <v>50</v>
      </c>
      <c r="S1699" s="4" t="s">
        <v>12712</v>
      </c>
      <c r="T1699" s="4" t="s">
        <v>402</v>
      </c>
      <c r="U1699" s="4"/>
      <c r="V1699" s="4"/>
      <c r="W1699" s="4" t="s">
        <v>75</v>
      </c>
      <c r="X1699" s="2" t="s">
        <v>12718</v>
      </c>
      <c r="Y1699" s="4" t="s">
        <v>77</v>
      </c>
      <c r="Z1699" s="4"/>
      <c r="AA1699" s="4"/>
      <c r="AB1699" s="4"/>
    </row>
    <row r="1700" customFormat="false" ht="75" hidden="false" customHeight="true" outlineLevel="0" collapsed="false">
      <c r="A1700" s="4" t="s">
        <v>12719</v>
      </c>
      <c r="B1700" s="4" t="s">
        <v>12711</v>
      </c>
      <c r="C1700" s="4" t="s">
        <v>12720</v>
      </c>
      <c r="D1700" s="4" t="n">
        <v>2019</v>
      </c>
      <c r="E1700" s="4" t="s">
        <v>91</v>
      </c>
      <c r="F1700" s="4" t="s">
        <v>12721</v>
      </c>
      <c r="G1700" s="4" t="str">
        <f aca="false">IF(LEFT(I1700,3)="R1 ","L6",IF(D1700&gt;=2014,"L1",IF(D1700&gt;=1998,"L2",IF(D1700&gt;=1987,"L3",IF(D1700&gt;=1978,"L4",IF(D1700&gt;=1965,"L5","L6"))))))</f>
        <v>L1</v>
      </c>
      <c r="H1700" s="4" t="str">
        <f aca="false">IFERROR(INDEX(Lanes!$C$2:$C$60,MATCH(LEFT(I1700,FIND(" ",I1700)-1),Lanes!$A$2:$A$60,0)),"?")</f>
        <v>Core</v>
      </c>
      <c r="I1700" s="4" t="s">
        <v>11394</v>
      </c>
      <c r="J1700" s="4"/>
      <c r="K1700" s="4" t="s">
        <v>445</v>
      </c>
      <c r="L1700" s="4" t="s">
        <v>887</v>
      </c>
      <c r="M1700" s="4" t="s">
        <v>12714</v>
      </c>
      <c r="N1700" s="4"/>
      <c r="O1700" s="4" t="s">
        <v>12722</v>
      </c>
      <c r="P1700" s="2" t="s">
        <v>12723</v>
      </c>
      <c r="Q1700" s="2" t="s">
        <v>12724</v>
      </c>
      <c r="R1700" s="4" t="s">
        <v>50</v>
      </c>
      <c r="S1700" s="4" t="s">
        <v>12720</v>
      </c>
      <c r="T1700" s="4" t="s">
        <v>402</v>
      </c>
      <c r="U1700" s="4"/>
      <c r="V1700" s="4"/>
      <c r="W1700" s="4" t="s">
        <v>75</v>
      </c>
      <c r="X1700" s="2" t="s">
        <v>12718</v>
      </c>
      <c r="Y1700" s="4" t="s">
        <v>77</v>
      </c>
      <c r="Z1700" s="4"/>
      <c r="AA1700" s="4"/>
      <c r="AB1700" s="4"/>
    </row>
    <row r="1701" customFormat="false" ht="75" hidden="false" customHeight="true" outlineLevel="0" collapsed="false">
      <c r="A1701" s="4" t="s">
        <v>12725</v>
      </c>
      <c r="B1701" s="4" t="s">
        <v>12711</v>
      </c>
      <c r="C1701" s="4" t="s">
        <v>12726</v>
      </c>
      <c r="D1701" s="4" t="n">
        <v>2021</v>
      </c>
      <c r="E1701" s="4" t="s">
        <v>91</v>
      </c>
      <c r="F1701" s="4" t="s">
        <v>1142</v>
      </c>
      <c r="G1701" s="4" t="str">
        <f aca="false">IF(LEFT(I1701,3)="R1 ","L6",IF(D1701&gt;=2014,"L1",IF(D1701&gt;=1998,"L2",IF(D1701&gt;=1987,"L3",IF(D1701&gt;=1978,"L4",IF(D1701&gt;=1965,"L5","L6"))))))</f>
        <v>L1</v>
      </c>
      <c r="H1701" s="4" t="str">
        <f aca="false">IFERROR(INDEX(Lanes!$C$2:$C$60,MATCH(LEFT(I1701,FIND(" ",I1701)-1),Lanes!$A$2:$A$60,0)),"?")</f>
        <v>Core</v>
      </c>
      <c r="I1701" s="4" t="s">
        <v>11394</v>
      </c>
      <c r="J1701" s="4"/>
      <c r="K1701" s="4" t="s">
        <v>445</v>
      </c>
      <c r="L1701" s="4" t="s">
        <v>887</v>
      </c>
      <c r="M1701" s="4" t="s">
        <v>12714</v>
      </c>
      <c r="N1701" s="4"/>
      <c r="O1701" s="4" t="s">
        <v>12727</v>
      </c>
      <c r="P1701" s="2" t="s">
        <v>12728</v>
      </c>
      <c r="Q1701" s="2" t="s">
        <v>12729</v>
      </c>
      <c r="R1701" s="4" t="s">
        <v>391</v>
      </c>
      <c r="S1701" s="4" t="s">
        <v>12726</v>
      </c>
      <c r="T1701" s="4" t="s">
        <v>402</v>
      </c>
      <c r="U1701" s="4"/>
      <c r="V1701" s="4"/>
      <c r="W1701" s="4" t="s">
        <v>75</v>
      </c>
      <c r="X1701" s="2" t="s">
        <v>12718</v>
      </c>
      <c r="Y1701" s="4" t="s">
        <v>77</v>
      </c>
      <c r="Z1701" s="4"/>
      <c r="AA1701" s="4"/>
      <c r="AB1701" s="4"/>
    </row>
    <row r="1702" customFormat="false" ht="75" hidden="false" customHeight="true" outlineLevel="0" collapsed="false">
      <c r="A1702" s="4" t="s">
        <v>12730</v>
      </c>
      <c r="B1702" s="4" t="s">
        <v>12711</v>
      </c>
      <c r="C1702" s="4" t="s">
        <v>12731</v>
      </c>
      <c r="D1702" s="4" t="n">
        <v>2023</v>
      </c>
      <c r="E1702" s="4" t="s">
        <v>91</v>
      </c>
      <c r="F1702" s="4" t="s">
        <v>12721</v>
      </c>
      <c r="G1702" s="4" t="str">
        <f aca="false">IF(LEFT(I1702,3)="R1 ","L6",IF(D1702&gt;=2014,"L1",IF(D1702&gt;=1998,"L2",IF(D1702&gt;=1987,"L3",IF(D1702&gt;=1978,"L4",IF(D1702&gt;=1965,"L5","L6"))))))</f>
        <v>L1</v>
      </c>
      <c r="H1702" s="4" t="str">
        <f aca="false">IFERROR(INDEX(Lanes!$C$2:$C$60,MATCH(LEFT(I1702,FIND(" ",I1702)-1),Lanes!$A$2:$A$60,0)),"?")</f>
        <v>Core</v>
      </c>
      <c r="I1702" s="4" t="s">
        <v>11394</v>
      </c>
      <c r="J1702" s="4"/>
      <c r="K1702" s="4" t="s">
        <v>445</v>
      </c>
      <c r="L1702" s="4" t="s">
        <v>887</v>
      </c>
      <c r="M1702" s="4" t="s">
        <v>12714</v>
      </c>
      <c r="N1702" s="4"/>
      <c r="O1702" s="4" t="s">
        <v>12722</v>
      </c>
      <c r="P1702" s="2" t="s">
        <v>12732</v>
      </c>
      <c r="Q1702" s="2" t="s">
        <v>12733</v>
      </c>
      <c r="R1702" s="4" t="s">
        <v>50</v>
      </c>
      <c r="S1702" s="4" t="s">
        <v>12734</v>
      </c>
      <c r="T1702" s="4" t="s">
        <v>107</v>
      </c>
      <c r="U1702" s="4"/>
      <c r="V1702" s="4" t="s">
        <v>12735</v>
      </c>
      <c r="W1702" s="4" t="s">
        <v>75</v>
      </c>
      <c r="X1702" s="2" t="s">
        <v>12736</v>
      </c>
      <c r="Y1702" s="4" t="s">
        <v>54</v>
      </c>
      <c r="Z1702" s="4"/>
      <c r="AA1702" s="4"/>
      <c r="AB1702" s="4"/>
    </row>
    <row r="1703" customFormat="false" ht="75" hidden="false" customHeight="true" outlineLevel="0" collapsed="false">
      <c r="A1703" s="4" t="s">
        <v>12737</v>
      </c>
      <c r="B1703" s="4" t="s">
        <v>12738</v>
      </c>
      <c r="C1703" s="4" t="s">
        <v>12739</v>
      </c>
      <c r="D1703" s="4" t="n">
        <v>2016</v>
      </c>
      <c r="E1703" s="4" t="s">
        <v>91</v>
      </c>
      <c r="F1703" s="4" t="s">
        <v>58</v>
      </c>
      <c r="G1703" s="4" t="str">
        <f aca="false">IF(LEFT(I1703,3)="R1 ","L6",IF(D1703&gt;=2014,"L1",IF(D1703&gt;=1998,"L2",IF(D1703&gt;=1987,"L3",IF(D1703&gt;=1978,"L4",IF(D1703&gt;=1965,"L5","L6"))))))</f>
        <v>L1</v>
      </c>
      <c r="H1703" s="4" t="str">
        <f aca="false">IFERROR(INDEX(Lanes!$C$2:$C$60,MATCH(LEFT(I1703,FIND(" ",I1703)-1),Lanes!$A$2:$A$60,0)),"?")</f>
        <v>Core</v>
      </c>
      <c r="I1703" s="4" t="s">
        <v>11394</v>
      </c>
      <c r="J1703" s="4"/>
      <c r="K1703" s="4" t="s">
        <v>445</v>
      </c>
      <c r="L1703" s="4" t="s">
        <v>887</v>
      </c>
      <c r="M1703" s="4" t="s">
        <v>12740</v>
      </c>
      <c r="N1703" s="4"/>
      <c r="O1703" s="4" t="s">
        <v>12741</v>
      </c>
      <c r="P1703" s="2" t="s">
        <v>12742</v>
      </c>
      <c r="Q1703" s="2" t="s">
        <v>12743</v>
      </c>
      <c r="R1703" s="4" t="s">
        <v>50</v>
      </c>
      <c r="S1703" s="4" t="s">
        <v>12744</v>
      </c>
      <c r="T1703" s="4" t="s">
        <v>402</v>
      </c>
      <c r="U1703" s="4"/>
      <c r="V1703" s="4"/>
      <c r="W1703" s="4" t="s">
        <v>75</v>
      </c>
      <c r="X1703" s="2" t="s">
        <v>12745</v>
      </c>
      <c r="Y1703" s="4" t="s">
        <v>77</v>
      </c>
      <c r="Z1703" s="4"/>
      <c r="AA1703" s="4"/>
      <c r="AB1703" s="4"/>
    </row>
    <row r="1704" customFormat="false" ht="75" hidden="false" customHeight="true" outlineLevel="0" collapsed="false">
      <c r="A1704" s="4" t="s">
        <v>12746</v>
      </c>
      <c r="B1704" s="4" t="s">
        <v>12738</v>
      </c>
      <c r="C1704" s="4" t="s">
        <v>12747</v>
      </c>
      <c r="D1704" s="4" t="n">
        <v>2019</v>
      </c>
      <c r="E1704" s="4" t="s">
        <v>91</v>
      </c>
      <c r="F1704" s="4" t="s">
        <v>58</v>
      </c>
      <c r="G1704" s="4" t="str">
        <f aca="false">IF(LEFT(I1704,3)="R1 ","L6",IF(D1704&gt;=2014,"L1",IF(D1704&gt;=1998,"L2",IF(D1704&gt;=1987,"L3",IF(D1704&gt;=1978,"L4",IF(D1704&gt;=1965,"L5","L6"))))))</f>
        <v>L1</v>
      </c>
      <c r="H1704" s="4" t="str">
        <f aca="false">IFERROR(INDEX(Lanes!$C$2:$C$60,MATCH(LEFT(I1704,FIND(" ",I1704)-1),Lanes!$A$2:$A$60,0)),"?")</f>
        <v>Core</v>
      </c>
      <c r="I1704" s="4" t="s">
        <v>11394</v>
      </c>
      <c r="J1704" s="4"/>
      <c r="K1704" s="4" t="s">
        <v>445</v>
      </c>
      <c r="L1704" s="4" t="s">
        <v>887</v>
      </c>
      <c r="M1704" s="4" t="s">
        <v>12740</v>
      </c>
      <c r="N1704" s="4"/>
      <c r="O1704" s="4" t="s">
        <v>12748</v>
      </c>
      <c r="P1704" s="2" t="s">
        <v>12749</v>
      </c>
      <c r="Q1704" s="2" t="s">
        <v>12750</v>
      </c>
      <c r="R1704" s="4" t="s">
        <v>50</v>
      </c>
      <c r="S1704" s="4" t="s">
        <v>12751</v>
      </c>
      <c r="T1704" s="4" t="s">
        <v>402</v>
      </c>
      <c r="U1704" s="4"/>
      <c r="V1704" s="4"/>
      <c r="W1704" s="4" t="s">
        <v>75</v>
      </c>
      <c r="X1704" s="2" t="s">
        <v>12745</v>
      </c>
      <c r="Y1704" s="4" t="s">
        <v>77</v>
      </c>
      <c r="Z1704" s="4"/>
      <c r="AA1704" s="4"/>
      <c r="AB1704" s="4"/>
    </row>
    <row r="1705" customFormat="false" ht="75" hidden="false" customHeight="true" outlineLevel="0" collapsed="false">
      <c r="A1705" s="4" t="s">
        <v>12752</v>
      </c>
      <c r="B1705" s="4" t="s">
        <v>12738</v>
      </c>
      <c r="C1705" s="4" t="s">
        <v>12753</v>
      </c>
      <c r="D1705" s="4" t="n">
        <v>2021</v>
      </c>
      <c r="E1705" s="4" t="s">
        <v>91</v>
      </c>
      <c r="F1705" s="4" t="s">
        <v>12754</v>
      </c>
      <c r="G1705" s="4" t="str">
        <f aca="false">IF(LEFT(I1705,3)="R1 ","L6",IF(D1705&gt;=2014,"L1",IF(D1705&gt;=1998,"L2",IF(D1705&gt;=1987,"L3",IF(D1705&gt;=1978,"L4",IF(D1705&gt;=1965,"L5","L6"))))))</f>
        <v>L1</v>
      </c>
      <c r="H1705" s="4" t="str">
        <f aca="false">IFERROR(INDEX(Lanes!$C$2:$C$60,MATCH(LEFT(I1705,FIND(" ",I1705)-1),Lanes!$A$2:$A$60,0)),"?")</f>
        <v>Core</v>
      </c>
      <c r="I1705" s="4" t="s">
        <v>11394</v>
      </c>
      <c r="J1705" s="4"/>
      <c r="K1705" s="4" t="s">
        <v>445</v>
      </c>
      <c r="L1705" s="4" t="s">
        <v>887</v>
      </c>
      <c r="M1705" s="4" t="s">
        <v>12740</v>
      </c>
      <c r="N1705" s="4"/>
      <c r="O1705" s="4" t="s">
        <v>12755</v>
      </c>
      <c r="P1705" s="2" t="s">
        <v>12756</v>
      </c>
      <c r="Q1705" s="2" t="s">
        <v>12757</v>
      </c>
      <c r="R1705" s="4" t="s">
        <v>50</v>
      </c>
      <c r="S1705" s="4" t="s">
        <v>12758</v>
      </c>
      <c r="T1705" s="4" t="s">
        <v>107</v>
      </c>
      <c r="U1705" s="4"/>
      <c r="V1705" s="4"/>
      <c r="W1705" s="4" t="s">
        <v>75</v>
      </c>
      <c r="X1705" s="2" t="s">
        <v>12745</v>
      </c>
      <c r="Y1705" s="4" t="s">
        <v>77</v>
      </c>
      <c r="Z1705" s="4"/>
      <c r="AA1705" s="4"/>
      <c r="AB1705" s="4"/>
    </row>
    <row r="1706" customFormat="false" ht="75" hidden="false" customHeight="true" outlineLevel="0" collapsed="false">
      <c r="A1706" s="4" t="s">
        <v>12759</v>
      </c>
      <c r="B1706" s="4" t="s">
        <v>12738</v>
      </c>
      <c r="C1706" s="4" t="s">
        <v>12760</v>
      </c>
      <c r="D1706" s="4" t="n">
        <v>2023</v>
      </c>
      <c r="E1706" s="4" t="s">
        <v>91</v>
      </c>
      <c r="F1706" s="4" t="s">
        <v>12754</v>
      </c>
      <c r="G1706" s="4" t="str">
        <f aca="false">IF(LEFT(I1706,3)="R1 ","L6",IF(D1706&gt;=2014,"L1",IF(D1706&gt;=1998,"L2",IF(D1706&gt;=1987,"L3",IF(D1706&gt;=1978,"L4",IF(D1706&gt;=1965,"L5","L6"))))))</f>
        <v>L1</v>
      </c>
      <c r="H1706" s="4" t="str">
        <f aca="false">IFERROR(INDEX(Lanes!$C$2:$C$60,MATCH(LEFT(I1706,FIND(" ",I1706)-1),Lanes!$A$2:$A$60,0)),"?")</f>
        <v>Core</v>
      </c>
      <c r="I1706" s="4" t="s">
        <v>11394</v>
      </c>
      <c r="J1706" s="4"/>
      <c r="K1706" s="4" t="s">
        <v>445</v>
      </c>
      <c r="L1706" s="4" t="s">
        <v>887</v>
      </c>
      <c r="M1706" s="4" t="s">
        <v>12740</v>
      </c>
      <c r="N1706" s="4"/>
      <c r="O1706" s="4" t="s">
        <v>12761</v>
      </c>
      <c r="P1706" s="2" t="s">
        <v>12762</v>
      </c>
      <c r="Q1706" s="2" t="s">
        <v>12763</v>
      </c>
      <c r="R1706" s="4" t="s">
        <v>50</v>
      </c>
      <c r="S1706" s="4" t="s">
        <v>12764</v>
      </c>
      <c r="T1706" s="4" t="s">
        <v>107</v>
      </c>
      <c r="U1706" s="4"/>
      <c r="V1706" s="4"/>
      <c r="W1706" s="4" t="s">
        <v>75</v>
      </c>
      <c r="X1706" s="2" t="s">
        <v>12745</v>
      </c>
      <c r="Y1706" s="4" t="s">
        <v>77</v>
      </c>
      <c r="Z1706" s="4"/>
      <c r="AA1706" s="4"/>
      <c r="AB1706" s="4"/>
    </row>
    <row r="1707" customFormat="false" ht="75" hidden="false" customHeight="true" outlineLevel="0" collapsed="false">
      <c r="A1707" s="4" t="s">
        <v>12765</v>
      </c>
      <c r="B1707" s="4" t="s">
        <v>12738</v>
      </c>
      <c r="C1707" s="4" t="s">
        <v>12766</v>
      </c>
      <c r="D1707" s="4" t="n">
        <v>2025</v>
      </c>
      <c r="E1707" s="4" t="s">
        <v>91</v>
      </c>
      <c r="F1707" s="4" t="s">
        <v>12754</v>
      </c>
      <c r="G1707" s="4" t="str">
        <f aca="false">IF(LEFT(I1707,3)="R1 ","L6",IF(D1707&gt;=2014,"L1",IF(D1707&gt;=1998,"L2",IF(D1707&gt;=1987,"L3",IF(D1707&gt;=1978,"L4",IF(D1707&gt;=1965,"L5","L6"))))))</f>
        <v>L1</v>
      </c>
      <c r="H1707" s="4" t="str">
        <f aca="false">IFERROR(INDEX(Lanes!$C$2:$C$60,MATCH(LEFT(I1707,FIND(" ",I1707)-1),Lanes!$A$2:$A$60,0)),"?")</f>
        <v>Core</v>
      </c>
      <c r="I1707" s="4" t="s">
        <v>11394</v>
      </c>
      <c r="J1707" s="4"/>
      <c r="K1707" s="4" t="s">
        <v>445</v>
      </c>
      <c r="L1707" s="4" t="s">
        <v>887</v>
      </c>
      <c r="M1707" s="4" t="s">
        <v>12740</v>
      </c>
      <c r="N1707" s="4"/>
      <c r="O1707" s="4" t="s">
        <v>12767</v>
      </c>
      <c r="P1707" s="2" t="s">
        <v>12768</v>
      </c>
      <c r="Q1707" s="2" t="s">
        <v>12769</v>
      </c>
      <c r="R1707" s="4" t="s">
        <v>50</v>
      </c>
      <c r="S1707" s="4" t="s">
        <v>12766</v>
      </c>
      <c r="T1707" s="4" t="s">
        <v>52</v>
      </c>
      <c r="U1707" s="4"/>
      <c r="V1707" s="4" t="s">
        <v>12770</v>
      </c>
      <c r="W1707" s="4" t="s">
        <v>75</v>
      </c>
      <c r="X1707" s="2" t="s">
        <v>12771</v>
      </c>
      <c r="Y1707" s="4" t="s">
        <v>54</v>
      </c>
      <c r="Z1707" s="4"/>
      <c r="AA1707" s="4"/>
      <c r="AB1707" s="4"/>
    </row>
    <row r="1708" customFormat="false" ht="75" hidden="false" customHeight="true" outlineLevel="0" collapsed="false">
      <c r="A1708" s="4" t="s">
        <v>12772</v>
      </c>
      <c r="B1708" s="4" t="s">
        <v>12773</v>
      </c>
      <c r="C1708" s="4" t="s">
        <v>12774</v>
      </c>
      <c r="D1708" s="4" t="n">
        <v>2020</v>
      </c>
      <c r="E1708" s="4" t="s">
        <v>91</v>
      </c>
      <c r="F1708" s="4" t="s">
        <v>12775</v>
      </c>
      <c r="G1708" s="4" t="str">
        <f aca="false">IF(LEFT(I1708,3)="R1 ","L6",IF(D1708&gt;=2014,"L1",IF(D1708&gt;=1998,"L2",IF(D1708&gt;=1987,"L3",IF(D1708&gt;=1978,"L4",IF(D1708&gt;=1965,"L5","L6"))))))</f>
        <v>L1</v>
      </c>
      <c r="H1708" s="4" t="str">
        <f aca="false">IFERROR(INDEX(Lanes!$C$2:$C$60,MATCH(LEFT(I1708,FIND(" ",I1708)-1),Lanes!$A$2:$A$60,0)),"?")</f>
        <v>Core</v>
      </c>
      <c r="I1708" s="4" t="s">
        <v>11394</v>
      </c>
      <c r="J1708" s="4"/>
      <c r="K1708" s="4" t="s">
        <v>445</v>
      </c>
      <c r="L1708" s="4" t="s">
        <v>753</v>
      </c>
      <c r="M1708" s="4" t="s">
        <v>316</v>
      </c>
      <c r="N1708" s="4"/>
      <c r="O1708" s="4" t="s">
        <v>12776</v>
      </c>
      <c r="P1708" s="2" t="s">
        <v>12777</v>
      </c>
      <c r="Q1708" s="2" t="s">
        <v>12778</v>
      </c>
      <c r="R1708" s="4" t="s">
        <v>50</v>
      </c>
      <c r="S1708" s="4" t="s">
        <v>12774</v>
      </c>
      <c r="T1708" s="4" t="s">
        <v>402</v>
      </c>
      <c r="U1708" s="4"/>
      <c r="V1708" s="4"/>
      <c r="W1708" s="4"/>
      <c r="X1708" s="2" t="s">
        <v>12779</v>
      </c>
      <c r="Y1708" s="4" t="s">
        <v>77</v>
      </c>
      <c r="Z1708" s="4"/>
      <c r="AA1708" s="4"/>
      <c r="AB1708" s="4"/>
    </row>
    <row r="1709" customFormat="false" ht="75" hidden="false" customHeight="true" outlineLevel="0" collapsed="false">
      <c r="A1709" s="4" t="s">
        <v>12780</v>
      </c>
      <c r="B1709" s="4" t="s">
        <v>12773</v>
      </c>
      <c r="C1709" s="4" t="s">
        <v>12781</v>
      </c>
      <c r="D1709" s="4" t="n">
        <v>2023</v>
      </c>
      <c r="E1709" s="4" t="s">
        <v>91</v>
      </c>
      <c r="F1709" s="4" t="s">
        <v>12782</v>
      </c>
      <c r="G1709" s="4" t="str">
        <f aca="false">IF(LEFT(I1709,3)="R1 ","L6",IF(D1709&gt;=2014,"L1",IF(D1709&gt;=1998,"L2",IF(D1709&gt;=1987,"L3",IF(D1709&gt;=1978,"L4",IF(D1709&gt;=1965,"L5","L6"))))))</f>
        <v>L1</v>
      </c>
      <c r="H1709" s="4" t="str">
        <f aca="false">IFERROR(INDEX(Lanes!$C$2:$C$60,MATCH(LEFT(I1709,FIND(" ",I1709)-1),Lanes!$A$2:$A$60,0)),"?")</f>
        <v>Core</v>
      </c>
      <c r="I1709" s="4" t="s">
        <v>11394</v>
      </c>
      <c r="J1709" s="4"/>
      <c r="K1709" s="4" t="s">
        <v>445</v>
      </c>
      <c r="L1709" s="4" t="s">
        <v>753</v>
      </c>
      <c r="M1709" s="4" t="s">
        <v>316</v>
      </c>
      <c r="N1709" s="4"/>
      <c r="O1709" s="4" t="s">
        <v>12783</v>
      </c>
      <c r="P1709" s="2" t="s">
        <v>12784</v>
      </c>
      <c r="Q1709" s="2" t="s">
        <v>12785</v>
      </c>
      <c r="R1709" s="4" t="s">
        <v>50</v>
      </c>
      <c r="S1709" s="4" t="s">
        <v>12781</v>
      </c>
      <c r="T1709" s="4" t="s">
        <v>52</v>
      </c>
      <c r="U1709" s="4"/>
      <c r="V1709" s="4" t="s">
        <v>11666</v>
      </c>
      <c r="W1709" s="4"/>
      <c r="X1709" s="2" t="s">
        <v>12786</v>
      </c>
      <c r="Y1709" s="4" t="s">
        <v>54</v>
      </c>
      <c r="Z1709" s="4"/>
      <c r="AA1709" s="4"/>
      <c r="AB1709" s="4"/>
    </row>
    <row r="1710" customFormat="false" ht="75" hidden="false" customHeight="true" outlineLevel="0" collapsed="false">
      <c r="A1710" s="4" t="s">
        <v>12787</v>
      </c>
      <c r="B1710" s="4" t="s">
        <v>12788</v>
      </c>
      <c r="C1710" s="4" t="s">
        <v>12789</v>
      </c>
      <c r="D1710" s="4" t="n">
        <v>2015</v>
      </c>
      <c r="E1710" s="4" t="s">
        <v>91</v>
      </c>
      <c r="F1710" s="4" t="s">
        <v>481</v>
      </c>
      <c r="G1710" s="4" t="str">
        <f aca="false">IF(LEFT(I1710,3)="R1 ","L6",IF(D1710&gt;=2014,"L1",IF(D1710&gt;=1998,"L2",IF(D1710&gt;=1987,"L3",IF(D1710&gt;=1978,"L4",IF(D1710&gt;=1965,"L5","L6"))))))</f>
        <v>L1</v>
      </c>
      <c r="H1710" s="4" t="str">
        <f aca="false">IFERROR(INDEX(Lanes!$C$2:$C$60,MATCH(LEFT(I1710,FIND(" ",I1710)-1),Lanes!$A$2:$A$60,0)),"?")</f>
        <v>Core</v>
      </c>
      <c r="I1710" s="4" t="s">
        <v>11394</v>
      </c>
      <c r="J1710" s="4"/>
      <c r="K1710" s="4" t="s">
        <v>445</v>
      </c>
      <c r="L1710" s="4" t="s">
        <v>472</v>
      </c>
      <c r="M1710" s="4" t="s">
        <v>1565</v>
      </c>
      <c r="N1710" s="4"/>
      <c r="O1710" s="4" t="s">
        <v>12790</v>
      </c>
      <c r="P1710" s="2" t="s">
        <v>12791</v>
      </c>
      <c r="Q1710" s="2" t="s">
        <v>12792</v>
      </c>
      <c r="R1710" s="4" t="s">
        <v>50</v>
      </c>
      <c r="S1710" s="4" t="s">
        <v>12793</v>
      </c>
      <c r="T1710" s="4" t="s">
        <v>107</v>
      </c>
      <c r="U1710" s="4"/>
      <c r="V1710" s="4"/>
      <c r="W1710" s="4"/>
      <c r="X1710" s="2" t="s">
        <v>12794</v>
      </c>
      <c r="Y1710" s="4" t="s">
        <v>54</v>
      </c>
      <c r="Z1710" s="4"/>
      <c r="AA1710" s="4"/>
      <c r="AB1710" s="4"/>
    </row>
    <row r="1711" customFormat="false" ht="75" hidden="false" customHeight="true" outlineLevel="0" collapsed="false">
      <c r="A1711" s="4" t="s">
        <v>12795</v>
      </c>
      <c r="B1711" s="4" t="s">
        <v>12788</v>
      </c>
      <c r="C1711" s="4" t="s">
        <v>12796</v>
      </c>
      <c r="D1711" s="4" t="n">
        <v>2019</v>
      </c>
      <c r="E1711" s="4" t="s">
        <v>91</v>
      </c>
      <c r="F1711" s="4" t="s">
        <v>12797</v>
      </c>
      <c r="G1711" s="4" t="str">
        <f aca="false">IF(LEFT(I1711,3)="R1 ","L6",IF(D1711&gt;=2014,"L1",IF(D1711&gt;=1998,"L2",IF(D1711&gt;=1987,"L3",IF(D1711&gt;=1978,"L4",IF(D1711&gt;=1965,"L5","L6"))))))</f>
        <v>L1</v>
      </c>
      <c r="H1711" s="4" t="str">
        <f aca="false">IFERROR(INDEX(Lanes!$C$2:$C$60,MATCH(LEFT(I1711,FIND(" ",I1711)-1),Lanes!$A$2:$A$60,0)),"?")</f>
        <v>Core</v>
      </c>
      <c r="I1711" s="4" t="s">
        <v>11394</v>
      </c>
      <c r="J1711" s="4"/>
      <c r="K1711" s="4" t="s">
        <v>445</v>
      </c>
      <c r="L1711" s="4" t="s">
        <v>472</v>
      </c>
      <c r="M1711" s="4" t="s">
        <v>1565</v>
      </c>
      <c r="N1711" s="4"/>
      <c r="O1711" s="4" t="s">
        <v>12798</v>
      </c>
      <c r="P1711" s="2" t="s">
        <v>12799</v>
      </c>
      <c r="Q1711" s="2" t="s">
        <v>12800</v>
      </c>
      <c r="R1711" s="4" t="s">
        <v>50</v>
      </c>
      <c r="S1711" s="4" t="s">
        <v>12801</v>
      </c>
      <c r="T1711" s="4" t="s">
        <v>107</v>
      </c>
      <c r="U1711" s="4"/>
      <c r="V1711" s="4"/>
      <c r="W1711" s="4"/>
      <c r="X1711" s="2" t="s">
        <v>12802</v>
      </c>
      <c r="Y1711" s="4" t="s">
        <v>77</v>
      </c>
      <c r="Z1711" s="4"/>
      <c r="AA1711" s="4"/>
      <c r="AB1711" s="4"/>
    </row>
    <row r="1712" customFormat="false" ht="75" hidden="false" customHeight="true" outlineLevel="0" collapsed="false">
      <c r="A1712" s="4" t="s">
        <v>12803</v>
      </c>
      <c r="B1712" s="4" t="s">
        <v>12788</v>
      </c>
      <c r="C1712" s="4" t="s">
        <v>12804</v>
      </c>
      <c r="D1712" s="4" t="n">
        <v>2024</v>
      </c>
      <c r="E1712" s="4" t="s">
        <v>91</v>
      </c>
      <c r="F1712" s="4" t="s">
        <v>10630</v>
      </c>
      <c r="G1712" s="4" t="str">
        <f aca="false">IF(LEFT(I1712,3)="R1 ","L6",IF(D1712&gt;=2014,"L1",IF(D1712&gt;=1998,"L2",IF(D1712&gt;=1987,"L3",IF(D1712&gt;=1978,"L4",IF(D1712&gt;=1965,"L5","L6"))))))</f>
        <v>L1</v>
      </c>
      <c r="H1712" s="4" t="str">
        <f aca="false">IFERROR(INDEX(Lanes!$C$2:$C$60,MATCH(LEFT(I1712,FIND(" ",I1712)-1),Lanes!$A$2:$A$60,0)),"?")</f>
        <v>Core</v>
      </c>
      <c r="I1712" s="4" t="s">
        <v>11394</v>
      </c>
      <c r="J1712" s="4"/>
      <c r="K1712" s="4" t="s">
        <v>445</v>
      </c>
      <c r="L1712" s="4" t="s">
        <v>472</v>
      </c>
      <c r="M1712" s="4" t="s">
        <v>1565</v>
      </c>
      <c r="N1712" s="4"/>
      <c r="O1712" s="4" t="s">
        <v>12805</v>
      </c>
      <c r="P1712" s="2" t="s">
        <v>12806</v>
      </c>
      <c r="Q1712" s="2" t="s">
        <v>12807</v>
      </c>
      <c r="R1712" s="4" t="s">
        <v>50</v>
      </c>
      <c r="S1712" s="4" t="s">
        <v>12808</v>
      </c>
      <c r="T1712" s="4" t="s">
        <v>52</v>
      </c>
      <c r="U1712" s="4"/>
      <c r="V1712" s="4" t="s">
        <v>12809</v>
      </c>
      <c r="W1712" s="4"/>
      <c r="X1712" s="2" t="s">
        <v>12810</v>
      </c>
      <c r="Y1712" s="4" t="s">
        <v>54</v>
      </c>
      <c r="Z1712" s="4"/>
      <c r="AA1712" s="4"/>
      <c r="AB1712" s="4"/>
    </row>
    <row r="1713" customFormat="false" ht="75" hidden="false" customHeight="true" outlineLevel="0" collapsed="false">
      <c r="A1713" s="4" t="s">
        <v>12811</v>
      </c>
      <c r="B1713" s="4" t="s">
        <v>12812</v>
      </c>
      <c r="C1713" s="4" t="s">
        <v>12813</v>
      </c>
      <c r="D1713" s="4" t="n">
        <v>2018</v>
      </c>
      <c r="E1713" s="4" t="s">
        <v>91</v>
      </c>
      <c r="F1713" s="4" t="s">
        <v>11545</v>
      </c>
      <c r="G1713" s="4" t="str">
        <f aca="false">IF(LEFT(I1713,3)="R1 ","L6",IF(D1713&gt;=2014,"L1",IF(D1713&gt;=1998,"L2",IF(D1713&gt;=1987,"L3",IF(D1713&gt;=1978,"L4",IF(D1713&gt;=1965,"L5","L6"))))))</f>
        <v>L1</v>
      </c>
      <c r="H1713" s="4" t="str">
        <f aca="false">IFERROR(INDEX(Lanes!$C$2:$C$60,MATCH(LEFT(I1713,FIND(" ",I1713)-1),Lanes!$A$2:$A$60,0)),"?")</f>
        <v>Core</v>
      </c>
      <c r="I1713" s="4" t="s">
        <v>11394</v>
      </c>
      <c r="J1713" s="4"/>
      <c r="K1713" s="4" t="s">
        <v>445</v>
      </c>
      <c r="L1713" s="4" t="s">
        <v>93</v>
      </c>
      <c r="M1713" s="4" t="s">
        <v>12814</v>
      </c>
      <c r="N1713" s="4"/>
      <c r="O1713" s="4" t="s">
        <v>12815</v>
      </c>
      <c r="P1713" s="2" t="s">
        <v>12816</v>
      </c>
      <c r="Q1713" s="2" t="s">
        <v>12817</v>
      </c>
      <c r="R1713" s="4" t="s">
        <v>50</v>
      </c>
      <c r="S1713" s="4" t="s">
        <v>12813</v>
      </c>
      <c r="T1713" s="4" t="s">
        <v>402</v>
      </c>
      <c r="U1713" s="4"/>
      <c r="V1713" s="4"/>
      <c r="W1713" s="4"/>
      <c r="X1713" s="2" t="s">
        <v>12818</v>
      </c>
      <c r="Y1713" s="4" t="s">
        <v>77</v>
      </c>
      <c r="Z1713" s="4"/>
      <c r="AA1713" s="4"/>
      <c r="AB1713" s="4"/>
    </row>
    <row r="1714" customFormat="false" ht="75" hidden="false" customHeight="true" outlineLevel="0" collapsed="false">
      <c r="A1714" s="4" t="s">
        <v>12819</v>
      </c>
      <c r="B1714" s="4" t="s">
        <v>12812</v>
      </c>
      <c r="C1714" s="4" t="s">
        <v>12820</v>
      </c>
      <c r="D1714" s="4" t="n">
        <v>2021</v>
      </c>
      <c r="E1714" s="4" t="s">
        <v>91</v>
      </c>
      <c r="F1714" s="4" t="s">
        <v>11545</v>
      </c>
      <c r="G1714" s="4" t="str">
        <f aca="false">IF(LEFT(I1714,3)="R1 ","L6",IF(D1714&gt;=2014,"L1",IF(D1714&gt;=1998,"L2",IF(D1714&gt;=1987,"L3",IF(D1714&gt;=1978,"L4",IF(D1714&gt;=1965,"L5","L6"))))))</f>
        <v>L1</v>
      </c>
      <c r="H1714" s="4" t="str">
        <f aca="false">IFERROR(INDEX(Lanes!$C$2:$C$60,MATCH(LEFT(I1714,FIND(" ",I1714)-1),Lanes!$A$2:$A$60,0)),"?")</f>
        <v>Core</v>
      </c>
      <c r="I1714" s="4" t="s">
        <v>11394</v>
      </c>
      <c r="J1714" s="4"/>
      <c r="K1714" s="4" t="s">
        <v>445</v>
      </c>
      <c r="L1714" s="4" t="s">
        <v>93</v>
      </c>
      <c r="M1714" s="4" t="s">
        <v>12814</v>
      </c>
      <c r="N1714" s="4"/>
      <c r="O1714" s="4" t="s">
        <v>12821</v>
      </c>
      <c r="P1714" s="2" t="s">
        <v>12822</v>
      </c>
      <c r="Q1714" s="2" t="s">
        <v>12823</v>
      </c>
      <c r="R1714" s="4" t="s">
        <v>50</v>
      </c>
      <c r="S1714" s="4" t="s">
        <v>12824</v>
      </c>
      <c r="T1714" s="4" t="s">
        <v>52</v>
      </c>
      <c r="U1714" s="4" t="s">
        <v>75</v>
      </c>
      <c r="V1714" s="4" t="s">
        <v>9658</v>
      </c>
      <c r="W1714" s="4"/>
      <c r="X1714" s="2" t="s">
        <v>12825</v>
      </c>
      <c r="Y1714" s="4" t="s">
        <v>54</v>
      </c>
      <c r="Z1714" s="4"/>
      <c r="AA1714" s="4"/>
      <c r="AB1714" s="4"/>
    </row>
    <row r="1715" customFormat="false" ht="75" hidden="false" customHeight="true" outlineLevel="0" collapsed="false">
      <c r="A1715" s="4" t="s">
        <v>12826</v>
      </c>
      <c r="B1715" s="4" t="s">
        <v>12812</v>
      </c>
      <c r="C1715" s="4" t="s">
        <v>12827</v>
      </c>
      <c r="D1715" s="4" t="n">
        <v>2024</v>
      </c>
      <c r="E1715" s="4" t="s">
        <v>91</v>
      </c>
      <c r="F1715" s="4" t="s">
        <v>10366</v>
      </c>
      <c r="G1715" s="4" t="str">
        <f aca="false">IF(LEFT(I1715,3)="R1 ","L6",IF(D1715&gt;=2014,"L1",IF(D1715&gt;=1998,"L2",IF(D1715&gt;=1987,"L3",IF(D1715&gt;=1978,"L4",IF(D1715&gt;=1965,"L5","L6"))))))</f>
        <v>L1</v>
      </c>
      <c r="H1715" s="4" t="str">
        <f aca="false">IFERROR(INDEX(Lanes!$C$2:$C$60,MATCH(LEFT(I1715,FIND(" ",I1715)-1),Lanes!$A$2:$A$60,0)),"?")</f>
        <v>Core</v>
      </c>
      <c r="I1715" s="4" t="s">
        <v>11394</v>
      </c>
      <c r="J1715" s="4"/>
      <c r="K1715" s="4" t="s">
        <v>445</v>
      </c>
      <c r="L1715" s="4" t="s">
        <v>93</v>
      </c>
      <c r="M1715" s="4" t="s">
        <v>12814</v>
      </c>
      <c r="N1715" s="4"/>
      <c r="O1715" s="4" t="s">
        <v>12828</v>
      </c>
      <c r="P1715" s="2" t="s">
        <v>12829</v>
      </c>
      <c r="Q1715" s="2" t="s">
        <v>12830</v>
      </c>
      <c r="R1715" s="4" t="s">
        <v>50</v>
      </c>
      <c r="S1715" s="4" t="s">
        <v>12831</v>
      </c>
      <c r="T1715" s="4" t="s">
        <v>107</v>
      </c>
      <c r="U1715" s="4"/>
      <c r="V1715" s="4" t="s">
        <v>11870</v>
      </c>
      <c r="W1715" s="4"/>
      <c r="X1715" s="2" t="s">
        <v>12832</v>
      </c>
      <c r="Y1715" s="4" t="s">
        <v>77</v>
      </c>
      <c r="Z1715" s="4"/>
      <c r="AA1715" s="4"/>
      <c r="AB1715" s="4"/>
    </row>
    <row r="1716" customFormat="false" ht="75" hidden="false" customHeight="true" outlineLevel="0" collapsed="false">
      <c r="A1716" s="4" t="s">
        <v>12833</v>
      </c>
      <c r="B1716" s="4" t="s">
        <v>12834</v>
      </c>
      <c r="C1716" s="4" t="s">
        <v>12835</v>
      </c>
      <c r="D1716" s="4" t="n">
        <v>2015</v>
      </c>
      <c r="E1716" s="4" t="s">
        <v>91</v>
      </c>
      <c r="F1716" s="4" t="s">
        <v>1142</v>
      </c>
      <c r="G1716" s="4" t="str">
        <f aca="false">IF(LEFT(I1716,3)="R1 ","L6",IF(D1716&gt;=2014,"L1",IF(D1716&gt;=1998,"L2",IF(D1716&gt;=1987,"L3",IF(D1716&gt;=1978,"L4",IF(D1716&gt;=1965,"L5","L6"))))))</f>
        <v>L1</v>
      </c>
      <c r="H1716" s="4" t="str">
        <f aca="false">IFERROR(INDEX(Lanes!$C$2:$C$60,MATCH(LEFT(I1716,FIND(" ",I1716)-1),Lanes!$A$2:$A$60,0)),"?")</f>
        <v>Core</v>
      </c>
      <c r="I1716" s="4" t="s">
        <v>11394</v>
      </c>
      <c r="J1716" s="4"/>
      <c r="K1716" s="4" t="s">
        <v>44</v>
      </c>
      <c r="L1716" s="4" t="s">
        <v>45</v>
      </c>
      <c r="M1716" s="4" t="s">
        <v>131</v>
      </c>
      <c r="N1716" s="4"/>
      <c r="O1716" s="4" t="s">
        <v>12836</v>
      </c>
      <c r="P1716" s="2" t="s">
        <v>12837</v>
      </c>
      <c r="Q1716" s="2" t="s">
        <v>12838</v>
      </c>
      <c r="R1716" s="4" t="s">
        <v>50</v>
      </c>
      <c r="S1716" s="4" t="s">
        <v>12839</v>
      </c>
      <c r="T1716" s="4" t="s">
        <v>402</v>
      </c>
      <c r="U1716" s="4"/>
      <c r="V1716" s="4" t="s">
        <v>12840</v>
      </c>
      <c r="W1716" s="4"/>
      <c r="X1716" s="2" t="s">
        <v>12841</v>
      </c>
      <c r="Y1716" s="4" t="s">
        <v>77</v>
      </c>
      <c r="Z1716" s="4"/>
      <c r="AA1716" s="4"/>
      <c r="AB1716" s="4"/>
    </row>
    <row r="1717" customFormat="false" ht="75" hidden="false" customHeight="true" outlineLevel="0" collapsed="false">
      <c r="A1717" s="4" t="s">
        <v>12842</v>
      </c>
      <c r="B1717" s="4" t="s">
        <v>12834</v>
      </c>
      <c r="C1717" s="4" t="s">
        <v>12843</v>
      </c>
      <c r="D1717" s="4" t="n">
        <v>2018</v>
      </c>
      <c r="E1717" s="4" t="s">
        <v>91</v>
      </c>
      <c r="F1717" s="4" t="s">
        <v>12844</v>
      </c>
      <c r="G1717" s="4" t="str">
        <f aca="false">IF(LEFT(I1717,3)="R1 ","L6",IF(D1717&gt;=2014,"L1",IF(D1717&gt;=1998,"L2",IF(D1717&gt;=1987,"L3",IF(D1717&gt;=1978,"L4",IF(D1717&gt;=1965,"L5","L6"))))))</f>
        <v>L1</v>
      </c>
      <c r="H1717" s="4" t="str">
        <f aca="false">IFERROR(INDEX(Lanes!$C$2:$C$60,MATCH(LEFT(I1717,FIND(" ",I1717)-1),Lanes!$A$2:$A$60,0)),"?")</f>
        <v>Core</v>
      </c>
      <c r="I1717" s="4" t="s">
        <v>11394</v>
      </c>
      <c r="J1717" s="4"/>
      <c r="K1717" s="4" t="s">
        <v>44</v>
      </c>
      <c r="L1717" s="4" t="s">
        <v>45</v>
      </c>
      <c r="M1717" s="4" t="s">
        <v>131</v>
      </c>
      <c r="N1717" s="4"/>
      <c r="O1717" s="4" t="s">
        <v>12845</v>
      </c>
      <c r="P1717" s="2" t="s">
        <v>12846</v>
      </c>
      <c r="Q1717" s="2" t="s">
        <v>12847</v>
      </c>
      <c r="R1717" s="4" t="s">
        <v>50</v>
      </c>
      <c r="S1717" s="4" t="s">
        <v>12848</v>
      </c>
      <c r="T1717" s="4" t="s">
        <v>52</v>
      </c>
      <c r="U1717" s="4"/>
      <c r="V1717" s="4" t="s">
        <v>12840</v>
      </c>
      <c r="W1717" s="4"/>
      <c r="X1717" s="2" t="s">
        <v>12841</v>
      </c>
      <c r="Y1717" s="4" t="s">
        <v>77</v>
      </c>
      <c r="Z1717" s="4"/>
      <c r="AA1717" s="4"/>
      <c r="AB1717" s="4"/>
    </row>
    <row r="1718" customFormat="false" ht="75" hidden="false" customHeight="true" outlineLevel="0" collapsed="false">
      <c r="A1718" s="4" t="s">
        <v>12849</v>
      </c>
      <c r="B1718" s="4" t="s">
        <v>12850</v>
      </c>
      <c r="C1718" s="4" t="s">
        <v>12851</v>
      </c>
      <c r="D1718" s="4" t="n">
        <v>2014</v>
      </c>
      <c r="E1718" s="4" t="s">
        <v>91</v>
      </c>
      <c r="F1718" s="4" t="s">
        <v>5429</v>
      </c>
      <c r="G1718" s="4" t="str">
        <f aca="false">IF(LEFT(I1718,3)="R1 ","L6",IF(D1718&gt;=2014,"L1",IF(D1718&gt;=1998,"L2",IF(D1718&gt;=1987,"L3",IF(D1718&gt;=1978,"L4",IF(D1718&gt;=1965,"L5","L6"))))))</f>
        <v>L1</v>
      </c>
      <c r="H1718" s="4" t="str">
        <f aca="false">IFERROR(INDEX(Lanes!$C$2:$C$60,MATCH(LEFT(I1718,FIND(" ",I1718)-1),Lanes!$A$2:$A$60,0)),"?")</f>
        <v>Core</v>
      </c>
      <c r="I1718" s="4" t="s">
        <v>11394</v>
      </c>
      <c r="J1718" s="4"/>
      <c r="K1718" s="4" t="s">
        <v>44</v>
      </c>
      <c r="L1718" s="4" t="s">
        <v>45</v>
      </c>
      <c r="M1718" s="4" t="s">
        <v>1982</v>
      </c>
      <c r="N1718" s="4"/>
      <c r="O1718" s="4" t="s">
        <v>12852</v>
      </c>
      <c r="P1718" s="2" t="s">
        <v>12853</v>
      </c>
      <c r="Q1718" s="2" t="s">
        <v>12854</v>
      </c>
      <c r="R1718" s="4" t="s">
        <v>50</v>
      </c>
      <c r="S1718" s="4" t="s">
        <v>12851</v>
      </c>
      <c r="T1718" s="4" t="s">
        <v>402</v>
      </c>
      <c r="U1718" s="4"/>
      <c r="V1718" s="4"/>
      <c r="W1718" s="4"/>
      <c r="X1718" s="2" t="s">
        <v>12855</v>
      </c>
      <c r="Y1718" s="4" t="s">
        <v>77</v>
      </c>
      <c r="Z1718" s="4"/>
      <c r="AA1718" s="4"/>
      <c r="AB1718" s="4"/>
    </row>
    <row r="1719" customFormat="false" ht="75" hidden="false" customHeight="true" outlineLevel="0" collapsed="false">
      <c r="A1719" s="4" t="s">
        <v>12856</v>
      </c>
      <c r="B1719" s="4" t="s">
        <v>12850</v>
      </c>
      <c r="C1719" s="4" t="s">
        <v>12857</v>
      </c>
      <c r="D1719" s="4" t="n">
        <v>2015</v>
      </c>
      <c r="E1719" s="4" t="s">
        <v>91</v>
      </c>
      <c r="F1719" s="4" t="s">
        <v>5429</v>
      </c>
      <c r="G1719" s="4" t="str">
        <f aca="false">IF(LEFT(I1719,3)="R1 ","L6",IF(D1719&gt;=2014,"L1",IF(D1719&gt;=1998,"L2",IF(D1719&gt;=1987,"L3",IF(D1719&gt;=1978,"L4",IF(D1719&gt;=1965,"L5","L6"))))))</f>
        <v>L1</v>
      </c>
      <c r="H1719" s="4" t="str">
        <f aca="false">IFERROR(INDEX(Lanes!$C$2:$C$60,MATCH(LEFT(I1719,FIND(" ",I1719)-1),Lanes!$A$2:$A$60,0)),"?")</f>
        <v>Core</v>
      </c>
      <c r="I1719" s="4" t="s">
        <v>11394</v>
      </c>
      <c r="J1719" s="4"/>
      <c r="K1719" s="4" t="s">
        <v>44</v>
      </c>
      <c r="L1719" s="4" t="s">
        <v>45</v>
      </c>
      <c r="M1719" s="4" t="s">
        <v>1982</v>
      </c>
      <c r="N1719" s="4"/>
      <c r="O1719" s="4" t="s">
        <v>12852</v>
      </c>
      <c r="P1719" s="2" t="s">
        <v>12858</v>
      </c>
      <c r="Q1719" s="2" t="s">
        <v>12859</v>
      </c>
      <c r="R1719" s="4" t="s">
        <v>50</v>
      </c>
      <c r="S1719" s="4" t="s">
        <v>12857</v>
      </c>
      <c r="T1719" s="4" t="s">
        <v>402</v>
      </c>
      <c r="U1719" s="4"/>
      <c r="V1719" s="4"/>
      <c r="W1719" s="4"/>
      <c r="X1719" s="2" t="s">
        <v>12855</v>
      </c>
      <c r="Y1719" s="4" t="s">
        <v>77</v>
      </c>
      <c r="Z1719" s="4"/>
      <c r="AA1719" s="4"/>
      <c r="AB1719" s="4"/>
    </row>
    <row r="1720" customFormat="false" ht="75" hidden="false" customHeight="true" outlineLevel="0" collapsed="false">
      <c r="A1720" s="4" t="s">
        <v>12860</v>
      </c>
      <c r="B1720" s="4" t="s">
        <v>12850</v>
      </c>
      <c r="C1720" s="4" t="s">
        <v>12850</v>
      </c>
      <c r="D1720" s="4" t="n">
        <v>2017</v>
      </c>
      <c r="E1720" s="4" t="s">
        <v>91</v>
      </c>
      <c r="F1720" s="4" t="s">
        <v>5429</v>
      </c>
      <c r="G1720" s="4" t="str">
        <f aca="false">IF(LEFT(I1720,3)="R1 ","L6",IF(D1720&gt;=2014,"L1",IF(D1720&gt;=1998,"L2",IF(D1720&gt;=1987,"L3",IF(D1720&gt;=1978,"L4",IF(D1720&gt;=1965,"L5","L6"))))))</f>
        <v>L1</v>
      </c>
      <c r="H1720" s="4" t="str">
        <f aca="false">IFERROR(INDEX(Lanes!$C$2:$C$60,MATCH(LEFT(I1720,FIND(" ",I1720)-1),Lanes!$A$2:$A$60,0)),"?")</f>
        <v>Core</v>
      </c>
      <c r="I1720" s="4" t="s">
        <v>11394</v>
      </c>
      <c r="J1720" s="4"/>
      <c r="K1720" s="4" t="s">
        <v>44</v>
      </c>
      <c r="L1720" s="4" t="s">
        <v>45</v>
      </c>
      <c r="M1720" s="4" t="s">
        <v>1982</v>
      </c>
      <c r="N1720" s="4"/>
      <c r="O1720" s="4" t="s">
        <v>12815</v>
      </c>
      <c r="P1720" s="2" t="s">
        <v>12861</v>
      </c>
      <c r="Q1720" s="2" t="s">
        <v>12862</v>
      </c>
      <c r="R1720" s="4" t="s">
        <v>50</v>
      </c>
      <c r="S1720" s="4" t="s">
        <v>12863</v>
      </c>
      <c r="T1720" s="4" t="s">
        <v>107</v>
      </c>
      <c r="U1720" s="4"/>
      <c r="V1720" s="4"/>
      <c r="W1720" s="4"/>
      <c r="X1720" s="2" t="s">
        <v>12855</v>
      </c>
      <c r="Y1720" s="4" t="s">
        <v>77</v>
      </c>
      <c r="Z1720" s="4"/>
      <c r="AA1720" s="4"/>
      <c r="AB1720" s="4"/>
    </row>
    <row r="1721" customFormat="false" ht="75" hidden="false" customHeight="true" outlineLevel="0" collapsed="false">
      <c r="A1721" s="4" t="s">
        <v>12864</v>
      </c>
      <c r="B1721" s="4" t="s">
        <v>12850</v>
      </c>
      <c r="C1721" s="4" t="s">
        <v>12865</v>
      </c>
      <c r="D1721" s="4" t="n">
        <v>2018</v>
      </c>
      <c r="E1721" s="4" t="s">
        <v>91</v>
      </c>
      <c r="F1721" s="4" t="s">
        <v>1142</v>
      </c>
      <c r="G1721" s="4" t="str">
        <f aca="false">IF(LEFT(I1721,3)="R1 ","L6",IF(D1721&gt;=2014,"L1",IF(D1721&gt;=1998,"L2",IF(D1721&gt;=1987,"L3",IF(D1721&gt;=1978,"L4",IF(D1721&gt;=1965,"L5","L6"))))))</f>
        <v>L1</v>
      </c>
      <c r="H1721" s="4" t="str">
        <f aca="false">IFERROR(INDEX(Lanes!$C$2:$C$60,MATCH(LEFT(I1721,FIND(" ",I1721)-1),Lanes!$A$2:$A$60,0)),"?")</f>
        <v>Core</v>
      </c>
      <c r="I1721" s="4" t="s">
        <v>11394</v>
      </c>
      <c r="J1721" s="4"/>
      <c r="K1721" s="4" t="s">
        <v>44</v>
      </c>
      <c r="L1721" s="4" t="s">
        <v>45</v>
      </c>
      <c r="M1721" s="4" t="s">
        <v>1982</v>
      </c>
      <c r="N1721" s="4"/>
      <c r="O1721" s="4" t="s">
        <v>12866</v>
      </c>
      <c r="P1721" s="2" t="s">
        <v>12867</v>
      </c>
      <c r="Q1721" s="2" t="s">
        <v>12868</v>
      </c>
      <c r="R1721" s="4" t="s">
        <v>391</v>
      </c>
      <c r="S1721" s="4" t="s">
        <v>12865</v>
      </c>
      <c r="T1721" s="4" t="s">
        <v>402</v>
      </c>
      <c r="U1721" s="4"/>
      <c r="V1721" s="4"/>
      <c r="W1721" s="4"/>
      <c r="X1721" s="2" t="s">
        <v>12855</v>
      </c>
      <c r="Y1721" s="4" t="s">
        <v>77</v>
      </c>
      <c r="Z1721" s="4"/>
      <c r="AA1721" s="4"/>
      <c r="AB1721" s="4"/>
    </row>
    <row r="1722" customFormat="false" ht="75" hidden="false" customHeight="true" outlineLevel="0" collapsed="false">
      <c r="A1722" s="4" t="s">
        <v>12869</v>
      </c>
      <c r="B1722" s="4" t="s">
        <v>12850</v>
      </c>
      <c r="C1722" s="4" t="s">
        <v>12870</v>
      </c>
      <c r="D1722" s="4" t="n">
        <v>2019</v>
      </c>
      <c r="E1722" s="4" t="s">
        <v>91</v>
      </c>
      <c r="F1722" s="4" t="s">
        <v>5429</v>
      </c>
      <c r="G1722" s="4" t="str">
        <f aca="false">IF(LEFT(I1722,3)="R1 ","L6",IF(D1722&gt;=2014,"L1",IF(D1722&gt;=1998,"L2",IF(D1722&gt;=1987,"L3",IF(D1722&gt;=1978,"L4",IF(D1722&gt;=1965,"L5","L6"))))))</f>
        <v>L1</v>
      </c>
      <c r="H1722" s="4" t="str">
        <f aca="false">IFERROR(INDEX(Lanes!$C$2:$C$60,MATCH(LEFT(I1722,FIND(" ",I1722)-1),Lanes!$A$2:$A$60,0)),"?")</f>
        <v>Core</v>
      </c>
      <c r="I1722" s="4" t="s">
        <v>11394</v>
      </c>
      <c r="J1722" s="4"/>
      <c r="K1722" s="4" t="s">
        <v>44</v>
      </c>
      <c r="L1722" s="4" t="s">
        <v>45</v>
      </c>
      <c r="M1722" s="4" t="s">
        <v>1982</v>
      </c>
      <c r="N1722" s="4"/>
      <c r="O1722" s="4" t="s">
        <v>12815</v>
      </c>
      <c r="P1722" s="2" t="s">
        <v>12871</v>
      </c>
      <c r="Q1722" s="2" t="s">
        <v>12872</v>
      </c>
      <c r="R1722" s="4" t="s">
        <v>50</v>
      </c>
      <c r="S1722" s="4" t="s">
        <v>12870</v>
      </c>
      <c r="T1722" s="4" t="s">
        <v>107</v>
      </c>
      <c r="U1722" s="4"/>
      <c r="V1722" s="4"/>
      <c r="W1722" s="4"/>
      <c r="X1722" s="2" t="s">
        <v>12855</v>
      </c>
      <c r="Y1722" s="4" t="s">
        <v>77</v>
      </c>
      <c r="Z1722" s="4"/>
      <c r="AA1722" s="4"/>
      <c r="AB1722" s="4"/>
    </row>
    <row r="1723" customFormat="false" ht="75" hidden="false" customHeight="true" outlineLevel="0" collapsed="false">
      <c r="A1723" s="4" t="s">
        <v>12873</v>
      </c>
      <c r="B1723" s="4" t="s">
        <v>12850</v>
      </c>
      <c r="C1723" s="4" t="s">
        <v>12874</v>
      </c>
      <c r="D1723" s="4" t="n">
        <v>2022</v>
      </c>
      <c r="E1723" s="4" t="s">
        <v>91</v>
      </c>
      <c r="F1723" s="4" t="s">
        <v>5429</v>
      </c>
      <c r="G1723" s="4" t="str">
        <f aca="false">IF(LEFT(I1723,3)="R1 ","L6",IF(D1723&gt;=2014,"L1",IF(D1723&gt;=1998,"L2",IF(D1723&gt;=1987,"L3",IF(D1723&gt;=1978,"L4",IF(D1723&gt;=1965,"L5","L6"))))))</f>
        <v>L1</v>
      </c>
      <c r="H1723" s="4" t="str">
        <f aca="false">IFERROR(INDEX(Lanes!$C$2:$C$60,MATCH(LEFT(I1723,FIND(" ",I1723)-1),Lanes!$A$2:$A$60,0)),"?")</f>
        <v>Core</v>
      </c>
      <c r="I1723" s="4" t="s">
        <v>11394</v>
      </c>
      <c r="J1723" s="4"/>
      <c r="K1723" s="4" t="s">
        <v>44</v>
      </c>
      <c r="L1723" s="4" t="s">
        <v>45</v>
      </c>
      <c r="M1723" s="4" t="s">
        <v>1982</v>
      </c>
      <c r="N1723" s="4"/>
      <c r="O1723" s="4" t="s">
        <v>12875</v>
      </c>
      <c r="P1723" s="2" t="s">
        <v>12876</v>
      </c>
      <c r="Q1723" s="2" t="s">
        <v>12877</v>
      </c>
      <c r="R1723" s="4" t="s">
        <v>50</v>
      </c>
      <c r="S1723" s="4" t="s">
        <v>12874</v>
      </c>
      <c r="T1723" s="4" t="s">
        <v>107</v>
      </c>
      <c r="U1723" s="4"/>
      <c r="V1723" s="4"/>
      <c r="W1723" s="4"/>
      <c r="X1723" s="2" t="s">
        <v>12855</v>
      </c>
      <c r="Y1723" s="4" t="s">
        <v>77</v>
      </c>
      <c r="Z1723" s="4"/>
      <c r="AA1723" s="4"/>
      <c r="AB1723" s="4"/>
    </row>
    <row r="1724" customFormat="false" ht="75" hidden="false" customHeight="true" outlineLevel="0" collapsed="false">
      <c r="A1724" s="4" t="s">
        <v>12878</v>
      </c>
      <c r="B1724" s="4" t="s">
        <v>12850</v>
      </c>
      <c r="C1724" s="4" t="s">
        <v>12879</v>
      </c>
      <c r="D1724" s="4" t="n">
        <v>2025</v>
      </c>
      <c r="E1724" s="4" t="s">
        <v>91</v>
      </c>
      <c r="F1724" s="4" t="s">
        <v>5429</v>
      </c>
      <c r="G1724" s="4" t="str">
        <f aca="false">IF(LEFT(I1724,3)="R1 ","L6",IF(D1724&gt;=2014,"L1",IF(D1724&gt;=1998,"L2",IF(D1724&gt;=1987,"L3",IF(D1724&gt;=1978,"L4",IF(D1724&gt;=1965,"L5","L6"))))))</f>
        <v>L1</v>
      </c>
      <c r="H1724" s="4" t="str">
        <f aca="false">IFERROR(INDEX(Lanes!$C$2:$C$60,MATCH(LEFT(I1724,FIND(" ",I1724)-1),Lanes!$A$2:$A$60,0)),"?")</f>
        <v>Core</v>
      </c>
      <c r="I1724" s="4" t="s">
        <v>11394</v>
      </c>
      <c r="J1724" s="4"/>
      <c r="K1724" s="4" t="s">
        <v>44</v>
      </c>
      <c r="L1724" s="4" t="s">
        <v>45</v>
      </c>
      <c r="M1724" s="4" t="s">
        <v>1982</v>
      </c>
      <c r="N1724" s="4"/>
      <c r="O1724" s="4" t="s">
        <v>12852</v>
      </c>
      <c r="P1724" s="2" t="s">
        <v>12880</v>
      </c>
      <c r="Q1724" s="2" t="s">
        <v>12881</v>
      </c>
      <c r="R1724" s="4" t="s">
        <v>50</v>
      </c>
      <c r="S1724" s="4" t="s">
        <v>12879</v>
      </c>
      <c r="T1724" s="4" t="s">
        <v>107</v>
      </c>
      <c r="U1724" s="4"/>
      <c r="V1724" s="4" t="s">
        <v>11346</v>
      </c>
      <c r="W1724" s="4"/>
      <c r="X1724" s="2" t="s">
        <v>12882</v>
      </c>
      <c r="Y1724" s="4" t="s">
        <v>54</v>
      </c>
      <c r="Z1724" s="4"/>
      <c r="AA1724" s="4"/>
      <c r="AB1724" s="4"/>
    </row>
    <row r="1725" customFormat="false" ht="75" hidden="false" customHeight="true" outlineLevel="0" collapsed="false">
      <c r="A1725" s="4" t="s">
        <v>12883</v>
      </c>
      <c r="B1725" s="4" t="s">
        <v>12884</v>
      </c>
      <c r="C1725" s="4" t="s">
        <v>12885</v>
      </c>
      <c r="D1725" s="4" t="n">
        <v>2023</v>
      </c>
      <c r="E1725" s="4" t="s">
        <v>91</v>
      </c>
      <c r="F1725" s="4" t="s">
        <v>1142</v>
      </c>
      <c r="G1725" s="4" t="str">
        <f aca="false">IF(LEFT(I1725,3)="R1 ","L6",IF(D1725&gt;=2014,"L1",IF(D1725&gt;=1998,"L2",IF(D1725&gt;=1987,"L3",IF(D1725&gt;=1978,"L4",IF(D1725&gt;=1965,"L5","L6"))))))</f>
        <v>L1</v>
      </c>
      <c r="H1725" s="4" t="str">
        <f aca="false">IFERROR(INDEX(Lanes!$C$2:$C$60,MATCH(LEFT(I1725,FIND(" ",I1725)-1),Lanes!$A$2:$A$60,0)),"?")</f>
        <v>Core</v>
      </c>
      <c r="I1725" s="4" t="s">
        <v>11394</v>
      </c>
      <c r="J1725" s="4"/>
      <c r="K1725" s="4" t="s">
        <v>445</v>
      </c>
      <c r="L1725" s="4" t="s">
        <v>352</v>
      </c>
      <c r="M1725" s="4" t="s">
        <v>353</v>
      </c>
      <c r="N1725" s="4" t="s">
        <v>354</v>
      </c>
      <c r="O1725" s="4" t="s">
        <v>12886</v>
      </c>
      <c r="P1725" s="2" t="s">
        <v>12887</v>
      </c>
      <c r="Q1725" s="2" t="s">
        <v>12888</v>
      </c>
      <c r="R1725" s="4" t="s">
        <v>50</v>
      </c>
      <c r="S1725" s="4" t="s">
        <v>12889</v>
      </c>
      <c r="T1725" s="4" t="s">
        <v>107</v>
      </c>
      <c r="U1725" s="4"/>
      <c r="V1725" s="4" t="s">
        <v>11581</v>
      </c>
      <c r="W1725" s="4"/>
      <c r="X1725" s="2" t="s">
        <v>12890</v>
      </c>
      <c r="Y1725" s="4" t="s">
        <v>54</v>
      </c>
      <c r="Z1725" s="4"/>
      <c r="AA1725" s="4"/>
      <c r="AB1725" s="4"/>
    </row>
    <row r="1726" customFormat="false" ht="75" hidden="false" customHeight="true" outlineLevel="0" collapsed="false">
      <c r="A1726" s="4" t="s">
        <v>12891</v>
      </c>
      <c r="B1726" s="4" t="s">
        <v>12884</v>
      </c>
      <c r="C1726" s="4" t="s">
        <v>2848</v>
      </c>
      <c r="D1726" s="4" t="n">
        <v>2025</v>
      </c>
      <c r="E1726" s="4" t="s">
        <v>91</v>
      </c>
      <c r="F1726" s="4" t="s">
        <v>1142</v>
      </c>
      <c r="G1726" s="4" t="str">
        <f aca="false">IF(LEFT(I1726,3)="R1 ","L6",IF(D1726&gt;=2014,"L1",IF(D1726&gt;=1998,"L2",IF(D1726&gt;=1987,"L3",IF(D1726&gt;=1978,"L4",IF(D1726&gt;=1965,"L5","L6"))))))</f>
        <v>L1</v>
      </c>
      <c r="H1726" s="4" t="str">
        <f aca="false">IFERROR(INDEX(Lanes!$C$2:$C$60,MATCH(LEFT(I1726,FIND(" ",I1726)-1),Lanes!$A$2:$A$60,0)),"?")</f>
        <v>Core</v>
      </c>
      <c r="I1726" s="4" t="s">
        <v>11394</v>
      </c>
      <c r="J1726" s="4"/>
      <c r="K1726" s="4" t="s">
        <v>445</v>
      </c>
      <c r="L1726" s="4" t="s">
        <v>352</v>
      </c>
      <c r="M1726" s="4" t="s">
        <v>353</v>
      </c>
      <c r="N1726" s="4" t="s">
        <v>354</v>
      </c>
      <c r="O1726" s="4" t="s">
        <v>12892</v>
      </c>
      <c r="P1726" s="2" t="s">
        <v>12893</v>
      </c>
      <c r="Q1726" s="2" t="s">
        <v>12894</v>
      </c>
      <c r="R1726" s="4" t="s">
        <v>50</v>
      </c>
      <c r="S1726" s="4" t="s">
        <v>12895</v>
      </c>
      <c r="T1726" s="4" t="s">
        <v>107</v>
      </c>
      <c r="U1726" s="4"/>
      <c r="V1726" s="4" t="s">
        <v>12896</v>
      </c>
      <c r="W1726" s="4"/>
      <c r="X1726" s="2" t="s">
        <v>12897</v>
      </c>
      <c r="Y1726" s="4" t="s">
        <v>54</v>
      </c>
      <c r="Z1726" s="4"/>
      <c r="AA1726" s="4"/>
      <c r="AB1726" s="4"/>
    </row>
    <row r="1727" customFormat="false" ht="75" hidden="false" customHeight="true" outlineLevel="0" collapsed="false">
      <c r="A1727" s="4" t="s">
        <v>12898</v>
      </c>
      <c r="B1727" s="4" t="s">
        <v>12899</v>
      </c>
      <c r="C1727" s="4" t="s">
        <v>12900</v>
      </c>
      <c r="D1727" s="4" t="n">
        <v>2024</v>
      </c>
      <c r="E1727" s="4" t="s">
        <v>91</v>
      </c>
      <c r="F1727" s="4" t="s">
        <v>12901</v>
      </c>
      <c r="G1727" s="4" t="str">
        <f aca="false">IF(LEFT(I1727,3)="R1 ","L6",IF(D1727&gt;=2014,"L1",IF(D1727&gt;=1998,"L2",IF(D1727&gt;=1987,"L3",IF(D1727&gt;=1978,"L4",IF(D1727&gt;=1965,"L5","L6"))))))</f>
        <v>L1</v>
      </c>
      <c r="H1727" s="4" t="str">
        <f aca="false">IFERROR(INDEX(Lanes!$C$2:$C$60,MATCH(LEFT(I1727,FIND(" ",I1727)-1),Lanes!$A$2:$A$60,0)),"?")</f>
        <v>Core</v>
      </c>
      <c r="I1727" s="4" t="s">
        <v>11394</v>
      </c>
      <c r="J1727" s="4"/>
      <c r="K1727" s="4" t="s">
        <v>445</v>
      </c>
      <c r="L1727" s="4" t="s">
        <v>352</v>
      </c>
      <c r="M1727" s="4" t="s">
        <v>353</v>
      </c>
      <c r="N1727" s="4" t="s">
        <v>354</v>
      </c>
      <c r="O1727" s="4" t="s">
        <v>12902</v>
      </c>
      <c r="P1727" s="2" t="s">
        <v>12903</v>
      </c>
      <c r="Q1727" s="2" t="s">
        <v>12904</v>
      </c>
      <c r="R1727" s="4" t="s">
        <v>50</v>
      </c>
      <c r="S1727" s="4" t="s">
        <v>12905</v>
      </c>
      <c r="T1727" s="4" t="s">
        <v>52</v>
      </c>
      <c r="U1727" s="4"/>
      <c r="V1727" s="4" t="s">
        <v>11870</v>
      </c>
      <c r="W1727" s="4"/>
      <c r="X1727" s="2" t="s">
        <v>12906</v>
      </c>
      <c r="Y1727" s="4" t="s">
        <v>54</v>
      </c>
      <c r="Z1727" s="4"/>
      <c r="AA1727" s="4"/>
      <c r="AB1727" s="4"/>
    </row>
    <row r="1728" customFormat="false" ht="75" hidden="false" customHeight="true" outlineLevel="0" collapsed="false">
      <c r="A1728" s="4" t="s">
        <v>12907</v>
      </c>
      <c r="B1728" s="4" t="s">
        <v>12899</v>
      </c>
      <c r="C1728" s="4" t="s">
        <v>12908</v>
      </c>
      <c r="D1728" s="4" t="n">
        <v>2025</v>
      </c>
      <c r="E1728" s="4" t="s">
        <v>91</v>
      </c>
      <c r="F1728" s="4" t="s">
        <v>11830</v>
      </c>
      <c r="G1728" s="4" t="str">
        <f aca="false">IF(LEFT(I1728,3)="R1 ","L6",IF(D1728&gt;=2014,"L1",IF(D1728&gt;=1998,"L2",IF(D1728&gt;=1987,"L3",IF(D1728&gt;=1978,"L4",IF(D1728&gt;=1965,"L5","L6"))))))</f>
        <v>L1</v>
      </c>
      <c r="H1728" s="4" t="str">
        <f aca="false">IFERROR(INDEX(Lanes!$C$2:$C$60,MATCH(LEFT(I1728,FIND(" ",I1728)-1),Lanes!$A$2:$A$60,0)),"?")</f>
        <v>Core</v>
      </c>
      <c r="I1728" s="4" t="s">
        <v>11394</v>
      </c>
      <c r="J1728" s="4"/>
      <c r="K1728" s="4" t="s">
        <v>445</v>
      </c>
      <c r="L1728" s="4" t="s">
        <v>352</v>
      </c>
      <c r="M1728" s="4" t="s">
        <v>353</v>
      </c>
      <c r="N1728" s="4" t="s">
        <v>354</v>
      </c>
      <c r="O1728" s="4" t="s">
        <v>12902</v>
      </c>
      <c r="P1728" s="2" t="s">
        <v>12909</v>
      </c>
      <c r="Q1728" s="2" t="s">
        <v>12910</v>
      </c>
      <c r="R1728" s="4" t="s">
        <v>50</v>
      </c>
      <c r="S1728" s="4" t="s">
        <v>12911</v>
      </c>
      <c r="T1728" s="4" t="s">
        <v>52</v>
      </c>
      <c r="U1728" s="4"/>
      <c r="V1728" s="4" t="s">
        <v>12912</v>
      </c>
      <c r="W1728" s="4"/>
      <c r="X1728" s="2" t="s">
        <v>12913</v>
      </c>
      <c r="Y1728" s="4" t="s">
        <v>54</v>
      </c>
      <c r="Z1728" s="4"/>
      <c r="AA1728" s="4"/>
      <c r="AB1728" s="4"/>
    </row>
    <row r="1729" customFormat="false" ht="75" hidden="false" customHeight="true" outlineLevel="0" collapsed="false">
      <c r="A1729" s="4" t="s">
        <v>12914</v>
      </c>
      <c r="B1729" s="4" t="s">
        <v>12915</v>
      </c>
      <c r="C1729" s="4" t="s">
        <v>12916</v>
      </c>
      <c r="D1729" s="4" t="n">
        <v>2023</v>
      </c>
      <c r="E1729" s="4" t="s">
        <v>91</v>
      </c>
      <c r="F1729" s="4" t="s">
        <v>11695</v>
      </c>
      <c r="G1729" s="4" t="str">
        <f aca="false">IF(LEFT(I1729,3)="R1 ","L6",IF(D1729&gt;=2014,"L1",IF(D1729&gt;=1998,"L2",IF(D1729&gt;=1987,"L3",IF(D1729&gt;=1978,"L4",IF(D1729&gt;=1965,"L5","L6"))))))</f>
        <v>L1</v>
      </c>
      <c r="H1729" s="4" t="str">
        <f aca="false">IFERROR(INDEX(Lanes!$C$2:$C$60,MATCH(LEFT(I1729,FIND(" ",I1729)-1),Lanes!$A$2:$A$60,0)),"?")</f>
        <v>Core</v>
      </c>
      <c r="I1729" s="4" t="s">
        <v>11394</v>
      </c>
      <c r="J1729" s="4"/>
      <c r="K1729" s="4" t="s">
        <v>44</v>
      </c>
      <c r="L1729" s="4" t="s">
        <v>472</v>
      </c>
      <c r="M1729" s="4" t="s">
        <v>990</v>
      </c>
      <c r="N1729" s="4"/>
      <c r="O1729" s="4" t="s">
        <v>12917</v>
      </c>
      <c r="P1729" s="2" t="s">
        <v>12918</v>
      </c>
      <c r="Q1729" s="2" t="s">
        <v>12919</v>
      </c>
      <c r="R1729" s="4" t="s">
        <v>50</v>
      </c>
      <c r="S1729" s="4" t="s">
        <v>12920</v>
      </c>
      <c r="T1729" s="4" t="s">
        <v>107</v>
      </c>
      <c r="U1729" s="4"/>
      <c r="V1729" s="4" t="s">
        <v>11666</v>
      </c>
      <c r="W1729" s="4"/>
      <c r="X1729" s="2" t="s">
        <v>12921</v>
      </c>
      <c r="Y1729" s="4" t="s">
        <v>54</v>
      </c>
      <c r="Z1729" s="4"/>
      <c r="AA1729" s="4"/>
      <c r="AB1729" s="4"/>
    </row>
    <row r="1730" customFormat="false" ht="75" hidden="false" customHeight="true" outlineLevel="0" collapsed="false">
      <c r="A1730" s="4" t="s">
        <v>12922</v>
      </c>
      <c r="B1730" s="4" t="s">
        <v>12915</v>
      </c>
      <c r="C1730" s="4" t="s">
        <v>12923</v>
      </c>
      <c r="D1730" s="4" t="n">
        <v>2025</v>
      </c>
      <c r="E1730" s="4" t="s">
        <v>91</v>
      </c>
      <c r="F1730" s="4" t="s">
        <v>11695</v>
      </c>
      <c r="G1730" s="4" t="str">
        <f aca="false">IF(LEFT(I1730,3)="R1 ","L6",IF(D1730&gt;=2014,"L1",IF(D1730&gt;=1998,"L2",IF(D1730&gt;=1987,"L3",IF(D1730&gt;=1978,"L4",IF(D1730&gt;=1965,"L5","L6"))))))</f>
        <v>L1</v>
      </c>
      <c r="H1730" s="4" t="str">
        <f aca="false">IFERROR(INDEX(Lanes!$C$2:$C$60,MATCH(LEFT(I1730,FIND(" ",I1730)-1),Lanes!$A$2:$A$60,0)),"?")</f>
        <v>Core</v>
      </c>
      <c r="I1730" s="4" t="s">
        <v>11394</v>
      </c>
      <c r="J1730" s="4"/>
      <c r="K1730" s="4" t="s">
        <v>44</v>
      </c>
      <c r="L1730" s="4" t="s">
        <v>472</v>
      </c>
      <c r="M1730" s="4" t="s">
        <v>990</v>
      </c>
      <c r="N1730" s="4"/>
      <c r="O1730" s="4" t="s">
        <v>12917</v>
      </c>
      <c r="P1730" s="2" t="s">
        <v>12924</v>
      </c>
      <c r="Q1730" s="2" t="s">
        <v>12925</v>
      </c>
      <c r="R1730" s="4" t="s">
        <v>50</v>
      </c>
      <c r="S1730" s="4" t="s">
        <v>12926</v>
      </c>
      <c r="T1730" s="4" t="s">
        <v>52</v>
      </c>
      <c r="U1730" s="4"/>
      <c r="V1730" s="4" t="s">
        <v>10710</v>
      </c>
      <c r="W1730" s="4"/>
      <c r="X1730" s="2" t="s">
        <v>12927</v>
      </c>
      <c r="Y1730" s="4" t="s">
        <v>54</v>
      </c>
      <c r="Z1730" s="4"/>
      <c r="AA1730" s="4"/>
      <c r="AB1730" s="4"/>
    </row>
    <row r="1731" customFormat="false" ht="75" hidden="false" customHeight="true" outlineLevel="0" collapsed="false">
      <c r="A1731" s="4" t="s">
        <v>12928</v>
      </c>
      <c r="B1731" s="4" t="s">
        <v>12929</v>
      </c>
      <c r="C1731" s="4" t="s">
        <v>12930</v>
      </c>
      <c r="D1731" s="4" t="n">
        <v>2017</v>
      </c>
      <c r="E1731" s="4" t="s">
        <v>91</v>
      </c>
      <c r="F1731" s="4" t="s">
        <v>12931</v>
      </c>
      <c r="G1731" s="4" t="str">
        <f aca="false">IF(LEFT(I1731,3)="R1 ","L6",IF(D1731&gt;=2014,"L1",IF(D1731&gt;=1998,"L2",IF(D1731&gt;=1987,"L3",IF(D1731&gt;=1978,"L4",IF(D1731&gt;=1965,"L5","L6"))))))</f>
        <v>L1</v>
      </c>
      <c r="H1731" s="4" t="str">
        <f aca="false">IFERROR(INDEX(Lanes!$C$2:$C$60,MATCH(LEFT(I1731,FIND(" ",I1731)-1),Lanes!$A$2:$A$60,0)),"?")</f>
        <v>Core</v>
      </c>
      <c r="I1731" s="4" t="s">
        <v>11394</v>
      </c>
      <c r="J1731" s="4"/>
      <c r="K1731" s="4" t="s">
        <v>445</v>
      </c>
      <c r="L1731" s="4" t="s">
        <v>753</v>
      </c>
      <c r="M1731" s="4" t="s">
        <v>12932</v>
      </c>
      <c r="N1731" s="4"/>
      <c r="O1731" s="4" t="s">
        <v>12933</v>
      </c>
      <c r="P1731" s="2" t="s">
        <v>12934</v>
      </c>
      <c r="Q1731" s="2" t="s">
        <v>12935</v>
      </c>
      <c r="R1731" s="4" t="s">
        <v>50</v>
      </c>
      <c r="S1731" s="4" t="s">
        <v>12936</v>
      </c>
      <c r="T1731" s="4" t="s">
        <v>107</v>
      </c>
      <c r="U1731" s="4"/>
      <c r="V1731" s="4"/>
      <c r="W1731" s="4" t="s">
        <v>75</v>
      </c>
      <c r="X1731" s="2" t="s">
        <v>12937</v>
      </c>
      <c r="Y1731" s="4" t="s">
        <v>77</v>
      </c>
      <c r="Z1731" s="4"/>
      <c r="AA1731" s="4"/>
      <c r="AB1731" s="4"/>
    </row>
    <row r="1732" customFormat="false" ht="75" hidden="false" customHeight="true" outlineLevel="0" collapsed="false">
      <c r="A1732" s="4" t="s">
        <v>12938</v>
      </c>
      <c r="B1732" s="4" t="s">
        <v>12929</v>
      </c>
      <c r="C1732" s="4" t="s">
        <v>12939</v>
      </c>
      <c r="D1732" s="4" t="n">
        <v>2021</v>
      </c>
      <c r="E1732" s="4" t="s">
        <v>91</v>
      </c>
      <c r="F1732" s="4" t="s">
        <v>12931</v>
      </c>
      <c r="G1732" s="4" t="str">
        <f aca="false">IF(LEFT(I1732,3)="R1 ","L6",IF(D1732&gt;=2014,"L1",IF(D1732&gt;=1998,"L2",IF(D1732&gt;=1987,"L3",IF(D1732&gt;=1978,"L4",IF(D1732&gt;=1965,"L5","L6"))))))</f>
        <v>L1</v>
      </c>
      <c r="H1732" s="4" t="str">
        <f aca="false">IFERROR(INDEX(Lanes!$C$2:$C$60,MATCH(LEFT(I1732,FIND(" ",I1732)-1),Lanes!$A$2:$A$60,0)),"?")</f>
        <v>Core</v>
      </c>
      <c r="I1732" s="4" t="s">
        <v>11394</v>
      </c>
      <c r="J1732" s="4"/>
      <c r="K1732" s="4" t="s">
        <v>445</v>
      </c>
      <c r="L1732" s="4" t="s">
        <v>753</v>
      </c>
      <c r="M1732" s="4" t="s">
        <v>12932</v>
      </c>
      <c r="N1732" s="4"/>
      <c r="O1732" s="4" t="s">
        <v>12940</v>
      </c>
      <c r="P1732" s="2" t="s">
        <v>12941</v>
      </c>
      <c r="Q1732" s="2" t="s">
        <v>12942</v>
      </c>
      <c r="R1732" s="4" t="s">
        <v>50</v>
      </c>
      <c r="S1732" s="4" t="s">
        <v>12939</v>
      </c>
      <c r="T1732" s="4" t="s">
        <v>107</v>
      </c>
      <c r="U1732" s="4"/>
      <c r="V1732" s="4"/>
      <c r="W1732" s="4" t="s">
        <v>75</v>
      </c>
      <c r="X1732" s="2" t="s">
        <v>12937</v>
      </c>
      <c r="Y1732" s="4" t="s">
        <v>77</v>
      </c>
      <c r="Z1732" s="4"/>
      <c r="AA1732" s="4"/>
      <c r="AB1732" s="4"/>
    </row>
    <row r="1733" customFormat="false" ht="75" hidden="false" customHeight="true" outlineLevel="0" collapsed="false">
      <c r="A1733" s="4" t="s">
        <v>12943</v>
      </c>
      <c r="B1733" s="4" t="s">
        <v>12929</v>
      </c>
      <c r="C1733" s="4" t="s">
        <v>12944</v>
      </c>
      <c r="D1733" s="4" t="n">
        <v>2025</v>
      </c>
      <c r="E1733" s="4" t="s">
        <v>91</v>
      </c>
      <c r="F1733" s="4" t="s">
        <v>12931</v>
      </c>
      <c r="G1733" s="4" t="str">
        <f aca="false">IF(LEFT(I1733,3)="R1 ","L6",IF(D1733&gt;=2014,"L1",IF(D1733&gt;=1998,"L2",IF(D1733&gt;=1987,"L3",IF(D1733&gt;=1978,"L4",IF(D1733&gt;=1965,"L5","L6"))))))</f>
        <v>L1</v>
      </c>
      <c r="H1733" s="4" t="str">
        <f aca="false">IFERROR(INDEX(Lanes!$C$2:$C$60,MATCH(LEFT(I1733,FIND(" ",I1733)-1),Lanes!$A$2:$A$60,0)),"?")</f>
        <v>Core</v>
      </c>
      <c r="I1733" s="4" t="s">
        <v>11394</v>
      </c>
      <c r="J1733" s="4"/>
      <c r="K1733" s="4" t="s">
        <v>445</v>
      </c>
      <c r="L1733" s="4" t="s">
        <v>753</v>
      </c>
      <c r="M1733" s="4" t="s">
        <v>12932</v>
      </c>
      <c r="N1733" s="4"/>
      <c r="O1733" s="4" t="s">
        <v>12945</v>
      </c>
      <c r="P1733" s="2" t="s">
        <v>12946</v>
      </c>
      <c r="Q1733" s="2" t="s">
        <v>12947</v>
      </c>
      <c r="R1733" s="4" t="s">
        <v>50</v>
      </c>
      <c r="S1733" s="4" t="s">
        <v>12944</v>
      </c>
      <c r="T1733" s="4" t="s">
        <v>107</v>
      </c>
      <c r="U1733" s="4"/>
      <c r="V1733" s="4" t="s">
        <v>12170</v>
      </c>
      <c r="W1733" s="4" t="s">
        <v>75</v>
      </c>
      <c r="X1733" s="2" t="s">
        <v>12948</v>
      </c>
      <c r="Y1733" s="4" t="s">
        <v>54</v>
      </c>
      <c r="Z1733" s="4"/>
      <c r="AA1733" s="4"/>
      <c r="AB1733" s="4"/>
    </row>
    <row r="1734" customFormat="false" ht="75" hidden="false" customHeight="true" outlineLevel="0" collapsed="false">
      <c r="A1734" s="4" t="s">
        <v>12949</v>
      </c>
      <c r="B1734" s="4" t="s">
        <v>12950</v>
      </c>
      <c r="C1734" s="4" t="s">
        <v>12951</v>
      </c>
      <c r="D1734" s="4" t="n">
        <v>2015</v>
      </c>
      <c r="E1734" s="4" t="s">
        <v>91</v>
      </c>
      <c r="F1734" s="4" t="s">
        <v>12952</v>
      </c>
      <c r="G1734" s="4" t="str">
        <f aca="false">IF(LEFT(I1734,3)="R1 ","L6",IF(D1734&gt;=2014,"L1",IF(D1734&gt;=1998,"L2",IF(D1734&gt;=1987,"L3",IF(D1734&gt;=1978,"L4",IF(D1734&gt;=1965,"L5","L6"))))))</f>
        <v>L1</v>
      </c>
      <c r="H1734" s="4" t="str">
        <f aca="false">IFERROR(INDEX(Lanes!$C$2:$C$60,MATCH(LEFT(I1734,FIND(" ",I1734)-1),Lanes!$A$2:$A$60,0)),"?")</f>
        <v>Core</v>
      </c>
      <c r="I1734" s="4" t="s">
        <v>11394</v>
      </c>
      <c r="J1734" s="4"/>
      <c r="K1734" s="4" t="s">
        <v>445</v>
      </c>
      <c r="L1734" s="4" t="s">
        <v>887</v>
      </c>
      <c r="M1734" s="4" t="s">
        <v>12953</v>
      </c>
      <c r="N1734" s="4"/>
      <c r="O1734" s="4" t="s">
        <v>12954</v>
      </c>
      <c r="P1734" s="2" t="s">
        <v>12955</v>
      </c>
      <c r="Q1734" s="2" t="s">
        <v>12956</v>
      </c>
      <c r="R1734" s="4" t="s">
        <v>50</v>
      </c>
      <c r="S1734" s="4" t="s">
        <v>12957</v>
      </c>
      <c r="T1734" s="4" t="s">
        <v>107</v>
      </c>
      <c r="U1734" s="4"/>
      <c r="V1734" s="4"/>
      <c r="W1734" s="4"/>
      <c r="X1734" s="2" t="s">
        <v>12958</v>
      </c>
      <c r="Y1734" s="4" t="s">
        <v>77</v>
      </c>
      <c r="Z1734" s="4"/>
      <c r="AA1734" s="4"/>
      <c r="AB1734" s="4"/>
    </row>
    <row r="1735" customFormat="false" ht="75" hidden="false" customHeight="true" outlineLevel="0" collapsed="false">
      <c r="A1735" s="4" t="s">
        <v>12959</v>
      </c>
      <c r="B1735" s="4" t="s">
        <v>12950</v>
      </c>
      <c r="C1735" s="4" t="s">
        <v>12950</v>
      </c>
      <c r="D1735" s="4" t="n">
        <v>2017</v>
      </c>
      <c r="E1735" s="4" t="s">
        <v>91</v>
      </c>
      <c r="F1735" s="4" t="s">
        <v>12952</v>
      </c>
      <c r="G1735" s="4" t="str">
        <f aca="false">IF(LEFT(I1735,3)="R1 ","L6",IF(D1735&gt;=2014,"L1",IF(D1735&gt;=1998,"L2",IF(D1735&gt;=1987,"L3",IF(D1735&gt;=1978,"L4",IF(D1735&gt;=1965,"L5","L6"))))))</f>
        <v>L1</v>
      </c>
      <c r="H1735" s="4" t="str">
        <f aca="false">IFERROR(INDEX(Lanes!$C$2:$C$60,MATCH(LEFT(I1735,FIND(" ",I1735)-1),Lanes!$A$2:$A$60,0)),"?")</f>
        <v>Core</v>
      </c>
      <c r="I1735" s="4" t="s">
        <v>11394</v>
      </c>
      <c r="J1735" s="4"/>
      <c r="K1735" s="4" t="s">
        <v>445</v>
      </c>
      <c r="L1735" s="4" t="s">
        <v>887</v>
      </c>
      <c r="M1735" s="4" t="s">
        <v>12953</v>
      </c>
      <c r="N1735" s="4"/>
      <c r="O1735" s="4" t="s">
        <v>12954</v>
      </c>
      <c r="P1735" s="2" t="s">
        <v>12960</v>
      </c>
      <c r="Q1735" s="2" t="s">
        <v>12956</v>
      </c>
      <c r="R1735" s="4" t="s">
        <v>50</v>
      </c>
      <c r="S1735" s="4" t="s">
        <v>12961</v>
      </c>
      <c r="T1735" s="4" t="s">
        <v>107</v>
      </c>
      <c r="U1735" s="4"/>
      <c r="V1735" s="4"/>
      <c r="W1735" s="4"/>
      <c r="X1735" s="2" t="s">
        <v>12958</v>
      </c>
      <c r="Y1735" s="4" t="s">
        <v>77</v>
      </c>
      <c r="Z1735" s="4"/>
      <c r="AA1735" s="4"/>
      <c r="AB1735" s="4"/>
    </row>
    <row r="1736" customFormat="false" ht="75" hidden="false" customHeight="true" outlineLevel="0" collapsed="false">
      <c r="A1736" s="4" t="s">
        <v>12962</v>
      </c>
      <c r="B1736" s="4" t="s">
        <v>12950</v>
      </c>
      <c r="C1736" s="4" t="s">
        <v>12963</v>
      </c>
      <c r="D1736" s="4" t="n">
        <v>2021</v>
      </c>
      <c r="E1736" s="4" t="s">
        <v>91</v>
      </c>
      <c r="F1736" s="4" t="s">
        <v>7273</v>
      </c>
      <c r="G1736" s="4" t="str">
        <f aca="false">IF(LEFT(I1736,3)="R1 ","L6",IF(D1736&gt;=2014,"L1",IF(D1736&gt;=1998,"L2",IF(D1736&gt;=1987,"L3",IF(D1736&gt;=1978,"L4",IF(D1736&gt;=1965,"L5","L6"))))))</f>
        <v>L1</v>
      </c>
      <c r="H1736" s="4" t="str">
        <f aca="false">IFERROR(INDEX(Lanes!$C$2:$C$60,MATCH(LEFT(I1736,FIND(" ",I1736)-1),Lanes!$A$2:$A$60,0)),"?")</f>
        <v>Core</v>
      </c>
      <c r="I1736" s="4" t="s">
        <v>11394</v>
      </c>
      <c r="J1736" s="4"/>
      <c r="K1736" s="4" t="s">
        <v>445</v>
      </c>
      <c r="L1736" s="4" t="s">
        <v>887</v>
      </c>
      <c r="M1736" s="4" t="s">
        <v>12953</v>
      </c>
      <c r="N1736" s="4"/>
      <c r="O1736" s="4" t="s">
        <v>12954</v>
      </c>
      <c r="P1736" s="2" t="s">
        <v>12964</v>
      </c>
      <c r="Q1736" s="2" t="s">
        <v>12956</v>
      </c>
      <c r="R1736" s="4" t="s">
        <v>50</v>
      </c>
      <c r="S1736" s="4" t="s">
        <v>12965</v>
      </c>
      <c r="T1736" s="4" t="s">
        <v>52</v>
      </c>
      <c r="U1736" s="4" t="s">
        <v>75</v>
      </c>
      <c r="V1736" s="4"/>
      <c r="W1736" s="4"/>
      <c r="X1736" s="2" t="s">
        <v>12958</v>
      </c>
      <c r="Y1736" s="4" t="s">
        <v>77</v>
      </c>
      <c r="Z1736" s="4"/>
      <c r="AA1736" s="4"/>
      <c r="AB1736" s="4"/>
    </row>
    <row r="1737" customFormat="false" ht="75" hidden="false" customHeight="true" outlineLevel="0" collapsed="false">
      <c r="A1737" s="4" t="s">
        <v>12966</v>
      </c>
      <c r="B1737" s="4" t="s">
        <v>12950</v>
      </c>
      <c r="C1737" s="4" t="s">
        <v>12967</v>
      </c>
      <c r="D1737" s="4" t="n">
        <v>2022</v>
      </c>
      <c r="E1737" s="4" t="s">
        <v>91</v>
      </c>
      <c r="F1737" s="4" t="s">
        <v>7273</v>
      </c>
      <c r="G1737" s="4" t="str">
        <f aca="false">IF(LEFT(I1737,3)="R1 ","L6",IF(D1737&gt;=2014,"L1",IF(D1737&gt;=1998,"L2",IF(D1737&gt;=1987,"L3",IF(D1737&gt;=1978,"L4",IF(D1737&gt;=1965,"L5","L6"))))))</f>
        <v>L1</v>
      </c>
      <c r="H1737" s="4" t="str">
        <f aca="false">IFERROR(INDEX(Lanes!$C$2:$C$60,MATCH(LEFT(I1737,FIND(" ",I1737)-1),Lanes!$A$2:$A$60,0)),"?")</f>
        <v>Core</v>
      </c>
      <c r="I1737" s="4" t="s">
        <v>11394</v>
      </c>
      <c r="J1737" s="4"/>
      <c r="K1737" s="4" t="s">
        <v>445</v>
      </c>
      <c r="L1737" s="4" t="s">
        <v>887</v>
      </c>
      <c r="M1737" s="4" t="s">
        <v>12953</v>
      </c>
      <c r="N1737" s="4"/>
      <c r="O1737" s="4" t="s">
        <v>12954</v>
      </c>
      <c r="P1737" s="2" t="s">
        <v>12968</v>
      </c>
      <c r="Q1737" s="2" t="s">
        <v>12956</v>
      </c>
      <c r="R1737" s="4" t="s">
        <v>50</v>
      </c>
      <c r="S1737" s="4" t="s">
        <v>12969</v>
      </c>
      <c r="T1737" s="4" t="s">
        <v>107</v>
      </c>
      <c r="U1737" s="4"/>
      <c r="V1737" s="4"/>
      <c r="W1737" s="4"/>
      <c r="X1737" s="2" t="s">
        <v>12958</v>
      </c>
      <c r="Y1737" s="4" t="s">
        <v>77</v>
      </c>
      <c r="Z1737" s="4"/>
      <c r="AA1737" s="4"/>
      <c r="AB1737" s="4"/>
    </row>
    <row r="1738" customFormat="false" ht="75" hidden="false" customHeight="true" outlineLevel="0" collapsed="false">
      <c r="A1738" s="4" t="s">
        <v>12970</v>
      </c>
      <c r="B1738" s="4" t="s">
        <v>12950</v>
      </c>
      <c r="C1738" s="4" t="s">
        <v>12971</v>
      </c>
      <c r="D1738" s="4" t="n">
        <v>2025</v>
      </c>
      <c r="E1738" s="4" t="s">
        <v>91</v>
      </c>
      <c r="F1738" s="4" t="s">
        <v>7273</v>
      </c>
      <c r="G1738" s="4" t="str">
        <f aca="false">IF(LEFT(I1738,3)="R1 ","L6",IF(D1738&gt;=2014,"L1",IF(D1738&gt;=1998,"L2",IF(D1738&gt;=1987,"L3",IF(D1738&gt;=1978,"L4",IF(D1738&gt;=1965,"L5","L6"))))))</f>
        <v>L1</v>
      </c>
      <c r="H1738" s="4" t="str">
        <f aca="false">IFERROR(INDEX(Lanes!$C$2:$C$60,MATCH(LEFT(I1738,FIND(" ",I1738)-1),Lanes!$A$2:$A$60,0)),"?")</f>
        <v>Core</v>
      </c>
      <c r="I1738" s="4" t="s">
        <v>11394</v>
      </c>
      <c r="J1738" s="4"/>
      <c r="K1738" s="4" t="s">
        <v>445</v>
      </c>
      <c r="L1738" s="4" t="s">
        <v>887</v>
      </c>
      <c r="M1738" s="4" t="s">
        <v>12953</v>
      </c>
      <c r="N1738" s="4"/>
      <c r="O1738" s="4" t="s">
        <v>12954</v>
      </c>
      <c r="P1738" s="2" t="s">
        <v>12972</v>
      </c>
      <c r="Q1738" s="2" t="s">
        <v>12956</v>
      </c>
      <c r="R1738" s="4" t="s">
        <v>50</v>
      </c>
      <c r="S1738" s="4" t="s">
        <v>12973</v>
      </c>
      <c r="T1738" s="4" t="s">
        <v>52</v>
      </c>
      <c r="U1738" s="4"/>
      <c r="V1738" s="4" t="s">
        <v>12055</v>
      </c>
      <c r="W1738" s="4"/>
      <c r="X1738" s="2" t="s">
        <v>12974</v>
      </c>
      <c r="Y1738" s="4" t="s">
        <v>54</v>
      </c>
      <c r="Z1738" s="4"/>
      <c r="AA1738" s="4"/>
      <c r="AB1738" s="4"/>
    </row>
    <row r="1739" customFormat="false" ht="75" hidden="false" customHeight="true" outlineLevel="0" collapsed="false">
      <c r="A1739" s="4" t="s">
        <v>12975</v>
      </c>
      <c r="B1739" s="4" t="s">
        <v>12976</v>
      </c>
      <c r="C1739" s="4" t="s">
        <v>12977</v>
      </c>
      <c r="D1739" s="4" t="n">
        <v>2019</v>
      </c>
      <c r="E1739" s="4" t="s">
        <v>91</v>
      </c>
      <c r="F1739" s="4" t="s">
        <v>12978</v>
      </c>
      <c r="G1739" s="4" t="str">
        <f aca="false">IF(LEFT(I1739,3)="R1 ","L6",IF(D1739&gt;=2014,"L1",IF(D1739&gt;=1998,"L2",IF(D1739&gt;=1987,"L3",IF(D1739&gt;=1978,"L4",IF(D1739&gt;=1965,"L5","L6"))))))</f>
        <v>L1</v>
      </c>
      <c r="H1739" s="4" t="str">
        <f aca="false">IFERROR(INDEX(Lanes!$C$2:$C$60,MATCH(LEFT(I1739,FIND(" ",I1739)-1),Lanes!$A$2:$A$60,0)),"?")</f>
        <v>Core</v>
      </c>
      <c r="I1739" s="4" t="s">
        <v>11394</v>
      </c>
      <c r="J1739" s="4"/>
      <c r="K1739" s="4" t="s">
        <v>445</v>
      </c>
      <c r="L1739" s="4" t="s">
        <v>2133</v>
      </c>
      <c r="M1739" s="4" t="s">
        <v>12979</v>
      </c>
      <c r="N1739" s="4"/>
      <c r="O1739" s="4" t="s">
        <v>12980</v>
      </c>
      <c r="P1739" s="2" t="s">
        <v>12981</v>
      </c>
      <c r="Q1739" s="2" t="s">
        <v>12982</v>
      </c>
      <c r="R1739" s="4" t="s">
        <v>50</v>
      </c>
      <c r="S1739" s="4" t="s">
        <v>12983</v>
      </c>
      <c r="T1739" s="4" t="s">
        <v>107</v>
      </c>
      <c r="U1739" s="4"/>
      <c r="V1739" s="4"/>
      <c r="W1739" s="4" t="s">
        <v>75</v>
      </c>
      <c r="X1739" s="2" t="s">
        <v>12984</v>
      </c>
      <c r="Y1739" s="4" t="s">
        <v>77</v>
      </c>
      <c r="Z1739" s="4"/>
      <c r="AA1739" s="4"/>
      <c r="AB1739" s="4"/>
    </row>
    <row r="1740" customFormat="false" ht="75" hidden="false" customHeight="true" outlineLevel="0" collapsed="false">
      <c r="A1740" s="4" t="s">
        <v>12985</v>
      </c>
      <c r="B1740" s="4" t="s">
        <v>12976</v>
      </c>
      <c r="C1740" s="4" t="s">
        <v>12986</v>
      </c>
      <c r="D1740" s="4" t="n">
        <v>2023</v>
      </c>
      <c r="E1740" s="4" t="s">
        <v>91</v>
      </c>
      <c r="F1740" s="4" t="s">
        <v>12978</v>
      </c>
      <c r="G1740" s="4" t="str">
        <f aca="false">IF(LEFT(I1740,3)="R1 ","L6",IF(D1740&gt;=2014,"L1",IF(D1740&gt;=1998,"L2",IF(D1740&gt;=1987,"L3",IF(D1740&gt;=1978,"L4",IF(D1740&gt;=1965,"L5","L6"))))))</f>
        <v>L1</v>
      </c>
      <c r="H1740" s="4" t="str">
        <f aca="false">IFERROR(INDEX(Lanes!$C$2:$C$60,MATCH(LEFT(I1740,FIND(" ",I1740)-1),Lanes!$A$2:$A$60,0)),"?")</f>
        <v>Core</v>
      </c>
      <c r="I1740" s="4" t="s">
        <v>11394</v>
      </c>
      <c r="J1740" s="4"/>
      <c r="K1740" s="4" t="s">
        <v>445</v>
      </c>
      <c r="L1740" s="4" t="s">
        <v>2133</v>
      </c>
      <c r="M1740" s="4" t="s">
        <v>12979</v>
      </c>
      <c r="N1740" s="4"/>
      <c r="O1740" s="4" t="s">
        <v>12987</v>
      </c>
      <c r="P1740" s="2" t="s">
        <v>12988</v>
      </c>
      <c r="Q1740" s="2" t="s">
        <v>12989</v>
      </c>
      <c r="R1740" s="4" t="s">
        <v>50</v>
      </c>
      <c r="S1740" s="4" t="s">
        <v>12990</v>
      </c>
      <c r="T1740" s="4" t="s">
        <v>107</v>
      </c>
      <c r="U1740" s="4"/>
      <c r="V1740" s="4"/>
      <c r="W1740" s="4" t="s">
        <v>75</v>
      </c>
      <c r="X1740" s="2" t="s">
        <v>12984</v>
      </c>
      <c r="Y1740" s="4" t="s">
        <v>77</v>
      </c>
      <c r="Z1740" s="4"/>
      <c r="AA1740" s="4"/>
      <c r="AB1740" s="4"/>
    </row>
    <row r="1741" customFormat="false" ht="75" hidden="false" customHeight="true" outlineLevel="0" collapsed="false">
      <c r="A1741" s="4" t="s">
        <v>12991</v>
      </c>
      <c r="B1741" s="4" t="s">
        <v>12992</v>
      </c>
      <c r="C1741" s="4" t="s">
        <v>12993</v>
      </c>
      <c r="D1741" s="4" t="n">
        <v>2020</v>
      </c>
      <c r="E1741" s="4" t="s">
        <v>91</v>
      </c>
      <c r="F1741" s="4" t="s">
        <v>11258</v>
      </c>
      <c r="G1741" s="4" t="str">
        <f aca="false">IF(LEFT(I1741,3)="R1 ","L6",IF(D1741&gt;=2014,"L1",IF(D1741&gt;=1998,"L2",IF(D1741&gt;=1987,"L3",IF(D1741&gt;=1978,"L4",IF(D1741&gt;=1965,"L5","L6"))))))</f>
        <v>L1</v>
      </c>
      <c r="H1741" s="4" t="str">
        <f aca="false">IFERROR(INDEX(Lanes!$C$2:$C$60,MATCH(LEFT(I1741,FIND(" ",I1741)-1),Lanes!$A$2:$A$60,0)),"?")</f>
        <v>Core</v>
      </c>
      <c r="I1741" s="4" t="s">
        <v>11394</v>
      </c>
      <c r="J1741" s="4"/>
      <c r="K1741" s="4" t="s">
        <v>445</v>
      </c>
      <c r="L1741" s="4" t="s">
        <v>516</v>
      </c>
      <c r="M1741" s="4" t="s">
        <v>12994</v>
      </c>
      <c r="N1741" s="4"/>
      <c r="O1741" s="4" t="s">
        <v>12995</v>
      </c>
      <c r="P1741" s="2" t="s">
        <v>12996</v>
      </c>
      <c r="Q1741" s="2" t="s">
        <v>12997</v>
      </c>
      <c r="R1741" s="4" t="s">
        <v>50</v>
      </c>
      <c r="S1741" s="4" t="s">
        <v>12998</v>
      </c>
      <c r="T1741" s="4" t="s">
        <v>107</v>
      </c>
      <c r="U1741" s="4"/>
      <c r="V1741" s="4"/>
      <c r="W1741" s="4" t="s">
        <v>75</v>
      </c>
      <c r="X1741" s="2" t="s">
        <v>12999</v>
      </c>
      <c r="Y1741" s="4" t="s">
        <v>77</v>
      </c>
      <c r="Z1741" s="4"/>
      <c r="AA1741" s="4"/>
      <c r="AB1741" s="4"/>
    </row>
    <row r="1742" customFormat="false" ht="75" hidden="false" customHeight="true" outlineLevel="0" collapsed="false">
      <c r="A1742" s="4" t="s">
        <v>13000</v>
      </c>
      <c r="B1742" s="4" t="s">
        <v>12992</v>
      </c>
      <c r="C1742" s="4" t="s">
        <v>13001</v>
      </c>
      <c r="D1742" s="4" t="n">
        <v>2021</v>
      </c>
      <c r="E1742" s="4" t="s">
        <v>91</v>
      </c>
      <c r="F1742" s="4" t="s">
        <v>11258</v>
      </c>
      <c r="G1742" s="4" t="str">
        <f aca="false">IF(LEFT(I1742,3)="R1 ","L6",IF(D1742&gt;=2014,"L1",IF(D1742&gt;=1998,"L2",IF(D1742&gt;=1987,"L3",IF(D1742&gt;=1978,"L4",IF(D1742&gt;=1965,"L5","L6"))))))</f>
        <v>L1</v>
      </c>
      <c r="H1742" s="4" t="str">
        <f aca="false">IFERROR(INDEX(Lanes!$C$2:$C$60,MATCH(LEFT(I1742,FIND(" ",I1742)-1),Lanes!$A$2:$A$60,0)),"?")</f>
        <v>Core</v>
      </c>
      <c r="I1742" s="4" t="s">
        <v>11394</v>
      </c>
      <c r="J1742" s="4"/>
      <c r="K1742" s="4" t="s">
        <v>445</v>
      </c>
      <c r="L1742" s="4" t="s">
        <v>516</v>
      </c>
      <c r="M1742" s="4" t="s">
        <v>12994</v>
      </c>
      <c r="N1742" s="4"/>
      <c r="O1742" s="4" t="s">
        <v>13002</v>
      </c>
      <c r="P1742" s="2" t="s">
        <v>13003</v>
      </c>
      <c r="Q1742" s="2" t="s">
        <v>13004</v>
      </c>
      <c r="R1742" s="4" t="s">
        <v>50</v>
      </c>
      <c r="S1742" s="4" t="s">
        <v>13005</v>
      </c>
      <c r="T1742" s="4" t="s">
        <v>107</v>
      </c>
      <c r="U1742" s="4"/>
      <c r="V1742" s="4"/>
      <c r="W1742" s="4" t="s">
        <v>75</v>
      </c>
      <c r="X1742" s="2" t="s">
        <v>13006</v>
      </c>
      <c r="Y1742" s="4" t="s">
        <v>77</v>
      </c>
      <c r="Z1742" s="4"/>
      <c r="AA1742" s="4"/>
      <c r="AB1742" s="4"/>
    </row>
    <row r="1743" customFormat="false" ht="75" hidden="false" customHeight="true" outlineLevel="0" collapsed="false">
      <c r="A1743" s="4" t="s">
        <v>13007</v>
      </c>
      <c r="B1743" s="4" t="s">
        <v>12992</v>
      </c>
      <c r="C1743" s="4" t="s">
        <v>13008</v>
      </c>
      <c r="D1743" s="4" t="n">
        <v>2026</v>
      </c>
      <c r="E1743" s="4" t="s">
        <v>91</v>
      </c>
      <c r="F1743" s="4" t="s">
        <v>11258</v>
      </c>
      <c r="G1743" s="4" t="str">
        <f aca="false">IF(LEFT(I1743,3)="R1 ","L6",IF(D1743&gt;=2014,"L1",IF(D1743&gt;=1998,"L2",IF(D1743&gt;=1987,"L3",IF(D1743&gt;=1978,"L4",IF(D1743&gt;=1965,"L5","L6"))))))</f>
        <v>L1</v>
      </c>
      <c r="H1743" s="4" t="str">
        <f aca="false">IFERROR(INDEX(Lanes!$C$2:$C$60,MATCH(LEFT(I1743,FIND(" ",I1743)-1),Lanes!$A$2:$A$60,0)),"?")</f>
        <v>Core</v>
      </c>
      <c r="I1743" s="4" t="s">
        <v>11394</v>
      </c>
      <c r="J1743" s="4"/>
      <c r="K1743" s="4" t="s">
        <v>2528</v>
      </c>
      <c r="L1743" s="4" t="s">
        <v>516</v>
      </c>
      <c r="M1743" s="4" t="s">
        <v>12994</v>
      </c>
      <c r="N1743" s="4"/>
      <c r="O1743" s="4" t="s">
        <v>13009</v>
      </c>
      <c r="P1743" s="2" t="s">
        <v>13010</v>
      </c>
      <c r="Q1743" s="2" t="s">
        <v>13011</v>
      </c>
      <c r="R1743" s="4" t="s">
        <v>50</v>
      </c>
      <c r="S1743" s="4" t="s">
        <v>13012</v>
      </c>
      <c r="T1743" s="4" t="s">
        <v>52</v>
      </c>
      <c r="U1743" s="4"/>
      <c r="V1743" s="4" t="s">
        <v>12590</v>
      </c>
      <c r="W1743" s="4" t="s">
        <v>75</v>
      </c>
      <c r="X1743" s="2" t="s">
        <v>13013</v>
      </c>
      <c r="Y1743" s="4" t="s">
        <v>54</v>
      </c>
      <c r="Z1743" s="4"/>
      <c r="AA1743" s="4"/>
      <c r="AB1743" s="4"/>
    </row>
    <row r="1744" customFormat="false" ht="75" hidden="false" customHeight="true" outlineLevel="0" collapsed="false">
      <c r="A1744" s="4" t="s">
        <v>13014</v>
      </c>
      <c r="B1744" s="4" t="s">
        <v>13015</v>
      </c>
      <c r="C1744" s="4" t="s">
        <v>13016</v>
      </c>
      <c r="D1744" s="4" t="n">
        <v>2025</v>
      </c>
      <c r="E1744" s="4" t="s">
        <v>91</v>
      </c>
      <c r="F1744" s="4" t="s">
        <v>1142</v>
      </c>
      <c r="G1744" s="4" t="str">
        <f aca="false">IF(LEFT(I1744,3)="R1 ","L6",IF(D1744&gt;=2014,"L1",IF(D1744&gt;=1998,"L2",IF(D1744&gt;=1987,"L3",IF(D1744&gt;=1978,"L4",IF(D1744&gt;=1965,"L5","L6"))))))</f>
        <v>L1</v>
      </c>
      <c r="H1744" s="4" t="str">
        <f aca="false">IFERROR(INDEX(Lanes!$C$2:$C$60,MATCH(LEFT(I1744,FIND(" ",I1744)-1),Lanes!$A$2:$A$60,0)),"?")</f>
        <v>Core</v>
      </c>
      <c r="I1744" s="4" t="s">
        <v>11394</v>
      </c>
      <c r="J1744" s="4"/>
      <c r="K1744" s="4" t="s">
        <v>445</v>
      </c>
      <c r="L1744" s="4" t="s">
        <v>516</v>
      </c>
      <c r="M1744" s="4" t="s">
        <v>13017</v>
      </c>
      <c r="N1744" s="4"/>
      <c r="O1744" s="4" t="s">
        <v>13018</v>
      </c>
      <c r="P1744" s="2" t="s">
        <v>13019</v>
      </c>
      <c r="Q1744" s="2" t="s">
        <v>13020</v>
      </c>
      <c r="R1744" s="4" t="s">
        <v>50</v>
      </c>
      <c r="S1744" s="4" t="s">
        <v>13021</v>
      </c>
      <c r="T1744" s="4" t="s">
        <v>107</v>
      </c>
      <c r="U1744" s="4"/>
      <c r="V1744" s="4"/>
      <c r="W1744" s="4" t="s">
        <v>75</v>
      </c>
      <c r="X1744" s="2" t="s">
        <v>13022</v>
      </c>
      <c r="Y1744" s="4" t="s">
        <v>77</v>
      </c>
      <c r="Z1744" s="4"/>
      <c r="AA1744" s="4"/>
      <c r="AB1744" s="4"/>
    </row>
    <row r="1745" customFormat="false" ht="75" hidden="false" customHeight="true" outlineLevel="0" collapsed="false">
      <c r="A1745" s="4" t="s">
        <v>13023</v>
      </c>
      <c r="B1745" s="4" t="s">
        <v>13024</v>
      </c>
      <c r="C1745" s="4" t="s">
        <v>13025</v>
      </c>
      <c r="D1745" s="4" t="n">
        <v>2026</v>
      </c>
      <c r="E1745" s="4" t="s">
        <v>91</v>
      </c>
      <c r="F1745" s="4" t="s">
        <v>1142</v>
      </c>
      <c r="G1745" s="4" t="str">
        <f aca="false">IF(LEFT(I1745,3)="R1 ","L6",IF(D1745&gt;=2014,"L1",IF(D1745&gt;=1998,"L2",IF(D1745&gt;=1987,"L3",IF(D1745&gt;=1978,"L4",IF(D1745&gt;=1965,"L5","L6"))))))</f>
        <v>L1</v>
      </c>
      <c r="H1745" s="4" t="str">
        <f aca="false">IFERROR(INDEX(Lanes!$C$2:$C$60,MATCH(LEFT(I1745,FIND(" ",I1745)-1),Lanes!$A$2:$A$60,0)),"?")</f>
        <v>Core</v>
      </c>
      <c r="I1745" s="4" t="s">
        <v>11394</v>
      </c>
      <c r="J1745" s="4"/>
      <c r="K1745" s="4" t="s">
        <v>445</v>
      </c>
      <c r="L1745" s="4" t="s">
        <v>10491</v>
      </c>
      <c r="M1745" s="4" t="s">
        <v>13026</v>
      </c>
      <c r="N1745" s="4"/>
      <c r="O1745" s="4" t="s">
        <v>13027</v>
      </c>
      <c r="P1745" s="2" t="s">
        <v>13028</v>
      </c>
      <c r="Q1745" s="2" t="s">
        <v>13029</v>
      </c>
      <c r="R1745" s="4" t="s">
        <v>391</v>
      </c>
      <c r="S1745" s="4" t="s">
        <v>13030</v>
      </c>
      <c r="T1745" s="4" t="s">
        <v>402</v>
      </c>
      <c r="U1745" s="4"/>
      <c r="V1745" s="4"/>
      <c r="W1745" s="4" t="s">
        <v>75</v>
      </c>
      <c r="X1745" s="2" t="s">
        <v>13031</v>
      </c>
      <c r="Y1745" s="4" t="s">
        <v>77</v>
      </c>
      <c r="Z1745" s="4"/>
      <c r="AA1745" s="4"/>
      <c r="AB1745" s="4"/>
    </row>
    <row r="1746" customFormat="false" ht="75" hidden="false" customHeight="true" outlineLevel="0" collapsed="false">
      <c r="A1746" s="4" t="s">
        <v>13032</v>
      </c>
      <c r="B1746" s="4" t="s">
        <v>13033</v>
      </c>
      <c r="C1746" s="4" t="s">
        <v>13034</v>
      </c>
      <c r="D1746" s="4" t="n">
        <v>2025</v>
      </c>
      <c r="E1746" s="4" t="s">
        <v>91</v>
      </c>
      <c r="F1746" s="4" t="s">
        <v>1142</v>
      </c>
      <c r="G1746" s="4" t="str">
        <f aca="false">IF(LEFT(I1746,3)="R1 ","L6",IF(D1746&gt;=2014,"L1",IF(D1746&gt;=1998,"L2",IF(D1746&gt;=1987,"L3",IF(D1746&gt;=1978,"L4",IF(D1746&gt;=1965,"L5","L6"))))))</f>
        <v>L1</v>
      </c>
      <c r="H1746" s="4" t="str">
        <f aca="false">IFERROR(INDEX(Lanes!$C$2:$C$60,MATCH(LEFT(I1746,FIND(" ",I1746)-1),Lanes!$A$2:$A$60,0)),"?")</f>
        <v>Core</v>
      </c>
      <c r="I1746" s="4" t="s">
        <v>11394</v>
      </c>
      <c r="J1746" s="4"/>
      <c r="K1746" s="4" t="s">
        <v>445</v>
      </c>
      <c r="L1746" s="4" t="s">
        <v>352</v>
      </c>
      <c r="M1746" s="4" t="s">
        <v>354</v>
      </c>
      <c r="N1746" s="4"/>
      <c r="O1746" s="4" t="s">
        <v>13035</v>
      </c>
      <c r="P1746" s="2" t="s">
        <v>13036</v>
      </c>
      <c r="Q1746" s="2" t="s">
        <v>13037</v>
      </c>
      <c r="R1746" s="4" t="s">
        <v>391</v>
      </c>
      <c r="S1746" s="4" t="s">
        <v>13038</v>
      </c>
      <c r="T1746" s="4" t="s">
        <v>402</v>
      </c>
      <c r="U1746" s="4"/>
      <c r="V1746" s="4"/>
      <c r="W1746" s="4" t="s">
        <v>75</v>
      </c>
      <c r="X1746" s="2" t="s">
        <v>13039</v>
      </c>
      <c r="Y1746" s="4" t="s">
        <v>77</v>
      </c>
      <c r="Z1746" s="4"/>
      <c r="AA1746" s="4"/>
      <c r="AB1746" s="4"/>
    </row>
    <row r="1747" customFormat="false" ht="75" hidden="false" customHeight="true" outlineLevel="0" collapsed="false">
      <c r="A1747" s="4" t="s">
        <v>13040</v>
      </c>
      <c r="B1747" s="4" t="s">
        <v>13041</v>
      </c>
      <c r="C1747" s="4" t="s">
        <v>13042</v>
      </c>
      <c r="D1747" s="4" t="n">
        <v>2026</v>
      </c>
      <c r="E1747" s="4" t="s">
        <v>413</v>
      </c>
      <c r="F1747" s="4" t="s">
        <v>1142</v>
      </c>
      <c r="G1747" s="4" t="str">
        <f aca="false">IF(LEFT(I1747,3)="R1 ","L6",IF(D1747&gt;=2014,"L1",IF(D1747&gt;=1998,"L2",IF(D1747&gt;=1987,"L3",IF(D1747&gt;=1978,"L4",IF(D1747&gt;=1965,"L5","L6"))))))</f>
        <v>L1</v>
      </c>
      <c r="H1747" s="4" t="str">
        <f aca="false">IFERROR(INDEX(Lanes!$C$2:$C$60,MATCH(LEFT(I1747,FIND(" ",I1747)-1),Lanes!$A$2:$A$60,0)),"?")</f>
        <v>Core</v>
      </c>
      <c r="I1747" s="4" t="s">
        <v>11394</v>
      </c>
      <c r="J1747" s="4"/>
      <c r="K1747" s="4" t="s">
        <v>445</v>
      </c>
      <c r="L1747" s="4" t="s">
        <v>472</v>
      </c>
      <c r="M1747" s="4" t="s">
        <v>13043</v>
      </c>
      <c r="N1747" s="4"/>
      <c r="O1747" s="4" t="s">
        <v>13044</v>
      </c>
      <c r="P1747" s="2" t="s">
        <v>13045</v>
      </c>
      <c r="Q1747" s="2" t="s">
        <v>13046</v>
      </c>
      <c r="R1747" s="4" t="s">
        <v>391</v>
      </c>
      <c r="S1747" s="4" t="s">
        <v>13047</v>
      </c>
      <c r="T1747" s="4" t="s">
        <v>402</v>
      </c>
      <c r="U1747" s="4"/>
      <c r="V1747" s="4"/>
      <c r="W1747" s="4" t="s">
        <v>75</v>
      </c>
      <c r="X1747" s="2" t="s">
        <v>13048</v>
      </c>
      <c r="Y1747" s="4" t="s">
        <v>77</v>
      </c>
      <c r="Z1747" s="4"/>
      <c r="AA1747" s="4"/>
      <c r="AB1747" s="4"/>
    </row>
    <row r="1748" customFormat="false" ht="75" hidden="false" customHeight="true" outlineLevel="0" collapsed="false">
      <c r="A1748" s="4" t="s">
        <v>13049</v>
      </c>
      <c r="B1748" s="4" t="s">
        <v>13050</v>
      </c>
      <c r="C1748" s="4" t="s">
        <v>13051</v>
      </c>
      <c r="D1748" s="4" t="n">
        <v>2025</v>
      </c>
      <c r="E1748" s="4" t="s">
        <v>91</v>
      </c>
      <c r="F1748" s="4" t="s">
        <v>13052</v>
      </c>
      <c r="G1748" s="4" t="str">
        <f aca="false">IF(LEFT(I1748,3)="R1 ","L6",IF(D1748&gt;=2014,"L1",IF(D1748&gt;=1998,"L2",IF(D1748&gt;=1987,"L3",IF(D1748&gt;=1978,"L4",IF(D1748&gt;=1965,"L5","L6"))))))</f>
        <v>L1</v>
      </c>
      <c r="H1748" s="4" t="str">
        <f aca="false">IFERROR(INDEX(Lanes!$C$2:$C$60,MATCH(LEFT(I1748,FIND(" ",I1748)-1),Lanes!$A$2:$A$60,0)),"?")</f>
        <v>Core</v>
      </c>
      <c r="I1748" s="4" t="s">
        <v>11394</v>
      </c>
      <c r="J1748" s="4"/>
      <c r="K1748" s="4" t="s">
        <v>445</v>
      </c>
      <c r="L1748" s="4" t="s">
        <v>472</v>
      </c>
      <c r="M1748" s="4" t="s">
        <v>13043</v>
      </c>
      <c r="N1748" s="4"/>
      <c r="O1748" s="4" t="s">
        <v>13053</v>
      </c>
      <c r="P1748" s="2" t="s">
        <v>13054</v>
      </c>
      <c r="Q1748" s="2" t="s">
        <v>13055</v>
      </c>
      <c r="R1748" s="4" t="s">
        <v>50</v>
      </c>
      <c r="S1748" s="4" t="s">
        <v>13051</v>
      </c>
      <c r="T1748" s="4" t="s">
        <v>107</v>
      </c>
      <c r="U1748" s="4"/>
      <c r="V1748" s="4" t="s">
        <v>11484</v>
      </c>
      <c r="W1748" s="4" t="s">
        <v>75</v>
      </c>
      <c r="X1748" s="2" t="s">
        <v>13056</v>
      </c>
      <c r="Y1748" s="4" t="s">
        <v>54</v>
      </c>
      <c r="Z1748" s="4"/>
      <c r="AA1748" s="4"/>
      <c r="AB1748" s="4"/>
    </row>
    <row r="1749" customFormat="false" ht="75" hidden="false" customHeight="true" outlineLevel="0" collapsed="false">
      <c r="A1749" s="4" t="s">
        <v>13057</v>
      </c>
      <c r="B1749" s="4" t="s">
        <v>13058</v>
      </c>
      <c r="C1749" s="4" t="s">
        <v>13059</v>
      </c>
      <c r="D1749" s="4" t="n">
        <v>2024</v>
      </c>
      <c r="E1749" s="4" t="s">
        <v>91</v>
      </c>
      <c r="F1749" s="4" t="s">
        <v>12513</v>
      </c>
      <c r="G1749" s="4" t="str">
        <f aca="false">IF(LEFT(I1749,3)="R1 ","L6",IF(D1749&gt;=2014,"L1",IF(D1749&gt;=1998,"L2",IF(D1749&gt;=1987,"L3",IF(D1749&gt;=1978,"L4",IF(D1749&gt;=1965,"L5","L6"))))))</f>
        <v>L1</v>
      </c>
      <c r="H1749" s="4" t="str">
        <f aca="false">IFERROR(INDEX(Lanes!$C$2:$C$60,MATCH(LEFT(I1749,FIND(" ",I1749)-1),Lanes!$A$2:$A$60,0)),"?")</f>
        <v>Core</v>
      </c>
      <c r="I1749" s="4" t="s">
        <v>11394</v>
      </c>
      <c r="J1749" s="4" t="s">
        <v>11386</v>
      </c>
      <c r="K1749" s="4" t="s">
        <v>445</v>
      </c>
      <c r="L1749" s="4" t="s">
        <v>5550</v>
      </c>
      <c r="M1749" s="4" t="s">
        <v>11576</v>
      </c>
      <c r="N1749" s="4" t="s">
        <v>11576</v>
      </c>
      <c r="O1749" s="4" t="s">
        <v>13060</v>
      </c>
      <c r="P1749" s="2" t="s">
        <v>13061</v>
      </c>
      <c r="Q1749" s="2" t="s">
        <v>13062</v>
      </c>
      <c r="R1749" s="4" t="s">
        <v>50</v>
      </c>
      <c r="S1749" s="4" t="s">
        <v>13063</v>
      </c>
      <c r="T1749" s="4" t="s">
        <v>52</v>
      </c>
      <c r="U1749" s="4"/>
      <c r="V1749" s="4" t="s">
        <v>11870</v>
      </c>
      <c r="W1749" s="4" t="s">
        <v>75</v>
      </c>
      <c r="X1749" s="2" t="s">
        <v>13064</v>
      </c>
      <c r="Y1749" s="4" t="s">
        <v>54</v>
      </c>
      <c r="Z1749" s="4"/>
      <c r="AA1749" s="4"/>
      <c r="AB1749" s="4"/>
    </row>
    <row r="1750" customFormat="false" ht="75" hidden="false" customHeight="true" outlineLevel="0" collapsed="false">
      <c r="A1750" s="4" t="s">
        <v>13065</v>
      </c>
      <c r="B1750" s="4" t="s">
        <v>13058</v>
      </c>
      <c r="C1750" s="4" t="s">
        <v>13066</v>
      </c>
      <c r="D1750" s="4" t="n">
        <v>2025</v>
      </c>
      <c r="E1750" s="4" t="s">
        <v>91</v>
      </c>
      <c r="F1750" s="4" t="s">
        <v>12513</v>
      </c>
      <c r="G1750" s="4" t="str">
        <f aca="false">IF(LEFT(I1750,3)="R1 ","L6",IF(D1750&gt;=2014,"L1",IF(D1750&gt;=1998,"L2",IF(D1750&gt;=1987,"L3",IF(D1750&gt;=1978,"L4",IF(D1750&gt;=1965,"L5","L6"))))))</f>
        <v>L1</v>
      </c>
      <c r="H1750" s="4" t="str">
        <f aca="false">IFERROR(INDEX(Lanes!$C$2:$C$60,MATCH(LEFT(I1750,FIND(" ",I1750)-1),Lanes!$A$2:$A$60,0)),"?")</f>
        <v>Core</v>
      </c>
      <c r="I1750" s="4" t="s">
        <v>11394</v>
      </c>
      <c r="J1750" s="4" t="s">
        <v>11386</v>
      </c>
      <c r="K1750" s="4" t="s">
        <v>445</v>
      </c>
      <c r="L1750" s="4" t="s">
        <v>5550</v>
      </c>
      <c r="M1750" s="4" t="s">
        <v>11576</v>
      </c>
      <c r="N1750" s="4" t="s">
        <v>11576</v>
      </c>
      <c r="O1750" s="4" t="s">
        <v>13067</v>
      </c>
      <c r="P1750" s="2" t="s">
        <v>13068</v>
      </c>
      <c r="Q1750" s="2" t="s">
        <v>13069</v>
      </c>
      <c r="R1750" s="4" t="s">
        <v>50</v>
      </c>
      <c r="S1750" s="4" t="s">
        <v>13070</v>
      </c>
      <c r="T1750" s="4" t="s">
        <v>107</v>
      </c>
      <c r="U1750" s="4"/>
      <c r="V1750" s="4" t="s">
        <v>13071</v>
      </c>
      <c r="W1750" s="4" t="s">
        <v>75</v>
      </c>
      <c r="X1750" s="2" t="s">
        <v>13072</v>
      </c>
      <c r="Y1750" s="4" t="s">
        <v>54</v>
      </c>
      <c r="Z1750" s="4"/>
      <c r="AA1750" s="4"/>
      <c r="AB1750" s="4"/>
    </row>
    <row r="1751" customFormat="false" ht="75" hidden="false" customHeight="true" outlineLevel="0" collapsed="false">
      <c r="A1751" s="4" t="s">
        <v>13073</v>
      </c>
      <c r="B1751" s="4" t="s">
        <v>13058</v>
      </c>
      <c r="C1751" s="4" t="s">
        <v>13074</v>
      </c>
      <c r="D1751" s="4" t="n">
        <v>2026</v>
      </c>
      <c r="E1751" s="4" t="s">
        <v>91</v>
      </c>
      <c r="F1751" s="4" t="s">
        <v>12513</v>
      </c>
      <c r="G1751" s="4" t="str">
        <f aca="false">IF(LEFT(I1751,3)="R1 ","L6",IF(D1751&gt;=2014,"L1",IF(D1751&gt;=1998,"L2",IF(D1751&gt;=1987,"L3",IF(D1751&gt;=1978,"L4",IF(D1751&gt;=1965,"L5","L6"))))))</f>
        <v>L1</v>
      </c>
      <c r="H1751" s="4" t="str">
        <f aca="false">IFERROR(INDEX(Lanes!$C$2:$C$60,MATCH(LEFT(I1751,FIND(" ",I1751)-1),Lanes!$A$2:$A$60,0)),"?")</f>
        <v>Core</v>
      </c>
      <c r="I1751" s="4" t="s">
        <v>11394</v>
      </c>
      <c r="J1751" s="4" t="s">
        <v>11386</v>
      </c>
      <c r="K1751" s="4" t="s">
        <v>445</v>
      </c>
      <c r="L1751" s="4" t="s">
        <v>5550</v>
      </c>
      <c r="M1751" s="4" t="s">
        <v>11576</v>
      </c>
      <c r="N1751" s="4" t="s">
        <v>11576</v>
      </c>
      <c r="O1751" s="4" t="s">
        <v>13075</v>
      </c>
      <c r="P1751" s="2" t="s">
        <v>13076</v>
      </c>
      <c r="Q1751" s="2" t="s">
        <v>13077</v>
      </c>
      <c r="R1751" s="4" t="s">
        <v>50</v>
      </c>
      <c r="S1751" s="4" t="s">
        <v>13078</v>
      </c>
      <c r="T1751" s="4" t="s">
        <v>107</v>
      </c>
      <c r="U1751" s="4"/>
      <c r="V1751" s="4" t="s">
        <v>13079</v>
      </c>
      <c r="W1751" s="4" t="s">
        <v>75</v>
      </c>
      <c r="X1751" s="2" t="s">
        <v>13080</v>
      </c>
      <c r="Y1751" s="4" t="s">
        <v>54</v>
      </c>
      <c r="Z1751" s="4"/>
      <c r="AA1751" s="4"/>
      <c r="AB1751" s="4"/>
    </row>
    <row r="1752" customFormat="false" ht="75" hidden="false" customHeight="true" outlineLevel="0" collapsed="false">
      <c r="A1752" s="4" t="s">
        <v>13081</v>
      </c>
      <c r="B1752" s="4" t="s">
        <v>13082</v>
      </c>
      <c r="C1752" s="4" t="s">
        <v>13083</v>
      </c>
      <c r="D1752" s="4" t="n">
        <v>2023</v>
      </c>
      <c r="E1752" s="4" t="s">
        <v>91</v>
      </c>
      <c r="F1752" s="4" t="s">
        <v>9025</v>
      </c>
      <c r="G1752" s="4" t="str">
        <f aca="false">IF(LEFT(I1752,3)="R1 ","L6",IF(D1752&gt;=2014,"L1",IF(D1752&gt;=1998,"L2",IF(D1752&gt;=1987,"L3",IF(D1752&gt;=1978,"L4",IF(D1752&gt;=1965,"L5","L6"))))))</f>
        <v>L1</v>
      </c>
      <c r="H1752" s="4" t="str">
        <f aca="false">IFERROR(INDEX(Lanes!$C$2:$C$60,MATCH(LEFT(I1752,FIND(" ",I1752)-1),Lanes!$A$2:$A$60,0)),"?")</f>
        <v>Core</v>
      </c>
      <c r="I1752" s="4" t="s">
        <v>11394</v>
      </c>
      <c r="J1752" s="4"/>
      <c r="K1752" s="4" t="s">
        <v>44</v>
      </c>
      <c r="L1752" s="4" t="s">
        <v>472</v>
      </c>
      <c r="M1752" s="4" t="s">
        <v>1565</v>
      </c>
      <c r="N1752" s="4"/>
      <c r="O1752" s="4" t="s">
        <v>13084</v>
      </c>
      <c r="P1752" s="2" t="s">
        <v>13085</v>
      </c>
      <c r="Q1752" s="2" t="s">
        <v>13086</v>
      </c>
      <c r="R1752" s="4" t="s">
        <v>50</v>
      </c>
      <c r="S1752" s="4" t="s">
        <v>13087</v>
      </c>
      <c r="T1752" s="4" t="s">
        <v>52</v>
      </c>
      <c r="U1752" s="4"/>
      <c r="V1752" s="4" t="s">
        <v>11666</v>
      </c>
      <c r="W1752" s="4"/>
      <c r="X1752" s="2" t="s">
        <v>13088</v>
      </c>
      <c r="Y1752" s="4" t="s">
        <v>54</v>
      </c>
      <c r="Z1752" s="4"/>
      <c r="AA1752" s="4"/>
      <c r="AB1752" s="4"/>
    </row>
    <row r="1753" customFormat="false" ht="75" hidden="false" customHeight="true" outlineLevel="0" collapsed="false">
      <c r="A1753" s="4" t="s">
        <v>13089</v>
      </c>
      <c r="B1753" s="4" t="s">
        <v>13082</v>
      </c>
      <c r="C1753" s="4" t="s">
        <v>13090</v>
      </c>
      <c r="D1753" s="4" t="n">
        <v>2025</v>
      </c>
      <c r="E1753" s="4" t="s">
        <v>91</v>
      </c>
      <c r="F1753" s="4" t="s">
        <v>9025</v>
      </c>
      <c r="G1753" s="4" t="str">
        <f aca="false">IF(LEFT(I1753,3)="R1 ","L6",IF(D1753&gt;=2014,"L1",IF(D1753&gt;=1998,"L2",IF(D1753&gt;=1987,"L3",IF(D1753&gt;=1978,"L4",IF(D1753&gt;=1965,"L5","L6"))))))</f>
        <v>L1</v>
      </c>
      <c r="H1753" s="4" t="str">
        <f aca="false">IFERROR(INDEX(Lanes!$C$2:$C$60,MATCH(LEFT(I1753,FIND(" ",I1753)-1),Lanes!$A$2:$A$60,0)),"?")</f>
        <v>Core</v>
      </c>
      <c r="I1753" s="4" t="s">
        <v>11394</v>
      </c>
      <c r="J1753" s="4"/>
      <c r="K1753" s="4" t="s">
        <v>44</v>
      </c>
      <c r="L1753" s="4" t="s">
        <v>472</v>
      </c>
      <c r="M1753" s="4" t="s">
        <v>1565</v>
      </c>
      <c r="N1753" s="4"/>
      <c r="O1753" s="4" t="s">
        <v>13091</v>
      </c>
      <c r="P1753" s="2" t="s">
        <v>13092</v>
      </c>
      <c r="Q1753" s="2" t="s">
        <v>13093</v>
      </c>
      <c r="R1753" s="4" t="s">
        <v>50</v>
      </c>
      <c r="S1753" s="4" t="s">
        <v>13094</v>
      </c>
      <c r="T1753" s="4" t="s">
        <v>107</v>
      </c>
      <c r="U1753" s="4"/>
      <c r="V1753" s="4" t="s">
        <v>10576</v>
      </c>
      <c r="W1753" s="4"/>
      <c r="X1753" s="2" t="s">
        <v>13095</v>
      </c>
      <c r="Y1753" s="4" t="s">
        <v>54</v>
      </c>
      <c r="Z1753" s="4"/>
      <c r="AA1753" s="4"/>
      <c r="AB1753" s="4"/>
    </row>
    <row r="1754" customFormat="false" ht="75" hidden="false" customHeight="true" outlineLevel="0" collapsed="false">
      <c r="A1754" s="4" t="s">
        <v>13096</v>
      </c>
      <c r="B1754" s="4" t="s">
        <v>13097</v>
      </c>
      <c r="C1754" s="4" t="s">
        <v>13098</v>
      </c>
      <c r="D1754" s="4" t="n">
        <v>2019</v>
      </c>
      <c r="E1754" s="4" t="s">
        <v>91</v>
      </c>
      <c r="F1754" s="4" t="s">
        <v>349</v>
      </c>
      <c r="G1754" s="4" t="str">
        <f aca="false">IF(LEFT(I1754,3)="R1 ","L6",IF(D1754&gt;=2014,"L1",IF(D1754&gt;=1998,"L2",IF(D1754&gt;=1987,"L3",IF(D1754&gt;=1978,"L4",IF(D1754&gt;=1965,"L5","L6"))))))</f>
        <v>L1</v>
      </c>
      <c r="H1754" s="4" t="str">
        <f aca="false">IFERROR(INDEX(Lanes!$C$2:$C$60,MATCH(LEFT(I1754,FIND(" ",I1754)-1),Lanes!$A$2:$A$60,0)),"?")</f>
        <v>Core</v>
      </c>
      <c r="I1754" s="4" t="s">
        <v>11394</v>
      </c>
      <c r="J1754" s="4"/>
      <c r="K1754" s="4" t="s">
        <v>445</v>
      </c>
      <c r="L1754" s="4" t="s">
        <v>2133</v>
      </c>
      <c r="M1754" s="4" t="s">
        <v>4706</v>
      </c>
      <c r="N1754" s="4"/>
      <c r="O1754" s="4" t="s">
        <v>13099</v>
      </c>
      <c r="P1754" s="2" t="s">
        <v>13100</v>
      </c>
      <c r="Q1754" s="2" t="s">
        <v>13101</v>
      </c>
      <c r="R1754" s="4" t="s">
        <v>50</v>
      </c>
      <c r="S1754" s="4" t="s">
        <v>13102</v>
      </c>
      <c r="T1754" s="4" t="s">
        <v>52</v>
      </c>
      <c r="U1754" s="4"/>
      <c r="V1754" s="4"/>
      <c r="W1754" s="4"/>
      <c r="X1754" s="2" t="s">
        <v>13103</v>
      </c>
      <c r="Y1754" s="4" t="s">
        <v>77</v>
      </c>
      <c r="Z1754" s="4"/>
      <c r="AA1754" s="4"/>
      <c r="AB1754" s="4"/>
    </row>
    <row r="1755" customFormat="false" ht="75" hidden="false" customHeight="true" outlineLevel="0" collapsed="false">
      <c r="A1755" s="4" t="s">
        <v>13104</v>
      </c>
      <c r="B1755" s="4" t="s">
        <v>13097</v>
      </c>
      <c r="C1755" s="4" t="s">
        <v>13105</v>
      </c>
      <c r="D1755" s="4" t="n">
        <v>2022</v>
      </c>
      <c r="E1755" s="4" t="s">
        <v>91</v>
      </c>
      <c r="F1755" s="4" t="s">
        <v>1142</v>
      </c>
      <c r="G1755" s="4" t="str">
        <f aca="false">IF(LEFT(I1755,3)="R1 ","L6",IF(D1755&gt;=2014,"L1",IF(D1755&gt;=1998,"L2",IF(D1755&gt;=1987,"L3",IF(D1755&gt;=1978,"L4",IF(D1755&gt;=1965,"L5","L6"))))))</f>
        <v>L1</v>
      </c>
      <c r="H1755" s="4" t="str">
        <f aca="false">IFERROR(INDEX(Lanes!$C$2:$C$60,MATCH(LEFT(I1755,FIND(" ",I1755)-1),Lanes!$A$2:$A$60,0)),"?")</f>
        <v>Core</v>
      </c>
      <c r="I1755" s="4" t="s">
        <v>11394</v>
      </c>
      <c r="J1755" s="4"/>
      <c r="K1755" s="4" t="s">
        <v>445</v>
      </c>
      <c r="L1755" s="4" t="s">
        <v>2133</v>
      </c>
      <c r="M1755" s="4" t="s">
        <v>4706</v>
      </c>
      <c r="N1755" s="4"/>
      <c r="O1755" s="4" t="s">
        <v>13106</v>
      </c>
      <c r="P1755" s="2" t="s">
        <v>13107</v>
      </c>
      <c r="Q1755" s="2" t="s">
        <v>13108</v>
      </c>
      <c r="R1755" s="4" t="s">
        <v>50</v>
      </c>
      <c r="S1755" s="4" t="s">
        <v>13109</v>
      </c>
      <c r="T1755" s="4" t="s">
        <v>107</v>
      </c>
      <c r="U1755" s="4"/>
      <c r="V1755" s="4"/>
      <c r="W1755" s="4"/>
      <c r="X1755" s="2" t="s">
        <v>13103</v>
      </c>
      <c r="Y1755" s="4" t="s">
        <v>77</v>
      </c>
      <c r="Z1755" s="4"/>
      <c r="AA1755" s="4"/>
      <c r="AB1755" s="4"/>
    </row>
    <row r="1756" customFormat="false" ht="75" hidden="false" customHeight="true" outlineLevel="0" collapsed="false">
      <c r="A1756" s="4" t="s">
        <v>13110</v>
      </c>
      <c r="B1756" s="4" t="s">
        <v>13097</v>
      </c>
      <c r="C1756" s="4" t="s">
        <v>13111</v>
      </c>
      <c r="D1756" s="4" t="n">
        <v>2025</v>
      </c>
      <c r="E1756" s="4" t="s">
        <v>91</v>
      </c>
      <c r="F1756" s="4" t="s">
        <v>13112</v>
      </c>
      <c r="G1756" s="4" t="str">
        <f aca="false">IF(LEFT(I1756,3)="R1 ","L6",IF(D1756&gt;=2014,"L1",IF(D1756&gt;=1998,"L2",IF(D1756&gt;=1987,"L3",IF(D1756&gt;=1978,"L4",IF(D1756&gt;=1965,"L5","L6"))))))</f>
        <v>L1</v>
      </c>
      <c r="H1756" s="4" t="str">
        <f aca="false">IFERROR(INDEX(Lanes!$C$2:$C$60,MATCH(LEFT(I1756,FIND(" ",I1756)-1),Lanes!$A$2:$A$60,0)),"?")</f>
        <v>Core</v>
      </c>
      <c r="I1756" s="4" t="s">
        <v>11394</v>
      </c>
      <c r="J1756" s="4"/>
      <c r="K1756" s="4" t="s">
        <v>445</v>
      </c>
      <c r="L1756" s="4" t="s">
        <v>2133</v>
      </c>
      <c r="M1756" s="4" t="s">
        <v>4706</v>
      </c>
      <c r="N1756" s="4"/>
      <c r="O1756" s="4" t="s">
        <v>13113</v>
      </c>
      <c r="P1756" s="2" t="s">
        <v>13114</v>
      </c>
      <c r="Q1756" s="2" t="s">
        <v>13115</v>
      </c>
      <c r="R1756" s="4" t="s">
        <v>50</v>
      </c>
      <c r="S1756" s="4" t="s">
        <v>13116</v>
      </c>
      <c r="T1756" s="4" t="s">
        <v>107</v>
      </c>
      <c r="U1756" s="4"/>
      <c r="V1756" s="4" t="s">
        <v>13117</v>
      </c>
      <c r="W1756" s="4"/>
      <c r="X1756" s="2" t="s">
        <v>13118</v>
      </c>
      <c r="Y1756" s="4" t="s">
        <v>54</v>
      </c>
      <c r="Z1756" s="4"/>
      <c r="AA1756" s="4"/>
      <c r="AB1756" s="4"/>
    </row>
    <row r="1757" customFormat="false" ht="75" hidden="false" customHeight="true" outlineLevel="0" collapsed="false">
      <c r="A1757" s="4" t="s">
        <v>13119</v>
      </c>
      <c r="B1757" s="4" t="s">
        <v>13120</v>
      </c>
      <c r="C1757" s="4" t="s">
        <v>13121</v>
      </c>
      <c r="D1757" s="4" t="n">
        <v>2014</v>
      </c>
      <c r="E1757" s="4" t="s">
        <v>91</v>
      </c>
      <c r="F1757" s="4" t="s">
        <v>10366</v>
      </c>
      <c r="G1757" s="4" t="str">
        <f aca="false">IF(LEFT(I1757,3)="R1 ","L6",IF(D1757&gt;=2014,"L1",IF(D1757&gt;=1998,"L2",IF(D1757&gt;=1987,"L3",IF(D1757&gt;=1978,"L4",IF(D1757&gt;=1965,"L5","L6"))))))</f>
        <v>L1</v>
      </c>
      <c r="H1757" s="4" t="str">
        <f aca="false">IFERROR(INDEX(Lanes!$C$2:$C$60,MATCH(LEFT(I1757,FIND(" ",I1757)-1),Lanes!$A$2:$A$60,0)),"?")</f>
        <v>Core</v>
      </c>
      <c r="I1757" s="4" t="s">
        <v>11394</v>
      </c>
      <c r="J1757" s="4"/>
      <c r="K1757" s="4" t="s">
        <v>445</v>
      </c>
      <c r="L1757" s="4" t="s">
        <v>352</v>
      </c>
      <c r="M1757" s="4" t="s">
        <v>6394</v>
      </c>
      <c r="N1757" s="4" t="s">
        <v>11395</v>
      </c>
      <c r="O1757" s="4" t="s">
        <v>13122</v>
      </c>
      <c r="P1757" s="2" t="s">
        <v>13123</v>
      </c>
      <c r="Q1757" s="2" t="s">
        <v>13124</v>
      </c>
      <c r="R1757" s="4" t="s">
        <v>50</v>
      </c>
      <c r="S1757" s="4" t="s">
        <v>13125</v>
      </c>
      <c r="T1757" s="4" t="s">
        <v>107</v>
      </c>
      <c r="U1757" s="4"/>
      <c r="V1757" s="4"/>
      <c r="W1757" s="4"/>
      <c r="X1757" s="2" t="s">
        <v>13126</v>
      </c>
      <c r="Y1757" s="4" t="s">
        <v>77</v>
      </c>
      <c r="Z1757" s="4"/>
      <c r="AA1757" s="4"/>
      <c r="AB1757" s="4"/>
    </row>
    <row r="1758" customFormat="false" ht="75" hidden="false" customHeight="true" outlineLevel="0" collapsed="false">
      <c r="A1758" s="4" t="s">
        <v>13127</v>
      </c>
      <c r="B1758" s="4" t="s">
        <v>13120</v>
      </c>
      <c r="C1758" s="4" t="s">
        <v>13128</v>
      </c>
      <c r="D1758" s="4" t="n">
        <v>2015</v>
      </c>
      <c r="E1758" s="4" t="s">
        <v>91</v>
      </c>
      <c r="F1758" s="4" t="s">
        <v>10366</v>
      </c>
      <c r="G1758" s="4" t="str">
        <f aca="false">IF(LEFT(I1758,3)="R1 ","L6",IF(D1758&gt;=2014,"L1",IF(D1758&gt;=1998,"L2",IF(D1758&gt;=1987,"L3",IF(D1758&gt;=1978,"L4",IF(D1758&gt;=1965,"L5","L6"))))))</f>
        <v>L1</v>
      </c>
      <c r="H1758" s="4" t="str">
        <f aca="false">IFERROR(INDEX(Lanes!$C$2:$C$60,MATCH(LEFT(I1758,FIND(" ",I1758)-1),Lanes!$A$2:$A$60,0)),"?")</f>
        <v>Core</v>
      </c>
      <c r="I1758" s="4" t="s">
        <v>11394</v>
      </c>
      <c r="J1758" s="4"/>
      <c r="K1758" s="4" t="s">
        <v>445</v>
      </c>
      <c r="L1758" s="4" t="s">
        <v>352</v>
      </c>
      <c r="M1758" s="4" t="s">
        <v>6394</v>
      </c>
      <c r="N1758" s="4" t="s">
        <v>11395</v>
      </c>
      <c r="O1758" s="4" t="s">
        <v>13122</v>
      </c>
      <c r="P1758" s="2" t="s">
        <v>13129</v>
      </c>
      <c r="Q1758" s="2" t="s">
        <v>13124</v>
      </c>
      <c r="R1758" s="4" t="s">
        <v>50</v>
      </c>
      <c r="S1758" s="4" t="s">
        <v>13130</v>
      </c>
      <c r="T1758" s="4" t="s">
        <v>107</v>
      </c>
      <c r="U1758" s="4"/>
      <c r="V1758" s="4"/>
      <c r="W1758" s="4"/>
      <c r="X1758" s="2" t="s">
        <v>13126</v>
      </c>
      <c r="Y1758" s="4" t="s">
        <v>77</v>
      </c>
      <c r="Z1758" s="4"/>
      <c r="AA1758" s="4"/>
      <c r="AB1758" s="4"/>
    </row>
    <row r="1759" customFormat="false" ht="75" hidden="false" customHeight="true" outlineLevel="0" collapsed="false">
      <c r="A1759" s="4" t="s">
        <v>13131</v>
      </c>
      <c r="B1759" s="4" t="s">
        <v>13120</v>
      </c>
      <c r="C1759" s="4" t="s">
        <v>13132</v>
      </c>
      <c r="D1759" s="4" t="n">
        <v>2018</v>
      </c>
      <c r="E1759" s="4" t="s">
        <v>91</v>
      </c>
      <c r="F1759" s="4" t="s">
        <v>10366</v>
      </c>
      <c r="G1759" s="4" t="str">
        <f aca="false">IF(LEFT(I1759,3)="R1 ","L6",IF(D1759&gt;=2014,"L1",IF(D1759&gt;=1998,"L2",IF(D1759&gt;=1987,"L3",IF(D1759&gt;=1978,"L4",IF(D1759&gt;=1965,"L5","L6"))))))</f>
        <v>L1</v>
      </c>
      <c r="H1759" s="4" t="str">
        <f aca="false">IFERROR(INDEX(Lanes!$C$2:$C$60,MATCH(LEFT(I1759,FIND(" ",I1759)-1),Lanes!$A$2:$A$60,0)),"?")</f>
        <v>Core</v>
      </c>
      <c r="I1759" s="4" t="s">
        <v>11394</v>
      </c>
      <c r="J1759" s="4"/>
      <c r="K1759" s="4" t="s">
        <v>445</v>
      </c>
      <c r="L1759" s="4" t="s">
        <v>352</v>
      </c>
      <c r="M1759" s="4" t="s">
        <v>6394</v>
      </c>
      <c r="N1759" s="4" t="s">
        <v>11395</v>
      </c>
      <c r="O1759" s="4" t="s">
        <v>13122</v>
      </c>
      <c r="P1759" s="2" t="s">
        <v>13133</v>
      </c>
      <c r="Q1759" s="2" t="s">
        <v>13124</v>
      </c>
      <c r="R1759" s="4" t="s">
        <v>50</v>
      </c>
      <c r="S1759" s="4" t="s">
        <v>13134</v>
      </c>
      <c r="T1759" s="4" t="s">
        <v>107</v>
      </c>
      <c r="U1759" s="4"/>
      <c r="V1759" s="4"/>
      <c r="W1759" s="4"/>
      <c r="X1759" s="2" t="s">
        <v>13126</v>
      </c>
      <c r="Y1759" s="4" t="s">
        <v>77</v>
      </c>
      <c r="Z1759" s="4"/>
      <c r="AA1759" s="4"/>
      <c r="AB1759" s="4"/>
    </row>
    <row r="1760" customFormat="false" ht="75" hidden="false" customHeight="true" outlineLevel="0" collapsed="false">
      <c r="A1760" s="4" t="s">
        <v>13135</v>
      </c>
      <c r="B1760" s="4" t="s">
        <v>13120</v>
      </c>
      <c r="C1760" s="4" t="s">
        <v>13136</v>
      </c>
      <c r="D1760" s="4" t="n">
        <v>2025</v>
      </c>
      <c r="E1760" s="4" t="s">
        <v>91</v>
      </c>
      <c r="F1760" s="4" t="s">
        <v>12513</v>
      </c>
      <c r="G1760" s="4" t="str">
        <f aca="false">IF(LEFT(I1760,3)="R1 ","L6",IF(D1760&gt;=2014,"L1",IF(D1760&gt;=1998,"L2",IF(D1760&gt;=1987,"L3",IF(D1760&gt;=1978,"L4",IF(D1760&gt;=1965,"L5","L6"))))))</f>
        <v>L1</v>
      </c>
      <c r="H1760" s="4" t="str">
        <f aca="false">IFERROR(INDEX(Lanes!$C$2:$C$60,MATCH(LEFT(I1760,FIND(" ",I1760)-1),Lanes!$A$2:$A$60,0)),"?")</f>
        <v>Core</v>
      </c>
      <c r="I1760" s="4" t="s">
        <v>11394</v>
      </c>
      <c r="J1760" s="4"/>
      <c r="K1760" s="4" t="s">
        <v>445</v>
      </c>
      <c r="L1760" s="4" t="s">
        <v>352</v>
      </c>
      <c r="M1760" s="4" t="s">
        <v>6394</v>
      </c>
      <c r="N1760" s="4" t="s">
        <v>11395</v>
      </c>
      <c r="O1760" s="4" t="s">
        <v>13122</v>
      </c>
      <c r="P1760" s="2" t="s">
        <v>13137</v>
      </c>
      <c r="Q1760" s="2" t="s">
        <v>13124</v>
      </c>
      <c r="R1760" s="4" t="s">
        <v>50</v>
      </c>
      <c r="S1760" s="4" t="s">
        <v>13138</v>
      </c>
      <c r="T1760" s="4" t="s">
        <v>52</v>
      </c>
      <c r="U1760" s="4"/>
      <c r="V1760" s="4" t="s">
        <v>10576</v>
      </c>
      <c r="W1760" s="4"/>
      <c r="X1760" s="2" t="s">
        <v>13139</v>
      </c>
      <c r="Y1760" s="4" t="s">
        <v>54</v>
      </c>
      <c r="Z1760" s="4"/>
      <c r="AA1760" s="4"/>
      <c r="AB1760" s="4"/>
    </row>
    <row r="1761" customFormat="false" ht="75" hidden="false" customHeight="true" outlineLevel="0" collapsed="false">
      <c r="A1761" s="4" t="s">
        <v>13140</v>
      </c>
      <c r="B1761" s="4" t="s">
        <v>13141</v>
      </c>
      <c r="C1761" s="4" t="s">
        <v>13142</v>
      </c>
      <c r="D1761" s="4" t="n">
        <v>2017</v>
      </c>
      <c r="E1761" s="4" t="s">
        <v>91</v>
      </c>
      <c r="F1761" s="4" t="s">
        <v>13143</v>
      </c>
      <c r="G1761" s="4" t="str">
        <f aca="false">IF(LEFT(I1761,3)="R1 ","L6",IF(D1761&gt;=2014,"L1",IF(D1761&gt;=1998,"L2",IF(D1761&gt;=1987,"L3",IF(D1761&gt;=1978,"L4",IF(D1761&gt;=1965,"L5","L6"))))))</f>
        <v>L1</v>
      </c>
      <c r="H1761" s="4" t="str">
        <f aca="false">IFERROR(INDEX(Lanes!$C$2:$C$60,MATCH(LEFT(I1761,FIND(" ",I1761)-1),Lanes!$A$2:$A$60,0)),"?")</f>
        <v>Core</v>
      </c>
      <c r="I1761" s="4" t="s">
        <v>11394</v>
      </c>
      <c r="J1761" s="4"/>
      <c r="K1761" s="4" t="s">
        <v>445</v>
      </c>
      <c r="L1761" s="4" t="s">
        <v>472</v>
      </c>
      <c r="M1761" s="4" t="s">
        <v>1565</v>
      </c>
      <c r="N1761" s="4"/>
      <c r="O1761" s="4" t="s">
        <v>13144</v>
      </c>
      <c r="P1761" s="2" t="s">
        <v>13145</v>
      </c>
      <c r="Q1761" s="2" t="s">
        <v>13146</v>
      </c>
      <c r="R1761" s="4" t="s">
        <v>50</v>
      </c>
      <c r="S1761" s="4" t="s">
        <v>8683</v>
      </c>
      <c r="T1761" s="4" t="s">
        <v>107</v>
      </c>
      <c r="U1761" s="4"/>
      <c r="V1761" s="4"/>
      <c r="W1761" s="4"/>
      <c r="X1761" s="2" t="s">
        <v>13147</v>
      </c>
      <c r="Y1761" s="4" t="s">
        <v>77</v>
      </c>
      <c r="Z1761" s="4"/>
      <c r="AA1761" s="4"/>
      <c r="AB1761" s="4"/>
    </row>
    <row r="1762" customFormat="false" ht="75" hidden="false" customHeight="true" outlineLevel="0" collapsed="false">
      <c r="A1762" s="4" t="s">
        <v>13148</v>
      </c>
      <c r="B1762" s="4" t="s">
        <v>13141</v>
      </c>
      <c r="C1762" s="4" t="s">
        <v>13149</v>
      </c>
      <c r="D1762" s="4" t="n">
        <v>2019</v>
      </c>
      <c r="E1762" s="4" t="s">
        <v>91</v>
      </c>
      <c r="F1762" s="4" t="s">
        <v>886</v>
      </c>
      <c r="G1762" s="4" t="str">
        <f aca="false">IF(LEFT(I1762,3)="R1 ","L6",IF(D1762&gt;=2014,"L1",IF(D1762&gt;=1998,"L2",IF(D1762&gt;=1987,"L3",IF(D1762&gt;=1978,"L4",IF(D1762&gt;=1965,"L5","L6"))))))</f>
        <v>L1</v>
      </c>
      <c r="H1762" s="4" t="str">
        <f aca="false">IFERROR(INDEX(Lanes!$C$2:$C$60,MATCH(LEFT(I1762,FIND(" ",I1762)-1),Lanes!$A$2:$A$60,0)),"?")</f>
        <v>Core</v>
      </c>
      <c r="I1762" s="4" t="s">
        <v>11394</v>
      </c>
      <c r="J1762" s="4"/>
      <c r="K1762" s="4" t="s">
        <v>445</v>
      </c>
      <c r="L1762" s="4" t="s">
        <v>472</v>
      </c>
      <c r="M1762" s="4" t="s">
        <v>1565</v>
      </c>
      <c r="N1762" s="4"/>
      <c r="O1762" s="4" t="s">
        <v>13150</v>
      </c>
      <c r="P1762" s="2" t="s">
        <v>13151</v>
      </c>
      <c r="Q1762" s="2" t="s">
        <v>13152</v>
      </c>
      <c r="R1762" s="4" t="s">
        <v>50</v>
      </c>
      <c r="S1762" s="4" t="s">
        <v>13153</v>
      </c>
      <c r="T1762" s="4" t="s">
        <v>107</v>
      </c>
      <c r="U1762" s="4"/>
      <c r="V1762" s="4"/>
      <c r="W1762" s="4"/>
      <c r="X1762" s="2" t="s">
        <v>13147</v>
      </c>
      <c r="Y1762" s="4" t="s">
        <v>77</v>
      </c>
      <c r="Z1762" s="4"/>
      <c r="AA1762" s="4"/>
      <c r="AB1762" s="4"/>
    </row>
    <row r="1763" customFormat="false" ht="75" hidden="false" customHeight="true" outlineLevel="0" collapsed="false">
      <c r="A1763" s="4" t="s">
        <v>13154</v>
      </c>
      <c r="B1763" s="4" t="s">
        <v>13141</v>
      </c>
      <c r="C1763" s="4" t="s">
        <v>13155</v>
      </c>
      <c r="D1763" s="4" t="n">
        <v>2026</v>
      </c>
      <c r="E1763" s="4" t="s">
        <v>91</v>
      </c>
      <c r="F1763" s="4" t="s">
        <v>13156</v>
      </c>
      <c r="G1763" s="4" t="str">
        <f aca="false">IF(LEFT(I1763,3)="R1 ","L6",IF(D1763&gt;=2014,"L1",IF(D1763&gt;=1998,"L2",IF(D1763&gt;=1987,"L3",IF(D1763&gt;=1978,"L4",IF(D1763&gt;=1965,"L5","L6"))))))</f>
        <v>L1</v>
      </c>
      <c r="H1763" s="4" t="str">
        <f aca="false">IFERROR(INDEX(Lanes!$C$2:$C$60,MATCH(LEFT(I1763,FIND(" ",I1763)-1),Lanes!$A$2:$A$60,0)),"?")</f>
        <v>Core</v>
      </c>
      <c r="I1763" s="4" t="s">
        <v>11394</v>
      </c>
      <c r="J1763" s="4"/>
      <c r="K1763" s="4" t="s">
        <v>445</v>
      </c>
      <c r="L1763" s="4" t="s">
        <v>472</v>
      </c>
      <c r="M1763" s="4" t="s">
        <v>1565</v>
      </c>
      <c r="N1763" s="4"/>
      <c r="O1763" s="4" t="s">
        <v>13157</v>
      </c>
      <c r="P1763" s="2" t="s">
        <v>13158</v>
      </c>
      <c r="Q1763" s="2" t="s">
        <v>13159</v>
      </c>
      <c r="R1763" s="4" t="s">
        <v>50</v>
      </c>
      <c r="S1763" s="4" t="s">
        <v>13155</v>
      </c>
      <c r="T1763" s="4" t="s">
        <v>107</v>
      </c>
      <c r="U1763" s="4"/>
      <c r="V1763" s="4" t="s">
        <v>13160</v>
      </c>
      <c r="W1763" s="4"/>
      <c r="X1763" s="2" t="s">
        <v>13161</v>
      </c>
      <c r="Y1763" s="4" t="s">
        <v>54</v>
      </c>
      <c r="Z1763" s="4"/>
      <c r="AA1763" s="4"/>
      <c r="AB1763" s="4"/>
    </row>
    <row r="1764" customFormat="false" ht="75" hidden="false" customHeight="true" outlineLevel="0" collapsed="false">
      <c r="A1764" s="4" t="s">
        <v>13162</v>
      </c>
      <c r="B1764" s="4" t="s">
        <v>13163</v>
      </c>
      <c r="C1764" s="4" t="s">
        <v>13164</v>
      </c>
      <c r="D1764" s="4" t="n">
        <v>2017</v>
      </c>
      <c r="E1764" s="4" t="s">
        <v>91</v>
      </c>
      <c r="F1764" s="4" t="s">
        <v>13165</v>
      </c>
      <c r="G1764" s="4" t="str">
        <f aca="false">IF(LEFT(I1764,3)="R1 ","L6",IF(D1764&gt;=2014,"L1",IF(D1764&gt;=1998,"L2",IF(D1764&gt;=1987,"L3",IF(D1764&gt;=1978,"L4",IF(D1764&gt;=1965,"L5","L6"))))))</f>
        <v>L1</v>
      </c>
      <c r="H1764" s="4" t="str">
        <f aca="false">IFERROR(INDEX(Lanes!$C$2:$C$60,MATCH(LEFT(I1764,FIND(" ",I1764)-1),Lanes!$A$2:$A$60,0)),"?")</f>
        <v>Core</v>
      </c>
      <c r="I1764" s="4" t="s">
        <v>11394</v>
      </c>
      <c r="J1764" s="4"/>
      <c r="K1764" s="4" t="s">
        <v>44</v>
      </c>
      <c r="L1764" s="4" t="s">
        <v>45</v>
      </c>
      <c r="M1764" s="4" t="s">
        <v>131</v>
      </c>
      <c r="N1764" s="4"/>
      <c r="O1764" s="4" t="s">
        <v>13166</v>
      </c>
      <c r="P1764" s="2" t="s">
        <v>13167</v>
      </c>
      <c r="Q1764" s="2" t="s">
        <v>13168</v>
      </c>
      <c r="R1764" s="4" t="s">
        <v>50</v>
      </c>
      <c r="S1764" s="4" t="s">
        <v>13164</v>
      </c>
      <c r="T1764" s="4" t="s">
        <v>107</v>
      </c>
      <c r="U1764" s="4"/>
      <c r="V1764" s="4"/>
      <c r="W1764" s="4"/>
      <c r="X1764" s="2" t="s">
        <v>13169</v>
      </c>
      <c r="Y1764" s="4" t="s">
        <v>77</v>
      </c>
      <c r="Z1764" s="4"/>
      <c r="AA1764" s="4"/>
      <c r="AB1764" s="4"/>
    </row>
    <row r="1765" customFormat="false" ht="75" hidden="false" customHeight="true" outlineLevel="0" collapsed="false">
      <c r="A1765" s="4" t="s">
        <v>13170</v>
      </c>
      <c r="B1765" s="4" t="s">
        <v>13163</v>
      </c>
      <c r="C1765" s="4" t="s">
        <v>13171</v>
      </c>
      <c r="D1765" s="4" t="n">
        <v>2021</v>
      </c>
      <c r="E1765" s="4" t="s">
        <v>91</v>
      </c>
      <c r="F1765" s="4" t="s">
        <v>13172</v>
      </c>
      <c r="G1765" s="4" t="str">
        <f aca="false">IF(LEFT(I1765,3)="R1 ","L6",IF(D1765&gt;=2014,"L1",IF(D1765&gt;=1998,"L2",IF(D1765&gt;=1987,"L3",IF(D1765&gt;=1978,"L4",IF(D1765&gt;=1965,"L5","L6"))))))</f>
        <v>L1</v>
      </c>
      <c r="H1765" s="4" t="str">
        <f aca="false">IFERROR(INDEX(Lanes!$C$2:$C$60,MATCH(LEFT(I1765,FIND(" ",I1765)-1),Lanes!$A$2:$A$60,0)),"?")</f>
        <v>Core</v>
      </c>
      <c r="I1765" s="4" t="s">
        <v>11394</v>
      </c>
      <c r="J1765" s="4"/>
      <c r="K1765" s="4" t="s">
        <v>44</v>
      </c>
      <c r="L1765" s="4" t="s">
        <v>45</v>
      </c>
      <c r="M1765" s="4" t="s">
        <v>131</v>
      </c>
      <c r="N1765" s="4"/>
      <c r="O1765" s="4" t="s">
        <v>13173</v>
      </c>
      <c r="P1765" s="2" t="s">
        <v>13174</v>
      </c>
      <c r="Q1765" s="2" t="s">
        <v>13175</v>
      </c>
      <c r="R1765" s="4" t="s">
        <v>50</v>
      </c>
      <c r="S1765" s="4" t="s">
        <v>13171</v>
      </c>
      <c r="T1765" s="4" t="s">
        <v>107</v>
      </c>
      <c r="U1765" s="4"/>
      <c r="V1765" s="4"/>
      <c r="W1765" s="4"/>
      <c r="X1765" s="2" t="s">
        <v>13169</v>
      </c>
      <c r="Y1765" s="4" t="s">
        <v>77</v>
      </c>
      <c r="Z1765" s="4"/>
      <c r="AA1765" s="4"/>
      <c r="AB1765" s="4"/>
    </row>
    <row r="1766" customFormat="false" ht="75" hidden="false" customHeight="true" outlineLevel="0" collapsed="false">
      <c r="A1766" s="4" t="s">
        <v>13176</v>
      </c>
      <c r="B1766" s="4" t="s">
        <v>13163</v>
      </c>
      <c r="C1766" s="4" t="s">
        <v>13177</v>
      </c>
      <c r="D1766" s="4" t="n">
        <v>2023</v>
      </c>
      <c r="E1766" s="4" t="s">
        <v>91</v>
      </c>
      <c r="F1766" s="4" t="s">
        <v>13172</v>
      </c>
      <c r="G1766" s="4" t="str">
        <f aca="false">IF(LEFT(I1766,3)="R1 ","L6",IF(D1766&gt;=2014,"L1",IF(D1766&gt;=1998,"L2",IF(D1766&gt;=1987,"L3",IF(D1766&gt;=1978,"L4",IF(D1766&gt;=1965,"L5","L6"))))))</f>
        <v>L1</v>
      </c>
      <c r="H1766" s="4" t="str">
        <f aca="false">IFERROR(INDEX(Lanes!$C$2:$C$60,MATCH(LEFT(I1766,FIND(" ",I1766)-1),Lanes!$A$2:$A$60,0)),"?")</f>
        <v>Core</v>
      </c>
      <c r="I1766" s="4" t="s">
        <v>11394</v>
      </c>
      <c r="J1766" s="4"/>
      <c r="K1766" s="4" t="s">
        <v>44</v>
      </c>
      <c r="L1766" s="4" t="s">
        <v>45</v>
      </c>
      <c r="M1766" s="4" t="s">
        <v>131</v>
      </c>
      <c r="N1766" s="4"/>
      <c r="O1766" s="4" t="s">
        <v>13178</v>
      </c>
      <c r="P1766" s="2" t="s">
        <v>13179</v>
      </c>
      <c r="Q1766" s="2" t="s">
        <v>13180</v>
      </c>
      <c r="R1766" s="4" t="s">
        <v>50</v>
      </c>
      <c r="S1766" s="4" t="s">
        <v>13177</v>
      </c>
      <c r="T1766" s="4" t="s">
        <v>107</v>
      </c>
      <c r="U1766" s="4"/>
      <c r="V1766" s="4" t="s">
        <v>11366</v>
      </c>
      <c r="W1766" s="4"/>
      <c r="X1766" s="2" t="s">
        <v>13181</v>
      </c>
      <c r="Y1766" s="4" t="s">
        <v>54</v>
      </c>
      <c r="Z1766" s="4"/>
      <c r="AA1766" s="4"/>
      <c r="AB1766" s="4"/>
    </row>
    <row r="1767" customFormat="false" ht="75" hidden="false" customHeight="true" outlineLevel="0" collapsed="false">
      <c r="A1767" s="4" t="s">
        <v>13182</v>
      </c>
      <c r="B1767" s="4" t="s">
        <v>13183</v>
      </c>
      <c r="C1767" s="4" t="s">
        <v>13184</v>
      </c>
      <c r="D1767" s="4" t="n">
        <v>2019</v>
      </c>
      <c r="E1767" s="4" t="s">
        <v>91</v>
      </c>
      <c r="F1767" s="4" t="s">
        <v>13185</v>
      </c>
      <c r="G1767" s="4" t="str">
        <f aca="false">IF(LEFT(I1767,3)="R1 ","L6",IF(D1767&gt;=2014,"L1",IF(D1767&gt;=1998,"L2",IF(D1767&gt;=1987,"L3",IF(D1767&gt;=1978,"L4",IF(D1767&gt;=1965,"L5","L6"))))))</f>
        <v>L1</v>
      </c>
      <c r="H1767" s="4" t="str">
        <f aca="false">IFERROR(INDEX(Lanes!$C$2:$C$60,MATCH(LEFT(I1767,FIND(" ",I1767)-1),Lanes!$A$2:$A$60,0)),"?")</f>
        <v>Core</v>
      </c>
      <c r="I1767" s="4" t="s">
        <v>11394</v>
      </c>
      <c r="J1767" s="4" t="s">
        <v>7454</v>
      </c>
      <c r="K1767" s="4" t="s">
        <v>44</v>
      </c>
      <c r="L1767" s="4" t="s">
        <v>352</v>
      </c>
      <c r="M1767" s="4" t="s">
        <v>13186</v>
      </c>
      <c r="N1767" s="4"/>
      <c r="O1767" s="4" t="s">
        <v>13187</v>
      </c>
      <c r="P1767" s="2" t="s">
        <v>13188</v>
      </c>
      <c r="Q1767" s="2" t="s">
        <v>13189</v>
      </c>
      <c r="R1767" s="4" t="s">
        <v>50</v>
      </c>
      <c r="S1767" s="4" t="s">
        <v>13190</v>
      </c>
      <c r="T1767" s="4" t="s">
        <v>107</v>
      </c>
      <c r="U1767" s="4"/>
      <c r="V1767" s="4"/>
      <c r="W1767" s="4"/>
      <c r="X1767" s="2" t="s">
        <v>13191</v>
      </c>
      <c r="Y1767" s="4" t="s">
        <v>54</v>
      </c>
      <c r="Z1767" s="4"/>
      <c r="AA1767" s="4"/>
      <c r="AB1767" s="4"/>
    </row>
    <row r="1768" customFormat="false" ht="75" hidden="false" customHeight="true" outlineLevel="0" collapsed="false">
      <c r="A1768" s="4" t="s">
        <v>13192</v>
      </c>
      <c r="B1768" s="4" t="s">
        <v>13193</v>
      </c>
      <c r="C1768" s="4" t="s">
        <v>13194</v>
      </c>
      <c r="D1768" s="4" t="n">
        <v>2024</v>
      </c>
      <c r="E1768" s="4" t="s">
        <v>91</v>
      </c>
      <c r="F1768" s="4" t="s">
        <v>10287</v>
      </c>
      <c r="G1768" s="4" t="str">
        <f aca="false">IF(LEFT(I1768,3)="R1 ","L6",IF(D1768&gt;=2014,"L1",IF(D1768&gt;=1998,"L2",IF(D1768&gt;=1987,"L3",IF(D1768&gt;=1978,"L4",IF(D1768&gt;=1965,"L5","L6"))))))</f>
        <v>L1</v>
      </c>
      <c r="H1768" s="4" t="str">
        <f aca="false">IFERROR(INDEX(Lanes!$C$2:$C$60,MATCH(LEFT(I1768,FIND(" ",I1768)-1),Lanes!$A$2:$A$60,0)),"?")</f>
        <v>Core</v>
      </c>
      <c r="I1768" s="4" t="s">
        <v>11394</v>
      </c>
      <c r="J1768" s="4"/>
      <c r="K1768" s="4" t="s">
        <v>445</v>
      </c>
      <c r="L1768" s="4" t="s">
        <v>472</v>
      </c>
      <c r="M1768" s="4" t="s">
        <v>1565</v>
      </c>
      <c r="N1768" s="4"/>
      <c r="O1768" s="4" t="s">
        <v>13195</v>
      </c>
      <c r="P1768" s="2" t="s">
        <v>13196</v>
      </c>
      <c r="Q1768" s="2" t="s">
        <v>13197</v>
      </c>
      <c r="R1768" s="4" t="s">
        <v>50</v>
      </c>
      <c r="S1768" s="4" t="s">
        <v>13194</v>
      </c>
      <c r="T1768" s="4" t="s">
        <v>402</v>
      </c>
      <c r="U1768" s="4"/>
      <c r="V1768" s="4"/>
      <c r="W1768" s="4"/>
      <c r="X1768" s="2" t="s">
        <v>13198</v>
      </c>
      <c r="Y1768" s="4" t="s">
        <v>77</v>
      </c>
      <c r="Z1768" s="4"/>
      <c r="AA1768" s="4"/>
      <c r="AB1768" s="4"/>
    </row>
    <row r="1769" customFormat="false" ht="75" hidden="false" customHeight="true" outlineLevel="0" collapsed="false">
      <c r="A1769" s="4" t="s">
        <v>13199</v>
      </c>
      <c r="B1769" s="4" t="s">
        <v>13200</v>
      </c>
      <c r="C1769" s="4" t="s">
        <v>13201</v>
      </c>
      <c r="D1769" s="4" t="n">
        <v>2021</v>
      </c>
      <c r="E1769" s="4" t="s">
        <v>91</v>
      </c>
      <c r="F1769" s="4" t="s">
        <v>13202</v>
      </c>
      <c r="G1769" s="4" t="str">
        <f aca="false">IF(LEFT(I1769,3)="R1 ","L6",IF(D1769&gt;=2014,"L1",IF(D1769&gt;=1998,"L2",IF(D1769&gt;=1987,"L3",IF(D1769&gt;=1978,"L4",IF(D1769&gt;=1965,"L5","L6"))))))</f>
        <v>L1</v>
      </c>
      <c r="H1769" s="4" t="str">
        <f aca="false">IFERROR(INDEX(Lanes!$C$2:$C$60,MATCH(LEFT(I1769,FIND(" ",I1769)-1),Lanes!$A$2:$A$60,0)),"?")</f>
        <v>Core</v>
      </c>
      <c r="I1769" s="4" t="s">
        <v>11394</v>
      </c>
      <c r="J1769" s="4"/>
      <c r="K1769" s="4" t="s">
        <v>445</v>
      </c>
      <c r="L1769" s="4" t="s">
        <v>2133</v>
      </c>
      <c r="M1769" s="4" t="s">
        <v>12684</v>
      </c>
      <c r="N1769" s="4"/>
      <c r="O1769" s="4" t="s">
        <v>13203</v>
      </c>
      <c r="P1769" s="2" t="s">
        <v>13204</v>
      </c>
      <c r="Q1769" s="2" t="s">
        <v>13205</v>
      </c>
      <c r="R1769" s="4" t="s">
        <v>50</v>
      </c>
      <c r="S1769" s="4" t="s">
        <v>13206</v>
      </c>
      <c r="T1769" s="4" t="s">
        <v>107</v>
      </c>
      <c r="U1769" s="4"/>
      <c r="V1769" s="4"/>
      <c r="W1769" s="4"/>
      <c r="X1769" s="2" t="s">
        <v>13207</v>
      </c>
      <c r="Y1769" s="4" t="s">
        <v>77</v>
      </c>
      <c r="Z1769" s="4"/>
      <c r="AA1769" s="4"/>
      <c r="AB1769" s="4"/>
    </row>
    <row r="1770" customFormat="false" ht="75" hidden="false" customHeight="true" outlineLevel="0" collapsed="false">
      <c r="A1770" s="4" t="s">
        <v>13208</v>
      </c>
      <c r="B1770" s="4" t="s">
        <v>13200</v>
      </c>
      <c r="C1770" s="4" t="s">
        <v>13209</v>
      </c>
      <c r="D1770" s="4" t="n">
        <v>2023</v>
      </c>
      <c r="E1770" s="4" t="s">
        <v>91</v>
      </c>
      <c r="F1770" s="4" t="s">
        <v>13202</v>
      </c>
      <c r="G1770" s="4" t="str">
        <f aca="false">IF(LEFT(I1770,3)="R1 ","L6",IF(D1770&gt;=2014,"L1",IF(D1770&gt;=1998,"L2",IF(D1770&gt;=1987,"L3",IF(D1770&gt;=1978,"L4",IF(D1770&gt;=1965,"L5","L6"))))))</f>
        <v>L1</v>
      </c>
      <c r="H1770" s="4" t="str">
        <f aca="false">IFERROR(INDEX(Lanes!$C$2:$C$60,MATCH(LEFT(I1770,FIND(" ",I1770)-1),Lanes!$A$2:$A$60,0)),"?")</f>
        <v>Core</v>
      </c>
      <c r="I1770" s="4" t="s">
        <v>11394</v>
      </c>
      <c r="J1770" s="4"/>
      <c r="K1770" s="4" t="s">
        <v>445</v>
      </c>
      <c r="L1770" s="4" t="s">
        <v>2133</v>
      </c>
      <c r="M1770" s="4" t="s">
        <v>12684</v>
      </c>
      <c r="N1770" s="4"/>
      <c r="O1770" s="4" t="s">
        <v>13210</v>
      </c>
      <c r="P1770" s="2" t="s">
        <v>13211</v>
      </c>
      <c r="Q1770" s="2" t="s">
        <v>13212</v>
      </c>
      <c r="R1770" s="4" t="s">
        <v>50</v>
      </c>
      <c r="S1770" s="4" t="s">
        <v>13213</v>
      </c>
      <c r="T1770" s="4" t="s">
        <v>107</v>
      </c>
      <c r="U1770" s="4"/>
      <c r="V1770" s="4" t="s">
        <v>9716</v>
      </c>
      <c r="W1770" s="4"/>
      <c r="X1770" s="2" t="s">
        <v>13214</v>
      </c>
      <c r="Y1770" s="4" t="s">
        <v>54</v>
      </c>
      <c r="Z1770" s="4"/>
      <c r="AA1770" s="4"/>
      <c r="AB1770" s="4"/>
    </row>
    <row r="1771" customFormat="false" ht="75" hidden="false" customHeight="true" outlineLevel="0" collapsed="false">
      <c r="A1771" s="4" t="s">
        <v>13215</v>
      </c>
      <c r="B1771" s="4" t="s">
        <v>13216</v>
      </c>
      <c r="C1771" s="4" t="s">
        <v>13217</v>
      </c>
      <c r="D1771" s="4" t="n">
        <v>2024</v>
      </c>
      <c r="E1771" s="4" t="s">
        <v>91</v>
      </c>
      <c r="F1771" s="4" t="s">
        <v>2009</v>
      </c>
      <c r="G1771" s="4" t="str">
        <f aca="false">IF(LEFT(I1771,3)="R1 ","L6",IF(D1771&gt;=2014,"L1",IF(D1771&gt;=1998,"L2",IF(D1771&gt;=1987,"L3",IF(D1771&gt;=1978,"L4",IF(D1771&gt;=1965,"L5","L6"))))))</f>
        <v>L1</v>
      </c>
      <c r="H1771" s="4" t="str">
        <f aca="false">IFERROR(INDEX(Lanes!$C$2:$C$60,MATCH(LEFT(I1771,FIND(" ",I1771)-1),Lanes!$A$2:$A$60,0)),"?")</f>
        <v>Core</v>
      </c>
      <c r="I1771" s="4" t="s">
        <v>11394</v>
      </c>
      <c r="J1771" s="4"/>
      <c r="K1771" s="4" t="s">
        <v>445</v>
      </c>
      <c r="L1771" s="4" t="s">
        <v>472</v>
      </c>
      <c r="M1771" s="4" t="s">
        <v>1565</v>
      </c>
      <c r="N1771" s="4"/>
      <c r="O1771" s="4" t="s">
        <v>13218</v>
      </c>
      <c r="P1771" s="2" t="s">
        <v>13219</v>
      </c>
      <c r="Q1771" s="2" t="s">
        <v>13220</v>
      </c>
      <c r="R1771" s="4" t="s">
        <v>50</v>
      </c>
      <c r="S1771" s="4" t="s">
        <v>13217</v>
      </c>
      <c r="T1771" s="4" t="s">
        <v>402</v>
      </c>
      <c r="U1771" s="4"/>
      <c r="V1771" s="4" t="s">
        <v>13221</v>
      </c>
      <c r="W1771" s="4"/>
      <c r="X1771" s="2" t="s">
        <v>13222</v>
      </c>
      <c r="Y1771" s="4" t="s">
        <v>54</v>
      </c>
      <c r="Z1771" s="4"/>
      <c r="AA1771" s="4"/>
      <c r="AB1771" s="4"/>
    </row>
    <row r="1772" customFormat="false" ht="75" hidden="false" customHeight="true" outlineLevel="0" collapsed="false">
      <c r="A1772" s="4" t="s">
        <v>13223</v>
      </c>
      <c r="B1772" s="4" t="s">
        <v>13224</v>
      </c>
      <c r="C1772" s="4" t="s">
        <v>13225</v>
      </c>
      <c r="D1772" s="4" t="n">
        <v>2024</v>
      </c>
      <c r="E1772" s="4" t="s">
        <v>91</v>
      </c>
      <c r="F1772" s="4" t="s">
        <v>13226</v>
      </c>
      <c r="G1772" s="4" t="str">
        <f aca="false">IF(LEFT(I1772,3)="R1 ","L6",IF(D1772&gt;=2014,"L1",IF(D1772&gt;=1998,"L2",IF(D1772&gt;=1987,"L3",IF(D1772&gt;=1978,"L4",IF(D1772&gt;=1965,"L5","L6"))))))</f>
        <v>L1</v>
      </c>
      <c r="H1772" s="4" t="str">
        <f aca="false">IFERROR(INDEX(Lanes!$C$2:$C$60,MATCH(LEFT(I1772,FIND(" ",I1772)-1),Lanes!$A$2:$A$60,0)),"?")</f>
        <v>Core</v>
      </c>
      <c r="I1772" s="4" t="s">
        <v>11394</v>
      </c>
      <c r="J1772" s="4" t="s">
        <v>11386</v>
      </c>
      <c r="K1772" s="4" t="s">
        <v>445</v>
      </c>
      <c r="L1772" s="4" t="s">
        <v>5550</v>
      </c>
      <c r="M1772" s="4" t="s">
        <v>11575</v>
      </c>
      <c r="N1772" s="4" t="s">
        <v>11576</v>
      </c>
      <c r="O1772" s="4" t="s">
        <v>13227</v>
      </c>
      <c r="P1772" s="2" t="s">
        <v>13228</v>
      </c>
      <c r="Q1772" s="2" t="s">
        <v>13229</v>
      </c>
      <c r="R1772" s="4" t="s">
        <v>50</v>
      </c>
      <c r="S1772" s="4" t="s">
        <v>13230</v>
      </c>
      <c r="T1772" s="4" t="s">
        <v>107</v>
      </c>
      <c r="U1772" s="4"/>
      <c r="V1772" s="4" t="s">
        <v>12037</v>
      </c>
      <c r="W1772" s="4"/>
      <c r="X1772" s="2" t="s">
        <v>13231</v>
      </c>
      <c r="Y1772" s="4" t="s">
        <v>54</v>
      </c>
      <c r="Z1772" s="4"/>
      <c r="AA1772" s="4"/>
      <c r="AB1772" s="4"/>
    </row>
    <row r="1773" customFormat="false" ht="75" hidden="false" customHeight="true" outlineLevel="0" collapsed="false">
      <c r="A1773" s="4" t="s">
        <v>13232</v>
      </c>
      <c r="B1773" s="4" t="s">
        <v>13233</v>
      </c>
      <c r="C1773" s="4" t="s">
        <v>13234</v>
      </c>
      <c r="D1773" s="4" t="n">
        <v>2026</v>
      </c>
      <c r="E1773" s="4" t="s">
        <v>91</v>
      </c>
      <c r="F1773" s="4" t="s">
        <v>13235</v>
      </c>
      <c r="G1773" s="4" t="str">
        <f aca="false">IF(LEFT(I1773,3)="R1 ","L6",IF(D1773&gt;=2014,"L1",IF(D1773&gt;=1998,"L2",IF(D1773&gt;=1987,"L3",IF(D1773&gt;=1978,"L4",IF(D1773&gt;=1965,"L5","L6"))))))</f>
        <v>L1</v>
      </c>
      <c r="H1773" s="4" t="str">
        <f aca="false">IFERROR(INDEX(Lanes!$C$2:$C$60,MATCH(LEFT(I1773,FIND(" ",I1773)-1),Lanes!$A$2:$A$60,0)),"?")</f>
        <v>Core</v>
      </c>
      <c r="I1773" s="4" t="s">
        <v>11394</v>
      </c>
      <c r="J1773" s="4"/>
      <c r="K1773" s="4" t="s">
        <v>445</v>
      </c>
      <c r="L1773" s="4" t="s">
        <v>229</v>
      </c>
      <c r="M1773" s="4"/>
      <c r="N1773" s="4"/>
      <c r="O1773" s="4" t="s">
        <v>13236</v>
      </c>
      <c r="P1773" s="2" t="s">
        <v>13237</v>
      </c>
      <c r="Q1773" s="2" t="s">
        <v>13238</v>
      </c>
      <c r="R1773" s="4" t="s">
        <v>50</v>
      </c>
      <c r="S1773" s="4" t="s">
        <v>13239</v>
      </c>
      <c r="T1773" s="4" t="s">
        <v>402</v>
      </c>
      <c r="U1773" s="4"/>
      <c r="V1773" s="4" t="s">
        <v>12573</v>
      </c>
      <c r="W1773" s="4"/>
      <c r="X1773" s="2" t="s">
        <v>13240</v>
      </c>
      <c r="Y1773" s="4" t="s">
        <v>54</v>
      </c>
      <c r="Z1773" s="4"/>
      <c r="AA1773" s="4"/>
      <c r="AB1773" s="4"/>
    </row>
    <row r="1774" customFormat="false" ht="75" hidden="false" customHeight="true" outlineLevel="0" collapsed="false">
      <c r="A1774" s="4" t="s">
        <v>13241</v>
      </c>
      <c r="B1774" s="4" t="s">
        <v>13242</v>
      </c>
      <c r="C1774" s="4" t="s">
        <v>13243</v>
      </c>
      <c r="D1774" s="4" t="n">
        <v>2026</v>
      </c>
      <c r="E1774" s="4" t="s">
        <v>91</v>
      </c>
      <c r="F1774" s="4" t="s">
        <v>1142</v>
      </c>
      <c r="G1774" s="4" t="str">
        <f aca="false">IF(LEFT(I1774,3)="R1 ","L6",IF(D1774&gt;=2014,"L1",IF(D1774&gt;=1998,"L2",IF(D1774&gt;=1987,"L3",IF(D1774&gt;=1978,"L4",IF(D1774&gt;=1965,"L5","L6"))))))</f>
        <v>L1</v>
      </c>
      <c r="H1774" s="4" t="str">
        <f aca="false">IFERROR(INDEX(Lanes!$C$2:$C$60,MATCH(LEFT(I1774,FIND(" ",I1774)-1),Lanes!$A$2:$A$60,0)),"?")</f>
        <v>Core</v>
      </c>
      <c r="I1774" s="4" t="s">
        <v>11394</v>
      </c>
      <c r="J1774" s="4"/>
      <c r="K1774" s="4" t="s">
        <v>445</v>
      </c>
      <c r="L1774" s="4" t="s">
        <v>10491</v>
      </c>
      <c r="M1774" s="4" t="s">
        <v>10492</v>
      </c>
      <c r="N1774" s="4"/>
      <c r="O1774" s="4" t="s">
        <v>13244</v>
      </c>
      <c r="P1774" s="2" t="s">
        <v>13245</v>
      </c>
      <c r="Q1774" s="2" t="s">
        <v>13246</v>
      </c>
      <c r="R1774" s="4" t="s">
        <v>50</v>
      </c>
      <c r="S1774" s="4" t="s">
        <v>13247</v>
      </c>
      <c r="T1774" s="4" t="s">
        <v>402</v>
      </c>
      <c r="U1774" s="4"/>
      <c r="V1774" s="4" t="s">
        <v>11988</v>
      </c>
      <c r="W1774" s="4"/>
      <c r="X1774" s="2" t="s">
        <v>13248</v>
      </c>
      <c r="Y1774" s="4" t="s">
        <v>54</v>
      </c>
      <c r="Z1774" s="4"/>
      <c r="AA1774" s="4"/>
      <c r="AB1774" s="4"/>
    </row>
    <row r="1775" customFormat="false" ht="75" hidden="false" customHeight="true" outlineLevel="0" collapsed="false">
      <c r="A1775" s="4" t="s">
        <v>13249</v>
      </c>
      <c r="B1775" s="4" t="s">
        <v>13250</v>
      </c>
      <c r="C1775" s="4" t="s">
        <v>13251</v>
      </c>
      <c r="D1775" s="4" t="n">
        <v>2022</v>
      </c>
      <c r="E1775" s="4" t="s">
        <v>91</v>
      </c>
      <c r="F1775" s="4" t="s">
        <v>13252</v>
      </c>
      <c r="G1775" s="4" t="str">
        <f aca="false">IF(LEFT(I1775,3)="R1 ","L6",IF(D1775&gt;=2014,"L1",IF(D1775&gt;=1998,"L2",IF(D1775&gt;=1987,"L3",IF(D1775&gt;=1978,"L4",IF(D1775&gt;=1965,"L5","L6"))))))</f>
        <v>L1</v>
      </c>
      <c r="H1775" s="4" t="str">
        <f aca="false">IFERROR(INDEX(Lanes!$C$2:$C$60,MATCH(LEFT(I1775,FIND(" ",I1775)-1),Lanes!$A$2:$A$60,0)),"?")</f>
        <v>Core</v>
      </c>
      <c r="I1775" s="4" t="s">
        <v>11394</v>
      </c>
      <c r="J1775" s="4"/>
      <c r="K1775" s="4" t="s">
        <v>445</v>
      </c>
      <c r="L1775" s="4" t="s">
        <v>753</v>
      </c>
      <c r="M1775" s="4" t="s">
        <v>1993</v>
      </c>
      <c r="N1775" s="4"/>
      <c r="O1775" s="4" t="s">
        <v>13253</v>
      </c>
      <c r="P1775" s="2" t="s">
        <v>13254</v>
      </c>
      <c r="Q1775" s="2" t="s">
        <v>13255</v>
      </c>
      <c r="R1775" s="4" t="s">
        <v>50</v>
      </c>
      <c r="S1775" s="4" t="s">
        <v>13256</v>
      </c>
      <c r="T1775" s="4" t="s">
        <v>402</v>
      </c>
      <c r="U1775" s="4"/>
      <c r="V1775" s="4" t="s">
        <v>9723</v>
      </c>
      <c r="W1775" s="4"/>
      <c r="X1775" s="2" t="s">
        <v>13257</v>
      </c>
      <c r="Y1775" s="4" t="s">
        <v>54</v>
      </c>
      <c r="Z1775" s="4"/>
      <c r="AA1775" s="4"/>
      <c r="AB1775" s="4"/>
    </row>
    <row r="1776" customFormat="false" ht="75" hidden="false" customHeight="true" outlineLevel="0" collapsed="false">
      <c r="A1776" s="4" t="s">
        <v>13258</v>
      </c>
      <c r="B1776" s="4" t="s">
        <v>13259</v>
      </c>
      <c r="C1776" s="4" t="s">
        <v>13260</v>
      </c>
      <c r="D1776" s="4" t="n">
        <v>2022</v>
      </c>
      <c r="E1776" s="4" t="s">
        <v>91</v>
      </c>
      <c r="F1776" s="4" t="s">
        <v>11734</v>
      </c>
      <c r="G1776" s="4" t="str">
        <f aca="false">IF(LEFT(I1776,3)="R1 ","L6",IF(D1776&gt;=2014,"L1",IF(D1776&gt;=1998,"L2",IF(D1776&gt;=1987,"L3",IF(D1776&gt;=1978,"L4",IF(D1776&gt;=1965,"L5","L6"))))))</f>
        <v>L1</v>
      </c>
      <c r="H1776" s="4" t="str">
        <f aca="false">IFERROR(INDEX(Lanes!$C$2:$C$60,MATCH(LEFT(I1776,FIND(" ",I1776)-1),Lanes!$A$2:$A$60,0)),"?")</f>
        <v>Core</v>
      </c>
      <c r="I1776" s="4" t="s">
        <v>11394</v>
      </c>
      <c r="J1776" s="4"/>
      <c r="K1776" s="4" t="s">
        <v>445</v>
      </c>
      <c r="L1776" s="4" t="s">
        <v>10491</v>
      </c>
      <c r="M1776" s="4" t="s">
        <v>10492</v>
      </c>
      <c r="N1776" s="4" t="s">
        <v>10491</v>
      </c>
      <c r="O1776" s="4" t="s">
        <v>13261</v>
      </c>
      <c r="P1776" s="2" t="s">
        <v>13262</v>
      </c>
      <c r="Q1776" s="2" t="s">
        <v>13263</v>
      </c>
      <c r="R1776" s="4" t="s">
        <v>50</v>
      </c>
      <c r="S1776" s="4" t="s">
        <v>13264</v>
      </c>
      <c r="T1776" s="4" t="s">
        <v>107</v>
      </c>
      <c r="U1776" s="4"/>
      <c r="V1776" s="4" t="s">
        <v>9723</v>
      </c>
      <c r="W1776" s="4"/>
      <c r="X1776" s="2" t="s">
        <v>13265</v>
      </c>
      <c r="Y1776" s="4" t="s">
        <v>54</v>
      </c>
      <c r="Z1776" s="4"/>
      <c r="AA1776" s="4"/>
      <c r="AB1776" s="4"/>
    </row>
    <row r="1777" customFormat="false" ht="75" hidden="false" customHeight="true" outlineLevel="0" collapsed="false">
      <c r="A1777" s="4" t="s">
        <v>13266</v>
      </c>
      <c r="B1777" s="4" t="s">
        <v>13267</v>
      </c>
      <c r="C1777" s="4" t="s">
        <v>13268</v>
      </c>
      <c r="D1777" s="4" t="n">
        <v>2025</v>
      </c>
      <c r="E1777" s="4" t="s">
        <v>91</v>
      </c>
      <c r="F1777" s="4" t="s">
        <v>1142</v>
      </c>
      <c r="G1777" s="4" t="str">
        <f aca="false">IF(LEFT(I1777,3)="R1 ","L6",IF(D1777&gt;=2014,"L1",IF(D1777&gt;=1998,"L2",IF(D1777&gt;=1987,"L3",IF(D1777&gt;=1978,"L4",IF(D1777&gt;=1965,"L5","L6"))))))</f>
        <v>L1</v>
      </c>
      <c r="H1777" s="4" t="str">
        <f aca="false">IFERROR(INDEX(Lanes!$C$2:$C$60,MATCH(LEFT(I1777,FIND(" ",I1777)-1),Lanes!$A$2:$A$60,0)),"?")</f>
        <v>Core</v>
      </c>
      <c r="I1777" s="4" t="s">
        <v>11394</v>
      </c>
      <c r="J1777" s="4"/>
      <c r="K1777" s="4" t="s">
        <v>445</v>
      </c>
      <c r="L1777" s="4" t="s">
        <v>45</v>
      </c>
      <c r="M1777" s="4" t="s">
        <v>13269</v>
      </c>
      <c r="N1777" s="4"/>
      <c r="O1777" s="4" t="s">
        <v>6209</v>
      </c>
      <c r="P1777" s="2" t="s">
        <v>13270</v>
      </c>
      <c r="Q1777" s="2" t="s">
        <v>13271</v>
      </c>
      <c r="R1777" s="4" t="s">
        <v>50</v>
      </c>
      <c r="S1777" s="4" t="s">
        <v>13272</v>
      </c>
      <c r="T1777" s="4" t="s">
        <v>402</v>
      </c>
      <c r="U1777" s="4"/>
      <c r="V1777" s="4" t="s">
        <v>13273</v>
      </c>
      <c r="W1777" s="4"/>
      <c r="X1777" s="2" t="s">
        <v>13274</v>
      </c>
      <c r="Y1777" s="4" t="s">
        <v>54</v>
      </c>
      <c r="Z1777" s="4"/>
      <c r="AA1777" s="4"/>
      <c r="AB1777" s="4"/>
    </row>
    <row r="1778" customFormat="false" ht="75" hidden="false" customHeight="true" outlineLevel="0" collapsed="false">
      <c r="A1778" s="4" t="s">
        <v>13275</v>
      </c>
      <c r="B1778" s="4" t="s">
        <v>13276</v>
      </c>
      <c r="C1778" s="4" t="s">
        <v>13277</v>
      </c>
      <c r="D1778" s="4" t="n">
        <v>2022</v>
      </c>
      <c r="E1778" s="4" t="s">
        <v>91</v>
      </c>
      <c r="F1778" s="4" t="s">
        <v>13278</v>
      </c>
      <c r="G1778" s="4" t="str">
        <f aca="false">IF(LEFT(I1778,3)="R1 ","L6",IF(D1778&gt;=2014,"L1",IF(D1778&gt;=1998,"L2",IF(D1778&gt;=1987,"L3",IF(D1778&gt;=1978,"L4",IF(D1778&gt;=1965,"L5","L6"))))))</f>
        <v>L1</v>
      </c>
      <c r="H1778" s="4" t="str">
        <f aca="false">IFERROR(INDEX(Lanes!$C$2:$C$60,MATCH(LEFT(I1778,FIND(" ",I1778)-1),Lanes!$A$2:$A$60,0)),"?")</f>
        <v>Core</v>
      </c>
      <c r="I1778" s="4" t="s">
        <v>11394</v>
      </c>
      <c r="J1778" s="4" t="s">
        <v>9346</v>
      </c>
      <c r="K1778" s="4" t="s">
        <v>445</v>
      </c>
      <c r="L1778" s="4" t="s">
        <v>753</v>
      </c>
      <c r="M1778" s="4" t="s">
        <v>1993</v>
      </c>
      <c r="N1778" s="4"/>
      <c r="O1778" s="4" t="s">
        <v>13279</v>
      </c>
      <c r="P1778" s="2" t="s">
        <v>13280</v>
      </c>
      <c r="Q1778" s="2" t="s">
        <v>13281</v>
      </c>
      <c r="R1778" s="4" t="s">
        <v>50</v>
      </c>
      <c r="S1778" s="4" t="s">
        <v>13282</v>
      </c>
      <c r="T1778" s="4" t="s">
        <v>107</v>
      </c>
      <c r="U1778" s="4"/>
      <c r="V1778" s="4" t="s">
        <v>9723</v>
      </c>
      <c r="W1778" s="4"/>
      <c r="X1778" s="2" t="s">
        <v>13283</v>
      </c>
      <c r="Y1778" s="4" t="s">
        <v>54</v>
      </c>
      <c r="Z1778" s="4"/>
      <c r="AA1778" s="4"/>
      <c r="AB1778" s="4"/>
    </row>
    <row r="1779" customFormat="false" ht="75" hidden="false" customHeight="true" outlineLevel="0" collapsed="false">
      <c r="A1779" s="4" t="s">
        <v>13284</v>
      </c>
      <c r="B1779" s="4" t="s">
        <v>13285</v>
      </c>
      <c r="C1779" s="4" t="s">
        <v>13286</v>
      </c>
      <c r="D1779" s="4" t="n">
        <v>2024</v>
      </c>
      <c r="E1779" s="4" t="s">
        <v>91</v>
      </c>
      <c r="F1779" s="4" t="s">
        <v>13287</v>
      </c>
      <c r="G1779" s="4" t="str">
        <f aca="false">IF(LEFT(I1779,3)="R1 ","L6",IF(D1779&gt;=2014,"L1",IF(D1779&gt;=1998,"L2",IF(D1779&gt;=1987,"L3",IF(D1779&gt;=1978,"L4",IF(D1779&gt;=1965,"L5","L6"))))))</f>
        <v>L1</v>
      </c>
      <c r="H1779" s="4" t="str">
        <f aca="false">IFERROR(INDEX(Lanes!$C$2:$C$60,MATCH(LEFT(I1779,FIND(" ",I1779)-1),Lanes!$A$2:$A$60,0)),"?")</f>
        <v>Core</v>
      </c>
      <c r="I1779" s="4" t="s">
        <v>11394</v>
      </c>
      <c r="J1779" s="4" t="s">
        <v>9346</v>
      </c>
      <c r="K1779" s="4" t="s">
        <v>445</v>
      </c>
      <c r="L1779" s="4" t="s">
        <v>753</v>
      </c>
      <c r="M1779" s="4" t="s">
        <v>1993</v>
      </c>
      <c r="N1779" s="4"/>
      <c r="O1779" s="4" t="s">
        <v>13288</v>
      </c>
      <c r="P1779" s="2" t="s">
        <v>13289</v>
      </c>
      <c r="Q1779" s="2" t="s">
        <v>13290</v>
      </c>
      <c r="R1779" s="4" t="s">
        <v>50</v>
      </c>
      <c r="S1779" s="4" t="s">
        <v>13291</v>
      </c>
      <c r="T1779" s="4" t="s">
        <v>107</v>
      </c>
      <c r="U1779" s="4"/>
      <c r="V1779" s="4" t="s">
        <v>13292</v>
      </c>
      <c r="W1779" s="4"/>
      <c r="X1779" s="2" t="s">
        <v>13293</v>
      </c>
      <c r="Y1779" s="4" t="s">
        <v>54</v>
      </c>
      <c r="Z1779" s="4"/>
      <c r="AA1779" s="4"/>
      <c r="AB1779" s="4"/>
    </row>
    <row r="1780" customFormat="false" ht="75" hidden="false" customHeight="true" outlineLevel="0" collapsed="false">
      <c r="A1780" s="4" t="s">
        <v>13294</v>
      </c>
      <c r="B1780" s="4" t="s">
        <v>13295</v>
      </c>
      <c r="C1780" s="4" t="s">
        <v>13296</v>
      </c>
      <c r="D1780" s="4" t="n">
        <v>2022</v>
      </c>
      <c r="E1780" s="4" t="s">
        <v>91</v>
      </c>
      <c r="F1780" s="4" t="s">
        <v>13297</v>
      </c>
      <c r="G1780" s="4" t="str">
        <f aca="false">IF(LEFT(I1780,3)="R1 ","L6",IF(D1780&gt;=2014,"L1",IF(D1780&gt;=1998,"L2",IF(D1780&gt;=1987,"L3",IF(D1780&gt;=1978,"L4",IF(D1780&gt;=1965,"L5","L6"))))))</f>
        <v>L1</v>
      </c>
      <c r="H1780" s="4" t="str">
        <f aca="false">IFERROR(INDEX(Lanes!$C$2:$C$60,MATCH(LEFT(I1780,FIND(" ",I1780)-1),Lanes!$A$2:$A$60,0)),"?")</f>
        <v>Core</v>
      </c>
      <c r="I1780" s="4" t="s">
        <v>11394</v>
      </c>
      <c r="J1780" s="4"/>
      <c r="K1780" s="4" t="s">
        <v>445</v>
      </c>
      <c r="L1780" s="4" t="s">
        <v>472</v>
      </c>
      <c r="M1780" s="4" t="s">
        <v>1565</v>
      </c>
      <c r="N1780" s="4"/>
      <c r="O1780" s="4" t="s">
        <v>13298</v>
      </c>
      <c r="P1780" s="2" t="s">
        <v>13299</v>
      </c>
      <c r="Q1780" s="2" t="s">
        <v>13300</v>
      </c>
      <c r="R1780" s="4" t="s">
        <v>50</v>
      </c>
      <c r="S1780" s="4" t="s">
        <v>13301</v>
      </c>
      <c r="T1780" s="4" t="s">
        <v>107</v>
      </c>
      <c r="U1780" s="4"/>
      <c r="V1780" s="4" t="s">
        <v>13302</v>
      </c>
      <c r="W1780" s="4"/>
      <c r="X1780" s="2" t="s">
        <v>13303</v>
      </c>
      <c r="Y1780" s="4" t="s">
        <v>54</v>
      </c>
      <c r="Z1780" s="4"/>
      <c r="AA1780" s="4"/>
      <c r="AB1780" s="4"/>
    </row>
    <row r="1781" customFormat="false" ht="75" hidden="false" customHeight="true" outlineLevel="0" collapsed="false">
      <c r="A1781" s="4" t="s">
        <v>13304</v>
      </c>
      <c r="B1781" s="4" t="s">
        <v>13305</v>
      </c>
      <c r="C1781" s="4" t="s">
        <v>13306</v>
      </c>
      <c r="D1781" s="4" t="n">
        <v>2021</v>
      </c>
      <c r="E1781" s="4" t="s">
        <v>91</v>
      </c>
      <c r="F1781" s="4" t="s">
        <v>349</v>
      </c>
      <c r="G1781" s="4" t="str">
        <f aca="false">IF(LEFT(I1781,3)="R1 ","L6",IF(D1781&gt;=2014,"L1",IF(D1781&gt;=1998,"L2",IF(D1781&gt;=1987,"L3",IF(D1781&gt;=1978,"L4",IF(D1781&gt;=1965,"L5","L6"))))))</f>
        <v>L1</v>
      </c>
      <c r="H1781" s="4" t="str">
        <f aca="false">IFERROR(INDEX(Lanes!$C$2:$C$60,MATCH(LEFT(I1781,FIND(" ",I1781)-1),Lanes!$A$2:$A$60,0)),"?")</f>
        <v>Core</v>
      </c>
      <c r="I1781" s="4" t="s">
        <v>11394</v>
      </c>
      <c r="J1781" s="4"/>
      <c r="K1781" s="4" t="s">
        <v>445</v>
      </c>
      <c r="L1781" s="4" t="s">
        <v>887</v>
      </c>
      <c r="M1781" s="4" t="s">
        <v>13307</v>
      </c>
      <c r="N1781" s="4"/>
      <c r="O1781" s="4" t="s">
        <v>13203</v>
      </c>
      <c r="P1781" s="2" t="s">
        <v>13308</v>
      </c>
      <c r="Q1781" s="2" t="s">
        <v>13309</v>
      </c>
      <c r="R1781" s="4" t="s">
        <v>50</v>
      </c>
      <c r="S1781" s="4" t="s">
        <v>13310</v>
      </c>
      <c r="T1781" s="4" t="s">
        <v>107</v>
      </c>
      <c r="U1781" s="4"/>
      <c r="V1781" s="4" t="s">
        <v>13311</v>
      </c>
      <c r="W1781" s="4"/>
      <c r="X1781" s="2" t="s">
        <v>13312</v>
      </c>
      <c r="Y1781" s="4" t="s">
        <v>54</v>
      </c>
      <c r="Z1781" s="4"/>
      <c r="AA1781" s="4"/>
      <c r="AB1781" s="4"/>
    </row>
    <row r="1782" customFormat="false" ht="75" hidden="false" customHeight="true" outlineLevel="0" collapsed="false">
      <c r="A1782" s="4" t="s">
        <v>13313</v>
      </c>
      <c r="B1782" s="4" t="s">
        <v>13314</v>
      </c>
      <c r="C1782" s="4" t="s">
        <v>13315</v>
      </c>
      <c r="D1782" s="4" t="n">
        <v>2026</v>
      </c>
      <c r="E1782" s="4" t="s">
        <v>91</v>
      </c>
      <c r="F1782" s="4" t="s">
        <v>13316</v>
      </c>
      <c r="G1782" s="4" t="str">
        <f aca="false">IF(LEFT(I1782,3)="R1 ","L6",IF(D1782&gt;=2014,"L1",IF(D1782&gt;=1998,"L2",IF(D1782&gt;=1987,"L3",IF(D1782&gt;=1978,"L4",IF(D1782&gt;=1965,"L5","L6"))))))</f>
        <v>L1</v>
      </c>
      <c r="H1782" s="4" t="str">
        <f aca="false">IFERROR(INDEX(Lanes!$C$2:$C$60,MATCH(LEFT(I1782,FIND(" ",I1782)-1),Lanes!$A$2:$A$60,0)),"?")</f>
        <v>Core</v>
      </c>
      <c r="I1782" s="4" t="s">
        <v>11394</v>
      </c>
      <c r="J1782" s="4"/>
      <c r="K1782" s="4" t="s">
        <v>445</v>
      </c>
      <c r="L1782" s="4" t="s">
        <v>472</v>
      </c>
      <c r="M1782" s="4" t="s">
        <v>1565</v>
      </c>
      <c r="N1782" s="4"/>
      <c r="O1782" s="4" t="s">
        <v>13317</v>
      </c>
      <c r="P1782" s="2" t="s">
        <v>13318</v>
      </c>
      <c r="Q1782" s="2" t="s">
        <v>13319</v>
      </c>
      <c r="R1782" s="4" t="s">
        <v>50</v>
      </c>
      <c r="S1782" s="4" t="s">
        <v>13315</v>
      </c>
      <c r="T1782" s="4" t="s">
        <v>402</v>
      </c>
      <c r="U1782" s="4"/>
      <c r="V1782" s="4" t="s">
        <v>13320</v>
      </c>
      <c r="W1782" s="4"/>
      <c r="X1782" s="2" t="s">
        <v>13321</v>
      </c>
      <c r="Y1782" s="4" t="s">
        <v>77</v>
      </c>
      <c r="Z1782" s="4"/>
      <c r="AA1782" s="4"/>
      <c r="AB1782" s="4"/>
    </row>
    <row r="1783" customFormat="false" ht="75" hidden="false" customHeight="true" outlineLevel="0" collapsed="false">
      <c r="A1783" s="4" t="s">
        <v>13322</v>
      </c>
      <c r="B1783" s="4" t="s">
        <v>13323</v>
      </c>
      <c r="C1783" s="4" t="s">
        <v>13324</v>
      </c>
      <c r="D1783" s="4" t="n">
        <v>2017</v>
      </c>
      <c r="E1783" s="4" t="s">
        <v>91</v>
      </c>
      <c r="F1783" s="4" t="s">
        <v>10287</v>
      </c>
      <c r="G1783" s="4" t="str">
        <f aca="false">IF(LEFT(I1783,3)="R1 ","L6",IF(D1783&gt;=2014,"L1",IF(D1783&gt;=1998,"L2",IF(D1783&gt;=1987,"L3",IF(D1783&gt;=1978,"L4",IF(D1783&gt;=1965,"L5","L6"))))))</f>
        <v>L1</v>
      </c>
      <c r="H1783" s="4" t="str">
        <f aca="false">IFERROR(INDEX(Lanes!$C$2:$C$60,MATCH(LEFT(I1783,FIND(" ",I1783)-1),Lanes!$A$2:$A$60,0)),"?")</f>
        <v>Core</v>
      </c>
      <c r="I1783" s="4" t="s">
        <v>1687</v>
      </c>
      <c r="J1783" s="4"/>
      <c r="K1783" s="4" t="s">
        <v>387</v>
      </c>
      <c r="L1783" s="4" t="s">
        <v>10491</v>
      </c>
      <c r="M1783" s="4" t="s">
        <v>10492</v>
      </c>
      <c r="N1783" s="4" t="s">
        <v>11646</v>
      </c>
      <c r="O1783" s="4" t="s">
        <v>13325</v>
      </c>
      <c r="P1783" s="2" t="s">
        <v>13326</v>
      </c>
      <c r="Q1783" s="2" t="s">
        <v>13327</v>
      </c>
      <c r="R1783" s="4" t="s">
        <v>50</v>
      </c>
      <c r="S1783" s="4" t="s">
        <v>13328</v>
      </c>
      <c r="T1783" s="4" t="s">
        <v>402</v>
      </c>
      <c r="U1783" s="4"/>
      <c r="V1783" s="4"/>
      <c r="W1783" s="4" t="s">
        <v>75</v>
      </c>
      <c r="X1783" s="2" t="s">
        <v>13329</v>
      </c>
      <c r="Y1783" s="4" t="s">
        <v>77</v>
      </c>
      <c r="Z1783" s="4"/>
      <c r="AA1783" s="4"/>
      <c r="AB1783" s="4"/>
    </row>
    <row r="1784" customFormat="false" ht="75" hidden="false" customHeight="true" outlineLevel="0" collapsed="false">
      <c r="A1784" s="4" t="s">
        <v>13330</v>
      </c>
      <c r="B1784" s="4" t="s">
        <v>13323</v>
      </c>
      <c r="C1784" s="4" t="s">
        <v>13331</v>
      </c>
      <c r="D1784" s="4" t="n">
        <v>2019</v>
      </c>
      <c r="E1784" s="4" t="s">
        <v>91</v>
      </c>
      <c r="F1784" s="4" t="s">
        <v>10287</v>
      </c>
      <c r="G1784" s="4" t="str">
        <f aca="false">IF(LEFT(I1784,3)="R1 ","L6",IF(D1784&gt;=2014,"L1",IF(D1784&gt;=1998,"L2",IF(D1784&gt;=1987,"L3",IF(D1784&gt;=1978,"L4",IF(D1784&gt;=1965,"L5","L6"))))))</f>
        <v>L1</v>
      </c>
      <c r="H1784" s="4" t="str">
        <f aca="false">IFERROR(INDEX(Lanes!$C$2:$C$60,MATCH(LEFT(I1784,FIND(" ",I1784)-1),Lanes!$A$2:$A$60,0)),"?")</f>
        <v>Core</v>
      </c>
      <c r="I1784" s="4" t="s">
        <v>1687</v>
      </c>
      <c r="J1784" s="4"/>
      <c r="K1784" s="4" t="s">
        <v>387</v>
      </c>
      <c r="L1784" s="4" t="s">
        <v>10491</v>
      </c>
      <c r="M1784" s="4" t="s">
        <v>10492</v>
      </c>
      <c r="N1784" s="4" t="s">
        <v>11646</v>
      </c>
      <c r="O1784" s="4" t="s">
        <v>13332</v>
      </c>
      <c r="P1784" s="2" t="s">
        <v>13333</v>
      </c>
      <c r="Q1784" s="2" t="s">
        <v>13334</v>
      </c>
      <c r="R1784" s="4" t="s">
        <v>50</v>
      </c>
      <c r="S1784" s="4" t="s">
        <v>13335</v>
      </c>
      <c r="T1784" s="4" t="s">
        <v>107</v>
      </c>
      <c r="U1784" s="4"/>
      <c r="V1784" s="4"/>
      <c r="W1784" s="4" t="s">
        <v>75</v>
      </c>
      <c r="X1784" s="2" t="s">
        <v>13336</v>
      </c>
      <c r="Y1784" s="4" t="s">
        <v>77</v>
      </c>
      <c r="Z1784" s="4"/>
      <c r="AA1784" s="4"/>
      <c r="AB1784" s="4"/>
    </row>
    <row r="1785" customFormat="false" ht="75" hidden="false" customHeight="true" outlineLevel="0" collapsed="false">
      <c r="A1785" s="4" t="s">
        <v>13337</v>
      </c>
      <c r="B1785" s="4" t="s">
        <v>13323</v>
      </c>
      <c r="C1785" s="4" t="s">
        <v>13338</v>
      </c>
      <c r="D1785" s="4" t="n">
        <v>2022</v>
      </c>
      <c r="E1785" s="4" t="s">
        <v>91</v>
      </c>
      <c r="F1785" s="4" t="s">
        <v>564</v>
      </c>
      <c r="G1785" s="4" t="str">
        <f aca="false">IF(LEFT(I1785,3)="R1 ","L6",IF(D1785&gt;=2014,"L1",IF(D1785&gt;=1998,"L2",IF(D1785&gt;=1987,"L3",IF(D1785&gt;=1978,"L4",IF(D1785&gt;=1965,"L5","L6"))))))</f>
        <v>L1</v>
      </c>
      <c r="H1785" s="4" t="str">
        <f aca="false">IFERROR(INDEX(Lanes!$C$2:$C$60,MATCH(LEFT(I1785,FIND(" ",I1785)-1),Lanes!$A$2:$A$60,0)),"?")</f>
        <v>Core</v>
      </c>
      <c r="I1785" s="4" t="s">
        <v>1687</v>
      </c>
      <c r="J1785" s="4"/>
      <c r="K1785" s="4" t="s">
        <v>387</v>
      </c>
      <c r="L1785" s="4" t="s">
        <v>10491</v>
      </c>
      <c r="M1785" s="4" t="s">
        <v>10492</v>
      </c>
      <c r="N1785" s="4" t="s">
        <v>11646</v>
      </c>
      <c r="O1785" s="4" t="s">
        <v>13339</v>
      </c>
      <c r="P1785" s="2" t="s">
        <v>13340</v>
      </c>
      <c r="Q1785" s="2" t="s">
        <v>13341</v>
      </c>
      <c r="R1785" s="4" t="s">
        <v>50</v>
      </c>
      <c r="S1785" s="4" t="s">
        <v>13342</v>
      </c>
      <c r="T1785" s="4" t="s">
        <v>52</v>
      </c>
      <c r="U1785" s="4" t="s">
        <v>75</v>
      </c>
      <c r="V1785" s="4" t="s">
        <v>9723</v>
      </c>
      <c r="W1785" s="4" t="s">
        <v>75</v>
      </c>
      <c r="X1785" s="2" t="s">
        <v>13343</v>
      </c>
      <c r="Y1785" s="4" t="s">
        <v>54</v>
      </c>
      <c r="Z1785" s="4"/>
      <c r="AA1785" s="4"/>
      <c r="AB1785" s="4"/>
    </row>
    <row r="1786" customFormat="false" ht="75" hidden="false" customHeight="true" outlineLevel="0" collapsed="false">
      <c r="A1786" s="4" t="s">
        <v>13344</v>
      </c>
      <c r="B1786" s="4" t="s">
        <v>13323</v>
      </c>
      <c r="C1786" s="4" t="s">
        <v>13345</v>
      </c>
      <c r="D1786" s="4" t="n">
        <v>2025</v>
      </c>
      <c r="E1786" s="4" t="s">
        <v>91</v>
      </c>
      <c r="F1786" s="4" t="s">
        <v>564</v>
      </c>
      <c r="G1786" s="4" t="str">
        <f aca="false">IF(LEFT(I1786,3)="R1 ","L6",IF(D1786&gt;=2014,"L1",IF(D1786&gt;=1998,"L2",IF(D1786&gt;=1987,"L3",IF(D1786&gt;=1978,"L4",IF(D1786&gt;=1965,"L5","L6"))))))</f>
        <v>L1</v>
      </c>
      <c r="H1786" s="4" t="str">
        <f aca="false">IFERROR(INDEX(Lanes!$C$2:$C$60,MATCH(LEFT(I1786,FIND(" ",I1786)-1),Lanes!$A$2:$A$60,0)),"?")</f>
        <v>Core</v>
      </c>
      <c r="I1786" s="4" t="s">
        <v>1687</v>
      </c>
      <c r="J1786" s="4"/>
      <c r="K1786" s="4" t="s">
        <v>387</v>
      </c>
      <c r="L1786" s="4" t="s">
        <v>10491</v>
      </c>
      <c r="M1786" s="4" t="s">
        <v>10492</v>
      </c>
      <c r="N1786" s="4" t="s">
        <v>11646</v>
      </c>
      <c r="O1786" s="4" t="s">
        <v>13346</v>
      </c>
      <c r="P1786" s="2" t="s">
        <v>13347</v>
      </c>
      <c r="Q1786" s="2" t="s">
        <v>13348</v>
      </c>
      <c r="R1786" s="4" t="s">
        <v>50</v>
      </c>
      <c r="S1786" s="4" t="s">
        <v>13349</v>
      </c>
      <c r="T1786" s="4" t="s">
        <v>52</v>
      </c>
      <c r="U1786" s="4"/>
      <c r="V1786" s="4" t="s">
        <v>12213</v>
      </c>
      <c r="W1786" s="4" t="s">
        <v>75</v>
      </c>
      <c r="X1786" s="2" t="s">
        <v>13350</v>
      </c>
      <c r="Y1786" s="4" t="s">
        <v>54</v>
      </c>
      <c r="Z1786" s="4"/>
      <c r="AA1786" s="4"/>
      <c r="AB1786" s="4"/>
    </row>
    <row r="1787" customFormat="false" ht="75" hidden="false" customHeight="true" outlineLevel="0" collapsed="false">
      <c r="A1787" s="4" t="s">
        <v>13351</v>
      </c>
      <c r="B1787" s="4" t="s">
        <v>13352</v>
      </c>
      <c r="C1787" s="4" t="s">
        <v>13352</v>
      </c>
      <c r="D1787" s="4" t="n">
        <v>2016</v>
      </c>
      <c r="E1787" s="4" t="s">
        <v>91</v>
      </c>
      <c r="F1787" s="4" t="s">
        <v>13353</v>
      </c>
      <c r="G1787" s="4" t="str">
        <f aca="false">IF(LEFT(I1787,3)="R1 ","L6",IF(D1787&gt;=2014,"L1",IF(D1787&gt;=1998,"L2",IF(D1787&gt;=1987,"L3",IF(D1787&gt;=1978,"L4",IF(D1787&gt;=1965,"L5","L6"))))))</f>
        <v>L1</v>
      </c>
      <c r="H1787" s="4" t="str">
        <f aca="false">IFERROR(INDEX(Lanes!$C$2:$C$60,MATCH(LEFT(I1787,FIND(" ",I1787)-1),Lanes!$A$2:$A$60,0)),"?")</f>
        <v>Core</v>
      </c>
      <c r="I1787" s="4" t="s">
        <v>1687</v>
      </c>
      <c r="J1787" s="4"/>
      <c r="K1787" s="4" t="s">
        <v>387</v>
      </c>
      <c r="L1787" s="4" t="s">
        <v>753</v>
      </c>
      <c r="M1787" s="4" t="s">
        <v>754</v>
      </c>
      <c r="N1787" s="4" t="s">
        <v>1594</v>
      </c>
      <c r="O1787" s="4" t="s">
        <v>13354</v>
      </c>
      <c r="P1787" s="2" t="s">
        <v>13355</v>
      </c>
      <c r="Q1787" s="2" t="s">
        <v>13356</v>
      </c>
      <c r="R1787" s="4" t="s">
        <v>50</v>
      </c>
      <c r="S1787" s="4" t="s">
        <v>13357</v>
      </c>
      <c r="T1787" s="4" t="s">
        <v>107</v>
      </c>
      <c r="U1787" s="4"/>
      <c r="V1787" s="4"/>
      <c r="W1787" s="4" t="s">
        <v>75</v>
      </c>
      <c r="X1787" s="2" t="s">
        <v>13358</v>
      </c>
      <c r="Y1787" s="4" t="s">
        <v>54</v>
      </c>
      <c r="Z1787" s="4"/>
      <c r="AA1787" s="4"/>
      <c r="AB1787" s="4"/>
    </row>
    <row r="1788" customFormat="false" ht="75" hidden="false" customHeight="true" outlineLevel="0" collapsed="false">
      <c r="A1788" s="4" t="s">
        <v>13359</v>
      </c>
      <c r="B1788" s="4" t="s">
        <v>13352</v>
      </c>
      <c r="C1788" s="4" t="s">
        <v>13360</v>
      </c>
      <c r="D1788" s="4" t="n">
        <v>2019</v>
      </c>
      <c r="E1788" s="4" t="s">
        <v>91</v>
      </c>
      <c r="F1788" s="4" t="s">
        <v>13361</v>
      </c>
      <c r="G1788" s="4" t="str">
        <f aca="false">IF(LEFT(I1788,3)="R1 ","L6",IF(D1788&gt;=2014,"L1",IF(D1788&gt;=1998,"L2",IF(D1788&gt;=1987,"L3",IF(D1788&gt;=1978,"L4",IF(D1788&gt;=1965,"L5","L6"))))))</f>
        <v>L1</v>
      </c>
      <c r="H1788" s="4" t="str">
        <f aca="false">IFERROR(INDEX(Lanes!$C$2:$C$60,MATCH(LEFT(I1788,FIND(" ",I1788)-1),Lanes!$A$2:$A$60,0)),"?")</f>
        <v>Core</v>
      </c>
      <c r="I1788" s="4" t="s">
        <v>1687</v>
      </c>
      <c r="J1788" s="4"/>
      <c r="K1788" s="4" t="s">
        <v>387</v>
      </c>
      <c r="L1788" s="4" t="s">
        <v>753</v>
      </c>
      <c r="M1788" s="4" t="s">
        <v>754</v>
      </c>
      <c r="N1788" s="4" t="s">
        <v>1594</v>
      </c>
      <c r="O1788" s="4" t="s">
        <v>13362</v>
      </c>
      <c r="P1788" s="2" t="s">
        <v>13363</v>
      </c>
      <c r="Q1788" s="2" t="s">
        <v>13364</v>
      </c>
      <c r="R1788" s="4" t="s">
        <v>50</v>
      </c>
      <c r="S1788" s="4" t="s">
        <v>13365</v>
      </c>
      <c r="T1788" s="4" t="s">
        <v>107</v>
      </c>
      <c r="U1788" s="4"/>
      <c r="V1788" s="4"/>
      <c r="W1788" s="4" t="s">
        <v>75</v>
      </c>
      <c r="X1788" s="2" t="s">
        <v>13366</v>
      </c>
      <c r="Y1788" s="4" t="s">
        <v>54</v>
      </c>
      <c r="Z1788" s="4"/>
      <c r="AA1788" s="4"/>
      <c r="AB1788" s="4"/>
    </row>
    <row r="1789" customFormat="false" ht="75" hidden="false" customHeight="true" outlineLevel="0" collapsed="false">
      <c r="A1789" s="4" t="s">
        <v>13367</v>
      </c>
      <c r="B1789" s="4" t="s">
        <v>13352</v>
      </c>
      <c r="C1789" s="4" t="s">
        <v>13368</v>
      </c>
      <c r="D1789" s="4" t="n">
        <v>2022</v>
      </c>
      <c r="E1789" s="4" t="s">
        <v>91</v>
      </c>
      <c r="F1789" s="4" t="s">
        <v>13361</v>
      </c>
      <c r="G1789" s="4" t="str">
        <f aca="false">IF(LEFT(I1789,3)="R1 ","L6",IF(D1789&gt;=2014,"L1",IF(D1789&gt;=1998,"L2",IF(D1789&gt;=1987,"L3",IF(D1789&gt;=1978,"L4",IF(D1789&gt;=1965,"L5","L6"))))))</f>
        <v>L1</v>
      </c>
      <c r="H1789" s="4" t="str">
        <f aca="false">IFERROR(INDEX(Lanes!$C$2:$C$60,MATCH(LEFT(I1789,FIND(" ",I1789)-1),Lanes!$A$2:$A$60,0)),"?")</f>
        <v>Core</v>
      </c>
      <c r="I1789" s="4" t="s">
        <v>1687</v>
      </c>
      <c r="J1789" s="4"/>
      <c r="K1789" s="4" t="s">
        <v>387</v>
      </c>
      <c r="L1789" s="4" t="s">
        <v>753</v>
      </c>
      <c r="M1789" s="4" t="s">
        <v>754</v>
      </c>
      <c r="N1789" s="4" t="s">
        <v>1594</v>
      </c>
      <c r="O1789" s="4" t="s">
        <v>13369</v>
      </c>
      <c r="P1789" s="2" t="s">
        <v>13370</v>
      </c>
      <c r="Q1789" s="2" t="s">
        <v>13371</v>
      </c>
      <c r="R1789" s="4" t="s">
        <v>50</v>
      </c>
      <c r="S1789" s="4" t="s">
        <v>13372</v>
      </c>
      <c r="T1789" s="4" t="s">
        <v>107</v>
      </c>
      <c r="U1789" s="4"/>
      <c r="V1789" s="4"/>
      <c r="W1789" s="4" t="s">
        <v>75</v>
      </c>
      <c r="X1789" s="2" t="s">
        <v>13373</v>
      </c>
      <c r="Y1789" s="4" t="s">
        <v>54</v>
      </c>
      <c r="Z1789" s="4"/>
      <c r="AA1789" s="4"/>
      <c r="AB1789" s="4"/>
    </row>
    <row r="1790" customFormat="false" ht="75" hidden="false" customHeight="true" outlineLevel="0" collapsed="false">
      <c r="A1790" s="4" t="s">
        <v>13374</v>
      </c>
      <c r="B1790" s="4" t="s">
        <v>13352</v>
      </c>
      <c r="C1790" s="4" t="s">
        <v>13375</v>
      </c>
      <c r="D1790" s="4" t="n">
        <v>2023</v>
      </c>
      <c r="E1790" s="4" t="s">
        <v>91</v>
      </c>
      <c r="F1790" s="4" t="s">
        <v>13361</v>
      </c>
      <c r="G1790" s="4" t="str">
        <f aca="false">IF(LEFT(I1790,3)="R1 ","L6",IF(D1790&gt;=2014,"L1",IF(D1790&gt;=1998,"L2",IF(D1790&gt;=1987,"L3",IF(D1790&gt;=1978,"L4",IF(D1790&gt;=1965,"L5","L6"))))))</f>
        <v>L1</v>
      </c>
      <c r="H1790" s="4" t="str">
        <f aca="false">IFERROR(INDEX(Lanes!$C$2:$C$60,MATCH(LEFT(I1790,FIND(" ",I1790)-1),Lanes!$A$2:$A$60,0)),"?")</f>
        <v>Core</v>
      </c>
      <c r="I1790" s="4" t="s">
        <v>1687</v>
      </c>
      <c r="J1790" s="4"/>
      <c r="K1790" s="4" t="s">
        <v>387</v>
      </c>
      <c r="L1790" s="4" t="s">
        <v>753</v>
      </c>
      <c r="M1790" s="4" t="s">
        <v>754</v>
      </c>
      <c r="N1790" s="4" t="s">
        <v>1594</v>
      </c>
      <c r="O1790" s="4" t="s">
        <v>13376</v>
      </c>
      <c r="P1790" s="2" t="s">
        <v>13377</v>
      </c>
      <c r="Q1790" s="2" t="s">
        <v>13378</v>
      </c>
      <c r="R1790" s="4" t="s">
        <v>50</v>
      </c>
      <c r="S1790" s="4" t="s">
        <v>13379</v>
      </c>
      <c r="T1790" s="4" t="s">
        <v>402</v>
      </c>
      <c r="U1790" s="4"/>
      <c r="V1790" s="4"/>
      <c r="W1790" s="4" t="s">
        <v>75</v>
      </c>
      <c r="X1790" s="2" t="s">
        <v>13380</v>
      </c>
      <c r="Y1790" s="4" t="s">
        <v>54</v>
      </c>
      <c r="Z1790" s="4"/>
      <c r="AA1790" s="4"/>
      <c r="AB1790" s="4"/>
    </row>
    <row r="1791" customFormat="false" ht="75" hidden="false" customHeight="true" outlineLevel="0" collapsed="false">
      <c r="A1791" s="4" t="s">
        <v>13381</v>
      </c>
      <c r="B1791" s="4" t="s">
        <v>13352</v>
      </c>
      <c r="C1791" s="4" t="s">
        <v>13382</v>
      </c>
      <c r="D1791" s="4" t="n">
        <v>2024</v>
      </c>
      <c r="E1791" s="4" t="s">
        <v>91</v>
      </c>
      <c r="F1791" s="4" t="s">
        <v>13361</v>
      </c>
      <c r="G1791" s="4" t="str">
        <f aca="false">IF(LEFT(I1791,3)="R1 ","L6",IF(D1791&gt;=2014,"L1",IF(D1791&gt;=1998,"L2",IF(D1791&gt;=1987,"L3",IF(D1791&gt;=1978,"L4",IF(D1791&gt;=1965,"L5","L6"))))))</f>
        <v>L1</v>
      </c>
      <c r="H1791" s="4" t="str">
        <f aca="false">IFERROR(INDEX(Lanes!$C$2:$C$60,MATCH(LEFT(I1791,FIND(" ",I1791)-1),Lanes!$A$2:$A$60,0)),"?")</f>
        <v>Core</v>
      </c>
      <c r="I1791" s="4" t="s">
        <v>1687</v>
      </c>
      <c r="J1791" s="4"/>
      <c r="K1791" s="4" t="s">
        <v>387</v>
      </c>
      <c r="L1791" s="4" t="s">
        <v>753</v>
      </c>
      <c r="M1791" s="4" t="s">
        <v>754</v>
      </c>
      <c r="N1791" s="4" t="s">
        <v>1594</v>
      </c>
      <c r="O1791" s="4" t="s">
        <v>13383</v>
      </c>
      <c r="P1791" s="2" t="s">
        <v>13384</v>
      </c>
      <c r="Q1791" s="2" t="s">
        <v>13385</v>
      </c>
      <c r="R1791" s="4" t="s">
        <v>50</v>
      </c>
      <c r="S1791" s="4" t="s">
        <v>13386</v>
      </c>
      <c r="T1791" s="4" t="s">
        <v>107</v>
      </c>
      <c r="U1791" s="4"/>
      <c r="V1791" s="4" t="s">
        <v>11286</v>
      </c>
      <c r="W1791" s="4" t="s">
        <v>75</v>
      </c>
      <c r="X1791" s="2" t="s">
        <v>13387</v>
      </c>
      <c r="Y1791" s="4" t="s">
        <v>54</v>
      </c>
      <c r="Z1791" s="4"/>
      <c r="AA1791" s="4"/>
      <c r="AB1791" s="4"/>
    </row>
    <row r="1792" customFormat="false" ht="75" hidden="false" customHeight="true" outlineLevel="0" collapsed="false">
      <c r="A1792" s="4" t="s">
        <v>13388</v>
      </c>
      <c r="B1792" s="4" t="s">
        <v>13389</v>
      </c>
      <c r="C1792" s="4" t="s">
        <v>13390</v>
      </c>
      <c r="D1792" s="4" t="n">
        <v>2023</v>
      </c>
      <c r="E1792" s="4" t="s">
        <v>91</v>
      </c>
      <c r="F1792" s="4" t="s">
        <v>12901</v>
      </c>
      <c r="G1792" s="4" t="str">
        <f aca="false">IF(LEFT(I1792,3)="R1 ","L6",IF(D1792&gt;=2014,"L1",IF(D1792&gt;=1998,"L2",IF(D1792&gt;=1987,"L3",IF(D1792&gt;=1978,"L4",IF(D1792&gt;=1965,"L5","L6"))))))</f>
        <v>L1</v>
      </c>
      <c r="H1792" s="4" t="str">
        <f aca="false">IFERROR(INDEX(Lanes!$C$2:$C$60,MATCH(LEFT(I1792,FIND(" ",I1792)-1),Lanes!$A$2:$A$60,0)),"?")</f>
        <v>Core</v>
      </c>
      <c r="I1792" s="4" t="s">
        <v>1687</v>
      </c>
      <c r="J1792" s="4"/>
      <c r="K1792" s="4" t="s">
        <v>351</v>
      </c>
      <c r="L1792" s="4" t="s">
        <v>516</v>
      </c>
      <c r="M1792" s="4" t="s">
        <v>10056</v>
      </c>
      <c r="N1792" s="4" t="s">
        <v>13391</v>
      </c>
      <c r="O1792" s="4" t="s">
        <v>13392</v>
      </c>
      <c r="P1792" s="2" t="s">
        <v>13393</v>
      </c>
      <c r="Q1792" s="2" t="s">
        <v>13394</v>
      </c>
      <c r="R1792" s="4" t="s">
        <v>50</v>
      </c>
      <c r="S1792" s="4" t="s">
        <v>13395</v>
      </c>
      <c r="T1792" s="4" t="s">
        <v>107</v>
      </c>
      <c r="U1792" s="4"/>
      <c r="V1792" s="4" t="s">
        <v>13396</v>
      </c>
      <c r="W1792" s="4" t="s">
        <v>75</v>
      </c>
      <c r="X1792" s="2" t="s">
        <v>13397</v>
      </c>
      <c r="Y1792" s="4" t="s">
        <v>54</v>
      </c>
      <c r="Z1792" s="4"/>
      <c r="AA1792" s="4"/>
      <c r="AB1792" s="4"/>
    </row>
    <row r="1793" customFormat="false" ht="75" hidden="false" customHeight="true" outlineLevel="0" collapsed="false">
      <c r="A1793" s="4" t="s">
        <v>13398</v>
      </c>
      <c r="B1793" s="4" t="s">
        <v>13389</v>
      </c>
      <c r="C1793" s="4" t="s">
        <v>13399</v>
      </c>
      <c r="D1793" s="4" t="n">
        <v>2026</v>
      </c>
      <c r="E1793" s="4" t="s">
        <v>91</v>
      </c>
      <c r="F1793" s="4" t="s">
        <v>11949</v>
      </c>
      <c r="G1793" s="4" t="str">
        <f aca="false">IF(LEFT(I1793,3)="R1 ","L6",IF(D1793&gt;=2014,"L1",IF(D1793&gt;=1998,"L2",IF(D1793&gt;=1987,"L3",IF(D1793&gt;=1978,"L4",IF(D1793&gt;=1965,"L5","L6"))))))</f>
        <v>L1</v>
      </c>
      <c r="H1793" s="4" t="str">
        <f aca="false">IFERROR(INDEX(Lanes!$C$2:$C$60,MATCH(LEFT(I1793,FIND(" ",I1793)-1),Lanes!$A$2:$A$60,0)),"?")</f>
        <v>Core</v>
      </c>
      <c r="I1793" s="4" t="s">
        <v>1687</v>
      </c>
      <c r="J1793" s="4"/>
      <c r="K1793" s="4" t="s">
        <v>351</v>
      </c>
      <c r="L1793" s="4" t="s">
        <v>516</v>
      </c>
      <c r="M1793" s="4" t="s">
        <v>10056</v>
      </c>
      <c r="N1793" s="4" t="s">
        <v>13391</v>
      </c>
      <c r="O1793" s="4" t="s">
        <v>13400</v>
      </c>
      <c r="P1793" s="2" t="s">
        <v>13401</v>
      </c>
      <c r="Q1793" s="2" t="s">
        <v>13402</v>
      </c>
      <c r="R1793" s="4" t="s">
        <v>50</v>
      </c>
      <c r="S1793" s="4" t="s">
        <v>13403</v>
      </c>
      <c r="T1793" s="4" t="s">
        <v>107</v>
      </c>
      <c r="U1793" s="4"/>
      <c r="V1793" s="4" t="s">
        <v>13404</v>
      </c>
      <c r="W1793" s="4" t="s">
        <v>75</v>
      </c>
      <c r="X1793" s="2" t="s">
        <v>13405</v>
      </c>
      <c r="Y1793" s="4" t="s">
        <v>54</v>
      </c>
      <c r="Z1793" s="4"/>
      <c r="AA1793" s="4"/>
      <c r="AB1793" s="4"/>
    </row>
    <row r="1794" customFormat="false" ht="75" hidden="false" customHeight="true" outlineLevel="0" collapsed="false">
      <c r="A1794" s="4" t="s">
        <v>13406</v>
      </c>
      <c r="B1794" s="4" t="s">
        <v>13407</v>
      </c>
      <c r="C1794" s="4" t="s">
        <v>13408</v>
      </c>
      <c r="D1794" s="4" t="n">
        <v>2025</v>
      </c>
      <c r="E1794" s="4" t="s">
        <v>91</v>
      </c>
      <c r="F1794" s="4" t="s">
        <v>13409</v>
      </c>
      <c r="G1794" s="4" t="str">
        <f aca="false">IF(LEFT(I1794,3)="R1 ","L6",IF(D1794&gt;=2014,"L1",IF(D1794&gt;=1998,"L2",IF(D1794&gt;=1987,"L3",IF(D1794&gt;=1978,"L4",IF(D1794&gt;=1965,"L5","L6"))))))</f>
        <v>L1</v>
      </c>
      <c r="H1794" s="4" t="str">
        <f aca="false">IFERROR(INDEX(Lanes!$C$2:$C$60,MATCH(LEFT(I1794,FIND(" ",I1794)-1),Lanes!$A$2:$A$60,0)),"?")</f>
        <v>Core</v>
      </c>
      <c r="I1794" s="4" t="s">
        <v>1687</v>
      </c>
      <c r="J1794" s="4"/>
      <c r="K1794" s="4" t="s">
        <v>445</v>
      </c>
      <c r="L1794" s="4" t="s">
        <v>753</v>
      </c>
      <c r="M1794" s="4" t="s">
        <v>316</v>
      </c>
      <c r="N1794" s="4"/>
      <c r="O1794" s="4" t="s">
        <v>13410</v>
      </c>
      <c r="P1794" s="2" t="s">
        <v>13411</v>
      </c>
      <c r="Q1794" s="2" t="s">
        <v>13412</v>
      </c>
      <c r="R1794" s="4" t="s">
        <v>50</v>
      </c>
      <c r="S1794" s="4" t="s">
        <v>13413</v>
      </c>
      <c r="T1794" s="4" t="s">
        <v>107</v>
      </c>
      <c r="U1794" s="4"/>
      <c r="V1794" s="4" t="s">
        <v>12606</v>
      </c>
      <c r="W1794" s="4" t="s">
        <v>75</v>
      </c>
      <c r="X1794" s="2" t="s">
        <v>13414</v>
      </c>
      <c r="Y1794" s="4" t="s">
        <v>54</v>
      </c>
      <c r="Z1794" s="4"/>
      <c r="AA1794" s="4"/>
      <c r="AB1794" s="4"/>
    </row>
    <row r="1795" customFormat="false" ht="75" hidden="false" customHeight="true" outlineLevel="0" collapsed="false">
      <c r="A1795" s="4" t="s">
        <v>13415</v>
      </c>
      <c r="B1795" s="4" t="s">
        <v>13416</v>
      </c>
      <c r="C1795" s="4" t="s">
        <v>13417</v>
      </c>
      <c r="D1795" s="4" t="n">
        <v>2023</v>
      </c>
      <c r="E1795" s="4" t="s">
        <v>91</v>
      </c>
      <c r="F1795" s="4" t="s">
        <v>13418</v>
      </c>
      <c r="G1795" s="4" t="str">
        <f aca="false">IF(LEFT(I1795,3)="R1 ","L6",IF(D1795&gt;=2014,"L1",IF(D1795&gt;=1998,"L2",IF(D1795&gt;=1987,"L3",IF(D1795&gt;=1978,"L4",IF(D1795&gt;=1965,"L5","L6"))))))</f>
        <v>L1</v>
      </c>
      <c r="H1795" s="4" t="str">
        <f aca="false">IFERROR(INDEX(Lanes!$C$2:$C$60,MATCH(LEFT(I1795,FIND(" ",I1795)-1),Lanes!$A$2:$A$60,0)),"?")</f>
        <v>Core</v>
      </c>
      <c r="I1795" s="4" t="s">
        <v>1687</v>
      </c>
      <c r="J1795" s="4"/>
      <c r="K1795" s="4" t="s">
        <v>387</v>
      </c>
      <c r="L1795" s="4" t="s">
        <v>472</v>
      </c>
      <c r="M1795" s="4" t="s">
        <v>13419</v>
      </c>
      <c r="N1795" s="4"/>
      <c r="O1795" s="4" t="s">
        <v>13420</v>
      </c>
      <c r="P1795" s="2" t="s">
        <v>13421</v>
      </c>
      <c r="Q1795" s="2" t="s">
        <v>13422</v>
      </c>
      <c r="R1795" s="4" t="s">
        <v>50</v>
      </c>
      <c r="S1795" s="4" t="s">
        <v>13423</v>
      </c>
      <c r="T1795" s="4" t="s">
        <v>107</v>
      </c>
      <c r="U1795" s="4"/>
      <c r="V1795" s="4" t="s">
        <v>11666</v>
      </c>
      <c r="W1795" s="4"/>
      <c r="X1795" s="2" t="s">
        <v>13424</v>
      </c>
      <c r="Y1795" s="4" t="s">
        <v>54</v>
      </c>
      <c r="Z1795" s="4"/>
      <c r="AA1795" s="4"/>
      <c r="AB1795" s="4"/>
    </row>
    <row r="1796" customFormat="false" ht="75" hidden="false" customHeight="true" outlineLevel="0" collapsed="false">
      <c r="A1796" s="4" t="s">
        <v>13425</v>
      </c>
      <c r="B1796" s="4" t="s">
        <v>13416</v>
      </c>
      <c r="C1796" s="4" t="s">
        <v>13426</v>
      </c>
      <c r="D1796" s="4" t="n">
        <v>2024</v>
      </c>
      <c r="E1796" s="4" t="s">
        <v>91</v>
      </c>
      <c r="F1796" s="4" t="s">
        <v>13418</v>
      </c>
      <c r="G1796" s="4" t="str">
        <f aca="false">IF(LEFT(I1796,3)="R1 ","L6",IF(D1796&gt;=2014,"L1",IF(D1796&gt;=1998,"L2",IF(D1796&gt;=1987,"L3",IF(D1796&gt;=1978,"L4",IF(D1796&gt;=1965,"L5","L6"))))))</f>
        <v>L1</v>
      </c>
      <c r="H1796" s="4" t="str">
        <f aca="false">IFERROR(INDEX(Lanes!$C$2:$C$60,MATCH(LEFT(I1796,FIND(" ",I1796)-1),Lanes!$A$2:$A$60,0)),"?")</f>
        <v>Core</v>
      </c>
      <c r="I1796" s="4" t="s">
        <v>1687</v>
      </c>
      <c r="J1796" s="4"/>
      <c r="K1796" s="4" t="s">
        <v>387</v>
      </c>
      <c r="L1796" s="4" t="s">
        <v>472</v>
      </c>
      <c r="M1796" s="4" t="s">
        <v>13419</v>
      </c>
      <c r="N1796" s="4"/>
      <c r="O1796" s="4" t="s">
        <v>13427</v>
      </c>
      <c r="P1796" s="2" t="s">
        <v>13428</v>
      </c>
      <c r="Q1796" s="2" t="s">
        <v>13429</v>
      </c>
      <c r="R1796" s="4" t="s">
        <v>50</v>
      </c>
      <c r="S1796" s="4" t="s">
        <v>13430</v>
      </c>
      <c r="T1796" s="4" t="s">
        <v>107</v>
      </c>
      <c r="U1796" s="4"/>
      <c r="V1796" s="4" t="s">
        <v>13431</v>
      </c>
      <c r="W1796" s="4"/>
      <c r="X1796" s="2" t="s">
        <v>13432</v>
      </c>
      <c r="Y1796" s="4" t="s">
        <v>54</v>
      </c>
      <c r="Z1796" s="4"/>
      <c r="AA1796" s="4"/>
      <c r="AB1796" s="4"/>
    </row>
    <row r="1797" customFormat="false" ht="75" hidden="false" customHeight="true" outlineLevel="0" collapsed="false">
      <c r="A1797" s="4" t="s">
        <v>13433</v>
      </c>
      <c r="B1797" s="4" t="s">
        <v>13416</v>
      </c>
      <c r="C1797" s="4" t="s">
        <v>13434</v>
      </c>
      <c r="D1797" s="4" t="n">
        <v>2025</v>
      </c>
      <c r="E1797" s="4" t="s">
        <v>91</v>
      </c>
      <c r="F1797" s="4" t="s">
        <v>13435</v>
      </c>
      <c r="G1797" s="4" t="str">
        <f aca="false">IF(LEFT(I1797,3)="R1 ","L6",IF(D1797&gt;=2014,"L1",IF(D1797&gt;=1998,"L2",IF(D1797&gt;=1987,"L3",IF(D1797&gt;=1978,"L4",IF(D1797&gt;=1965,"L5","L6"))))))</f>
        <v>L1</v>
      </c>
      <c r="H1797" s="4" t="str">
        <f aca="false">IFERROR(INDEX(Lanes!$C$2:$C$60,MATCH(LEFT(I1797,FIND(" ",I1797)-1),Lanes!$A$2:$A$60,0)),"?")</f>
        <v>Core</v>
      </c>
      <c r="I1797" s="4" t="s">
        <v>1687</v>
      </c>
      <c r="J1797" s="4"/>
      <c r="K1797" s="4" t="s">
        <v>387</v>
      </c>
      <c r="L1797" s="4" t="s">
        <v>472</v>
      </c>
      <c r="M1797" s="4" t="s">
        <v>13419</v>
      </c>
      <c r="N1797" s="4"/>
      <c r="O1797" s="4" t="s">
        <v>13436</v>
      </c>
      <c r="P1797" s="2" t="s">
        <v>13437</v>
      </c>
      <c r="Q1797" s="2" t="s">
        <v>13438</v>
      </c>
      <c r="R1797" s="4" t="s">
        <v>50</v>
      </c>
      <c r="S1797" s="4" t="s">
        <v>13439</v>
      </c>
      <c r="T1797" s="4" t="s">
        <v>402</v>
      </c>
      <c r="U1797" s="4"/>
      <c r="V1797" s="4" t="s">
        <v>13071</v>
      </c>
      <c r="W1797" s="4"/>
      <c r="X1797" s="2" t="s">
        <v>13440</v>
      </c>
      <c r="Y1797" s="4" t="s">
        <v>54</v>
      </c>
      <c r="Z1797" s="4"/>
      <c r="AA1797" s="4"/>
      <c r="AB1797" s="4"/>
    </row>
    <row r="1798" customFormat="false" ht="75" hidden="false" customHeight="true" outlineLevel="0" collapsed="false">
      <c r="A1798" s="4" t="s">
        <v>13441</v>
      </c>
      <c r="B1798" s="4" t="s">
        <v>13442</v>
      </c>
      <c r="C1798" s="4" t="s">
        <v>13443</v>
      </c>
      <c r="D1798" s="4" t="n">
        <v>2022</v>
      </c>
      <c r="E1798" s="4" t="s">
        <v>91</v>
      </c>
      <c r="F1798" s="4" t="s">
        <v>1142</v>
      </c>
      <c r="G1798" s="4" t="str">
        <f aca="false">IF(LEFT(I1798,3)="R1 ","L6",IF(D1798&gt;=2014,"L1",IF(D1798&gt;=1998,"L2",IF(D1798&gt;=1987,"L3",IF(D1798&gt;=1978,"L4",IF(D1798&gt;=1965,"L5","L6"))))))</f>
        <v>L1</v>
      </c>
      <c r="H1798" s="4" t="str">
        <f aca="false">IFERROR(INDEX(Lanes!$C$2:$C$60,MATCH(LEFT(I1798,FIND(" ",I1798)-1),Lanes!$A$2:$A$60,0)),"?")</f>
        <v>Core</v>
      </c>
      <c r="I1798" s="4" t="s">
        <v>1687</v>
      </c>
      <c r="J1798" s="4"/>
      <c r="K1798" s="4" t="s">
        <v>387</v>
      </c>
      <c r="L1798" s="4" t="s">
        <v>352</v>
      </c>
      <c r="M1798" s="4" t="s">
        <v>353</v>
      </c>
      <c r="N1798" s="4"/>
      <c r="O1798" s="4" t="s">
        <v>13444</v>
      </c>
      <c r="P1798" s="2" t="s">
        <v>13445</v>
      </c>
      <c r="Q1798" s="2" t="s">
        <v>13446</v>
      </c>
      <c r="R1798" s="4" t="s">
        <v>50</v>
      </c>
      <c r="S1798" s="4" t="s">
        <v>13447</v>
      </c>
      <c r="T1798" s="4" t="s">
        <v>107</v>
      </c>
      <c r="U1798" s="4"/>
      <c r="V1798" s="4" t="s">
        <v>13302</v>
      </c>
      <c r="W1798" s="4"/>
      <c r="X1798" s="2" t="s">
        <v>13448</v>
      </c>
      <c r="Y1798" s="4" t="s">
        <v>54</v>
      </c>
      <c r="Z1798" s="4"/>
      <c r="AA1798" s="4"/>
      <c r="AB1798" s="4"/>
    </row>
    <row r="1799" customFormat="false" ht="75" hidden="false" customHeight="true" outlineLevel="0" collapsed="false">
      <c r="A1799" s="4" t="s">
        <v>13449</v>
      </c>
      <c r="B1799" s="4" t="s">
        <v>13442</v>
      </c>
      <c r="C1799" s="4" t="s">
        <v>13450</v>
      </c>
      <c r="D1799" s="4" t="n">
        <v>2024</v>
      </c>
      <c r="E1799" s="4" t="s">
        <v>413</v>
      </c>
      <c r="F1799" s="4" t="s">
        <v>13451</v>
      </c>
      <c r="G1799" s="4" t="str">
        <f aca="false">IF(LEFT(I1799,3)="R1 ","L6",IF(D1799&gt;=2014,"L1",IF(D1799&gt;=1998,"L2",IF(D1799&gt;=1987,"L3",IF(D1799&gt;=1978,"L4",IF(D1799&gt;=1965,"L5","L6"))))))</f>
        <v>L1</v>
      </c>
      <c r="H1799" s="4" t="str">
        <f aca="false">IFERROR(INDEX(Lanes!$C$2:$C$60,MATCH(LEFT(I1799,FIND(" ",I1799)-1),Lanes!$A$2:$A$60,0)),"?")</f>
        <v>Core</v>
      </c>
      <c r="I1799" s="4" t="s">
        <v>1687</v>
      </c>
      <c r="J1799" s="4"/>
      <c r="K1799" s="4" t="s">
        <v>387</v>
      </c>
      <c r="L1799" s="4" t="s">
        <v>352</v>
      </c>
      <c r="M1799" s="4" t="s">
        <v>353</v>
      </c>
      <c r="N1799" s="4"/>
      <c r="O1799" s="4" t="s">
        <v>13452</v>
      </c>
      <c r="P1799" s="2" t="s">
        <v>13453</v>
      </c>
      <c r="Q1799" s="2" t="s">
        <v>13454</v>
      </c>
      <c r="R1799" s="4" t="s">
        <v>50</v>
      </c>
      <c r="S1799" s="4" t="s">
        <v>13455</v>
      </c>
      <c r="T1799" s="4" t="s">
        <v>402</v>
      </c>
      <c r="U1799" s="4"/>
      <c r="V1799" s="4" t="s">
        <v>13456</v>
      </c>
      <c r="W1799" s="4"/>
      <c r="X1799" s="2" t="s">
        <v>13457</v>
      </c>
      <c r="Y1799" s="4" t="s">
        <v>54</v>
      </c>
      <c r="Z1799" s="4"/>
      <c r="AA1799" s="4"/>
      <c r="AB1799" s="4"/>
    </row>
    <row r="1800" customFormat="false" ht="75" hidden="false" customHeight="true" outlineLevel="0" collapsed="false">
      <c r="A1800" s="4" t="s">
        <v>13458</v>
      </c>
      <c r="B1800" s="4" t="s">
        <v>13442</v>
      </c>
      <c r="C1800" s="4" t="s">
        <v>13459</v>
      </c>
      <c r="D1800" s="4" t="n">
        <v>2024</v>
      </c>
      <c r="E1800" s="4" t="s">
        <v>91</v>
      </c>
      <c r="F1800" s="4" t="s">
        <v>1142</v>
      </c>
      <c r="G1800" s="4" t="str">
        <f aca="false">IF(LEFT(I1800,3)="R1 ","L6",IF(D1800&gt;=2014,"L1",IF(D1800&gt;=1998,"L2",IF(D1800&gt;=1987,"L3",IF(D1800&gt;=1978,"L4",IF(D1800&gt;=1965,"L5","L6"))))))</f>
        <v>L1</v>
      </c>
      <c r="H1800" s="4" t="str">
        <f aca="false">IFERROR(INDEX(Lanes!$C$2:$C$60,MATCH(LEFT(I1800,FIND(" ",I1800)-1),Lanes!$A$2:$A$60,0)),"?")</f>
        <v>Core</v>
      </c>
      <c r="I1800" s="4" t="s">
        <v>1687</v>
      </c>
      <c r="J1800" s="4"/>
      <c r="K1800" s="4" t="s">
        <v>445</v>
      </c>
      <c r="L1800" s="4" t="s">
        <v>352</v>
      </c>
      <c r="M1800" s="4" t="s">
        <v>353</v>
      </c>
      <c r="N1800" s="4"/>
      <c r="O1800" s="4" t="s">
        <v>13460</v>
      </c>
      <c r="P1800" s="2" t="s">
        <v>13461</v>
      </c>
      <c r="Q1800" s="2" t="s">
        <v>13462</v>
      </c>
      <c r="R1800" s="4" t="s">
        <v>50</v>
      </c>
      <c r="S1800" s="4" t="s">
        <v>13463</v>
      </c>
      <c r="T1800" s="4" t="s">
        <v>52</v>
      </c>
      <c r="U1800" s="4" t="s">
        <v>75</v>
      </c>
      <c r="V1800" s="4" t="s">
        <v>13464</v>
      </c>
      <c r="W1800" s="4"/>
      <c r="X1800" s="2" t="s">
        <v>13465</v>
      </c>
      <c r="Y1800" s="4" t="s">
        <v>54</v>
      </c>
      <c r="Z1800" s="4"/>
      <c r="AA1800" s="4"/>
      <c r="AB1800" s="4"/>
    </row>
    <row r="1801" customFormat="false" ht="75" hidden="false" customHeight="true" outlineLevel="0" collapsed="false">
      <c r="A1801" s="4" t="s">
        <v>13466</v>
      </c>
      <c r="B1801" s="4" t="s">
        <v>13467</v>
      </c>
      <c r="C1801" s="4" t="s">
        <v>13468</v>
      </c>
      <c r="D1801" s="4" t="n">
        <v>2023</v>
      </c>
      <c r="E1801" s="4" t="s">
        <v>91</v>
      </c>
      <c r="F1801" s="4" t="s">
        <v>1142</v>
      </c>
      <c r="G1801" s="4" t="str">
        <f aca="false">IF(LEFT(I1801,3)="R1 ","L6",IF(D1801&gt;=2014,"L1",IF(D1801&gt;=1998,"L2",IF(D1801&gt;=1987,"L3",IF(D1801&gt;=1978,"L4",IF(D1801&gt;=1965,"L5","L6"))))))</f>
        <v>L1</v>
      </c>
      <c r="H1801" s="4" t="str">
        <f aca="false">IFERROR(INDEX(Lanes!$C$2:$C$60,MATCH(LEFT(I1801,FIND(" ",I1801)-1),Lanes!$A$2:$A$60,0)),"?")</f>
        <v>Core</v>
      </c>
      <c r="I1801" s="4" t="s">
        <v>1687</v>
      </c>
      <c r="J1801" s="4"/>
      <c r="K1801" s="4" t="s">
        <v>351</v>
      </c>
      <c r="L1801" s="4" t="s">
        <v>887</v>
      </c>
      <c r="M1801" s="4" t="s">
        <v>13469</v>
      </c>
      <c r="N1801" s="4"/>
      <c r="O1801" s="4" t="s">
        <v>13470</v>
      </c>
      <c r="P1801" s="2" t="s">
        <v>13471</v>
      </c>
      <c r="Q1801" s="2" t="s">
        <v>13472</v>
      </c>
      <c r="R1801" s="4" t="s">
        <v>50</v>
      </c>
      <c r="S1801" s="4" t="s">
        <v>13473</v>
      </c>
      <c r="T1801" s="4" t="s">
        <v>107</v>
      </c>
      <c r="U1801" s="4"/>
      <c r="V1801" s="4" t="s">
        <v>13474</v>
      </c>
      <c r="W1801" s="4"/>
      <c r="X1801" s="2" t="s">
        <v>13475</v>
      </c>
      <c r="Y1801" s="4" t="s">
        <v>54</v>
      </c>
      <c r="Z1801" s="4"/>
      <c r="AA1801" s="4"/>
      <c r="AB1801" s="4"/>
    </row>
    <row r="1802" customFormat="false" ht="75" hidden="false" customHeight="true" outlineLevel="0" collapsed="false">
      <c r="A1802" s="4" t="s">
        <v>13476</v>
      </c>
      <c r="B1802" s="4" t="s">
        <v>13477</v>
      </c>
      <c r="C1802" s="4" t="s">
        <v>13478</v>
      </c>
      <c r="D1802" s="4" t="n">
        <v>2026</v>
      </c>
      <c r="E1802" s="4" t="s">
        <v>91</v>
      </c>
      <c r="F1802" s="4" t="s">
        <v>13479</v>
      </c>
      <c r="G1802" s="4" t="str">
        <f aca="false">IF(LEFT(I1802,3)="R1 ","L6",IF(D1802&gt;=2014,"L1",IF(D1802&gt;=1998,"L2",IF(D1802&gt;=1987,"L3",IF(D1802&gt;=1978,"L4",IF(D1802&gt;=1965,"L5","L6"))))))</f>
        <v>L1</v>
      </c>
      <c r="H1802" s="4" t="str">
        <f aca="false">IFERROR(INDEX(Lanes!$C$2:$C$60,MATCH(LEFT(I1802,FIND(" ",I1802)-1),Lanes!$A$2:$A$60,0)),"?")</f>
        <v>Core</v>
      </c>
      <c r="I1802" s="4" t="s">
        <v>1687</v>
      </c>
      <c r="J1802" s="4"/>
      <c r="K1802" s="4" t="s">
        <v>370</v>
      </c>
      <c r="L1802" s="4" t="s">
        <v>753</v>
      </c>
      <c r="M1802" s="4" t="s">
        <v>316</v>
      </c>
      <c r="N1802" s="4"/>
      <c r="O1802" s="4" t="s">
        <v>13480</v>
      </c>
      <c r="P1802" s="2" t="s">
        <v>13481</v>
      </c>
      <c r="Q1802" s="2" t="s">
        <v>13482</v>
      </c>
      <c r="R1802" s="4" t="s">
        <v>50</v>
      </c>
      <c r="S1802" s="4" t="s">
        <v>13483</v>
      </c>
      <c r="T1802" s="4" t="s">
        <v>107</v>
      </c>
      <c r="U1802" s="4"/>
      <c r="V1802" s="4" t="s">
        <v>13484</v>
      </c>
      <c r="W1802" s="4"/>
      <c r="X1802" s="2" t="s">
        <v>13485</v>
      </c>
      <c r="Y1802" s="4" t="s">
        <v>54</v>
      </c>
      <c r="Z1802" s="4"/>
      <c r="AA1802" s="4"/>
      <c r="AB1802" s="4"/>
    </row>
    <row r="1803" customFormat="false" ht="75" hidden="false" customHeight="true" outlineLevel="0" collapsed="false">
      <c r="A1803" s="4" t="s">
        <v>13486</v>
      </c>
      <c r="B1803" s="4" t="s">
        <v>13487</v>
      </c>
      <c r="C1803" s="4" t="s">
        <v>13488</v>
      </c>
      <c r="D1803" s="4" t="n">
        <v>2025</v>
      </c>
      <c r="E1803" s="4" t="s">
        <v>91</v>
      </c>
      <c r="F1803" s="4" t="s">
        <v>11258</v>
      </c>
      <c r="G1803" s="4" t="str">
        <f aca="false">IF(LEFT(I1803,3)="R1 ","L6",IF(D1803&gt;=2014,"L1",IF(D1803&gt;=1998,"L2",IF(D1803&gt;=1987,"L3",IF(D1803&gt;=1978,"L4",IF(D1803&gt;=1965,"L5","L6"))))))</f>
        <v>L1</v>
      </c>
      <c r="H1803" s="4" t="str">
        <f aca="false">IFERROR(INDEX(Lanes!$C$2:$C$60,MATCH(LEFT(I1803,FIND(" ",I1803)-1),Lanes!$A$2:$A$60,0)),"?")</f>
        <v>Core</v>
      </c>
      <c r="I1803" s="4" t="s">
        <v>1687</v>
      </c>
      <c r="J1803" s="4"/>
      <c r="K1803" s="4" t="s">
        <v>44</v>
      </c>
      <c r="L1803" s="4" t="s">
        <v>93</v>
      </c>
      <c r="M1803" s="4" t="s">
        <v>902</v>
      </c>
      <c r="N1803" s="4" t="s">
        <v>2518</v>
      </c>
      <c r="O1803" s="4" t="s">
        <v>13489</v>
      </c>
      <c r="P1803" s="2" t="s">
        <v>13490</v>
      </c>
      <c r="Q1803" s="2" t="s">
        <v>13491</v>
      </c>
      <c r="R1803" s="4" t="s">
        <v>50</v>
      </c>
      <c r="S1803" s="4" t="s">
        <v>13492</v>
      </c>
      <c r="T1803" s="4" t="s">
        <v>107</v>
      </c>
      <c r="U1803" s="4"/>
      <c r="V1803" s="4" t="s">
        <v>10576</v>
      </c>
      <c r="W1803" s="4"/>
      <c r="X1803" s="2" t="s">
        <v>13493</v>
      </c>
      <c r="Y1803" s="4" t="s">
        <v>54</v>
      </c>
      <c r="Z1803" s="4"/>
      <c r="AA1803" s="4"/>
      <c r="AB1803" s="4"/>
    </row>
    <row r="1804" customFormat="false" ht="75" hidden="false" customHeight="true" outlineLevel="0" collapsed="false">
      <c r="A1804" s="4" t="s">
        <v>13494</v>
      </c>
      <c r="B1804" s="4" t="s">
        <v>13495</v>
      </c>
      <c r="C1804" s="4" t="s">
        <v>13496</v>
      </c>
      <c r="D1804" s="4" t="n">
        <v>2026</v>
      </c>
      <c r="E1804" s="4" t="s">
        <v>91</v>
      </c>
      <c r="F1804" s="4" t="s">
        <v>13497</v>
      </c>
      <c r="G1804" s="4" t="str">
        <f aca="false">IF(LEFT(I1804,3)="R1 ","L6",IF(D1804&gt;=2014,"L1",IF(D1804&gt;=1998,"L2",IF(D1804&gt;=1987,"L3",IF(D1804&gt;=1978,"L4",IF(D1804&gt;=1965,"L5","L6"))))))</f>
        <v>L1</v>
      </c>
      <c r="H1804" s="4" t="str">
        <f aca="false">IFERROR(INDEX(Lanes!$C$2:$C$60,MATCH(LEFT(I1804,FIND(" ",I1804)-1),Lanes!$A$2:$A$60,0)),"?")</f>
        <v>Core</v>
      </c>
      <c r="I1804" s="4" t="s">
        <v>1687</v>
      </c>
      <c r="J1804" s="4"/>
      <c r="K1804" s="4" t="s">
        <v>445</v>
      </c>
      <c r="L1804" s="4" t="s">
        <v>2133</v>
      </c>
      <c r="M1804" s="4" t="s">
        <v>12684</v>
      </c>
      <c r="N1804" s="4"/>
      <c r="O1804" s="4" t="s">
        <v>13498</v>
      </c>
      <c r="P1804" s="2" t="s">
        <v>13499</v>
      </c>
      <c r="Q1804" s="2" t="s">
        <v>13500</v>
      </c>
      <c r="R1804" s="4" t="s">
        <v>50</v>
      </c>
      <c r="S1804" s="4" t="s">
        <v>13501</v>
      </c>
      <c r="T1804" s="4" t="s">
        <v>402</v>
      </c>
      <c r="U1804" s="4"/>
      <c r="V1804" s="4" t="s">
        <v>11906</v>
      </c>
      <c r="W1804" s="4"/>
      <c r="X1804" s="2" t="s">
        <v>13502</v>
      </c>
      <c r="Y1804" s="4" t="s">
        <v>54</v>
      </c>
      <c r="Z1804" s="4"/>
      <c r="AA1804" s="4"/>
      <c r="AB1804" s="4"/>
    </row>
    <row r="1805" customFormat="false" ht="75" hidden="false" customHeight="true" outlineLevel="0" collapsed="false">
      <c r="A1805" s="4" t="s">
        <v>13503</v>
      </c>
      <c r="B1805" s="4" t="s">
        <v>13504</v>
      </c>
      <c r="C1805" s="4" t="s">
        <v>13505</v>
      </c>
      <c r="D1805" s="4" t="n">
        <v>2025</v>
      </c>
      <c r="E1805" s="4" t="s">
        <v>91</v>
      </c>
      <c r="F1805" s="4" t="s">
        <v>11602</v>
      </c>
      <c r="G1805" s="4" t="str">
        <f aca="false">IF(LEFT(I1805,3)="R1 ","L6",IF(D1805&gt;=2014,"L1",IF(D1805&gt;=1998,"L2",IF(D1805&gt;=1987,"L3",IF(D1805&gt;=1978,"L4",IF(D1805&gt;=1965,"L5","L6"))))))</f>
        <v>L1</v>
      </c>
      <c r="H1805" s="4" t="str">
        <f aca="false">IFERROR(INDEX(Lanes!$C$2:$C$60,MATCH(LEFT(I1805,FIND(" ",I1805)-1),Lanes!$A$2:$A$60,0)),"?")</f>
        <v>Core</v>
      </c>
      <c r="I1805" s="4" t="s">
        <v>1687</v>
      </c>
      <c r="J1805" s="4"/>
      <c r="K1805" s="4" t="s">
        <v>387</v>
      </c>
      <c r="L1805" s="4" t="s">
        <v>10491</v>
      </c>
      <c r="M1805" s="4" t="s">
        <v>10492</v>
      </c>
      <c r="N1805" s="4"/>
      <c r="O1805" s="4" t="s">
        <v>13506</v>
      </c>
      <c r="P1805" s="2" t="s">
        <v>13507</v>
      </c>
      <c r="Q1805" s="2" t="s">
        <v>13508</v>
      </c>
      <c r="R1805" s="4" t="s">
        <v>50</v>
      </c>
      <c r="S1805" s="4" t="s">
        <v>13509</v>
      </c>
      <c r="T1805" s="4" t="s">
        <v>107</v>
      </c>
      <c r="U1805" s="4"/>
      <c r="V1805" s="4" t="s">
        <v>10576</v>
      </c>
      <c r="W1805" s="4"/>
      <c r="X1805" s="2" t="s">
        <v>13510</v>
      </c>
      <c r="Y1805" s="4" t="s">
        <v>54</v>
      </c>
      <c r="Z1805" s="4"/>
      <c r="AA1805" s="4"/>
      <c r="AB1805" s="4"/>
    </row>
    <row r="1806" customFormat="false" ht="75" hidden="false" customHeight="true" outlineLevel="0" collapsed="false">
      <c r="A1806" s="4" t="s">
        <v>13511</v>
      </c>
      <c r="B1806" s="4" t="s">
        <v>13512</v>
      </c>
      <c r="C1806" s="4" t="s">
        <v>13513</v>
      </c>
      <c r="D1806" s="4" t="n">
        <v>2026</v>
      </c>
      <c r="E1806" s="4" t="s">
        <v>91</v>
      </c>
      <c r="F1806" s="4" t="s">
        <v>13514</v>
      </c>
      <c r="G1806" s="4" t="str">
        <f aca="false">IF(LEFT(I1806,3)="R1 ","L6",IF(D1806&gt;=2014,"L1",IF(D1806&gt;=1998,"L2",IF(D1806&gt;=1987,"L3",IF(D1806&gt;=1978,"L4",IF(D1806&gt;=1965,"L5","L6"))))))</f>
        <v>L1</v>
      </c>
      <c r="H1806" s="4" t="str">
        <f aca="false">IFERROR(INDEX(Lanes!$C$2:$C$60,MATCH(LEFT(I1806,FIND(" ",I1806)-1),Lanes!$A$2:$A$60,0)),"?")</f>
        <v>Core</v>
      </c>
      <c r="I1806" s="4" t="s">
        <v>1687</v>
      </c>
      <c r="J1806" s="4"/>
      <c r="K1806" s="4" t="s">
        <v>445</v>
      </c>
      <c r="L1806" s="4" t="s">
        <v>753</v>
      </c>
      <c r="M1806" s="4" t="s">
        <v>13515</v>
      </c>
      <c r="N1806" s="4"/>
      <c r="O1806" s="4" t="s">
        <v>13516</v>
      </c>
      <c r="P1806" s="2" t="s">
        <v>13517</v>
      </c>
      <c r="Q1806" s="2" t="s">
        <v>13518</v>
      </c>
      <c r="R1806" s="4" t="s">
        <v>50</v>
      </c>
      <c r="S1806" s="4" t="s">
        <v>13519</v>
      </c>
      <c r="T1806" s="4" t="s">
        <v>402</v>
      </c>
      <c r="U1806" s="4"/>
      <c r="V1806" s="4" t="s">
        <v>13404</v>
      </c>
      <c r="W1806" s="4"/>
      <c r="X1806" s="2" t="s">
        <v>13520</v>
      </c>
      <c r="Y1806" s="4" t="s">
        <v>54</v>
      </c>
      <c r="Z1806" s="4"/>
      <c r="AA1806" s="4"/>
      <c r="AB1806" s="4"/>
    </row>
    <row r="1807" customFormat="false" ht="75" hidden="false" customHeight="true" outlineLevel="0" collapsed="false">
      <c r="A1807" s="4" t="s">
        <v>13521</v>
      </c>
      <c r="B1807" s="4" t="s">
        <v>13522</v>
      </c>
      <c r="C1807" s="4" t="s">
        <v>13523</v>
      </c>
      <c r="D1807" s="4" t="n">
        <v>2025</v>
      </c>
      <c r="E1807" s="4" t="s">
        <v>91</v>
      </c>
      <c r="F1807" s="4" t="s">
        <v>13524</v>
      </c>
      <c r="G1807" s="4" t="str">
        <f aca="false">IF(LEFT(I1807,3)="R1 ","L6",IF(D1807&gt;=2014,"L1",IF(D1807&gt;=1998,"L2",IF(D1807&gt;=1987,"L3",IF(D1807&gt;=1978,"L4",IF(D1807&gt;=1965,"L5","L6"))))))</f>
        <v>L1</v>
      </c>
      <c r="H1807" s="4" t="str">
        <f aca="false">IFERROR(INDEX(Lanes!$C$2:$C$60,MATCH(LEFT(I1807,FIND(" ",I1807)-1),Lanes!$A$2:$A$60,0)),"?")</f>
        <v>Core</v>
      </c>
      <c r="I1807" s="4" t="s">
        <v>1687</v>
      </c>
      <c r="J1807" s="4"/>
      <c r="K1807" s="4" t="s">
        <v>501</v>
      </c>
      <c r="L1807" s="4" t="s">
        <v>753</v>
      </c>
      <c r="M1807" s="4" t="s">
        <v>13525</v>
      </c>
      <c r="N1807" s="4"/>
      <c r="O1807" s="4" t="s">
        <v>13526</v>
      </c>
      <c r="P1807" s="2" t="s">
        <v>13527</v>
      </c>
      <c r="Q1807" s="2" t="s">
        <v>13528</v>
      </c>
      <c r="R1807" s="4" t="s">
        <v>50</v>
      </c>
      <c r="S1807" s="4" t="s">
        <v>13529</v>
      </c>
      <c r="T1807" s="4" t="s">
        <v>107</v>
      </c>
      <c r="U1807" s="4"/>
      <c r="V1807" s="4" t="s">
        <v>13530</v>
      </c>
      <c r="W1807" s="4"/>
      <c r="X1807" s="2" t="s">
        <v>13531</v>
      </c>
      <c r="Y1807" s="4" t="s">
        <v>54</v>
      </c>
      <c r="Z1807" s="4"/>
      <c r="AA1807" s="4"/>
      <c r="AB1807" s="4"/>
    </row>
    <row r="1808" customFormat="false" ht="75" hidden="false" customHeight="true" outlineLevel="0" collapsed="false">
      <c r="A1808" s="4" t="s">
        <v>13532</v>
      </c>
      <c r="B1808" s="4" t="s">
        <v>13533</v>
      </c>
      <c r="C1808" s="4" t="s">
        <v>13534</v>
      </c>
      <c r="D1808" s="4" t="n">
        <v>2025</v>
      </c>
      <c r="E1808" s="4" t="s">
        <v>91</v>
      </c>
      <c r="F1808" s="4" t="s">
        <v>12050</v>
      </c>
      <c r="G1808" s="4" t="str">
        <f aca="false">IF(LEFT(I1808,3)="R1 ","L6",IF(D1808&gt;=2014,"L1",IF(D1808&gt;=1998,"L2",IF(D1808&gt;=1987,"L3",IF(D1808&gt;=1978,"L4",IF(D1808&gt;=1965,"L5","L6"))))))</f>
        <v>L1</v>
      </c>
      <c r="H1808" s="4" t="str">
        <f aca="false">IFERROR(INDEX(Lanes!$C$2:$C$60,MATCH(LEFT(I1808,FIND(" ",I1808)-1),Lanes!$A$2:$A$60,0)),"?")</f>
        <v>Core</v>
      </c>
      <c r="I1808" s="4" t="s">
        <v>1687</v>
      </c>
      <c r="J1808" s="4"/>
      <c r="K1808" s="4" t="s">
        <v>387</v>
      </c>
      <c r="L1808" s="4" t="s">
        <v>753</v>
      </c>
      <c r="M1808" s="4" t="s">
        <v>754</v>
      </c>
      <c r="N1808" s="4" t="s">
        <v>1594</v>
      </c>
      <c r="O1808" s="4" t="s">
        <v>13535</v>
      </c>
      <c r="P1808" s="2" t="s">
        <v>13536</v>
      </c>
      <c r="Q1808" s="2" t="s">
        <v>13537</v>
      </c>
      <c r="R1808" s="4" t="s">
        <v>50</v>
      </c>
      <c r="S1808" s="4" t="s">
        <v>13538</v>
      </c>
      <c r="T1808" s="4" t="s">
        <v>402</v>
      </c>
      <c r="U1808" s="4"/>
      <c r="V1808" s="4" t="s">
        <v>13539</v>
      </c>
      <c r="W1808" s="4"/>
      <c r="X1808" s="2" t="s">
        <v>13540</v>
      </c>
      <c r="Y1808" s="4" t="s">
        <v>54</v>
      </c>
      <c r="Z1808" s="4"/>
      <c r="AA1808" s="4"/>
      <c r="AB1808" s="4"/>
    </row>
    <row r="1809" customFormat="false" ht="75" hidden="false" customHeight="true" outlineLevel="0" collapsed="false">
      <c r="A1809" s="4" t="s">
        <v>13541</v>
      </c>
      <c r="B1809" s="4" t="s">
        <v>13542</v>
      </c>
      <c r="C1809" s="4" t="s">
        <v>13542</v>
      </c>
      <c r="D1809" s="4" t="n">
        <v>2020</v>
      </c>
      <c r="E1809" s="4" t="s">
        <v>91</v>
      </c>
      <c r="F1809" s="4" t="s">
        <v>1142</v>
      </c>
      <c r="G1809" s="4" t="str">
        <f aca="false">IF(LEFT(I1809,3)="R1 ","L6",IF(D1809&gt;=2014,"L1",IF(D1809&gt;=1998,"L2",IF(D1809&gt;=1987,"L3",IF(D1809&gt;=1978,"L4",IF(D1809&gt;=1965,"L5","L6"))))))</f>
        <v>L1</v>
      </c>
      <c r="H1809" s="4" t="str">
        <f aca="false">IFERROR(INDEX(Lanes!$C$2:$C$60,MATCH(LEFT(I1809,FIND(" ",I1809)-1),Lanes!$A$2:$A$60,0)),"?")</f>
        <v>Core</v>
      </c>
      <c r="I1809" s="4" t="s">
        <v>1687</v>
      </c>
      <c r="J1809" s="4"/>
      <c r="K1809" s="4" t="s">
        <v>387</v>
      </c>
      <c r="L1809" s="4" t="s">
        <v>93</v>
      </c>
      <c r="M1809" s="4" t="s">
        <v>13543</v>
      </c>
      <c r="N1809" s="4"/>
      <c r="O1809" s="4" t="s">
        <v>13544</v>
      </c>
      <c r="P1809" s="2" t="s">
        <v>13545</v>
      </c>
      <c r="Q1809" s="2" t="s">
        <v>13546</v>
      </c>
      <c r="R1809" s="4" t="s">
        <v>50</v>
      </c>
      <c r="S1809" s="4" t="s">
        <v>13547</v>
      </c>
      <c r="T1809" s="4" t="s">
        <v>402</v>
      </c>
      <c r="U1809" s="4"/>
      <c r="V1809" s="4"/>
      <c r="W1809" s="4"/>
      <c r="X1809" s="2" t="s">
        <v>13548</v>
      </c>
      <c r="Y1809" s="4" t="s">
        <v>77</v>
      </c>
      <c r="Z1809" s="4"/>
      <c r="AA1809" s="4"/>
      <c r="AB1809" s="4"/>
    </row>
    <row r="1810" customFormat="false" ht="75" hidden="false" customHeight="true" outlineLevel="0" collapsed="false">
      <c r="A1810" s="4" t="s">
        <v>13549</v>
      </c>
      <c r="B1810" s="4" t="s">
        <v>13542</v>
      </c>
      <c r="C1810" s="4" t="s">
        <v>13550</v>
      </c>
      <c r="D1810" s="4" t="n">
        <v>2025</v>
      </c>
      <c r="E1810" s="4" t="s">
        <v>91</v>
      </c>
      <c r="F1810" s="4" t="s">
        <v>1142</v>
      </c>
      <c r="G1810" s="4" t="str">
        <f aca="false">IF(LEFT(I1810,3)="R1 ","L6",IF(D1810&gt;=2014,"L1",IF(D1810&gt;=1998,"L2",IF(D1810&gt;=1987,"L3",IF(D1810&gt;=1978,"L4",IF(D1810&gt;=1965,"L5","L6"))))))</f>
        <v>L1</v>
      </c>
      <c r="H1810" s="4" t="str">
        <f aca="false">IFERROR(INDEX(Lanes!$C$2:$C$60,MATCH(LEFT(I1810,FIND(" ",I1810)-1),Lanes!$A$2:$A$60,0)),"?")</f>
        <v>Core</v>
      </c>
      <c r="I1810" s="4" t="s">
        <v>1687</v>
      </c>
      <c r="J1810" s="4"/>
      <c r="K1810" s="4" t="s">
        <v>387</v>
      </c>
      <c r="L1810" s="4" t="s">
        <v>93</v>
      </c>
      <c r="M1810" s="4" t="s">
        <v>13543</v>
      </c>
      <c r="N1810" s="4"/>
      <c r="O1810" s="4" t="s">
        <v>13551</v>
      </c>
      <c r="P1810" s="2" t="s">
        <v>13552</v>
      </c>
      <c r="Q1810" s="2" t="s">
        <v>13553</v>
      </c>
      <c r="R1810" s="4" t="s">
        <v>50</v>
      </c>
      <c r="S1810" s="4" t="s">
        <v>13554</v>
      </c>
      <c r="T1810" s="4" t="s">
        <v>107</v>
      </c>
      <c r="U1810" s="4"/>
      <c r="V1810" s="4" t="s">
        <v>13539</v>
      </c>
      <c r="W1810" s="4"/>
      <c r="X1810" s="2" t="s">
        <v>13555</v>
      </c>
      <c r="Y1810" s="4" t="s">
        <v>54</v>
      </c>
      <c r="Z1810" s="4"/>
      <c r="AA1810" s="4"/>
      <c r="AB1810" s="4"/>
    </row>
    <row r="1811" customFormat="false" ht="75" hidden="false" customHeight="true" outlineLevel="0" collapsed="false">
      <c r="A1811" s="4" t="s">
        <v>13556</v>
      </c>
      <c r="B1811" s="4" t="s">
        <v>13557</v>
      </c>
      <c r="C1811" s="4" t="s">
        <v>13558</v>
      </c>
      <c r="D1811" s="4" t="n">
        <v>2021</v>
      </c>
      <c r="E1811" s="4" t="s">
        <v>91</v>
      </c>
      <c r="F1811" s="4" t="s">
        <v>13559</v>
      </c>
      <c r="G1811" s="4" t="str">
        <f aca="false">IF(LEFT(I1811,3)="R1 ","L6",IF(D1811&gt;=2014,"L1",IF(D1811&gt;=1998,"L2",IF(D1811&gt;=1987,"L3",IF(D1811&gt;=1978,"L4",IF(D1811&gt;=1965,"L5","L6"))))))</f>
        <v>L1</v>
      </c>
      <c r="H1811" s="4" t="str">
        <f aca="false">IFERROR(INDEX(Lanes!$C$2:$C$60,MATCH(LEFT(I1811,FIND(" ",I1811)-1),Lanes!$A$2:$A$60,0)),"?")</f>
        <v>Core</v>
      </c>
      <c r="I1811" s="4" t="s">
        <v>1687</v>
      </c>
      <c r="J1811" s="4"/>
      <c r="K1811" s="4" t="s">
        <v>387</v>
      </c>
      <c r="L1811" s="4" t="s">
        <v>352</v>
      </c>
      <c r="M1811" s="4" t="s">
        <v>353</v>
      </c>
      <c r="N1811" s="4" t="s">
        <v>354</v>
      </c>
      <c r="O1811" s="4" t="s">
        <v>13560</v>
      </c>
      <c r="P1811" s="2" t="s">
        <v>13561</v>
      </c>
      <c r="Q1811" s="2" t="s">
        <v>13562</v>
      </c>
      <c r="R1811" s="4" t="s">
        <v>50</v>
      </c>
      <c r="S1811" s="4" t="s">
        <v>13563</v>
      </c>
      <c r="T1811" s="4" t="s">
        <v>107</v>
      </c>
      <c r="U1811" s="4"/>
      <c r="V1811" s="4" t="s">
        <v>13564</v>
      </c>
      <c r="W1811" s="4"/>
      <c r="X1811" s="2" t="s">
        <v>13565</v>
      </c>
      <c r="Y1811" s="4" t="s">
        <v>54</v>
      </c>
      <c r="Z1811" s="4"/>
      <c r="AA1811" s="4"/>
      <c r="AB1811" s="4"/>
    </row>
    <row r="1812" customFormat="false" ht="75" hidden="false" customHeight="true" outlineLevel="0" collapsed="false">
      <c r="A1812" s="4" t="s">
        <v>13566</v>
      </c>
      <c r="B1812" s="4" t="s">
        <v>13557</v>
      </c>
      <c r="C1812" s="4" t="s">
        <v>13567</v>
      </c>
      <c r="D1812" s="4" t="n">
        <v>2024</v>
      </c>
      <c r="E1812" s="4" t="s">
        <v>91</v>
      </c>
      <c r="F1812" s="4" t="s">
        <v>13568</v>
      </c>
      <c r="G1812" s="4" t="str">
        <f aca="false">IF(LEFT(I1812,3)="R1 ","L6",IF(D1812&gt;=2014,"L1",IF(D1812&gt;=1998,"L2",IF(D1812&gt;=1987,"L3",IF(D1812&gt;=1978,"L4",IF(D1812&gt;=1965,"L5","L6"))))))</f>
        <v>L1</v>
      </c>
      <c r="H1812" s="4" t="str">
        <f aca="false">IFERROR(INDEX(Lanes!$C$2:$C$60,MATCH(LEFT(I1812,FIND(" ",I1812)-1),Lanes!$A$2:$A$60,0)),"?")</f>
        <v>Core</v>
      </c>
      <c r="I1812" s="4" t="s">
        <v>1687</v>
      </c>
      <c r="J1812" s="4"/>
      <c r="K1812" s="4" t="s">
        <v>387</v>
      </c>
      <c r="L1812" s="4" t="s">
        <v>352</v>
      </c>
      <c r="M1812" s="4" t="s">
        <v>353</v>
      </c>
      <c r="N1812" s="4" t="s">
        <v>354</v>
      </c>
      <c r="O1812" s="4" t="s">
        <v>13569</v>
      </c>
      <c r="P1812" s="2" t="s">
        <v>13570</v>
      </c>
      <c r="Q1812" s="2" t="s">
        <v>13571</v>
      </c>
      <c r="R1812" s="4" t="s">
        <v>50</v>
      </c>
      <c r="S1812" s="4" t="s">
        <v>13572</v>
      </c>
      <c r="T1812" s="4" t="s">
        <v>107</v>
      </c>
      <c r="U1812" s="4"/>
      <c r="V1812" s="4" t="s">
        <v>13564</v>
      </c>
      <c r="W1812" s="4"/>
      <c r="X1812" s="2" t="s">
        <v>13573</v>
      </c>
      <c r="Y1812" s="4" t="s">
        <v>54</v>
      </c>
      <c r="Z1812" s="4"/>
      <c r="AA1812" s="4"/>
      <c r="AB1812" s="4"/>
    </row>
    <row r="1813" customFormat="false" ht="75" hidden="false" customHeight="true" outlineLevel="0" collapsed="false">
      <c r="A1813" s="4" t="s">
        <v>13574</v>
      </c>
      <c r="B1813" s="4" t="s">
        <v>13575</v>
      </c>
      <c r="C1813" s="4" t="s">
        <v>13576</v>
      </c>
      <c r="D1813" s="4" t="n">
        <v>2024</v>
      </c>
      <c r="E1813" s="4" t="s">
        <v>91</v>
      </c>
      <c r="F1813" s="4" t="s">
        <v>1142</v>
      </c>
      <c r="G1813" s="4" t="str">
        <f aca="false">IF(LEFT(I1813,3)="R1 ","L6",IF(D1813&gt;=2014,"L1",IF(D1813&gt;=1998,"L2",IF(D1813&gt;=1987,"L3",IF(D1813&gt;=1978,"L4",IF(D1813&gt;=1965,"L5","L6"))))))</f>
        <v>L1</v>
      </c>
      <c r="H1813" s="4" t="str">
        <f aca="false">IFERROR(INDEX(Lanes!$C$2:$C$60,MATCH(LEFT(I1813,FIND(" ",I1813)-1),Lanes!$A$2:$A$60,0)),"?")</f>
        <v>Core</v>
      </c>
      <c r="I1813" s="4" t="s">
        <v>1687</v>
      </c>
      <c r="J1813" s="4"/>
      <c r="K1813" s="4" t="s">
        <v>445</v>
      </c>
      <c r="L1813" s="4" t="s">
        <v>5550</v>
      </c>
      <c r="M1813" s="4" t="s">
        <v>11575</v>
      </c>
      <c r="N1813" s="4" t="s">
        <v>11576</v>
      </c>
      <c r="O1813" s="4" t="s">
        <v>13577</v>
      </c>
      <c r="P1813" s="2" t="s">
        <v>13578</v>
      </c>
      <c r="Q1813" s="2" t="s">
        <v>13579</v>
      </c>
      <c r="R1813" s="4" t="s">
        <v>50</v>
      </c>
      <c r="S1813" s="4" t="s">
        <v>13580</v>
      </c>
      <c r="T1813" s="4" t="s">
        <v>107</v>
      </c>
      <c r="U1813" s="4"/>
      <c r="V1813" s="4" t="s">
        <v>13581</v>
      </c>
      <c r="W1813" s="4"/>
      <c r="X1813" s="2" t="s">
        <v>13582</v>
      </c>
      <c r="Y1813" s="4" t="s">
        <v>54</v>
      </c>
      <c r="Z1813" s="4"/>
      <c r="AA1813" s="4"/>
      <c r="AB1813" s="4"/>
    </row>
    <row r="1814" customFormat="false" ht="75" hidden="false" customHeight="true" outlineLevel="0" collapsed="false">
      <c r="A1814" s="4" t="s">
        <v>13583</v>
      </c>
      <c r="B1814" s="4" t="s">
        <v>13575</v>
      </c>
      <c r="C1814" s="4" t="s">
        <v>13584</v>
      </c>
      <c r="D1814" s="4" t="n">
        <v>2026</v>
      </c>
      <c r="E1814" s="4" t="s">
        <v>91</v>
      </c>
      <c r="F1814" s="4" t="s">
        <v>1142</v>
      </c>
      <c r="G1814" s="4" t="str">
        <f aca="false">IF(LEFT(I1814,3)="R1 ","L6",IF(D1814&gt;=2014,"L1",IF(D1814&gt;=1998,"L2",IF(D1814&gt;=1987,"L3",IF(D1814&gt;=1978,"L4",IF(D1814&gt;=1965,"L5","L6"))))))</f>
        <v>L1</v>
      </c>
      <c r="H1814" s="4" t="str">
        <f aca="false">IFERROR(INDEX(Lanes!$C$2:$C$60,MATCH(LEFT(I1814,FIND(" ",I1814)-1),Lanes!$A$2:$A$60,0)),"?")</f>
        <v>Core</v>
      </c>
      <c r="I1814" s="4" t="s">
        <v>1687</v>
      </c>
      <c r="J1814" s="4"/>
      <c r="K1814" s="4" t="s">
        <v>445</v>
      </c>
      <c r="L1814" s="4" t="s">
        <v>5550</v>
      </c>
      <c r="M1814" s="4" t="s">
        <v>11575</v>
      </c>
      <c r="N1814" s="4" t="s">
        <v>11576</v>
      </c>
      <c r="O1814" s="4" t="s">
        <v>13585</v>
      </c>
      <c r="P1814" s="2" t="s">
        <v>13586</v>
      </c>
      <c r="Q1814" s="2" t="s">
        <v>13587</v>
      </c>
      <c r="R1814" s="4" t="s">
        <v>50</v>
      </c>
      <c r="S1814" s="4" t="s">
        <v>13588</v>
      </c>
      <c r="T1814" s="4" t="s">
        <v>402</v>
      </c>
      <c r="U1814" s="4"/>
      <c r="V1814" s="4" t="s">
        <v>13320</v>
      </c>
      <c r="W1814" s="4"/>
      <c r="X1814" s="2" t="s">
        <v>13589</v>
      </c>
      <c r="Y1814" s="4" t="s">
        <v>54</v>
      </c>
      <c r="Z1814" s="4"/>
      <c r="AA1814" s="4"/>
      <c r="AB1814" s="4"/>
    </row>
    <row r="1815" customFormat="false" ht="75" hidden="false" customHeight="true" outlineLevel="0" collapsed="false">
      <c r="A1815" s="4" t="s">
        <v>13590</v>
      </c>
      <c r="B1815" s="4" t="s">
        <v>13591</v>
      </c>
      <c r="C1815" s="4" t="s">
        <v>13592</v>
      </c>
      <c r="D1815" s="4" t="n">
        <v>2024</v>
      </c>
      <c r="E1815" s="4" t="s">
        <v>91</v>
      </c>
      <c r="F1815" s="4" t="s">
        <v>10287</v>
      </c>
      <c r="G1815" s="4" t="str">
        <f aca="false">IF(LEFT(I1815,3)="R1 ","L6",IF(D1815&gt;=2014,"L1",IF(D1815&gt;=1998,"L2",IF(D1815&gt;=1987,"L3",IF(D1815&gt;=1978,"L4",IF(D1815&gt;=1965,"L5","L6"))))))</f>
        <v>L1</v>
      </c>
      <c r="H1815" s="4" t="str">
        <f aca="false">IFERROR(INDEX(Lanes!$C$2:$C$60,MATCH(LEFT(I1815,FIND(" ",I1815)-1),Lanes!$A$2:$A$60,0)),"?")</f>
        <v>Core</v>
      </c>
      <c r="I1815" s="4" t="s">
        <v>1687</v>
      </c>
      <c r="J1815" s="4"/>
      <c r="K1815" s="4" t="s">
        <v>387</v>
      </c>
      <c r="L1815" s="4" t="s">
        <v>887</v>
      </c>
      <c r="M1815" s="4" t="s">
        <v>2084</v>
      </c>
      <c r="N1815" s="4"/>
      <c r="O1815" s="4" t="s">
        <v>13593</v>
      </c>
      <c r="P1815" s="2" t="s">
        <v>13594</v>
      </c>
      <c r="Q1815" s="2" t="s">
        <v>13595</v>
      </c>
      <c r="R1815" s="4" t="s">
        <v>50</v>
      </c>
      <c r="S1815" s="4" t="s">
        <v>13596</v>
      </c>
      <c r="T1815" s="4" t="s">
        <v>107</v>
      </c>
      <c r="U1815" s="4"/>
      <c r="V1815" s="4" t="s">
        <v>13456</v>
      </c>
      <c r="W1815" s="4"/>
      <c r="X1815" s="2" t="s">
        <v>13597</v>
      </c>
      <c r="Y1815" s="4" t="s">
        <v>54</v>
      </c>
      <c r="Z1815" s="4"/>
      <c r="AA1815" s="4"/>
      <c r="AB1815" s="4"/>
    </row>
    <row r="1816" customFormat="false" ht="75" hidden="false" customHeight="true" outlineLevel="0" collapsed="false">
      <c r="A1816" s="4" t="s">
        <v>13598</v>
      </c>
      <c r="B1816" s="4" t="s">
        <v>13599</v>
      </c>
      <c r="C1816" s="4" t="s">
        <v>13600</v>
      </c>
      <c r="D1816" s="4" t="n">
        <v>2005</v>
      </c>
      <c r="E1816" s="4" t="s">
        <v>396</v>
      </c>
      <c r="F1816" s="4" t="s">
        <v>349</v>
      </c>
      <c r="G1816" s="4" t="str">
        <f aca="false">IF(LEFT(I1816,3)="R1 ","L6",IF(D1816&gt;=2014,"L1",IF(D1816&gt;=1998,"L2",IF(D1816&gt;=1987,"L3",IF(D1816&gt;=1978,"L4",IF(D1816&gt;=1965,"L5","L6"))))))</f>
        <v>L2</v>
      </c>
      <c r="H1816" s="4" t="str">
        <f aca="false">IFERROR(INDEX(Lanes!$C$2:$C$60,MATCH(LEFT(I1816,FIND(" ",I1816)-1),Lanes!$A$2:$A$60,0)),"?")</f>
        <v>V</v>
      </c>
      <c r="I1816" s="4" t="s">
        <v>350</v>
      </c>
      <c r="J1816" s="4"/>
      <c r="K1816" s="4" t="s">
        <v>370</v>
      </c>
      <c r="L1816" s="4" t="s">
        <v>352</v>
      </c>
      <c r="M1816" s="4" t="s">
        <v>353</v>
      </c>
      <c r="N1816" s="4"/>
      <c r="O1816" s="4" t="s">
        <v>13601</v>
      </c>
      <c r="P1816" s="2" t="s">
        <v>13602</v>
      </c>
      <c r="Q1816" s="2" t="s">
        <v>13603</v>
      </c>
      <c r="R1816" s="4" t="s">
        <v>50</v>
      </c>
      <c r="S1816" s="4" t="s">
        <v>13604</v>
      </c>
      <c r="T1816" s="4" t="s">
        <v>107</v>
      </c>
      <c r="U1816" s="4"/>
      <c r="V1816" s="4"/>
      <c r="W1816" s="4" t="s">
        <v>75</v>
      </c>
      <c r="X1816" s="2" t="s">
        <v>13605</v>
      </c>
      <c r="Y1816" s="4" t="s">
        <v>77</v>
      </c>
      <c r="Z1816" s="4"/>
      <c r="AA1816" s="4"/>
      <c r="AB1816" s="4"/>
    </row>
    <row r="1817" customFormat="false" ht="75" hidden="false" customHeight="true" outlineLevel="0" collapsed="false">
      <c r="A1817" s="4" t="s">
        <v>13606</v>
      </c>
      <c r="B1817" s="4" t="s">
        <v>13599</v>
      </c>
      <c r="C1817" s="4" t="s">
        <v>13607</v>
      </c>
      <c r="D1817" s="4" t="n">
        <v>2005</v>
      </c>
      <c r="E1817" s="4" t="s">
        <v>91</v>
      </c>
      <c r="F1817" s="4" t="s">
        <v>349</v>
      </c>
      <c r="G1817" s="4" t="str">
        <f aca="false">IF(LEFT(I1817,3)="R1 ","L6",IF(D1817&gt;=2014,"L1",IF(D1817&gt;=1998,"L2",IF(D1817&gt;=1987,"L3",IF(D1817&gt;=1978,"L4",IF(D1817&gt;=1965,"L5","L6"))))))</f>
        <v>L2</v>
      </c>
      <c r="H1817" s="4" t="str">
        <f aca="false">IFERROR(INDEX(Lanes!$C$2:$C$60,MATCH(LEFT(I1817,FIND(" ",I1817)-1),Lanes!$A$2:$A$60,0)),"?")</f>
        <v>V</v>
      </c>
      <c r="I1817" s="4" t="s">
        <v>350</v>
      </c>
      <c r="J1817" s="4"/>
      <c r="K1817" s="4" t="s">
        <v>370</v>
      </c>
      <c r="L1817" s="4" t="s">
        <v>352</v>
      </c>
      <c r="M1817" s="4" t="s">
        <v>353</v>
      </c>
      <c r="N1817" s="4"/>
      <c r="O1817" s="4" t="s">
        <v>13608</v>
      </c>
      <c r="P1817" s="2" t="s">
        <v>13609</v>
      </c>
      <c r="Q1817" s="2" t="s">
        <v>13610</v>
      </c>
      <c r="R1817" s="4" t="s">
        <v>50</v>
      </c>
      <c r="S1817" s="4" t="s">
        <v>13611</v>
      </c>
      <c r="T1817" s="4" t="s">
        <v>52</v>
      </c>
      <c r="U1817" s="4"/>
      <c r="V1817" s="4"/>
      <c r="W1817" s="4" t="s">
        <v>75</v>
      </c>
      <c r="X1817" s="2" t="s">
        <v>13612</v>
      </c>
      <c r="Y1817" s="4" t="s">
        <v>77</v>
      </c>
      <c r="Z1817" s="4"/>
      <c r="AA1817" s="4"/>
      <c r="AB1817" s="4"/>
    </row>
    <row r="1818" customFormat="false" ht="75" hidden="false" customHeight="true" outlineLevel="0" collapsed="false">
      <c r="A1818" s="4" t="s">
        <v>13613</v>
      </c>
      <c r="B1818" s="4" t="s">
        <v>13599</v>
      </c>
      <c r="C1818" s="4" t="s">
        <v>13614</v>
      </c>
      <c r="D1818" s="4" t="n">
        <v>2006</v>
      </c>
      <c r="E1818" s="4" t="s">
        <v>91</v>
      </c>
      <c r="F1818" s="4" t="s">
        <v>349</v>
      </c>
      <c r="G1818" s="4" t="str">
        <f aca="false">IF(LEFT(I1818,3)="R1 ","L6",IF(D1818&gt;=2014,"L1",IF(D1818&gt;=1998,"L2",IF(D1818&gt;=1987,"L3",IF(D1818&gt;=1978,"L4",IF(D1818&gt;=1965,"L5","L6"))))))</f>
        <v>L2</v>
      </c>
      <c r="H1818" s="4" t="str">
        <f aca="false">IFERROR(INDEX(Lanes!$C$2:$C$60,MATCH(LEFT(I1818,FIND(" ",I1818)-1),Lanes!$A$2:$A$60,0)),"?")</f>
        <v>V</v>
      </c>
      <c r="I1818" s="4" t="s">
        <v>350</v>
      </c>
      <c r="J1818" s="4"/>
      <c r="K1818" s="4" t="s">
        <v>370</v>
      </c>
      <c r="L1818" s="4" t="s">
        <v>352</v>
      </c>
      <c r="M1818" s="4" t="s">
        <v>353</v>
      </c>
      <c r="N1818" s="4"/>
      <c r="O1818" s="4" t="s">
        <v>13615</v>
      </c>
      <c r="P1818" s="2" t="s">
        <v>13616</v>
      </c>
      <c r="Q1818" s="2" t="s">
        <v>13617</v>
      </c>
      <c r="R1818" s="4" t="s">
        <v>50</v>
      </c>
      <c r="S1818" s="4" t="s">
        <v>13618</v>
      </c>
      <c r="T1818" s="4" t="s">
        <v>107</v>
      </c>
      <c r="U1818" s="4"/>
      <c r="V1818" s="4"/>
      <c r="W1818" s="4" t="s">
        <v>75</v>
      </c>
      <c r="X1818" s="2" t="s">
        <v>13619</v>
      </c>
      <c r="Y1818" s="4" t="s">
        <v>77</v>
      </c>
      <c r="Z1818" s="4"/>
      <c r="AA1818" s="4"/>
      <c r="AB1818" s="4"/>
    </row>
    <row r="1819" customFormat="false" ht="75" hidden="false" customHeight="true" outlineLevel="0" collapsed="false">
      <c r="A1819" s="4" t="s">
        <v>13620</v>
      </c>
      <c r="B1819" s="4" t="s">
        <v>13599</v>
      </c>
      <c r="C1819" s="4" t="s">
        <v>13621</v>
      </c>
      <c r="D1819" s="4" t="n">
        <v>2007</v>
      </c>
      <c r="E1819" s="4" t="s">
        <v>41</v>
      </c>
      <c r="F1819" s="4" t="s">
        <v>349</v>
      </c>
      <c r="G1819" s="4" t="str">
        <f aca="false">IF(LEFT(I1819,3)="R1 ","L6",IF(D1819&gt;=2014,"L1",IF(D1819&gt;=1998,"L2",IF(D1819&gt;=1987,"L3",IF(D1819&gt;=1978,"L4",IF(D1819&gt;=1965,"L5","L6"))))))</f>
        <v>L2</v>
      </c>
      <c r="H1819" s="4" t="str">
        <f aca="false">IFERROR(INDEX(Lanes!$C$2:$C$60,MATCH(LEFT(I1819,FIND(" ",I1819)-1),Lanes!$A$2:$A$60,0)),"?")</f>
        <v>V</v>
      </c>
      <c r="I1819" s="4" t="s">
        <v>350</v>
      </c>
      <c r="J1819" s="4"/>
      <c r="K1819" s="4" t="s">
        <v>370</v>
      </c>
      <c r="L1819" s="4" t="s">
        <v>352</v>
      </c>
      <c r="M1819" s="4" t="s">
        <v>353</v>
      </c>
      <c r="N1819" s="4"/>
      <c r="O1819" s="4" t="s">
        <v>13622</v>
      </c>
      <c r="P1819" s="2" t="s">
        <v>13623</v>
      </c>
      <c r="Q1819" s="2" t="s">
        <v>13624</v>
      </c>
      <c r="R1819" s="4" t="s">
        <v>50</v>
      </c>
      <c r="S1819" s="4" t="s">
        <v>13625</v>
      </c>
      <c r="T1819" s="4" t="s">
        <v>402</v>
      </c>
      <c r="U1819" s="4"/>
      <c r="V1819" s="4"/>
      <c r="W1819" s="4" t="s">
        <v>75</v>
      </c>
      <c r="X1819" s="2" t="s">
        <v>13626</v>
      </c>
      <c r="Y1819" s="4" t="s">
        <v>77</v>
      </c>
      <c r="Z1819" s="4"/>
      <c r="AA1819" s="4"/>
      <c r="AB1819" s="4"/>
    </row>
    <row r="1820" customFormat="false" ht="75" hidden="false" customHeight="true" outlineLevel="0" collapsed="false">
      <c r="A1820" s="4" t="s">
        <v>13627</v>
      </c>
      <c r="B1820" s="4" t="s">
        <v>13599</v>
      </c>
      <c r="C1820" s="4" t="s">
        <v>13628</v>
      </c>
      <c r="D1820" s="4" t="n">
        <v>2009</v>
      </c>
      <c r="E1820" s="4" t="s">
        <v>91</v>
      </c>
      <c r="F1820" s="4" t="s">
        <v>349</v>
      </c>
      <c r="G1820" s="4" t="str">
        <f aca="false">IF(LEFT(I1820,3)="R1 ","L6",IF(D1820&gt;=2014,"L1",IF(D1820&gt;=1998,"L2",IF(D1820&gt;=1987,"L3",IF(D1820&gt;=1978,"L4",IF(D1820&gt;=1965,"L5","L6"))))))</f>
        <v>L2</v>
      </c>
      <c r="H1820" s="4" t="str">
        <f aca="false">IFERROR(INDEX(Lanes!$C$2:$C$60,MATCH(LEFT(I1820,FIND(" ",I1820)-1),Lanes!$A$2:$A$60,0)),"?")</f>
        <v>V</v>
      </c>
      <c r="I1820" s="4" t="s">
        <v>350</v>
      </c>
      <c r="J1820" s="4"/>
      <c r="K1820" s="4" t="s">
        <v>370</v>
      </c>
      <c r="L1820" s="4" t="s">
        <v>352</v>
      </c>
      <c r="M1820" s="4" t="s">
        <v>353</v>
      </c>
      <c r="N1820" s="4"/>
      <c r="O1820" s="4" t="s">
        <v>13629</v>
      </c>
      <c r="P1820" s="2" t="s">
        <v>13630</v>
      </c>
      <c r="Q1820" s="2" t="s">
        <v>13631</v>
      </c>
      <c r="R1820" s="4" t="s">
        <v>50</v>
      </c>
      <c r="S1820" s="4" t="s">
        <v>13632</v>
      </c>
      <c r="T1820" s="4" t="s">
        <v>52</v>
      </c>
      <c r="U1820" s="4"/>
      <c r="V1820" s="4"/>
      <c r="W1820" s="4" t="s">
        <v>75</v>
      </c>
      <c r="X1820" s="2" t="s">
        <v>13633</v>
      </c>
      <c r="Y1820" s="4" t="s">
        <v>77</v>
      </c>
      <c r="Z1820" s="4"/>
      <c r="AA1820" s="4"/>
      <c r="AB1820" s="4"/>
    </row>
    <row r="1821" customFormat="false" ht="75" hidden="false" customHeight="true" outlineLevel="0" collapsed="false">
      <c r="A1821" s="4" t="s">
        <v>13634</v>
      </c>
      <c r="B1821" s="4" t="s">
        <v>13635</v>
      </c>
      <c r="C1821" s="4" t="s">
        <v>13636</v>
      </c>
      <c r="D1821" s="4" t="n">
        <v>2009</v>
      </c>
      <c r="E1821" s="4" t="s">
        <v>2246</v>
      </c>
      <c r="F1821" s="4" t="s">
        <v>349</v>
      </c>
      <c r="G1821" s="4" t="str">
        <f aca="false">IF(LEFT(I1821,3)="R1 ","L6",IF(D1821&gt;=2014,"L1",IF(D1821&gt;=1998,"L2",IF(D1821&gt;=1987,"L3",IF(D1821&gt;=1978,"L4",IF(D1821&gt;=1965,"L5","L6"))))))</f>
        <v>L2</v>
      </c>
      <c r="H1821" s="4" t="str">
        <f aca="false">IFERROR(INDEX(Lanes!$C$2:$C$60,MATCH(LEFT(I1821,FIND(" ",I1821)-1),Lanes!$A$2:$A$60,0)),"?")</f>
        <v>V</v>
      </c>
      <c r="I1821" s="4" t="s">
        <v>350</v>
      </c>
      <c r="J1821" s="4"/>
      <c r="K1821" s="4" t="s">
        <v>44</v>
      </c>
      <c r="L1821" s="4" t="s">
        <v>352</v>
      </c>
      <c r="M1821" s="4" t="s">
        <v>13637</v>
      </c>
      <c r="N1821" s="4"/>
      <c r="O1821" s="4" t="s">
        <v>13638</v>
      </c>
      <c r="P1821" s="2" t="s">
        <v>13639</v>
      </c>
      <c r="Q1821" s="2" t="s">
        <v>13640</v>
      </c>
      <c r="R1821" s="4" t="s">
        <v>50</v>
      </c>
      <c r="S1821" s="4" t="s">
        <v>13641</v>
      </c>
      <c r="T1821" s="4" t="s">
        <v>52</v>
      </c>
      <c r="U1821" s="4"/>
      <c r="V1821" s="4"/>
      <c r="W1821" s="4"/>
      <c r="X1821" s="2" t="s">
        <v>13642</v>
      </c>
      <c r="Y1821" s="4" t="s">
        <v>77</v>
      </c>
      <c r="Z1821" s="4"/>
      <c r="AA1821" s="4"/>
      <c r="AB1821" s="4"/>
    </row>
    <row r="1822" customFormat="false" ht="75" hidden="false" customHeight="true" outlineLevel="0" collapsed="false">
      <c r="A1822" s="4" t="s">
        <v>13643</v>
      </c>
      <c r="B1822" s="4" t="s">
        <v>13644</v>
      </c>
      <c r="C1822" s="4" t="s">
        <v>13644</v>
      </c>
      <c r="D1822" s="4" t="n">
        <v>2002</v>
      </c>
      <c r="E1822" s="4" t="s">
        <v>413</v>
      </c>
      <c r="F1822" s="4" t="s">
        <v>13645</v>
      </c>
      <c r="G1822" s="4" t="str">
        <f aca="false">IF(LEFT(I1822,3)="R1 ","L6",IF(D1822&gt;=2014,"L1",IF(D1822&gt;=1998,"L2",IF(D1822&gt;=1987,"L3",IF(D1822&gt;=1978,"L4",IF(D1822&gt;=1965,"L5","L6"))))))</f>
        <v>L2</v>
      </c>
      <c r="H1822" s="4" t="str">
        <f aca="false">IFERROR(INDEX(Lanes!$C$2:$C$60,MATCH(LEFT(I1822,FIND(" ",I1822)-1),Lanes!$A$2:$A$60,0)),"?")</f>
        <v>V</v>
      </c>
      <c r="I1822" s="4" t="s">
        <v>350</v>
      </c>
      <c r="J1822" s="4" t="s">
        <v>378</v>
      </c>
      <c r="K1822" s="4" t="s">
        <v>44</v>
      </c>
      <c r="L1822" s="4" t="s">
        <v>352</v>
      </c>
      <c r="M1822" s="4" t="s">
        <v>353</v>
      </c>
      <c r="N1822" s="4"/>
      <c r="O1822" s="4" t="s">
        <v>13646</v>
      </c>
      <c r="P1822" s="2" t="s">
        <v>13647</v>
      </c>
      <c r="Q1822" s="2" t="s">
        <v>13648</v>
      </c>
      <c r="R1822" s="4" t="s">
        <v>50</v>
      </c>
      <c r="S1822" s="4" t="s">
        <v>13649</v>
      </c>
      <c r="T1822" s="4" t="s">
        <v>402</v>
      </c>
      <c r="U1822" s="4"/>
      <c r="V1822" s="4"/>
      <c r="W1822" s="4"/>
      <c r="X1822" s="2" t="s">
        <v>13650</v>
      </c>
      <c r="Y1822" s="4" t="s">
        <v>77</v>
      </c>
      <c r="Z1822" s="4"/>
      <c r="AA1822" s="4"/>
      <c r="AB1822" s="4"/>
    </row>
    <row r="1823" customFormat="false" ht="75" hidden="false" customHeight="true" outlineLevel="0" collapsed="false">
      <c r="A1823" s="4" t="s">
        <v>13651</v>
      </c>
      <c r="B1823" s="4" t="s">
        <v>13652</v>
      </c>
      <c r="C1823" s="4" t="s">
        <v>13652</v>
      </c>
      <c r="D1823" s="4" t="n">
        <v>2009</v>
      </c>
      <c r="E1823" s="4" t="s">
        <v>2246</v>
      </c>
      <c r="F1823" s="4" t="s">
        <v>13653</v>
      </c>
      <c r="G1823" s="4" t="str">
        <f aca="false">IF(LEFT(I1823,3)="R1 ","L6",IF(D1823&gt;=2014,"L1",IF(D1823&gt;=1998,"L2",IF(D1823&gt;=1987,"L3",IF(D1823&gt;=1978,"L4",IF(D1823&gt;=1965,"L5","L6"))))))</f>
        <v>L2</v>
      </c>
      <c r="H1823" s="4" t="str">
        <f aca="false">IFERROR(INDEX(Lanes!$C$2:$C$60,MATCH(LEFT(I1823,FIND(" ",I1823)-1),Lanes!$A$2:$A$60,0)),"?")</f>
        <v>V</v>
      </c>
      <c r="I1823" s="4" t="s">
        <v>9653</v>
      </c>
      <c r="J1823" s="4" t="s">
        <v>13654</v>
      </c>
      <c r="K1823" s="4" t="s">
        <v>445</v>
      </c>
      <c r="L1823" s="4" t="s">
        <v>352</v>
      </c>
      <c r="M1823" s="4" t="s">
        <v>1538</v>
      </c>
      <c r="N1823" s="4"/>
      <c r="O1823" s="4" t="s">
        <v>13655</v>
      </c>
      <c r="P1823" s="2" t="s">
        <v>13656</v>
      </c>
      <c r="Q1823" s="2" t="s">
        <v>13657</v>
      </c>
      <c r="R1823" s="4" t="s">
        <v>50</v>
      </c>
      <c r="S1823" s="4" t="s">
        <v>13658</v>
      </c>
      <c r="T1823" s="4" t="s">
        <v>402</v>
      </c>
      <c r="U1823" s="4"/>
      <c r="V1823" s="4"/>
      <c r="W1823" s="4"/>
      <c r="X1823" s="2" t="s">
        <v>13659</v>
      </c>
      <c r="Y1823" s="4" t="s">
        <v>77</v>
      </c>
      <c r="Z1823" s="4"/>
      <c r="AA1823" s="4"/>
      <c r="AB1823" s="4"/>
    </row>
    <row r="1824" customFormat="false" ht="75" hidden="false" customHeight="true" outlineLevel="0" collapsed="false">
      <c r="A1824" s="4" t="s">
        <v>13660</v>
      </c>
      <c r="B1824" s="4" t="s">
        <v>13661</v>
      </c>
      <c r="C1824" s="4" t="s">
        <v>13662</v>
      </c>
      <c r="D1824" s="4" t="n">
        <v>1996</v>
      </c>
      <c r="E1824" s="4" t="s">
        <v>91</v>
      </c>
      <c r="F1824" s="4" t="s">
        <v>13663</v>
      </c>
      <c r="G1824" s="4" t="str">
        <f aca="false">IF(LEFT(I1824,3)="R1 ","L6",IF(D1824&gt;=2014,"L1",IF(D1824&gt;=1998,"L2",IF(D1824&gt;=1987,"L3",IF(D1824&gt;=1978,"L4",IF(D1824&gt;=1965,"L5","L6"))))))</f>
        <v>L3</v>
      </c>
      <c r="H1824" s="4" t="str">
        <f aca="false">IFERROR(INDEX(Lanes!$C$2:$C$60,MATCH(LEFT(I1824,FIND(" ",I1824)-1),Lanes!$A$2:$A$60,0)),"?")</f>
        <v>V</v>
      </c>
      <c r="I1824" s="4" t="s">
        <v>350</v>
      </c>
      <c r="J1824" s="4"/>
      <c r="K1824" s="4" t="s">
        <v>3617</v>
      </c>
      <c r="L1824" s="4" t="s">
        <v>93</v>
      </c>
      <c r="M1824" s="4" t="s">
        <v>1855</v>
      </c>
      <c r="N1824" s="4" t="s">
        <v>1856</v>
      </c>
      <c r="O1824" s="4" t="s">
        <v>13664</v>
      </c>
      <c r="P1824" s="2" t="s">
        <v>13665</v>
      </c>
      <c r="Q1824" s="2" t="s">
        <v>13666</v>
      </c>
      <c r="R1824" s="4" t="s">
        <v>50</v>
      </c>
      <c r="S1824" s="4" t="s">
        <v>13667</v>
      </c>
      <c r="T1824" s="4" t="s">
        <v>402</v>
      </c>
      <c r="U1824" s="4"/>
      <c r="V1824" s="4"/>
      <c r="W1824" s="4" t="s">
        <v>75</v>
      </c>
      <c r="X1824" s="2" t="s">
        <v>13668</v>
      </c>
      <c r="Y1824" s="4" t="s">
        <v>77</v>
      </c>
      <c r="Z1824" s="4"/>
      <c r="AA1824" s="4"/>
      <c r="AB1824" s="4"/>
    </row>
    <row r="1825" customFormat="false" ht="75" hidden="false" customHeight="true" outlineLevel="0" collapsed="false">
      <c r="A1825" s="4" t="s">
        <v>13669</v>
      </c>
      <c r="B1825" s="4" t="s">
        <v>13661</v>
      </c>
      <c r="C1825" s="4" t="s">
        <v>13670</v>
      </c>
      <c r="D1825" s="4" t="n">
        <v>1999</v>
      </c>
      <c r="E1825" s="4" t="s">
        <v>91</v>
      </c>
      <c r="F1825" s="4" t="s">
        <v>10927</v>
      </c>
      <c r="G1825" s="4" t="str">
        <f aca="false">IF(LEFT(I1825,3)="R1 ","L6",IF(D1825&gt;=2014,"L1",IF(D1825&gt;=1998,"L2",IF(D1825&gt;=1987,"L3",IF(D1825&gt;=1978,"L4",IF(D1825&gt;=1965,"L5","L6"))))))</f>
        <v>L2</v>
      </c>
      <c r="H1825" s="4" t="str">
        <f aca="false">IFERROR(INDEX(Lanes!$C$2:$C$60,MATCH(LEFT(I1825,FIND(" ",I1825)-1),Lanes!$A$2:$A$60,0)),"?")</f>
        <v>V</v>
      </c>
      <c r="I1825" s="4" t="s">
        <v>350</v>
      </c>
      <c r="J1825" s="4"/>
      <c r="K1825" s="4" t="s">
        <v>3617</v>
      </c>
      <c r="L1825" s="4" t="s">
        <v>93</v>
      </c>
      <c r="M1825" s="4" t="s">
        <v>1855</v>
      </c>
      <c r="N1825" s="4" t="s">
        <v>1856</v>
      </c>
      <c r="O1825" s="4" t="s">
        <v>13671</v>
      </c>
      <c r="P1825" s="2" t="s">
        <v>13672</v>
      </c>
      <c r="Q1825" s="2" t="s">
        <v>13673</v>
      </c>
      <c r="R1825" s="4" t="s">
        <v>50</v>
      </c>
      <c r="S1825" s="4" t="s">
        <v>13674</v>
      </c>
      <c r="T1825" s="4" t="s">
        <v>402</v>
      </c>
      <c r="U1825" s="4"/>
      <c r="V1825" s="4"/>
      <c r="W1825" s="4" t="s">
        <v>75</v>
      </c>
      <c r="X1825" s="2" t="s">
        <v>13675</v>
      </c>
      <c r="Y1825" s="4" t="s">
        <v>77</v>
      </c>
      <c r="Z1825" s="4"/>
      <c r="AA1825" s="4"/>
      <c r="AB1825" s="4"/>
    </row>
    <row r="1826" customFormat="false" ht="75" hidden="false" customHeight="true" outlineLevel="0" collapsed="false">
      <c r="A1826" s="4" t="s">
        <v>13676</v>
      </c>
      <c r="B1826" s="4" t="s">
        <v>13661</v>
      </c>
      <c r="C1826" s="4" t="s">
        <v>13677</v>
      </c>
      <c r="D1826" s="4" t="n">
        <v>1999</v>
      </c>
      <c r="E1826" s="4" t="s">
        <v>91</v>
      </c>
      <c r="F1826" s="4" t="s">
        <v>13678</v>
      </c>
      <c r="G1826" s="4" t="str">
        <f aca="false">IF(LEFT(I1826,3)="R1 ","L6",IF(D1826&gt;=2014,"L1",IF(D1826&gt;=1998,"L2",IF(D1826&gt;=1987,"L3",IF(D1826&gt;=1978,"L4",IF(D1826&gt;=1965,"L5","L6"))))))</f>
        <v>L2</v>
      </c>
      <c r="H1826" s="4" t="str">
        <f aca="false">IFERROR(INDEX(Lanes!$C$2:$C$60,MATCH(LEFT(I1826,FIND(" ",I1826)-1),Lanes!$A$2:$A$60,0)),"?")</f>
        <v>V</v>
      </c>
      <c r="I1826" s="4" t="s">
        <v>350</v>
      </c>
      <c r="J1826" s="4"/>
      <c r="K1826" s="4" t="s">
        <v>3617</v>
      </c>
      <c r="L1826" s="4" t="s">
        <v>93</v>
      </c>
      <c r="M1826" s="4" t="s">
        <v>1855</v>
      </c>
      <c r="N1826" s="4" t="s">
        <v>1856</v>
      </c>
      <c r="O1826" s="4" t="s">
        <v>13679</v>
      </c>
      <c r="P1826" s="2" t="s">
        <v>13680</v>
      </c>
      <c r="Q1826" s="2" t="s">
        <v>13681</v>
      </c>
      <c r="R1826" s="4" t="s">
        <v>50</v>
      </c>
      <c r="S1826" s="4" t="s">
        <v>13682</v>
      </c>
      <c r="T1826" s="4" t="s">
        <v>402</v>
      </c>
      <c r="U1826" s="4"/>
      <c r="V1826" s="4"/>
      <c r="W1826" s="4" t="s">
        <v>75</v>
      </c>
      <c r="X1826" s="2" t="s">
        <v>13683</v>
      </c>
      <c r="Y1826" s="4" t="s">
        <v>77</v>
      </c>
      <c r="Z1826" s="4"/>
      <c r="AA1826" s="4"/>
      <c r="AB1826" s="4"/>
    </row>
    <row r="1827" customFormat="false" ht="75" hidden="false" customHeight="true" outlineLevel="0" collapsed="false">
      <c r="A1827" s="4" t="s">
        <v>13684</v>
      </c>
      <c r="B1827" s="4" t="s">
        <v>13661</v>
      </c>
      <c r="C1827" s="4" t="s">
        <v>13685</v>
      </c>
      <c r="D1827" s="4" t="n">
        <v>2001</v>
      </c>
      <c r="E1827" s="4" t="s">
        <v>91</v>
      </c>
      <c r="F1827" s="4" t="s">
        <v>13686</v>
      </c>
      <c r="G1827" s="4" t="str">
        <f aca="false">IF(LEFT(I1827,3)="R1 ","L6",IF(D1827&gt;=2014,"L1",IF(D1827&gt;=1998,"L2",IF(D1827&gt;=1987,"L3",IF(D1827&gt;=1978,"L4",IF(D1827&gt;=1965,"L5","L6"))))))</f>
        <v>L2</v>
      </c>
      <c r="H1827" s="4" t="str">
        <f aca="false">IFERROR(INDEX(Lanes!$C$2:$C$60,MATCH(LEFT(I1827,FIND(" ",I1827)-1),Lanes!$A$2:$A$60,0)),"?")</f>
        <v>V</v>
      </c>
      <c r="I1827" s="4" t="s">
        <v>350</v>
      </c>
      <c r="J1827" s="4"/>
      <c r="K1827" s="4" t="s">
        <v>3617</v>
      </c>
      <c r="L1827" s="4" t="s">
        <v>93</v>
      </c>
      <c r="M1827" s="4" t="s">
        <v>1855</v>
      </c>
      <c r="N1827" s="4" t="s">
        <v>1856</v>
      </c>
      <c r="O1827" s="4" t="s">
        <v>13687</v>
      </c>
      <c r="P1827" s="2" t="s">
        <v>13688</v>
      </c>
      <c r="Q1827" s="2" t="s">
        <v>13689</v>
      </c>
      <c r="R1827" s="4" t="s">
        <v>50</v>
      </c>
      <c r="S1827" s="4" t="s">
        <v>13690</v>
      </c>
      <c r="T1827" s="4" t="s">
        <v>402</v>
      </c>
      <c r="U1827" s="4"/>
      <c r="V1827" s="4"/>
      <c r="W1827" s="4" t="s">
        <v>75</v>
      </c>
      <c r="X1827" s="2" t="s">
        <v>13691</v>
      </c>
      <c r="Y1827" s="4" t="s">
        <v>54</v>
      </c>
      <c r="Z1827" s="4"/>
      <c r="AA1827" s="4"/>
      <c r="AB1827" s="4"/>
    </row>
    <row r="1828" customFormat="false" ht="75" hidden="false" customHeight="true" outlineLevel="0" collapsed="false">
      <c r="A1828" s="4" t="s">
        <v>13692</v>
      </c>
      <c r="B1828" s="4" t="s">
        <v>13661</v>
      </c>
      <c r="C1828" s="4" t="s">
        <v>13693</v>
      </c>
      <c r="D1828" s="4" t="n">
        <v>2003</v>
      </c>
      <c r="E1828" s="4" t="s">
        <v>91</v>
      </c>
      <c r="F1828" s="4" t="s">
        <v>13694</v>
      </c>
      <c r="G1828" s="4" t="str">
        <f aca="false">IF(LEFT(I1828,3)="R1 ","L6",IF(D1828&gt;=2014,"L1",IF(D1828&gt;=1998,"L2",IF(D1828&gt;=1987,"L3",IF(D1828&gt;=1978,"L4",IF(D1828&gt;=1965,"L5","L6"))))))</f>
        <v>L2</v>
      </c>
      <c r="H1828" s="4" t="str">
        <f aca="false">IFERROR(INDEX(Lanes!$C$2:$C$60,MATCH(LEFT(I1828,FIND(" ",I1828)-1),Lanes!$A$2:$A$60,0)),"?")</f>
        <v>V</v>
      </c>
      <c r="I1828" s="4" t="s">
        <v>350</v>
      </c>
      <c r="J1828" s="4"/>
      <c r="K1828" s="4" t="s">
        <v>3617</v>
      </c>
      <c r="L1828" s="4" t="s">
        <v>93</v>
      </c>
      <c r="M1828" s="4" t="s">
        <v>1855</v>
      </c>
      <c r="N1828" s="4" t="s">
        <v>1856</v>
      </c>
      <c r="O1828" s="4" t="s">
        <v>13695</v>
      </c>
      <c r="P1828" s="2" t="s">
        <v>13696</v>
      </c>
      <c r="Q1828" s="2" t="s">
        <v>13697</v>
      </c>
      <c r="R1828" s="4" t="s">
        <v>50</v>
      </c>
      <c r="S1828" s="4" t="s">
        <v>13698</v>
      </c>
      <c r="T1828" s="4" t="s">
        <v>52</v>
      </c>
      <c r="U1828" s="4"/>
      <c r="V1828" s="4"/>
      <c r="W1828" s="4" t="s">
        <v>75</v>
      </c>
      <c r="X1828" s="2" t="s">
        <v>13699</v>
      </c>
      <c r="Y1828" s="4" t="s">
        <v>77</v>
      </c>
      <c r="Z1828" s="4"/>
      <c r="AA1828" s="4"/>
      <c r="AB1828" s="4"/>
    </row>
    <row r="1829" customFormat="false" ht="75" hidden="false" customHeight="true" outlineLevel="0" collapsed="false">
      <c r="A1829" s="4" t="s">
        <v>13700</v>
      </c>
      <c r="B1829" s="4" t="s">
        <v>13661</v>
      </c>
      <c r="C1829" s="4" t="s">
        <v>13701</v>
      </c>
      <c r="D1829" s="4" t="n">
        <v>2006</v>
      </c>
      <c r="E1829" s="4" t="s">
        <v>91</v>
      </c>
      <c r="F1829" s="4" t="s">
        <v>13702</v>
      </c>
      <c r="G1829" s="4" t="str">
        <f aca="false">IF(LEFT(I1829,3)="R1 ","L6",IF(D1829&gt;=2014,"L1",IF(D1829&gt;=1998,"L2",IF(D1829&gt;=1987,"L3",IF(D1829&gt;=1978,"L4",IF(D1829&gt;=1965,"L5","L6"))))))</f>
        <v>L2</v>
      </c>
      <c r="H1829" s="4" t="str">
        <f aca="false">IFERROR(INDEX(Lanes!$C$2:$C$60,MATCH(LEFT(I1829,FIND(" ",I1829)-1),Lanes!$A$2:$A$60,0)),"?")</f>
        <v>V</v>
      </c>
      <c r="I1829" s="4" t="s">
        <v>350</v>
      </c>
      <c r="J1829" s="4"/>
      <c r="K1829" s="4" t="s">
        <v>3617</v>
      </c>
      <c r="L1829" s="4" t="s">
        <v>93</v>
      </c>
      <c r="M1829" s="4" t="s">
        <v>1855</v>
      </c>
      <c r="N1829" s="4" t="s">
        <v>1856</v>
      </c>
      <c r="O1829" s="4" t="s">
        <v>13703</v>
      </c>
      <c r="P1829" s="2" t="s">
        <v>13704</v>
      </c>
      <c r="Q1829" s="2" t="s">
        <v>13705</v>
      </c>
      <c r="R1829" s="4" t="s">
        <v>50</v>
      </c>
      <c r="S1829" s="4" t="s">
        <v>13706</v>
      </c>
      <c r="T1829" s="4" t="s">
        <v>52</v>
      </c>
      <c r="U1829" s="4"/>
      <c r="V1829" s="4"/>
      <c r="W1829" s="4" t="s">
        <v>75</v>
      </c>
      <c r="X1829" s="2" t="s">
        <v>13707</v>
      </c>
      <c r="Y1829" s="4" t="s">
        <v>77</v>
      </c>
      <c r="Z1829" s="4"/>
      <c r="AA1829" s="4"/>
      <c r="AB1829" s="4"/>
    </row>
    <row r="1830" customFormat="false" ht="75" hidden="false" customHeight="true" outlineLevel="0" collapsed="false">
      <c r="A1830" s="4" t="s">
        <v>13708</v>
      </c>
      <c r="B1830" s="4" t="s">
        <v>13709</v>
      </c>
      <c r="C1830" s="4" t="s">
        <v>13710</v>
      </c>
      <c r="D1830" s="4" t="n">
        <v>2008</v>
      </c>
      <c r="E1830" s="4" t="s">
        <v>2246</v>
      </c>
      <c r="F1830" s="4" t="s">
        <v>13702</v>
      </c>
      <c r="G1830" s="4" t="str">
        <f aca="false">IF(LEFT(I1830,3)="R1 ","L6",IF(D1830&gt;=2014,"L1",IF(D1830&gt;=1998,"L2",IF(D1830&gt;=1987,"L3",IF(D1830&gt;=1978,"L4",IF(D1830&gt;=1965,"L5","L6"))))))</f>
        <v>L2</v>
      </c>
      <c r="H1830" s="4" t="str">
        <f aca="false">IFERROR(INDEX(Lanes!$C$2:$C$60,MATCH(LEFT(I1830,FIND(" ",I1830)-1),Lanes!$A$2:$A$60,0)),"?")</f>
        <v>V</v>
      </c>
      <c r="I1830" s="4" t="s">
        <v>350</v>
      </c>
      <c r="J1830" s="4"/>
      <c r="K1830" s="4" t="s">
        <v>3617</v>
      </c>
      <c r="L1830" s="4" t="s">
        <v>93</v>
      </c>
      <c r="M1830" s="4" t="s">
        <v>1855</v>
      </c>
      <c r="N1830" s="4" t="s">
        <v>1856</v>
      </c>
      <c r="O1830" s="4" t="s">
        <v>13711</v>
      </c>
      <c r="P1830" s="2" t="s">
        <v>13712</v>
      </c>
      <c r="Q1830" s="2" t="s">
        <v>13713</v>
      </c>
      <c r="R1830" s="4" t="s">
        <v>50</v>
      </c>
      <c r="S1830" s="4" t="s">
        <v>13714</v>
      </c>
      <c r="T1830" s="4" t="s">
        <v>107</v>
      </c>
      <c r="U1830" s="4"/>
      <c r="V1830" s="4"/>
      <c r="W1830" s="4"/>
      <c r="X1830" s="2" t="s">
        <v>13715</v>
      </c>
      <c r="Y1830" s="4" t="s">
        <v>77</v>
      </c>
      <c r="Z1830" s="4"/>
      <c r="AA1830" s="4"/>
      <c r="AB1830" s="4"/>
    </row>
    <row r="1831" customFormat="false" ht="75" hidden="false" customHeight="true" outlineLevel="0" collapsed="false">
      <c r="A1831" s="4" t="s">
        <v>13716</v>
      </c>
      <c r="B1831" s="4" t="s">
        <v>13661</v>
      </c>
      <c r="C1831" s="4" t="s">
        <v>13717</v>
      </c>
      <c r="D1831" s="4" t="n">
        <v>2011</v>
      </c>
      <c r="E1831" s="4" t="s">
        <v>91</v>
      </c>
      <c r="F1831" s="4" t="s">
        <v>13718</v>
      </c>
      <c r="G1831" s="4" t="str">
        <f aca="false">IF(LEFT(I1831,3)="R1 ","L6",IF(D1831&gt;=2014,"L1",IF(D1831&gt;=1998,"L2",IF(D1831&gt;=1987,"L3",IF(D1831&gt;=1978,"L4",IF(D1831&gt;=1965,"L5","L6"))))))</f>
        <v>L2</v>
      </c>
      <c r="H1831" s="4" t="str">
        <f aca="false">IFERROR(INDEX(Lanes!$C$2:$C$60,MATCH(LEFT(I1831,FIND(" ",I1831)-1),Lanes!$A$2:$A$60,0)),"?")</f>
        <v>V</v>
      </c>
      <c r="I1831" s="4" t="s">
        <v>350</v>
      </c>
      <c r="J1831" s="4"/>
      <c r="K1831" s="4" t="s">
        <v>3617</v>
      </c>
      <c r="L1831" s="4" t="s">
        <v>93</v>
      </c>
      <c r="M1831" s="4" t="s">
        <v>1855</v>
      </c>
      <c r="N1831" s="4" t="s">
        <v>1856</v>
      </c>
      <c r="O1831" s="4" t="s">
        <v>13719</v>
      </c>
      <c r="P1831" s="2" t="s">
        <v>13720</v>
      </c>
      <c r="Q1831" s="2" t="s">
        <v>13721</v>
      </c>
      <c r="R1831" s="4" t="s">
        <v>50</v>
      </c>
      <c r="S1831" s="4" t="s">
        <v>13722</v>
      </c>
      <c r="T1831" s="4" t="s">
        <v>402</v>
      </c>
      <c r="U1831" s="4"/>
      <c r="V1831" s="4"/>
      <c r="W1831" s="4" t="s">
        <v>75</v>
      </c>
      <c r="X1831" s="2" t="s">
        <v>13723</v>
      </c>
      <c r="Y1831" s="4" t="s">
        <v>77</v>
      </c>
      <c r="Z1831" s="4"/>
      <c r="AA1831" s="4"/>
      <c r="AB1831" s="4"/>
    </row>
    <row r="1832" customFormat="false" ht="75" hidden="false" customHeight="true" outlineLevel="0" collapsed="false">
      <c r="A1832" s="4" t="s">
        <v>13724</v>
      </c>
      <c r="B1832" s="4" t="s">
        <v>13661</v>
      </c>
      <c r="C1832" s="4" t="s">
        <v>13725</v>
      </c>
      <c r="D1832" s="4" t="n">
        <v>2014</v>
      </c>
      <c r="E1832" s="4" t="s">
        <v>91</v>
      </c>
      <c r="F1832" s="4" t="s">
        <v>13726</v>
      </c>
      <c r="G1832" s="4" t="str">
        <f aca="false">IF(LEFT(I1832,3)="R1 ","L6",IF(D1832&gt;=2014,"L1",IF(D1832&gt;=1998,"L2",IF(D1832&gt;=1987,"L3",IF(D1832&gt;=1978,"L4",IF(D1832&gt;=1965,"L5","L6"))))))</f>
        <v>L1</v>
      </c>
      <c r="H1832" s="4" t="str">
        <f aca="false">IFERROR(INDEX(Lanes!$C$2:$C$60,MATCH(LEFT(I1832,FIND(" ",I1832)-1),Lanes!$A$2:$A$60,0)),"?")</f>
        <v>V</v>
      </c>
      <c r="I1832" s="4" t="s">
        <v>350</v>
      </c>
      <c r="J1832" s="4"/>
      <c r="K1832" s="4" t="s">
        <v>3617</v>
      </c>
      <c r="L1832" s="4" t="s">
        <v>93</v>
      </c>
      <c r="M1832" s="4" t="s">
        <v>1855</v>
      </c>
      <c r="N1832" s="4" t="s">
        <v>1856</v>
      </c>
      <c r="O1832" s="4" t="s">
        <v>13727</v>
      </c>
      <c r="P1832" s="2" t="s">
        <v>13728</v>
      </c>
      <c r="Q1832" s="2" t="s">
        <v>13729</v>
      </c>
      <c r="R1832" s="4" t="s">
        <v>50</v>
      </c>
      <c r="S1832" s="4" t="s">
        <v>13730</v>
      </c>
      <c r="T1832" s="4" t="s">
        <v>107</v>
      </c>
      <c r="U1832" s="4"/>
      <c r="V1832" s="4"/>
      <c r="W1832" s="4" t="s">
        <v>75</v>
      </c>
      <c r="X1832" s="2" t="s">
        <v>13723</v>
      </c>
      <c r="Y1832" s="4" t="s">
        <v>77</v>
      </c>
      <c r="Z1832" s="4"/>
      <c r="AA1832" s="4"/>
      <c r="AB1832" s="4"/>
    </row>
    <row r="1833" customFormat="false" ht="75" hidden="false" customHeight="true" outlineLevel="0" collapsed="false">
      <c r="A1833" s="4" t="s">
        <v>13731</v>
      </c>
      <c r="B1833" s="4" t="s">
        <v>13732</v>
      </c>
      <c r="C1833" s="4" t="s">
        <v>13733</v>
      </c>
      <c r="D1833" s="4" t="n">
        <v>2000</v>
      </c>
      <c r="E1833" s="4" t="s">
        <v>91</v>
      </c>
      <c r="F1833" s="4" t="s">
        <v>13686</v>
      </c>
      <c r="G1833" s="4" t="str">
        <f aca="false">IF(LEFT(I1833,3)="R1 ","L6",IF(D1833&gt;=2014,"L1",IF(D1833&gt;=1998,"L2",IF(D1833&gt;=1987,"L3",IF(D1833&gt;=1978,"L4",IF(D1833&gt;=1965,"L5","L6"))))))</f>
        <v>L2</v>
      </c>
      <c r="H1833" s="4" t="str">
        <f aca="false">IFERROR(INDEX(Lanes!$C$2:$C$60,MATCH(LEFT(I1833,FIND(" ",I1833)-1),Lanes!$A$2:$A$60,0)),"?")</f>
        <v>V</v>
      </c>
      <c r="I1833" s="4" t="s">
        <v>350</v>
      </c>
      <c r="J1833" s="4"/>
      <c r="K1833" s="4" t="s">
        <v>44</v>
      </c>
      <c r="L1833" s="4" t="s">
        <v>93</v>
      </c>
      <c r="M1833" s="4" t="s">
        <v>1855</v>
      </c>
      <c r="N1833" s="4" t="s">
        <v>1856</v>
      </c>
      <c r="O1833" s="4" t="s">
        <v>13734</v>
      </c>
      <c r="P1833" s="2" t="s">
        <v>13735</v>
      </c>
      <c r="Q1833" s="2" t="s">
        <v>13736</v>
      </c>
      <c r="R1833" s="4" t="s">
        <v>50</v>
      </c>
      <c r="S1833" s="4" t="s">
        <v>13737</v>
      </c>
      <c r="T1833" s="4" t="s">
        <v>402</v>
      </c>
      <c r="U1833" s="4"/>
      <c r="V1833" s="4"/>
      <c r="W1833" s="4"/>
      <c r="X1833" s="2" t="s">
        <v>13738</v>
      </c>
      <c r="Y1833" s="4" t="s">
        <v>77</v>
      </c>
      <c r="Z1833" s="4"/>
      <c r="AA1833" s="4"/>
      <c r="AB1833" s="4"/>
    </row>
    <row r="1834" customFormat="false" ht="75" hidden="false" customHeight="true" outlineLevel="0" collapsed="false">
      <c r="A1834" s="4" t="s">
        <v>13739</v>
      </c>
      <c r="B1834" s="4" t="s">
        <v>13732</v>
      </c>
      <c r="C1834" s="4" t="s">
        <v>13740</v>
      </c>
      <c r="D1834" s="4" t="n">
        <v>2005</v>
      </c>
      <c r="E1834" s="4" t="s">
        <v>91</v>
      </c>
      <c r="F1834" s="4" t="s">
        <v>13741</v>
      </c>
      <c r="G1834" s="4" t="str">
        <f aca="false">IF(LEFT(I1834,3)="R1 ","L6",IF(D1834&gt;=2014,"L1",IF(D1834&gt;=1998,"L2",IF(D1834&gt;=1987,"L3",IF(D1834&gt;=1978,"L4",IF(D1834&gt;=1965,"L5","L6"))))))</f>
        <v>L2</v>
      </c>
      <c r="H1834" s="4" t="str">
        <f aca="false">IFERROR(INDEX(Lanes!$C$2:$C$60,MATCH(LEFT(I1834,FIND(" ",I1834)-1),Lanes!$A$2:$A$60,0)),"?")</f>
        <v>V</v>
      </c>
      <c r="I1834" s="4" t="s">
        <v>350</v>
      </c>
      <c r="J1834" s="4" t="s">
        <v>386</v>
      </c>
      <c r="K1834" s="4" t="s">
        <v>387</v>
      </c>
      <c r="L1834" s="4" t="s">
        <v>93</v>
      </c>
      <c r="M1834" s="4" t="s">
        <v>1855</v>
      </c>
      <c r="N1834" s="4" t="s">
        <v>1856</v>
      </c>
      <c r="O1834" s="4" t="s">
        <v>13742</v>
      </c>
      <c r="P1834" s="2" t="s">
        <v>13743</v>
      </c>
      <c r="Q1834" s="2" t="s">
        <v>13744</v>
      </c>
      <c r="R1834" s="4" t="s">
        <v>50</v>
      </c>
      <c r="S1834" s="4" t="s">
        <v>13745</v>
      </c>
      <c r="T1834" s="4" t="s">
        <v>107</v>
      </c>
      <c r="U1834" s="4"/>
      <c r="V1834" s="4"/>
      <c r="W1834" s="4"/>
      <c r="X1834" s="2" t="s">
        <v>13746</v>
      </c>
      <c r="Y1834" s="4" t="s">
        <v>77</v>
      </c>
      <c r="Z1834" s="4"/>
      <c r="AA1834" s="4"/>
      <c r="AB1834" s="4"/>
    </row>
    <row r="1835" customFormat="false" ht="75" hidden="false" customHeight="true" outlineLevel="0" collapsed="false">
      <c r="A1835" s="4" t="s">
        <v>13747</v>
      </c>
      <c r="B1835" s="4" t="s">
        <v>13748</v>
      </c>
      <c r="C1835" s="4" t="s">
        <v>13749</v>
      </c>
      <c r="D1835" s="4" t="n">
        <v>2002</v>
      </c>
      <c r="E1835" s="4" t="s">
        <v>91</v>
      </c>
      <c r="F1835" s="4" t="s">
        <v>13750</v>
      </c>
      <c r="G1835" s="4" t="str">
        <f aca="false">IF(LEFT(I1835,3)="R1 ","L6",IF(D1835&gt;=2014,"L1",IF(D1835&gt;=1998,"L2",IF(D1835&gt;=1987,"L3",IF(D1835&gt;=1978,"L4",IF(D1835&gt;=1965,"L5","L6"))))))</f>
        <v>L2</v>
      </c>
      <c r="H1835" s="4" t="str">
        <f aca="false">IFERROR(INDEX(Lanes!$C$2:$C$60,MATCH(LEFT(I1835,FIND(" ",I1835)-1),Lanes!$A$2:$A$60,0)),"?")</f>
        <v>V</v>
      </c>
      <c r="I1835" s="4" t="s">
        <v>350</v>
      </c>
      <c r="J1835" s="4"/>
      <c r="K1835" s="4" t="s">
        <v>44</v>
      </c>
      <c r="L1835" s="4" t="s">
        <v>93</v>
      </c>
      <c r="M1835" s="4" t="s">
        <v>1855</v>
      </c>
      <c r="N1835" s="4" t="s">
        <v>1856</v>
      </c>
      <c r="O1835" s="4" t="s">
        <v>13751</v>
      </c>
      <c r="P1835" s="2" t="s">
        <v>13752</v>
      </c>
      <c r="Q1835" s="2" t="s">
        <v>13753</v>
      </c>
      <c r="R1835" s="4" t="s">
        <v>50</v>
      </c>
      <c r="S1835" s="4" t="s">
        <v>13754</v>
      </c>
      <c r="T1835" s="4" t="s">
        <v>402</v>
      </c>
      <c r="U1835" s="4"/>
      <c r="V1835" s="4"/>
      <c r="W1835" s="4" t="s">
        <v>75</v>
      </c>
      <c r="X1835" s="2" t="s">
        <v>13755</v>
      </c>
      <c r="Y1835" s="4" t="s">
        <v>77</v>
      </c>
      <c r="Z1835" s="4"/>
      <c r="AA1835" s="4"/>
      <c r="AB1835" s="4"/>
    </row>
    <row r="1836" customFormat="false" ht="75" hidden="false" customHeight="true" outlineLevel="0" collapsed="false">
      <c r="A1836" s="4" t="s">
        <v>13756</v>
      </c>
      <c r="B1836" s="4" t="s">
        <v>13748</v>
      </c>
      <c r="C1836" s="4" t="s">
        <v>13757</v>
      </c>
      <c r="D1836" s="4" t="n">
        <v>2004</v>
      </c>
      <c r="E1836" s="4" t="s">
        <v>91</v>
      </c>
      <c r="F1836" s="4" t="s">
        <v>13694</v>
      </c>
      <c r="G1836" s="4" t="str">
        <f aca="false">IF(LEFT(I1836,3)="R1 ","L6",IF(D1836&gt;=2014,"L1",IF(D1836&gt;=1998,"L2",IF(D1836&gt;=1987,"L3",IF(D1836&gt;=1978,"L4",IF(D1836&gt;=1965,"L5","L6"))))))</f>
        <v>L2</v>
      </c>
      <c r="H1836" s="4" t="str">
        <f aca="false">IFERROR(INDEX(Lanes!$C$2:$C$60,MATCH(LEFT(I1836,FIND(" ",I1836)-1),Lanes!$A$2:$A$60,0)),"?")</f>
        <v>V</v>
      </c>
      <c r="I1836" s="4" t="s">
        <v>350</v>
      </c>
      <c r="J1836" s="4"/>
      <c r="K1836" s="4" t="s">
        <v>44</v>
      </c>
      <c r="L1836" s="4" t="s">
        <v>93</v>
      </c>
      <c r="M1836" s="4" t="s">
        <v>1855</v>
      </c>
      <c r="N1836" s="4" t="s">
        <v>1856</v>
      </c>
      <c r="O1836" s="4" t="s">
        <v>13758</v>
      </c>
      <c r="P1836" s="2" t="s">
        <v>13759</v>
      </c>
      <c r="Q1836" s="2" t="s">
        <v>13760</v>
      </c>
      <c r="R1836" s="4" t="s">
        <v>50</v>
      </c>
      <c r="S1836" s="4" t="s">
        <v>13761</v>
      </c>
      <c r="T1836" s="4" t="s">
        <v>402</v>
      </c>
      <c r="U1836" s="4"/>
      <c r="V1836" s="4"/>
      <c r="W1836" s="4" t="s">
        <v>75</v>
      </c>
      <c r="X1836" s="2" t="s">
        <v>13762</v>
      </c>
      <c r="Y1836" s="4" t="s">
        <v>77</v>
      </c>
      <c r="Z1836" s="4"/>
      <c r="AA1836" s="4"/>
      <c r="AB1836" s="4"/>
    </row>
    <row r="1837" customFormat="false" ht="75" hidden="false" customHeight="true" outlineLevel="0" collapsed="false">
      <c r="A1837" s="4" t="s">
        <v>13763</v>
      </c>
      <c r="B1837" s="4" t="s">
        <v>13748</v>
      </c>
      <c r="C1837" s="4" t="s">
        <v>13764</v>
      </c>
      <c r="D1837" s="4" t="n">
        <v>2012</v>
      </c>
      <c r="E1837" s="4" t="s">
        <v>91</v>
      </c>
      <c r="F1837" s="4" t="s">
        <v>13765</v>
      </c>
      <c r="G1837" s="4" t="str">
        <f aca="false">IF(LEFT(I1837,3)="R1 ","L6",IF(D1837&gt;=2014,"L1",IF(D1837&gt;=1998,"L2",IF(D1837&gt;=1987,"L3",IF(D1837&gt;=1978,"L4",IF(D1837&gt;=1965,"L5","L6"))))))</f>
        <v>L2</v>
      </c>
      <c r="H1837" s="4" t="str">
        <f aca="false">IFERROR(INDEX(Lanes!$C$2:$C$60,MATCH(LEFT(I1837,FIND(" ",I1837)-1),Lanes!$A$2:$A$60,0)),"?")</f>
        <v>V</v>
      </c>
      <c r="I1837" s="4" t="s">
        <v>350</v>
      </c>
      <c r="J1837" s="4"/>
      <c r="K1837" s="4" t="s">
        <v>44</v>
      </c>
      <c r="L1837" s="4" t="s">
        <v>93</v>
      </c>
      <c r="M1837" s="4" t="s">
        <v>1855</v>
      </c>
      <c r="N1837" s="4" t="s">
        <v>1856</v>
      </c>
      <c r="O1837" s="4" t="s">
        <v>13758</v>
      </c>
      <c r="P1837" s="2" t="s">
        <v>13766</v>
      </c>
      <c r="Q1837" s="2" t="s">
        <v>13767</v>
      </c>
      <c r="R1837" s="4" t="s">
        <v>50</v>
      </c>
      <c r="S1837" s="4" t="s">
        <v>13768</v>
      </c>
      <c r="T1837" s="4" t="s">
        <v>402</v>
      </c>
      <c r="U1837" s="4"/>
      <c r="V1837" s="4"/>
      <c r="W1837" s="4" t="s">
        <v>75</v>
      </c>
      <c r="X1837" s="2" t="s">
        <v>13769</v>
      </c>
      <c r="Y1837" s="4" t="s">
        <v>77</v>
      </c>
      <c r="Z1837" s="4"/>
      <c r="AA1837" s="4"/>
      <c r="AB1837" s="4"/>
    </row>
    <row r="1838" customFormat="false" ht="75" hidden="false" customHeight="true" outlineLevel="0" collapsed="false">
      <c r="A1838" s="4" t="s">
        <v>13770</v>
      </c>
      <c r="B1838" s="4" t="s">
        <v>13748</v>
      </c>
      <c r="C1838" s="4" t="s">
        <v>13771</v>
      </c>
      <c r="D1838" s="4" t="n">
        <v>2019</v>
      </c>
      <c r="E1838" s="4" t="s">
        <v>91</v>
      </c>
      <c r="F1838" s="4" t="s">
        <v>11545</v>
      </c>
      <c r="G1838" s="4" t="str">
        <f aca="false">IF(LEFT(I1838,3)="R1 ","L6",IF(D1838&gt;=2014,"L1",IF(D1838&gt;=1998,"L2",IF(D1838&gt;=1987,"L3",IF(D1838&gt;=1978,"L4",IF(D1838&gt;=1965,"L5","L6"))))))</f>
        <v>L1</v>
      </c>
      <c r="H1838" s="4" t="str">
        <f aca="false">IFERROR(INDEX(Lanes!$C$2:$C$60,MATCH(LEFT(I1838,FIND(" ",I1838)-1),Lanes!$A$2:$A$60,0)),"?")</f>
        <v>V</v>
      </c>
      <c r="I1838" s="4" t="s">
        <v>350</v>
      </c>
      <c r="J1838" s="4"/>
      <c r="K1838" s="4" t="s">
        <v>44</v>
      </c>
      <c r="L1838" s="4" t="s">
        <v>93</v>
      </c>
      <c r="M1838" s="4" t="s">
        <v>1855</v>
      </c>
      <c r="N1838" s="4" t="s">
        <v>1856</v>
      </c>
      <c r="O1838" s="4" t="s">
        <v>13758</v>
      </c>
      <c r="P1838" s="2" t="s">
        <v>13772</v>
      </c>
      <c r="Q1838" s="2" t="s">
        <v>13773</v>
      </c>
      <c r="R1838" s="4" t="s">
        <v>50</v>
      </c>
      <c r="S1838" s="4" t="s">
        <v>13774</v>
      </c>
      <c r="T1838" s="4" t="s">
        <v>402</v>
      </c>
      <c r="U1838" s="4"/>
      <c r="V1838" s="4"/>
      <c r="W1838" s="4" t="s">
        <v>75</v>
      </c>
      <c r="X1838" s="2" t="s">
        <v>13775</v>
      </c>
      <c r="Y1838" s="4" t="s">
        <v>77</v>
      </c>
      <c r="Z1838" s="4"/>
      <c r="AA1838" s="4"/>
      <c r="AB1838" s="4"/>
    </row>
    <row r="1839" customFormat="false" ht="75" hidden="false" customHeight="true" outlineLevel="0" collapsed="false">
      <c r="A1839" s="4" t="s">
        <v>13776</v>
      </c>
      <c r="B1839" s="4" t="s">
        <v>13748</v>
      </c>
      <c r="C1839" s="4" t="s">
        <v>13777</v>
      </c>
      <c r="D1839" s="4" t="n">
        <v>2025</v>
      </c>
      <c r="E1839" s="4" t="s">
        <v>91</v>
      </c>
      <c r="F1839" s="4" t="s">
        <v>11545</v>
      </c>
      <c r="G1839" s="4" t="str">
        <f aca="false">IF(LEFT(I1839,3)="R1 ","L6",IF(D1839&gt;=2014,"L1",IF(D1839&gt;=1998,"L2",IF(D1839&gt;=1987,"L3",IF(D1839&gt;=1978,"L4",IF(D1839&gt;=1965,"L5","L6"))))))</f>
        <v>L1</v>
      </c>
      <c r="H1839" s="4" t="str">
        <f aca="false">IFERROR(INDEX(Lanes!$C$2:$C$60,MATCH(LEFT(I1839,FIND(" ",I1839)-1),Lanes!$A$2:$A$60,0)),"?")</f>
        <v>V</v>
      </c>
      <c r="I1839" s="4" t="s">
        <v>350</v>
      </c>
      <c r="J1839" s="4"/>
      <c r="K1839" s="4" t="s">
        <v>44</v>
      </c>
      <c r="L1839" s="4" t="s">
        <v>93</v>
      </c>
      <c r="M1839" s="4" t="s">
        <v>1855</v>
      </c>
      <c r="N1839" s="4" t="s">
        <v>1856</v>
      </c>
      <c r="O1839" s="4" t="s">
        <v>13778</v>
      </c>
      <c r="P1839" s="2" t="s">
        <v>13779</v>
      </c>
      <c r="Q1839" s="2" t="s">
        <v>13780</v>
      </c>
      <c r="R1839" s="4" t="s">
        <v>50</v>
      </c>
      <c r="S1839" s="4" t="s">
        <v>13781</v>
      </c>
      <c r="T1839" s="4" t="s">
        <v>107</v>
      </c>
      <c r="U1839" s="4"/>
      <c r="V1839" s="4" t="s">
        <v>13071</v>
      </c>
      <c r="W1839" s="4" t="s">
        <v>75</v>
      </c>
      <c r="X1839" s="2" t="s">
        <v>13782</v>
      </c>
      <c r="Y1839" s="4" t="s">
        <v>77</v>
      </c>
      <c r="Z1839" s="4"/>
      <c r="AA1839" s="4"/>
      <c r="AB1839" s="4"/>
    </row>
    <row r="1840" customFormat="false" ht="75" hidden="false" customHeight="true" outlineLevel="0" collapsed="false">
      <c r="A1840" s="4" t="s">
        <v>13783</v>
      </c>
      <c r="B1840" s="4" t="s">
        <v>13784</v>
      </c>
      <c r="C1840" s="4" t="s">
        <v>13785</v>
      </c>
      <c r="D1840" s="4" t="n">
        <v>2007</v>
      </c>
      <c r="E1840" s="4" t="s">
        <v>91</v>
      </c>
      <c r="F1840" s="4" t="s">
        <v>5596</v>
      </c>
      <c r="G1840" s="4" t="str">
        <f aca="false">IF(LEFT(I1840,3)="R1 ","L6",IF(D1840&gt;=2014,"L1",IF(D1840&gt;=1998,"L2",IF(D1840&gt;=1987,"L3",IF(D1840&gt;=1978,"L4",IF(D1840&gt;=1965,"L5","L6"))))))</f>
        <v>L2</v>
      </c>
      <c r="H1840" s="4" t="str">
        <f aca="false">IFERROR(INDEX(Lanes!$C$2:$C$60,MATCH(LEFT(I1840,FIND(" ",I1840)-1),Lanes!$A$2:$A$60,0)),"?")</f>
        <v>V</v>
      </c>
      <c r="I1840" s="4" t="s">
        <v>350</v>
      </c>
      <c r="J1840" s="4" t="s">
        <v>428</v>
      </c>
      <c r="K1840" s="4" t="s">
        <v>3617</v>
      </c>
      <c r="L1840" s="4" t="s">
        <v>753</v>
      </c>
      <c r="M1840" s="4" t="s">
        <v>13786</v>
      </c>
      <c r="N1840" s="4"/>
      <c r="O1840" s="4" t="s">
        <v>13787</v>
      </c>
      <c r="P1840" s="2" t="s">
        <v>13788</v>
      </c>
      <c r="Q1840" s="2" t="s">
        <v>13789</v>
      </c>
      <c r="R1840" s="4" t="s">
        <v>50</v>
      </c>
      <c r="S1840" s="4" t="s">
        <v>13790</v>
      </c>
      <c r="T1840" s="4" t="s">
        <v>107</v>
      </c>
      <c r="U1840" s="4"/>
      <c r="V1840" s="4"/>
      <c r="W1840" s="4"/>
      <c r="X1840" s="2" t="s">
        <v>13791</v>
      </c>
      <c r="Y1840" s="4" t="s">
        <v>77</v>
      </c>
      <c r="Z1840" s="4"/>
      <c r="AA1840" s="4"/>
      <c r="AB1840" s="4"/>
    </row>
    <row r="1841" customFormat="false" ht="75" hidden="false" customHeight="true" outlineLevel="0" collapsed="false">
      <c r="A1841" s="4" t="s">
        <v>13792</v>
      </c>
      <c r="B1841" s="4" t="s">
        <v>13784</v>
      </c>
      <c r="C1841" s="4" t="s">
        <v>13793</v>
      </c>
      <c r="D1841" s="4" t="n">
        <v>2009</v>
      </c>
      <c r="E1841" s="4" t="s">
        <v>91</v>
      </c>
      <c r="F1841" s="4" t="s">
        <v>5596</v>
      </c>
      <c r="G1841" s="4" t="str">
        <f aca="false">IF(LEFT(I1841,3)="R1 ","L6",IF(D1841&gt;=2014,"L1",IF(D1841&gt;=1998,"L2",IF(D1841&gt;=1987,"L3",IF(D1841&gt;=1978,"L4",IF(D1841&gt;=1965,"L5","L6"))))))</f>
        <v>L2</v>
      </c>
      <c r="H1841" s="4" t="str">
        <f aca="false">IFERROR(INDEX(Lanes!$C$2:$C$60,MATCH(LEFT(I1841,FIND(" ",I1841)-1),Lanes!$A$2:$A$60,0)),"?")</f>
        <v>V</v>
      </c>
      <c r="I1841" s="4" t="s">
        <v>350</v>
      </c>
      <c r="J1841" s="4" t="s">
        <v>428</v>
      </c>
      <c r="K1841" s="4" t="s">
        <v>3617</v>
      </c>
      <c r="L1841" s="4" t="s">
        <v>753</v>
      </c>
      <c r="M1841" s="4" t="s">
        <v>13786</v>
      </c>
      <c r="N1841" s="4"/>
      <c r="O1841" s="4" t="s">
        <v>13794</v>
      </c>
      <c r="P1841" s="2" t="s">
        <v>13795</v>
      </c>
      <c r="Q1841" s="2" t="s">
        <v>13796</v>
      </c>
      <c r="R1841" s="4" t="s">
        <v>50</v>
      </c>
      <c r="S1841" s="4" t="s">
        <v>13797</v>
      </c>
      <c r="T1841" s="4" t="s">
        <v>402</v>
      </c>
      <c r="U1841" s="4"/>
      <c r="V1841" s="4"/>
      <c r="W1841" s="4"/>
      <c r="X1841" s="2" t="s">
        <v>13798</v>
      </c>
      <c r="Y1841" s="4" t="s">
        <v>77</v>
      </c>
      <c r="Z1841" s="4"/>
      <c r="AA1841" s="4"/>
      <c r="AB1841" s="4"/>
    </row>
    <row r="1842" customFormat="false" ht="75" hidden="false" customHeight="true" outlineLevel="0" collapsed="false">
      <c r="A1842" s="4" t="s">
        <v>13799</v>
      </c>
      <c r="B1842" s="4" t="s">
        <v>13784</v>
      </c>
      <c r="C1842" s="4" t="s">
        <v>13800</v>
      </c>
      <c r="D1842" s="4" t="n">
        <v>2011</v>
      </c>
      <c r="E1842" s="4" t="s">
        <v>91</v>
      </c>
      <c r="F1842" s="4" t="s">
        <v>5596</v>
      </c>
      <c r="G1842" s="4" t="str">
        <f aca="false">IF(LEFT(I1842,3)="R1 ","L6",IF(D1842&gt;=2014,"L1",IF(D1842&gt;=1998,"L2",IF(D1842&gt;=1987,"L3",IF(D1842&gt;=1978,"L4",IF(D1842&gt;=1965,"L5","L6"))))))</f>
        <v>L2</v>
      </c>
      <c r="H1842" s="4" t="str">
        <f aca="false">IFERROR(INDEX(Lanes!$C$2:$C$60,MATCH(LEFT(I1842,FIND(" ",I1842)-1),Lanes!$A$2:$A$60,0)),"?")</f>
        <v>V</v>
      </c>
      <c r="I1842" s="4" t="s">
        <v>350</v>
      </c>
      <c r="J1842" s="4" t="s">
        <v>428</v>
      </c>
      <c r="K1842" s="4" t="s">
        <v>3617</v>
      </c>
      <c r="L1842" s="4" t="s">
        <v>753</v>
      </c>
      <c r="M1842" s="4" t="s">
        <v>13786</v>
      </c>
      <c r="N1842" s="4"/>
      <c r="O1842" s="4" t="s">
        <v>13787</v>
      </c>
      <c r="P1842" s="2" t="s">
        <v>13801</v>
      </c>
      <c r="Q1842" s="2" t="s">
        <v>13802</v>
      </c>
      <c r="R1842" s="4" t="s">
        <v>50</v>
      </c>
      <c r="S1842" s="4" t="s">
        <v>13803</v>
      </c>
      <c r="T1842" s="4" t="s">
        <v>52</v>
      </c>
      <c r="U1842" s="4"/>
      <c r="V1842" s="4"/>
      <c r="W1842" s="4"/>
      <c r="X1842" s="2" t="s">
        <v>13804</v>
      </c>
      <c r="Y1842" s="4" t="s">
        <v>77</v>
      </c>
      <c r="Z1842" s="4"/>
      <c r="AA1842" s="4"/>
      <c r="AB1842" s="4"/>
    </row>
    <row r="1843" customFormat="false" ht="75" hidden="false" customHeight="true" outlineLevel="0" collapsed="false">
      <c r="A1843" s="4" t="s">
        <v>13805</v>
      </c>
      <c r="B1843" s="4" t="s">
        <v>13784</v>
      </c>
      <c r="C1843" s="4" t="s">
        <v>13806</v>
      </c>
      <c r="D1843" s="4" t="n">
        <v>2013</v>
      </c>
      <c r="E1843" s="4" t="s">
        <v>91</v>
      </c>
      <c r="F1843" s="4" t="s">
        <v>5596</v>
      </c>
      <c r="G1843" s="4" t="str">
        <f aca="false">IF(LEFT(I1843,3)="R1 ","L6",IF(D1843&gt;=2014,"L1",IF(D1843&gt;=1998,"L2",IF(D1843&gt;=1987,"L3",IF(D1843&gt;=1978,"L4",IF(D1843&gt;=1965,"L5","L6"))))))</f>
        <v>L2</v>
      </c>
      <c r="H1843" s="4" t="str">
        <f aca="false">IFERROR(INDEX(Lanes!$C$2:$C$60,MATCH(LEFT(I1843,FIND(" ",I1843)-1),Lanes!$A$2:$A$60,0)),"?")</f>
        <v>V</v>
      </c>
      <c r="I1843" s="4" t="s">
        <v>350</v>
      </c>
      <c r="J1843" s="4" t="s">
        <v>428</v>
      </c>
      <c r="K1843" s="4" t="s">
        <v>3617</v>
      </c>
      <c r="L1843" s="4" t="s">
        <v>753</v>
      </c>
      <c r="M1843" s="4" t="s">
        <v>13786</v>
      </c>
      <c r="N1843" s="4"/>
      <c r="O1843" s="4" t="s">
        <v>13807</v>
      </c>
      <c r="P1843" s="2" t="s">
        <v>13808</v>
      </c>
      <c r="Q1843" s="2" t="s">
        <v>13809</v>
      </c>
      <c r="R1843" s="4" t="s">
        <v>50</v>
      </c>
      <c r="S1843" s="4" t="s">
        <v>13810</v>
      </c>
      <c r="T1843" s="4" t="s">
        <v>402</v>
      </c>
      <c r="U1843" s="4"/>
      <c r="V1843" s="4"/>
      <c r="W1843" s="4"/>
      <c r="X1843" s="2" t="s">
        <v>13811</v>
      </c>
      <c r="Y1843" s="4" t="s">
        <v>77</v>
      </c>
      <c r="Z1843" s="4"/>
      <c r="AA1843" s="4"/>
      <c r="AB1843" s="4"/>
    </row>
    <row r="1844" customFormat="false" ht="75" hidden="false" customHeight="true" outlineLevel="0" collapsed="false">
      <c r="A1844" s="4" t="s">
        <v>13812</v>
      </c>
      <c r="B1844" s="4" t="s">
        <v>13784</v>
      </c>
      <c r="C1844" s="4" t="s">
        <v>13813</v>
      </c>
      <c r="D1844" s="4" t="n">
        <v>2020</v>
      </c>
      <c r="E1844" s="4" t="s">
        <v>91</v>
      </c>
      <c r="F1844" s="4" t="s">
        <v>5596</v>
      </c>
      <c r="G1844" s="4" t="str">
        <f aca="false">IF(LEFT(I1844,3)="R1 ","L6",IF(D1844&gt;=2014,"L1",IF(D1844&gt;=1998,"L2",IF(D1844&gt;=1987,"L3",IF(D1844&gt;=1978,"L4",IF(D1844&gt;=1965,"L5","L6"))))))</f>
        <v>L1</v>
      </c>
      <c r="H1844" s="4" t="str">
        <f aca="false">IFERROR(INDEX(Lanes!$C$2:$C$60,MATCH(LEFT(I1844,FIND(" ",I1844)-1),Lanes!$A$2:$A$60,0)),"?")</f>
        <v>V</v>
      </c>
      <c r="I1844" s="4" t="s">
        <v>350</v>
      </c>
      <c r="J1844" s="4" t="s">
        <v>428</v>
      </c>
      <c r="K1844" s="4" t="s">
        <v>3617</v>
      </c>
      <c r="L1844" s="4" t="s">
        <v>753</v>
      </c>
      <c r="M1844" s="4" t="s">
        <v>13786</v>
      </c>
      <c r="N1844" s="4"/>
      <c r="O1844" s="4" t="s">
        <v>13807</v>
      </c>
      <c r="P1844" s="2" t="s">
        <v>13814</v>
      </c>
      <c r="Q1844" s="2" t="s">
        <v>13815</v>
      </c>
      <c r="R1844" s="4" t="s">
        <v>50</v>
      </c>
      <c r="S1844" s="4" t="s">
        <v>13816</v>
      </c>
      <c r="T1844" s="4" t="s">
        <v>402</v>
      </c>
      <c r="U1844" s="4"/>
      <c r="V1844" s="4"/>
      <c r="W1844" s="4"/>
      <c r="X1844" s="2" t="s">
        <v>13817</v>
      </c>
      <c r="Y1844" s="4" t="s">
        <v>77</v>
      </c>
      <c r="Z1844" s="4"/>
      <c r="AA1844" s="4"/>
      <c r="AB1844" s="4"/>
    </row>
    <row r="1845" customFormat="false" ht="75" hidden="false" customHeight="true" outlineLevel="0" collapsed="false">
      <c r="A1845" s="4" t="s">
        <v>13818</v>
      </c>
      <c r="B1845" s="4" t="s">
        <v>13819</v>
      </c>
      <c r="C1845" s="4" t="s">
        <v>13820</v>
      </c>
      <c r="D1845" s="4" t="n">
        <v>2004</v>
      </c>
      <c r="E1845" s="4" t="s">
        <v>91</v>
      </c>
      <c r="F1845" s="4" t="s">
        <v>13821</v>
      </c>
      <c r="G1845" s="4" t="str">
        <f aca="false">IF(LEFT(I1845,3)="R1 ","L6",IF(D1845&gt;=2014,"L1",IF(D1845&gt;=1998,"L2",IF(D1845&gt;=1987,"L3",IF(D1845&gt;=1978,"L4",IF(D1845&gt;=1965,"L5","L6"))))))</f>
        <v>L2</v>
      </c>
      <c r="H1845" s="4" t="str">
        <f aca="false">IFERROR(INDEX(Lanes!$C$2:$C$60,MATCH(LEFT(I1845,FIND(" ",I1845)-1),Lanes!$A$2:$A$60,0)),"?")</f>
        <v>V</v>
      </c>
      <c r="I1845" s="4" t="s">
        <v>350</v>
      </c>
      <c r="J1845" s="4"/>
      <c r="K1845" s="4" t="s">
        <v>44</v>
      </c>
      <c r="L1845" s="4" t="s">
        <v>352</v>
      </c>
      <c r="M1845" s="4" t="s">
        <v>6394</v>
      </c>
      <c r="N1845" s="4"/>
      <c r="O1845" s="4" t="s">
        <v>13822</v>
      </c>
      <c r="P1845" s="2" t="s">
        <v>13823</v>
      </c>
      <c r="Q1845" s="2" t="s">
        <v>13824</v>
      </c>
      <c r="R1845" s="4" t="s">
        <v>391</v>
      </c>
      <c r="S1845" s="4" t="s">
        <v>13825</v>
      </c>
      <c r="T1845" s="4" t="s">
        <v>402</v>
      </c>
      <c r="U1845" s="4"/>
      <c r="V1845" s="4"/>
      <c r="W1845" s="4"/>
      <c r="X1845" s="2" t="s">
        <v>13826</v>
      </c>
      <c r="Y1845" s="4" t="s">
        <v>77</v>
      </c>
      <c r="Z1845" s="4"/>
      <c r="AA1845" s="4"/>
      <c r="AB1845" s="4"/>
    </row>
    <row r="1846" customFormat="false" ht="75" hidden="false" customHeight="true" outlineLevel="0" collapsed="false">
      <c r="A1846" s="4" t="s">
        <v>13827</v>
      </c>
      <c r="B1846" s="4" t="s">
        <v>13819</v>
      </c>
      <c r="C1846" s="4" t="s">
        <v>13828</v>
      </c>
      <c r="D1846" s="4" t="n">
        <v>2007</v>
      </c>
      <c r="E1846" s="4" t="s">
        <v>91</v>
      </c>
      <c r="F1846" s="4" t="s">
        <v>13829</v>
      </c>
      <c r="G1846" s="4" t="str">
        <f aca="false">IF(LEFT(I1846,3)="R1 ","L6",IF(D1846&gt;=2014,"L1",IF(D1846&gt;=1998,"L2",IF(D1846&gt;=1987,"L3",IF(D1846&gt;=1978,"L4",IF(D1846&gt;=1965,"L5","L6"))))))</f>
        <v>L2</v>
      </c>
      <c r="H1846" s="4" t="str">
        <f aca="false">IFERROR(INDEX(Lanes!$C$2:$C$60,MATCH(LEFT(I1846,FIND(" ",I1846)-1),Lanes!$A$2:$A$60,0)),"?")</f>
        <v>V</v>
      </c>
      <c r="I1846" s="4" t="s">
        <v>350</v>
      </c>
      <c r="J1846" s="4"/>
      <c r="K1846" s="4" t="s">
        <v>44</v>
      </c>
      <c r="L1846" s="4" t="s">
        <v>352</v>
      </c>
      <c r="M1846" s="4" t="s">
        <v>6394</v>
      </c>
      <c r="N1846" s="4"/>
      <c r="O1846" s="4" t="s">
        <v>13830</v>
      </c>
      <c r="P1846" s="2" t="s">
        <v>13831</v>
      </c>
      <c r="Q1846" s="2" t="s">
        <v>13832</v>
      </c>
      <c r="R1846" s="4" t="s">
        <v>391</v>
      </c>
      <c r="S1846" s="4" t="s">
        <v>13833</v>
      </c>
      <c r="T1846" s="4" t="s">
        <v>402</v>
      </c>
      <c r="U1846" s="4"/>
      <c r="V1846" s="4"/>
      <c r="W1846" s="4"/>
      <c r="X1846" s="2" t="s">
        <v>13834</v>
      </c>
      <c r="Y1846" s="4" t="s">
        <v>77</v>
      </c>
      <c r="Z1846" s="4"/>
      <c r="AA1846" s="4"/>
      <c r="AB1846" s="4"/>
    </row>
    <row r="1847" customFormat="false" ht="75" hidden="false" customHeight="true" outlineLevel="0" collapsed="false">
      <c r="A1847" s="4" t="s">
        <v>13835</v>
      </c>
      <c r="B1847" s="4" t="s">
        <v>13836</v>
      </c>
      <c r="C1847" s="4" t="s">
        <v>13837</v>
      </c>
      <c r="D1847" s="4" t="n">
        <v>1994</v>
      </c>
      <c r="E1847" s="4" t="s">
        <v>91</v>
      </c>
      <c r="F1847" s="4" t="s">
        <v>564</v>
      </c>
      <c r="G1847" s="4" t="str">
        <f aca="false">IF(LEFT(I1847,3)="R1 ","L6",IF(D1847&gt;=2014,"L1",IF(D1847&gt;=1998,"L2",IF(D1847&gt;=1987,"L3",IF(D1847&gt;=1978,"L4",IF(D1847&gt;=1965,"L5","L6"))))))</f>
        <v>L3</v>
      </c>
      <c r="H1847" s="4" t="str">
        <f aca="false">IFERROR(INDEX(Lanes!$C$2:$C$60,MATCH(LEFT(I1847,FIND(" ",I1847)-1),Lanes!$A$2:$A$60,0)),"?")</f>
        <v>V</v>
      </c>
      <c r="I1847" s="4" t="s">
        <v>470</v>
      </c>
      <c r="J1847" s="4"/>
      <c r="K1847" s="4" t="s">
        <v>351</v>
      </c>
      <c r="L1847" s="4" t="s">
        <v>352</v>
      </c>
      <c r="M1847" s="4" t="s">
        <v>13838</v>
      </c>
      <c r="N1847" s="4"/>
      <c r="O1847" s="4" t="s">
        <v>13839</v>
      </c>
      <c r="P1847" s="2" t="s">
        <v>13840</v>
      </c>
      <c r="Q1847" s="2" t="s">
        <v>13841</v>
      </c>
      <c r="R1847" s="4" t="s">
        <v>50</v>
      </c>
      <c r="S1847" s="4" t="s">
        <v>13842</v>
      </c>
      <c r="T1847" s="4" t="s">
        <v>402</v>
      </c>
      <c r="U1847" s="4"/>
      <c r="V1847" s="4"/>
      <c r="W1847" s="4"/>
      <c r="X1847" s="2" t="s">
        <v>13843</v>
      </c>
      <c r="Y1847" s="4" t="s">
        <v>54</v>
      </c>
      <c r="Z1847" s="4"/>
      <c r="AA1847" s="4"/>
      <c r="AB1847" s="4"/>
    </row>
    <row r="1848" customFormat="false" ht="75" hidden="false" customHeight="true" outlineLevel="0" collapsed="false">
      <c r="A1848" s="4" t="s">
        <v>13844</v>
      </c>
      <c r="B1848" s="4" t="s">
        <v>13836</v>
      </c>
      <c r="C1848" s="4" t="s">
        <v>13845</v>
      </c>
      <c r="D1848" s="4" t="n">
        <v>1996</v>
      </c>
      <c r="E1848" s="4" t="s">
        <v>91</v>
      </c>
      <c r="F1848" s="4" t="s">
        <v>564</v>
      </c>
      <c r="G1848" s="4" t="str">
        <f aca="false">IF(LEFT(I1848,3)="R1 ","L6",IF(D1848&gt;=2014,"L1",IF(D1848&gt;=1998,"L2",IF(D1848&gt;=1987,"L3",IF(D1848&gt;=1978,"L4",IF(D1848&gt;=1965,"L5","L6"))))))</f>
        <v>L3</v>
      </c>
      <c r="H1848" s="4" t="str">
        <f aca="false">IFERROR(INDEX(Lanes!$C$2:$C$60,MATCH(LEFT(I1848,FIND(" ",I1848)-1),Lanes!$A$2:$A$60,0)),"?")</f>
        <v>V</v>
      </c>
      <c r="I1848" s="4" t="s">
        <v>470</v>
      </c>
      <c r="J1848" s="4"/>
      <c r="K1848" s="4" t="s">
        <v>351</v>
      </c>
      <c r="L1848" s="4" t="s">
        <v>352</v>
      </c>
      <c r="M1848" s="4" t="s">
        <v>13838</v>
      </c>
      <c r="N1848" s="4"/>
      <c r="O1848" s="4" t="s">
        <v>13846</v>
      </c>
      <c r="P1848" s="2" t="s">
        <v>13847</v>
      </c>
      <c r="Q1848" s="2" t="s">
        <v>13848</v>
      </c>
      <c r="R1848" s="4" t="s">
        <v>50</v>
      </c>
      <c r="S1848" s="4" t="s">
        <v>13849</v>
      </c>
      <c r="T1848" s="4" t="s">
        <v>402</v>
      </c>
      <c r="U1848" s="4"/>
      <c r="V1848" s="4"/>
      <c r="W1848" s="4"/>
      <c r="X1848" s="2" t="s">
        <v>13850</v>
      </c>
      <c r="Y1848" s="4" t="s">
        <v>54</v>
      </c>
      <c r="Z1848" s="4"/>
      <c r="AA1848" s="4"/>
      <c r="AB1848" s="4"/>
    </row>
    <row r="1849" customFormat="false" ht="75" hidden="false" customHeight="true" outlineLevel="0" collapsed="false">
      <c r="A1849" s="4" t="s">
        <v>13851</v>
      </c>
      <c r="B1849" s="4" t="s">
        <v>13852</v>
      </c>
      <c r="C1849" s="4" t="s">
        <v>13853</v>
      </c>
      <c r="D1849" s="4" t="n">
        <v>1996</v>
      </c>
      <c r="E1849" s="4" t="s">
        <v>91</v>
      </c>
      <c r="F1849" s="4" t="s">
        <v>564</v>
      </c>
      <c r="G1849" s="4" t="str">
        <f aca="false">IF(LEFT(I1849,3)="R1 ","L6",IF(D1849&gt;=2014,"L1",IF(D1849&gt;=1998,"L2",IF(D1849&gt;=1987,"L3",IF(D1849&gt;=1978,"L4",IF(D1849&gt;=1965,"L5","L6"))))))</f>
        <v>L3</v>
      </c>
      <c r="H1849" s="4" t="str">
        <f aca="false">IFERROR(INDEX(Lanes!$C$2:$C$60,MATCH(LEFT(I1849,FIND(" ",I1849)-1),Lanes!$A$2:$A$60,0)),"?")</f>
        <v>V</v>
      </c>
      <c r="I1849" s="4" t="s">
        <v>470</v>
      </c>
      <c r="J1849" s="4"/>
      <c r="K1849" s="4" t="s">
        <v>471</v>
      </c>
      <c r="L1849" s="4" t="s">
        <v>753</v>
      </c>
      <c r="M1849" s="4" t="s">
        <v>11820</v>
      </c>
      <c r="N1849" s="4"/>
      <c r="O1849" s="4" t="s">
        <v>13854</v>
      </c>
      <c r="P1849" s="2" t="s">
        <v>13855</v>
      </c>
      <c r="Q1849" s="2" t="s">
        <v>13856</v>
      </c>
      <c r="R1849" s="4" t="s">
        <v>50</v>
      </c>
      <c r="S1849" s="4" t="s">
        <v>13857</v>
      </c>
      <c r="T1849" s="4" t="s">
        <v>402</v>
      </c>
      <c r="U1849" s="4"/>
      <c r="V1849" s="4"/>
      <c r="W1849" s="4"/>
      <c r="X1849" s="2" t="s">
        <v>13858</v>
      </c>
      <c r="Y1849" s="4" t="s">
        <v>54</v>
      </c>
      <c r="Z1849" s="4"/>
      <c r="AA1849" s="4"/>
      <c r="AB1849" s="4"/>
    </row>
    <row r="1850" customFormat="false" ht="75" hidden="false" customHeight="true" outlineLevel="0" collapsed="false">
      <c r="A1850" s="4" t="s">
        <v>13859</v>
      </c>
      <c r="B1850" s="4" t="s">
        <v>13852</v>
      </c>
      <c r="C1850" s="4" t="s">
        <v>13860</v>
      </c>
      <c r="D1850" s="4" t="n">
        <v>1998</v>
      </c>
      <c r="E1850" s="4" t="s">
        <v>91</v>
      </c>
      <c r="F1850" s="4" t="s">
        <v>564</v>
      </c>
      <c r="G1850" s="4" t="str">
        <f aca="false">IF(LEFT(I1850,3)="R1 ","L6",IF(D1850&gt;=2014,"L1",IF(D1850&gt;=1998,"L2",IF(D1850&gt;=1987,"L3",IF(D1850&gt;=1978,"L4",IF(D1850&gt;=1965,"L5","L6"))))))</f>
        <v>L2</v>
      </c>
      <c r="H1850" s="4" t="str">
        <f aca="false">IFERROR(INDEX(Lanes!$C$2:$C$60,MATCH(LEFT(I1850,FIND(" ",I1850)-1),Lanes!$A$2:$A$60,0)),"?")</f>
        <v>V</v>
      </c>
      <c r="I1850" s="4" t="s">
        <v>470</v>
      </c>
      <c r="J1850" s="4"/>
      <c r="K1850" s="4" t="s">
        <v>471</v>
      </c>
      <c r="L1850" s="4" t="s">
        <v>753</v>
      </c>
      <c r="M1850" s="4" t="s">
        <v>11820</v>
      </c>
      <c r="N1850" s="4"/>
      <c r="O1850" s="4" t="s">
        <v>13861</v>
      </c>
      <c r="P1850" s="2" t="s">
        <v>13862</v>
      </c>
      <c r="Q1850" s="2" t="s">
        <v>13863</v>
      </c>
      <c r="R1850" s="4" t="s">
        <v>50</v>
      </c>
      <c r="S1850" s="4" t="s">
        <v>13864</v>
      </c>
      <c r="T1850" s="4" t="s">
        <v>402</v>
      </c>
      <c r="U1850" s="4"/>
      <c r="V1850" s="4"/>
      <c r="W1850" s="4"/>
      <c r="X1850" s="2" t="s">
        <v>13865</v>
      </c>
      <c r="Y1850" s="4" t="s">
        <v>54</v>
      </c>
      <c r="Z1850" s="4"/>
      <c r="AA1850" s="4"/>
      <c r="AB1850" s="4"/>
    </row>
    <row r="1851" customFormat="false" ht="75" hidden="false" customHeight="true" outlineLevel="0" collapsed="false">
      <c r="A1851" s="4" t="s">
        <v>13866</v>
      </c>
      <c r="B1851" s="4" t="s">
        <v>13867</v>
      </c>
      <c r="C1851" s="4" t="s">
        <v>13868</v>
      </c>
      <c r="D1851" s="4" t="n">
        <v>1993</v>
      </c>
      <c r="E1851" s="4" t="s">
        <v>91</v>
      </c>
      <c r="F1851" s="4" t="s">
        <v>1195</v>
      </c>
      <c r="G1851" s="4" t="str">
        <f aca="false">IF(LEFT(I1851,3)="R1 ","L6",IF(D1851&gt;=2014,"L1",IF(D1851&gt;=1998,"L2",IF(D1851&gt;=1987,"L3",IF(D1851&gt;=1978,"L4",IF(D1851&gt;=1965,"L5","L6"))))))</f>
        <v>L3</v>
      </c>
      <c r="H1851" s="4" t="str">
        <f aca="false">IFERROR(INDEX(Lanes!$C$2:$C$60,MATCH(LEFT(I1851,FIND(" ",I1851)-1),Lanes!$A$2:$A$60,0)),"?")</f>
        <v>V</v>
      </c>
      <c r="I1851" s="4" t="s">
        <v>470</v>
      </c>
      <c r="J1851" s="4"/>
      <c r="K1851" s="4" t="s">
        <v>351</v>
      </c>
      <c r="L1851" s="4" t="s">
        <v>753</v>
      </c>
      <c r="M1851" s="4" t="s">
        <v>2123</v>
      </c>
      <c r="N1851" s="4"/>
      <c r="O1851" s="4" t="s">
        <v>13869</v>
      </c>
      <c r="P1851" s="2" t="s">
        <v>13870</v>
      </c>
      <c r="Q1851" s="2" t="s">
        <v>13871</v>
      </c>
      <c r="R1851" s="4" t="s">
        <v>50</v>
      </c>
      <c r="S1851" s="4" t="s">
        <v>13872</v>
      </c>
      <c r="T1851" s="4" t="s">
        <v>402</v>
      </c>
      <c r="U1851" s="4"/>
      <c r="V1851" s="4"/>
      <c r="W1851" s="4"/>
      <c r="X1851" s="2" t="s">
        <v>13873</v>
      </c>
      <c r="Y1851" s="4" t="s">
        <v>54</v>
      </c>
      <c r="Z1851" s="4"/>
      <c r="AA1851" s="4"/>
      <c r="AB1851" s="4"/>
    </row>
    <row r="1852" customFormat="false" ht="75" hidden="false" customHeight="true" outlineLevel="0" collapsed="false">
      <c r="A1852" s="4" t="s">
        <v>13874</v>
      </c>
      <c r="B1852" s="4" t="s">
        <v>13875</v>
      </c>
      <c r="C1852" s="4" t="s">
        <v>13876</v>
      </c>
      <c r="D1852" s="4" t="n">
        <v>1995</v>
      </c>
      <c r="E1852" s="4" t="s">
        <v>91</v>
      </c>
      <c r="F1852" s="4" t="s">
        <v>1180</v>
      </c>
      <c r="G1852" s="4" t="str">
        <f aca="false">IF(LEFT(I1852,3)="R1 ","L6",IF(D1852&gt;=2014,"L1",IF(D1852&gt;=1998,"L2",IF(D1852&gt;=1987,"L3",IF(D1852&gt;=1978,"L4",IF(D1852&gt;=1965,"L5","L6"))))))</f>
        <v>L3</v>
      </c>
      <c r="H1852" s="4" t="str">
        <f aca="false">IFERROR(INDEX(Lanes!$C$2:$C$60,MATCH(LEFT(I1852,FIND(" ",I1852)-1),Lanes!$A$2:$A$60,0)),"?")</f>
        <v>V</v>
      </c>
      <c r="I1852" s="4" t="s">
        <v>470</v>
      </c>
      <c r="J1852" s="4"/>
      <c r="K1852" s="4" t="s">
        <v>925</v>
      </c>
      <c r="L1852" s="4" t="s">
        <v>352</v>
      </c>
      <c r="M1852" s="4" t="s">
        <v>353</v>
      </c>
      <c r="N1852" s="4"/>
      <c r="O1852" s="4" t="s">
        <v>13877</v>
      </c>
      <c r="P1852" s="2" t="s">
        <v>13878</v>
      </c>
      <c r="Q1852" s="2" t="s">
        <v>13879</v>
      </c>
      <c r="R1852" s="4" t="s">
        <v>50</v>
      </c>
      <c r="S1852" s="4" t="s">
        <v>13880</v>
      </c>
      <c r="T1852" s="4" t="s">
        <v>402</v>
      </c>
      <c r="U1852" s="4"/>
      <c r="V1852" s="4"/>
      <c r="W1852" s="4"/>
      <c r="X1852" s="2" t="s">
        <v>13881</v>
      </c>
      <c r="Y1852" s="4" t="s">
        <v>54</v>
      </c>
      <c r="Z1852" s="4"/>
      <c r="AA1852" s="4"/>
      <c r="AB1852" s="4"/>
    </row>
    <row r="1853" customFormat="false" ht="75" hidden="false" customHeight="true" outlineLevel="0" collapsed="false">
      <c r="A1853" s="4" t="s">
        <v>13882</v>
      </c>
      <c r="B1853" s="4" t="s">
        <v>13875</v>
      </c>
      <c r="C1853" s="4" t="s">
        <v>13883</v>
      </c>
      <c r="D1853" s="4" t="n">
        <v>1997</v>
      </c>
      <c r="E1853" s="4" t="s">
        <v>91</v>
      </c>
      <c r="F1853" s="4" t="s">
        <v>1180</v>
      </c>
      <c r="G1853" s="4" t="str">
        <f aca="false">IF(LEFT(I1853,3)="R1 ","L6",IF(D1853&gt;=2014,"L1",IF(D1853&gt;=1998,"L2",IF(D1853&gt;=1987,"L3",IF(D1853&gt;=1978,"L4",IF(D1853&gt;=1965,"L5","L6"))))))</f>
        <v>L3</v>
      </c>
      <c r="H1853" s="4" t="str">
        <f aca="false">IFERROR(INDEX(Lanes!$C$2:$C$60,MATCH(LEFT(I1853,FIND(" ",I1853)-1),Lanes!$A$2:$A$60,0)),"?")</f>
        <v>V</v>
      </c>
      <c r="I1853" s="4" t="s">
        <v>470</v>
      </c>
      <c r="J1853" s="4"/>
      <c r="K1853" s="4" t="s">
        <v>925</v>
      </c>
      <c r="L1853" s="4" t="s">
        <v>352</v>
      </c>
      <c r="M1853" s="4" t="s">
        <v>353</v>
      </c>
      <c r="N1853" s="4"/>
      <c r="O1853" s="4" t="s">
        <v>13877</v>
      </c>
      <c r="P1853" s="2" t="s">
        <v>13884</v>
      </c>
      <c r="Q1853" s="2" t="s">
        <v>13885</v>
      </c>
      <c r="R1853" s="4" t="s">
        <v>50</v>
      </c>
      <c r="S1853" s="4" t="s">
        <v>13886</v>
      </c>
      <c r="T1853" s="4" t="s">
        <v>402</v>
      </c>
      <c r="U1853" s="4"/>
      <c r="V1853" s="4"/>
      <c r="W1853" s="4"/>
      <c r="X1853" s="2" t="s">
        <v>13887</v>
      </c>
      <c r="Y1853" s="4" t="s">
        <v>54</v>
      </c>
      <c r="Z1853" s="4"/>
      <c r="AA1853" s="4"/>
      <c r="AB1853" s="4"/>
    </row>
    <row r="1854" customFormat="false" ht="75" hidden="false" customHeight="true" outlineLevel="0" collapsed="false">
      <c r="A1854" s="4" t="s">
        <v>13888</v>
      </c>
      <c r="B1854" s="4" t="s">
        <v>13889</v>
      </c>
      <c r="C1854" s="4" t="s">
        <v>13890</v>
      </c>
      <c r="D1854" s="4" t="n">
        <v>1994</v>
      </c>
      <c r="E1854" s="4" t="s">
        <v>91</v>
      </c>
      <c r="F1854" s="4" t="s">
        <v>834</v>
      </c>
      <c r="G1854" s="4" t="str">
        <f aca="false">IF(LEFT(I1854,3)="R1 ","L6",IF(D1854&gt;=2014,"L1",IF(D1854&gt;=1998,"L2",IF(D1854&gt;=1987,"L3",IF(D1854&gt;=1978,"L4",IF(D1854&gt;=1965,"L5","L6"))))))</f>
        <v>L3</v>
      </c>
      <c r="H1854" s="4" t="str">
        <f aca="false">IFERROR(INDEX(Lanes!$C$2:$C$60,MATCH(LEFT(I1854,FIND(" ",I1854)-1),Lanes!$A$2:$A$60,0)),"?")</f>
        <v>V</v>
      </c>
      <c r="I1854" s="4" t="s">
        <v>470</v>
      </c>
      <c r="J1854" s="4"/>
      <c r="K1854" s="4" t="s">
        <v>525</v>
      </c>
      <c r="L1854" s="4" t="s">
        <v>472</v>
      </c>
      <c r="M1854" s="4" t="s">
        <v>2992</v>
      </c>
      <c r="N1854" s="4"/>
      <c r="O1854" s="4" t="s">
        <v>13891</v>
      </c>
      <c r="P1854" s="2" t="s">
        <v>13892</v>
      </c>
      <c r="Q1854" s="2" t="s">
        <v>13893</v>
      </c>
      <c r="R1854" s="4" t="s">
        <v>50</v>
      </c>
      <c r="S1854" s="4" t="s">
        <v>13894</v>
      </c>
      <c r="T1854" s="4" t="s">
        <v>402</v>
      </c>
      <c r="U1854" s="4"/>
      <c r="V1854" s="4"/>
      <c r="W1854" s="4"/>
      <c r="X1854" s="2" t="s">
        <v>13895</v>
      </c>
      <c r="Y1854" s="4" t="s">
        <v>54</v>
      </c>
      <c r="Z1854" s="4"/>
      <c r="AA1854" s="4"/>
      <c r="AB1854" s="4"/>
    </row>
    <row r="1855" customFormat="false" ht="75" hidden="false" customHeight="true" outlineLevel="0" collapsed="false">
      <c r="A1855" s="4" t="s">
        <v>13896</v>
      </c>
      <c r="B1855" s="4" t="s">
        <v>13889</v>
      </c>
      <c r="C1855" s="4" t="s">
        <v>13897</v>
      </c>
      <c r="D1855" s="4" t="n">
        <v>1995</v>
      </c>
      <c r="E1855" s="4" t="s">
        <v>91</v>
      </c>
      <c r="F1855" s="4" t="s">
        <v>834</v>
      </c>
      <c r="G1855" s="4" t="str">
        <f aca="false">IF(LEFT(I1855,3)="R1 ","L6",IF(D1855&gt;=2014,"L1",IF(D1855&gt;=1998,"L2",IF(D1855&gt;=1987,"L3",IF(D1855&gt;=1978,"L4",IF(D1855&gt;=1965,"L5","L6"))))))</f>
        <v>L3</v>
      </c>
      <c r="H1855" s="4" t="str">
        <f aca="false">IFERROR(INDEX(Lanes!$C$2:$C$60,MATCH(LEFT(I1855,FIND(" ",I1855)-1),Lanes!$A$2:$A$60,0)),"?")</f>
        <v>V</v>
      </c>
      <c r="I1855" s="4" t="s">
        <v>470</v>
      </c>
      <c r="J1855" s="4"/>
      <c r="K1855" s="4" t="s">
        <v>525</v>
      </c>
      <c r="L1855" s="4" t="s">
        <v>472</v>
      </c>
      <c r="M1855" s="4" t="s">
        <v>2992</v>
      </c>
      <c r="N1855" s="4"/>
      <c r="O1855" s="4" t="s">
        <v>13898</v>
      </c>
      <c r="P1855" s="2" t="s">
        <v>13899</v>
      </c>
      <c r="Q1855" s="2" t="s">
        <v>13900</v>
      </c>
      <c r="R1855" s="4" t="s">
        <v>50</v>
      </c>
      <c r="S1855" s="4" t="s">
        <v>13901</v>
      </c>
      <c r="T1855" s="4" t="s">
        <v>402</v>
      </c>
      <c r="U1855" s="4"/>
      <c r="V1855" s="4"/>
      <c r="W1855" s="4"/>
      <c r="X1855" s="2" t="s">
        <v>13902</v>
      </c>
      <c r="Y1855" s="4" t="s">
        <v>54</v>
      </c>
      <c r="Z1855" s="4"/>
      <c r="AA1855" s="4"/>
      <c r="AB1855" s="4"/>
    </row>
    <row r="1856" customFormat="false" ht="75" hidden="false" customHeight="true" outlineLevel="0" collapsed="false">
      <c r="A1856" s="4" t="s">
        <v>13903</v>
      </c>
      <c r="B1856" s="4" t="s">
        <v>13904</v>
      </c>
      <c r="C1856" s="4" t="s">
        <v>13905</v>
      </c>
      <c r="D1856" s="4" t="n">
        <v>1994</v>
      </c>
      <c r="E1856" s="4" t="s">
        <v>91</v>
      </c>
      <c r="F1856" s="4" t="s">
        <v>469</v>
      </c>
      <c r="G1856" s="4" t="str">
        <f aca="false">IF(LEFT(I1856,3)="R1 ","L6",IF(D1856&gt;=2014,"L1",IF(D1856&gt;=1998,"L2",IF(D1856&gt;=1987,"L3",IF(D1856&gt;=1978,"L4",IF(D1856&gt;=1965,"L5","L6"))))))</f>
        <v>L3</v>
      </c>
      <c r="H1856" s="4" t="str">
        <f aca="false">IFERROR(INDEX(Lanes!$C$2:$C$60,MATCH(LEFT(I1856,FIND(" ",I1856)-1),Lanes!$A$2:$A$60,0)),"?")</f>
        <v>V</v>
      </c>
      <c r="I1856" s="4" t="s">
        <v>470</v>
      </c>
      <c r="J1856" s="4"/>
      <c r="K1856" s="4" t="s">
        <v>525</v>
      </c>
      <c r="L1856" s="4" t="s">
        <v>472</v>
      </c>
      <c r="M1856" s="4" t="s">
        <v>1696</v>
      </c>
      <c r="N1856" s="4"/>
      <c r="O1856" s="4" t="s">
        <v>13906</v>
      </c>
      <c r="P1856" s="2" t="s">
        <v>13907</v>
      </c>
      <c r="Q1856" s="2" t="s">
        <v>13908</v>
      </c>
      <c r="R1856" s="4" t="s">
        <v>50</v>
      </c>
      <c r="S1856" s="4" t="s">
        <v>13909</v>
      </c>
      <c r="T1856" s="4" t="s">
        <v>402</v>
      </c>
      <c r="U1856" s="4"/>
      <c r="V1856" s="4"/>
      <c r="W1856" s="4"/>
      <c r="X1856" s="2" t="s">
        <v>13910</v>
      </c>
      <c r="Y1856" s="4" t="s">
        <v>54</v>
      </c>
      <c r="Z1856" s="4"/>
      <c r="AA1856" s="4"/>
      <c r="AB1856" s="4"/>
    </row>
    <row r="1857" customFormat="false" ht="75" hidden="false" customHeight="true" outlineLevel="0" collapsed="false">
      <c r="A1857" s="4" t="s">
        <v>13911</v>
      </c>
      <c r="B1857" s="4" t="s">
        <v>659</v>
      </c>
      <c r="C1857" s="4" t="s">
        <v>13912</v>
      </c>
      <c r="D1857" s="4" t="n">
        <v>1994</v>
      </c>
      <c r="E1857" s="4" t="s">
        <v>91</v>
      </c>
      <c r="F1857" s="4" t="s">
        <v>13913</v>
      </c>
      <c r="G1857" s="4" t="str">
        <f aca="false">IF(LEFT(I1857,3)="R1 ","L6",IF(D1857&gt;=2014,"L1",IF(D1857&gt;=1998,"L2",IF(D1857&gt;=1987,"L3",IF(D1857&gt;=1978,"L4",IF(D1857&gt;=1965,"L5","L6"))))))</f>
        <v>L3</v>
      </c>
      <c r="H1857" s="4" t="str">
        <f aca="false">IFERROR(INDEX(Lanes!$C$2:$C$60,MATCH(LEFT(I1857,FIND(" ",I1857)-1),Lanes!$A$2:$A$60,0)),"?")</f>
        <v>V</v>
      </c>
      <c r="I1857" s="4" t="s">
        <v>470</v>
      </c>
      <c r="J1857" s="4"/>
      <c r="K1857" s="4" t="s">
        <v>661</v>
      </c>
      <c r="L1857" s="4" t="s">
        <v>472</v>
      </c>
      <c r="M1857" s="4" t="s">
        <v>662</v>
      </c>
      <c r="N1857" s="4"/>
      <c r="O1857" s="4" t="s">
        <v>663</v>
      </c>
      <c r="P1857" s="2" t="s">
        <v>13914</v>
      </c>
      <c r="Q1857" s="2" t="s">
        <v>13915</v>
      </c>
      <c r="R1857" s="4" t="s">
        <v>50</v>
      </c>
      <c r="S1857" s="4" t="s">
        <v>13916</v>
      </c>
      <c r="T1857" s="4" t="s">
        <v>107</v>
      </c>
      <c r="U1857" s="4"/>
      <c r="V1857" s="4"/>
      <c r="W1857" s="4"/>
      <c r="X1857" s="2" t="s">
        <v>13917</v>
      </c>
      <c r="Y1857" s="4" t="s">
        <v>54</v>
      </c>
      <c r="Z1857" s="4"/>
      <c r="AA1857" s="4"/>
      <c r="AB1857" s="4"/>
    </row>
    <row r="1858" customFormat="false" ht="75" hidden="false" customHeight="true" outlineLevel="0" collapsed="false">
      <c r="A1858" s="4" t="s">
        <v>13918</v>
      </c>
      <c r="B1858" s="4" t="s">
        <v>13919</v>
      </c>
      <c r="C1858" s="4" t="s">
        <v>13919</v>
      </c>
      <c r="D1858" s="4" t="n">
        <v>2001</v>
      </c>
      <c r="E1858" s="4" t="s">
        <v>91</v>
      </c>
      <c r="F1858" s="4" t="s">
        <v>469</v>
      </c>
      <c r="G1858" s="4" t="str">
        <f aca="false">IF(LEFT(I1858,3)="R1 ","L6",IF(D1858&gt;=2014,"L1",IF(D1858&gt;=1998,"L2",IF(D1858&gt;=1987,"L3",IF(D1858&gt;=1978,"L4",IF(D1858&gt;=1965,"L5","L6"))))))</f>
        <v>L2</v>
      </c>
      <c r="H1858" s="4" t="str">
        <f aca="false">IFERROR(INDEX(Lanes!$C$2:$C$60,MATCH(LEFT(I1858,FIND(" ",I1858)-1),Lanes!$A$2:$A$60,0)),"?")</f>
        <v>V</v>
      </c>
      <c r="I1858" s="4" t="s">
        <v>470</v>
      </c>
      <c r="J1858" s="4"/>
      <c r="K1858" s="4" t="s">
        <v>471</v>
      </c>
      <c r="L1858" s="4" t="s">
        <v>472</v>
      </c>
      <c r="M1858" s="4" t="s">
        <v>990</v>
      </c>
      <c r="N1858" s="4"/>
      <c r="O1858" s="4" t="s">
        <v>13920</v>
      </c>
      <c r="P1858" s="2" t="s">
        <v>13921</v>
      </c>
      <c r="Q1858" s="2" t="s">
        <v>13922</v>
      </c>
      <c r="R1858" s="4" t="s">
        <v>50</v>
      </c>
      <c r="S1858" s="4" t="s">
        <v>13923</v>
      </c>
      <c r="T1858" s="4" t="s">
        <v>107</v>
      </c>
      <c r="U1858" s="4"/>
      <c r="V1858" s="4"/>
      <c r="W1858" s="4"/>
      <c r="X1858" s="2" t="s">
        <v>13924</v>
      </c>
      <c r="Y1858" s="4" t="s">
        <v>77</v>
      </c>
      <c r="Z1858" s="4"/>
      <c r="AA1858" s="4"/>
      <c r="AB1858" s="4"/>
    </row>
    <row r="1859" customFormat="false" ht="75" hidden="false" customHeight="true" outlineLevel="0" collapsed="false">
      <c r="A1859" s="4" t="s">
        <v>13925</v>
      </c>
      <c r="B1859" s="4" t="s">
        <v>13919</v>
      </c>
      <c r="C1859" s="4" t="s">
        <v>13926</v>
      </c>
      <c r="D1859" s="4" t="n">
        <v>2003</v>
      </c>
      <c r="E1859" s="4" t="s">
        <v>91</v>
      </c>
      <c r="F1859" s="4" t="s">
        <v>469</v>
      </c>
      <c r="G1859" s="4" t="str">
        <f aca="false">IF(LEFT(I1859,3)="R1 ","L6",IF(D1859&gt;=2014,"L1",IF(D1859&gt;=1998,"L2",IF(D1859&gt;=1987,"L3",IF(D1859&gt;=1978,"L4",IF(D1859&gt;=1965,"L5","L6"))))))</f>
        <v>L2</v>
      </c>
      <c r="H1859" s="4" t="str">
        <f aca="false">IFERROR(INDEX(Lanes!$C$2:$C$60,MATCH(LEFT(I1859,FIND(" ",I1859)-1),Lanes!$A$2:$A$60,0)),"?")</f>
        <v>V</v>
      </c>
      <c r="I1859" s="4" t="s">
        <v>470</v>
      </c>
      <c r="J1859" s="4"/>
      <c r="K1859" s="4" t="s">
        <v>471</v>
      </c>
      <c r="L1859" s="4" t="s">
        <v>472</v>
      </c>
      <c r="M1859" s="4" t="s">
        <v>990</v>
      </c>
      <c r="N1859" s="4"/>
      <c r="O1859" s="4" t="s">
        <v>13927</v>
      </c>
      <c r="P1859" s="2" t="s">
        <v>13928</v>
      </c>
      <c r="Q1859" s="2" t="s">
        <v>13929</v>
      </c>
      <c r="R1859" s="4" t="s">
        <v>50</v>
      </c>
      <c r="S1859" s="4" t="s">
        <v>13930</v>
      </c>
      <c r="T1859" s="4" t="s">
        <v>402</v>
      </c>
      <c r="U1859" s="4"/>
      <c r="V1859" s="4"/>
      <c r="W1859" s="4"/>
      <c r="X1859" s="2" t="s">
        <v>13931</v>
      </c>
      <c r="Y1859" s="4" t="s">
        <v>77</v>
      </c>
      <c r="Z1859" s="4"/>
      <c r="AA1859" s="4"/>
      <c r="AB1859" s="4"/>
    </row>
    <row r="1860" customFormat="false" ht="75" hidden="false" customHeight="true" outlineLevel="0" collapsed="false">
      <c r="A1860" s="4" t="s">
        <v>13932</v>
      </c>
      <c r="B1860" s="4" t="s">
        <v>13933</v>
      </c>
      <c r="C1860" s="4" t="s">
        <v>13934</v>
      </c>
      <c r="D1860" s="4" t="n">
        <v>1998</v>
      </c>
      <c r="E1860" s="4" t="s">
        <v>91</v>
      </c>
      <c r="F1860" s="4" t="s">
        <v>606</v>
      </c>
      <c r="G1860" s="4" t="str">
        <f aca="false">IF(LEFT(I1860,3)="R1 ","L6",IF(D1860&gt;=2014,"L1",IF(D1860&gt;=1998,"L2",IF(D1860&gt;=1987,"L3",IF(D1860&gt;=1978,"L4",IF(D1860&gt;=1965,"L5","L6"))))))</f>
        <v>L2</v>
      </c>
      <c r="H1860" s="4" t="str">
        <f aca="false">IFERROR(INDEX(Lanes!$C$2:$C$60,MATCH(LEFT(I1860,FIND(" ",I1860)-1),Lanes!$A$2:$A$60,0)),"?")</f>
        <v>V</v>
      </c>
      <c r="I1860" s="4" t="s">
        <v>470</v>
      </c>
      <c r="J1860" s="4"/>
      <c r="K1860" s="4" t="s">
        <v>471</v>
      </c>
      <c r="L1860" s="4" t="s">
        <v>472</v>
      </c>
      <c r="M1860" s="4" t="s">
        <v>662</v>
      </c>
      <c r="N1860" s="4" t="s">
        <v>646</v>
      </c>
      <c r="O1860" s="4" t="s">
        <v>13935</v>
      </c>
      <c r="P1860" s="2" t="s">
        <v>13936</v>
      </c>
      <c r="Q1860" s="2" t="s">
        <v>13937</v>
      </c>
      <c r="R1860" s="4" t="s">
        <v>50</v>
      </c>
      <c r="S1860" s="4" t="s">
        <v>13938</v>
      </c>
      <c r="T1860" s="4" t="s">
        <v>402</v>
      </c>
      <c r="U1860" s="4"/>
      <c r="V1860" s="4"/>
      <c r="W1860" s="4"/>
      <c r="X1860" s="2" t="s">
        <v>13939</v>
      </c>
      <c r="Y1860" s="4" t="s">
        <v>54</v>
      </c>
      <c r="Z1860" s="4"/>
      <c r="AA1860" s="4"/>
      <c r="AB1860" s="4"/>
    </row>
    <row r="1861" customFormat="false" ht="75" hidden="false" customHeight="true" outlineLevel="0" collapsed="false">
      <c r="A1861" s="4" t="s">
        <v>13940</v>
      </c>
      <c r="B1861" s="4" t="s">
        <v>13941</v>
      </c>
      <c r="C1861" s="4" t="s">
        <v>13942</v>
      </c>
      <c r="D1861" s="4" t="n">
        <v>1997</v>
      </c>
      <c r="E1861" s="4" t="s">
        <v>91</v>
      </c>
      <c r="F1861" s="4" t="s">
        <v>13943</v>
      </c>
      <c r="G1861" s="4" t="str">
        <f aca="false">IF(LEFT(I1861,3)="R1 ","L6",IF(D1861&gt;=2014,"L1",IF(D1861&gt;=1998,"L2",IF(D1861&gt;=1987,"L3",IF(D1861&gt;=1978,"L4",IF(D1861&gt;=1965,"L5","L6"))))))</f>
        <v>L3</v>
      </c>
      <c r="H1861" s="4" t="str">
        <f aca="false">IFERROR(INDEX(Lanes!$C$2:$C$60,MATCH(LEFT(I1861,FIND(" ",I1861)-1),Lanes!$A$2:$A$60,0)),"?")</f>
        <v>V</v>
      </c>
      <c r="I1861" s="4" t="s">
        <v>470</v>
      </c>
      <c r="J1861" s="4"/>
      <c r="K1861" s="4" t="s">
        <v>661</v>
      </c>
      <c r="L1861" s="4" t="s">
        <v>753</v>
      </c>
      <c r="M1861" s="4" t="s">
        <v>13944</v>
      </c>
      <c r="N1861" s="4"/>
      <c r="O1861" s="4" t="s">
        <v>13945</v>
      </c>
      <c r="P1861" s="2" t="s">
        <v>13946</v>
      </c>
      <c r="Q1861" s="2" t="s">
        <v>13947</v>
      </c>
      <c r="R1861" s="4" t="s">
        <v>50</v>
      </c>
      <c r="S1861" s="4" t="s">
        <v>13948</v>
      </c>
      <c r="T1861" s="4" t="s">
        <v>402</v>
      </c>
      <c r="U1861" s="4"/>
      <c r="V1861" s="4"/>
      <c r="W1861" s="4"/>
      <c r="X1861" s="2" t="s">
        <v>13949</v>
      </c>
      <c r="Y1861" s="4" t="s">
        <v>54</v>
      </c>
      <c r="Z1861" s="4"/>
      <c r="AA1861" s="4"/>
      <c r="AB1861" s="4"/>
    </row>
    <row r="1862" customFormat="false" ht="75" hidden="false" customHeight="true" outlineLevel="0" collapsed="false">
      <c r="A1862" s="4" t="s">
        <v>13950</v>
      </c>
      <c r="B1862" s="4" t="s">
        <v>13951</v>
      </c>
      <c r="C1862" s="4" t="s">
        <v>13952</v>
      </c>
      <c r="D1862" s="4" t="n">
        <v>1997</v>
      </c>
      <c r="E1862" s="4" t="s">
        <v>91</v>
      </c>
      <c r="F1862" s="4" t="s">
        <v>13953</v>
      </c>
      <c r="G1862" s="4" t="str">
        <f aca="false">IF(LEFT(I1862,3)="R1 ","L6",IF(D1862&gt;=2014,"L1",IF(D1862&gt;=1998,"L2",IF(D1862&gt;=1987,"L3",IF(D1862&gt;=1978,"L4",IF(D1862&gt;=1965,"L5","L6"))))))</f>
        <v>L3</v>
      </c>
      <c r="H1862" s="4" t="str">
        <f aca="false">IFERROR(INDEX(Lanes!$C$2:$C$60,MATCH(LEFT(I1862,FIND(" ",I1862)-1),Lanes!$A$2:$A$60,0)),"?")</f>
        <v>V</v>
      </c>
      <c r="I1862" s="4" t="s">
        <v>470</v>
      </c>
      <c r="J1862" s="4"/>
      <c r="K1862" s="4" t="s">
        <v>445</v>
      </c>
      <c r="L1862" s="4" t="s">
        <v>472</v>
      </c>
      <c r="M1862" s="4" t="s">
        <v>1696</v>
      </c>
      <c r="N1862" s="4"/>
      <c r="O1862" s="4" t="s">
        <v>13954</v>
      </c>
      <c r="P1862" s="2" t="s">
        <v>13955</v>
      </c>
      <c r="Q1862" s="2" t="s">
        <v>13956</v>
      </c>
      <c r="R1862" s="4" t="s">
        <v>50</v>
      </c>
      <c r="S1862" s="4" t="s">
        <v>13957</v>
      </c>
      <c r="T1862" s="4" t="s">
        <v>402</v>
      </c>
      <c r="U1862" s="4"/>
      <c r="V1862" s="4"/>
      <c r="W1862" s="4"/>
      <c r="X1862" s="2" t="s">
        <v>13958</v>
      </c>
      <c r="Y1862" s="4" t="s">
        <v>54</v>
      </c>
      <c r="Z1862" s="4"/>
      <c r="AA1862" s="4"/>
      <c r="AB1862" s="4"/>
    </row>
    <row r="1863" customFormat="false" ht="75" hidden="false" customHeight="true" outlineLevel="0" collapsed="false">
      <c r="A1863" s="4" t="s">
        <v>13959</v>
      </c>
      <c r="B1863" s="4" t="s">
        <v>13960</v>
      </c>
      <c r="C1863" s="4" t="s">
        <v>13961</v>
      </c>
      <c r="D1863" s="4" t="n">
        <v>1995</v>
      </c>
      <c r="E1863" s="4" t="s">
        <v>91</v>
      </c>
      <c r="F1863" s="4" t="s">
        <v>606</v>
      </c>
      <c r="G1863" s="4" t="str">
        <f aca="false">IF(LEFT(I1863,3)="R1 ","L6",IF(D1863&gt;=2014,"L1",IF(D1863&gt;=1998,"L2",IF(D1863&gt;=1987,"L3",IF(D1863&gt;=1978,"L4",IF(D1863&gt;=1965,"L5","L6"))))))</f>
        <v>L3</v>
      </c>
      <c r="H1863" s="4" t="str">
        <f aca="false">IFERROR(INDEX(Lanes!$C$2:$C$60,MATCH(LEFT(I1863,FIND(" ",I1863)-1),Lanes!$A$2:$A$60,0)),"?")</f>
        <v>V</v>
      </c>
      <c r="I1863" s="4" t="s">
        <v>470</v>
      </c>
      <c r="J1863" s="4"/>
      <c r="K1863" s="4" t="s">
        <v>249</v>
      </c>
      <c r="L1863" s="4" t="s">
        <v>472</v>
      </c>
      <c r="M1863" s="4" t="s">
        <v>597</v>
      </c>
      <c r="N1863" s="4" t="s">
        <v>598</v>
      </c>
      <c r="O1863" s="4" t="s">
        <v>13962</v>
      </c>
      <c r="P1863" s="2" t="s">
        <v>13963</v>
      </c>
      <c r="Q1863" s="2" t="s">
        <v>13964</v>
      </c>
      <c r="R1863" s="4" t="s">
        <v>50</v>
      </c>
      <c r="S1863" s="4" t="s">
        <v>13965</v>
      </c>
      <c r="T1863" s="4" t="s">
        <v>402</v>
      </c>
      <c r="U1863" s="4"/>
      <c r="V1863" s="4"/>
      <c r="W1863" s="4"/>
      <c r="X1863" s="2" t="s">
        <v>13966</v>
      </c>
      <c r="Y1863" s="4" t="s">
        <v>54</v>
      </c>
      <c r="Z1863" s="4"/>
      <c r="AA1863" s="4"/>
      <c r="AB1863" s="4"/>
    </row>
    <row r="1864" customFormat="false" ht="75" hidden="false" customHeight="true" outlineLevel="0" collapsed="false">
      <c r="A1864" s="4" t="s">
        <v>13967</v>
      </c>
      <c r="B1864" s="4" t="s">
        <v>13968</v>
      </c>
      <c r="C1864" s="4" t="s">
        <v>13969</v>
      </c>
      <c r="D1864" s="4" t="n">
        <v>1998</v>
      </c>
      <c r="E1864" s="4" t="s">
        <v>91</v>
      </c>
      <c r="F1864" s="4" t="s">
        <v>13970</v>
      </c>
      <c r="G1864" s="4" t="str">
        <f aca="false">IF(LEFT(I1864,3)="R1 ","L6",IF(D1864&gt;=2014,"L1",IF(D1864&gt;=1998,"L2",IF(D1864&gt;=1987,"L3",IF(D1864&gt;=1978,"L4",IF(D1864&gt;=1965,"L5","L6"))))))</f>
        <v>L2</v>
      </c>
      <c r="H1864" s="4" t="str">
        <f aca="false">IFERROR(INDEX(Lanes!$C$2:$C$60,MATCH(LEFT(I1864,FIND(" ",I1864)-1),Lanes!$A$2:$A$60,0)),"?")</f>
        <v>V</v>
      </c>
      <c r="I1864" s="4" t="s">
        <v>1592</v>
      </c>
      <c r="J1864" s="4" t="s">
        <v>1520</v>
      </c>
      <c r="K1864" s="4" t="s">
        <v>387</v>
      </c>
      <c r="L1864" s="4" t="s">
        <v>472</v>
      </c>
      <c r="M1864" s="4" t="s">
        <v>662</v>
      </c>
      <c r="N1864" s="4"/>
      <c r="O1864" s="4" t="s">
        <v>13971</v>
      </c>
      <c r="P1864" s="2" t="s">
        <v>13972</v>
      </c>
      <c r="Q1864" s="2" t="s">
        <v>13973</v>
      </c>
      <c r="R1864" s="4" t="s">
        <v>50</v>
      </c>
      <c r="S1864" s="4" t="s">
        <v>13974</v>
      </c>
      <c r="T1864" s="4" t="s">
        <v>402</v>
      </c>
      <c r="U1864" s="4"/>
      <c r="V1864" s="4"/>
      <c r="W1864" s="4"/>
      <c r="X1864" s="2" t="s">
        <v>13975</v>
      </c>
      <c r="Y1864" s="4" t="s">
        <v>77</v>
      </c>
      <c r="Z1864" s="4"/>
      <c r="AA1864" s="4"/>
      <c r="AB1864" s="4"/>
    </row>
    <row r="1865" customFormat="false" ht="75" hidden="false" customHeight="true" outlineLevel="0" collapsed="false">
      <c r="A1865" s="4" t="s">
        <v>13976</v>
      </c>
      <c r="B1865" s="4" t="s">
        <v>13968</v>
      </c>
      <c r="C1865" s="4" t="s">
        <v>13977</v>
      </c>
      <c r="D1865" s="4" t="n">
        <v>2000</v>
      </c>
      <c r="E1865" s="4" t="s">
        <v>91</v>
      </c>
      <c r="F1865" s="4" t="s">
        <v>13978</v>
      </c>
      <c r="G1865" s="4" t="str">
        <f aca="false">IF(LEFT(I1865,3)="R1 ","L6",IF(D1865&gt;=2014,"L1",IF(D1865&gt;=1998,"L2",IF(D1865&gt;=1987,"L3",IF(D1865&gt;=1978,"L4",IF(D1865&gt;=1965,"L5","L6"))))))</f>
        <v>L2</v>
      </c>
      <c r="H1865" s="4" t="str">
        <f aca="false">IFERROR(INDEX(Lanes!$C$2:$C$60,MATCH(LEFT(I1865,FIND(" ",I1865)-1),Lanes!$A$2:$A$60,0)),"?")</f>
        <v>V</v>
      </c>
      <c r="I1865" s="4" t="s">
        <v>1592</v>
      </c>
      <c r="J1865" s="4" t="s">
        <v>1520</v>
      </c>
      <c r="K1865" s="4" t="s">
        <v>387</v>
      </c>
      <c r="L1865" s="4" t="s">
        <v>472</v>
      </c>
      <c r="M1865" s="4" t="s">
        <v>662</v>
      </c>
      <c r="N1865" s="4"/>
      <c r="O1865" s="4" t="s">
        <v>13979</v>
      </c>
      <c r="P1865" s="2" t="s">
        <v>13980</v>
      </c>
      <c r="Q1865" s="2" t="s">
        <v>13981</v>
      </c>
      <c r="R1865" s="4" t="s">
        <v>50</v>
      </c>
      <c r="S1865" s="4" t="s">
        <v>13982</v>
      </c>
      <c r="T1865" s="4" t="s">
        <v>402</v>
      </c>
      <c r="U1865" s="4"/>
      <c r="V1865" s="4"/>
      <c r="W1865" s="4"/>
      <c r="X1865" s="2" t="s">
        <v>13983</v>
      </c>
      <c r="Y1865" s="4" t="s">
        <v>77</v>
      </c>
      <c r="Z1865" s="4"/>
      <c r="AA1865" s="4"/>
      <c r="AB1865" s="4"/>
    </row>
    <row r="1866" customFormat="false" ht="75" hidden="false" customHeight="true" outlineLevel="0" collapsed="false">
      <c r="A1866" s="4" t="s">
        <v>13984</v>
      </c>
      <c r="B1866" s="4" t="s">
        <v>13985</v>
      </c>
      <c r="C1866" s="4" t="s">
        <v>13986</v>
      </c>
      <c r="D1866" s="4" t="n">
        <v>1998</v>
      </c>
      <c r="E1866" s="4" t="s">
        <v>91</v>
      </c>
      <c r="F1866" s="4" t="s">
        <v>13987</v>
      </c>
      <c r="G1866" s="4" t="str">
        <f aca="false">IF(LEFT(I1866,3)="R1 ","L6",IF(D1866&gt;=2014,"L1",IF(D1866&gt;=1998,"L2",IF(D1866&gt;=1987,"L3",IF(D1866&gt;=1978,"L4",IF(D1866&gt;=1965,"L5","L6"))))))</f>
        <v>L2</v>
      </c>
      <c r="H1866" s="4" t="str">
        <f aca="false">IFERROR(INDEX(Lanes!$C$2:$C$60,MATCH(LEFT(I1866,FIND(" ",I1866)-1),Lanes!$A$2:$A$60,0)),"?")</f>
        <v>V</v>
      </c>
      <c r="I1866" s="4" t="s">
        <v>470</v>
      </c>
      <c r="J1866" s="4"/>
      <c r="K1866" s="4" t="s">
        <v>445</v>
      </c>
      <c r="L1866" s="4" t="s">
        <v>472</v>
      </c>
      <c r="M1866" s="4" t="s">
        <v>4379</v>
      </c>
      <c r="N1866" s="4"/>
      <c r="O1866" s="4" t="s">
        <v>13988</v>
      </c>
      <c r="P1866" s="2" t="s">
        <v>13989</v>
      </c>
      <c r="Q1866" s="2" t="s">
        <v>13990</v>
      </c>
      <c r="R1866" s="4" t="s">
        <v>50</v>
      </c>
      <c r="S1866" s="4" t="s">
        <v>13991</v>
      </c>
      <c r="T1866" s="4" t="s">
        <v>107</v>
      </c>
      <c r="U1866" s="4"/>
      <c r="V1866" s="4"/>
      <c r="W1866" s="4"/>
      <c r="X1866" s="2" t="s">
        <v>13992</v>
      </c>
      <c r="Y1866" s="4" t="s">
        <v>77</v>
      </c>
      <c r="Z1866" s="4"/>
      <c r="AA1866" s="4"/>
      <c r="AB1866" s="4"/>
    </row>
    <row r="1867" customFormat="false" ht="75" hidden="false" customHeight="true" outlineLevel="0" collapsed="false">
      <c r="A1867" s="4" t="s">
        <v>13993</v>
      </c>
      <c r="B1867" s="4" t="s">
        <v>13985</v>
      </c>
      <c r="C1867" s="4" t="s">
        <v>13994</v>
      </c>
      <c r="D1867" s="4" t="n">
        <v>2000</v>
      </c>
      <c r="E1867" s="4" t="s">
        <v>91</v>
      </c>
      <c r="F1867" s="4" t="s">
        <v>13987</v>
      </c>
      <c r="G1867" s="4" t="str">
        <f aca="false">IF(LEFT(I1867,3)="R1 ","L6",IF(D1867&gt;=2014,"L1",IF(D1867&gt;=1998,"L2",IF(D1867&gt;=1987,"L3",IF(D1867&gt;=1978,"L4",IF(D1867&gt;=1965,"L5","L6"))))))</f>
        <v>L2</v>
      </c>
      <c r="H1867" s="4" t="str">
        <f aca="false">IFERROR(INDEX(Lanes!$C$2:$C$60,MATCH(LEFT(I1867,FIND(" ",I1867)-1),Lanes!$A$2:$A$60,0)),"?")</f>
        <v>V</v>
      </c>
      <c r="I1867" s="4" t="s">
        <v>470</v>
      </c>
      <c r="J1867" s="4"/>
      <c r="K1867" s="4" t="s">
        <v>445</v>
      </c>
      <c r="L1867" s="4" t="s">
        <v>472</v>
      </c>
      <c r="M1867" s="4" t="s">
        <v>4379</v>
      </c>
      <c r="N1867" s="4"/>
      <c r="O1867" s="4" t="s">
        <v>13995</v>
      </c>
      <c r="P1867" s="2" t="s">
        <v>13996</v>
      </c>
      <c r="Q1867" s="2" t="s">
        <v>13997</v>
      </c>
      <c r="R1867" s="4" t="s">
        <v>50</v>
      </c>
      <c r="S1867" s="4" t="s">
        <v>13998</v>
      </c>
      <c r="T1867" s="4" t="s">
        <v>107</v>
      </c>
      <c r="U1867" s="4"/>
      <c r="V1867" s="4"/>
      <c r="W1867" s="4"/>
      <c r="X1867" s="2" t="s">
        <v>13999</v>
      </c>
      <c r="Y1867" s="4" t="s">
        <v>77</v>
      </c>
      <c r="Z1867" s="4"/>
      <c r="AA1867" s="4"/>
      <c r="AB1867" s="4"/>
    </row>
    <row r="1868" customFormat="false" ht="75" hidden="false" customHeight="true" outlineLevel="0" collapsed="false">
      <c r="A1868" s="4" t="s">
        <v>14000</v>
      </c>
      <c r="B1868" s="4" t="s">
        <v>14001</v>
      </c>
      <c r="C1868" s="4" t="s">
        <v>14002</v>
      </c>
      <c r="D1868" s="4" t="n">
        <v>2001</v>
      </c>
      <c r="E1868" s="4" t="s">
        <v>91</v>
      </c>
      <c r="F1868" s="4" t="s">
        <v>886</v>
      </c>
      <c r="G1868" s="4" t="str">
        <f aca="false">IF(LEFT(I1868,3)="R1 ","L6",IF(D1868&gt;=2014,"L1",IF(D1868&gt;=1998,"L2",IF(D1868&gt;=1987,"L3",IF(D1868&gt;=1978,"L4",IF(D1868&gt;=1965,"L5","L6"))))))</f>
        <v>L2</v>
      </c>
      <c r="H1868" s="4" t="str">
        <f aca="false">IFERROR(INDEX(Lanes!$C$2:$C$60,MATCH(LEFT(I1868,FIND(" ",I1868)-1),Lanes!$A$2:$A$60,0)),"?")</f>
        <v>V</v>
      </c>
      <c r="I1868" s="4" t="s">
        <v>470</v>
      </c>
      <c r="J1868" s="4" t="s">
        <v>1046</v>
      </c>
      <c r="K1868" s="4" t="s">
        <v>501</v>
      </c>
      <c r="L1868" s="4" t="s">
        <v>472</v>
      </c>
      <c r="M1868" s="4" t="s">
        <v>14003</v>
      </c>
      <c r="N1868" s="4"/>
      <c r="O1868" s="4" t="s">
        <v>14004</v>
      </c>
      <c r="P1868" s="2" t="s">
        <v>14005</v>
      </c>
      <c r="Q1868" s="2" t="s">
        <v>14006</v>
      </c>
      <c r="R1868" s="4" t="s">
        <v>50</v>
      </c>
      <c r="S1868" s="4" t="s">
        <v>14007</v>
      </c>
      <c r="T1868" s="4" t="s">
        <v>107</v>
      </c>
      <c r="U1868" s="4"/>
      <c r="V1868" s="4"/>
      <c r="W1868" s="4"/>
      <c r="X1868" s="2" t="s">
        <v>14008</v>
      </c>
      <c r="Y1868" s="4" t="s">
        <v>77</v>
      </c>
      <c r="Z1868" s="4"/>
      <c r="AA1868" s="4"/>
      <c r="AB1868" s="4"/>
    </row>
    <row r="1869" customFormat="false" ht="75" hidden="false" customHeight="true" outlineLevel="0" collapsed="false">
      <c r="A1869" s="4" t="s">
        <v>14009</v>
      </c>
      <c r="B1869" s="4" t="s">
        <v>14010</v>
      </c>
      <c r="C1869" s="4" t="s">
        <v>14011</v>
      </c>
      <c r="D1869" s="4" t="n">
        <v>2015</v>
      </c>
      <c r="E1869" s="4" t="s">
        <v>91</v>
      </c>
      <c r="F1869" s="4" t="s">
        <v>1142</v>
      </c>
      <c r="G1869" s="4" t="str">
        <f aca="false">IF(LEFT(I1869,3)="R1 ","L6",IF(D1869&gt;=2014,"L1",IF(D1869&gt;=1998,"L2",IF(D1869&gt;=1987,"L3",IF(D1869&gt;=1978,"L4",IF(D1869&gt;=1965,"L5","L6"))))))</f>
        <v>L1</v>
      </c>
      <c r="H1869" s="4" t="str">
        <f aca="false">IFERROR(INDEX(Lanes!$C$2:$C$60,MATCH(LEFT(I1869,FIND(" ",I1869)-1),Lanes!$A$2:$A$60,0)),"?")</f>
        <v>V</v>
      </c>
      <c r="I1869" s="4" t="s">
        <v>14012</v>
      </c>
      <c r="J1869" s="4" t="s">
        <v>10211</v>
      </c>
      <c r="K1869" s="4" t="s">
        <v>2670</v>
      </c>
      <c r="L1869" s="4" t="s">
        <v>516</v>
      </c>
      <c r="M1869" s="4" t="s">
        <v>287</v>
      </c>
      <c r="N1869" s="4" t="s">
        <v>11142</v>
      </c>
      <c r="O1869" s="4" t="s">
        <v>14013</v>
      </c>
      <c r="P1869" s="2" t="s">
        <v>14014</v>
      </c>
      <c r="Q1869" s="2" t="s">
        <v>14015</v>
      </c>
      <c r="R1869" s="4" t="s">
        <v>50</v>
      </c>
      <c r="S1869" s="4" t="s">
        <v>14016</v>
      </c>
      <c r="T1869" s="4" t="s">
        <v>107</v>
      </c>
      <c r="U1869" s="4"/>
      <c r="V1869" s="4"/>
      <c r="W1869" s="4"/>
      <c r="X1869" s="2" t="s">
        <v>14017</v>
      </c>
      <c r="Y1869" s="4" t="s">
        <v>77</v>
      </c>
      <c r="Z1869" s="4"/>
      <c r="AA1869" s="4"/>
      <c r="AB1869" s="4"/>
    </row>
    <row r="1870" customFormat="false" ht="75" hidden="false" customHeight="true" outlineLevel="0" collapsed="false">
      <c r="A1870" s="4" t="s">
        <v>14018</v>
      </c>
      <c r="B1870" s="4" t="s">
        <v>14010</v>
      </c>
      <c r="C1870" s="4" t="s">
        <v>14019</v>
      </c>
      <c r="D1870" s="4" t="n">
        <v>2018</v>
      </c>
      <c r="E1870" s="4" t="s">
        <v>91</v>
      </c>
      <c r="F1870" s="4" t="s">
        <v>2614</v>
      </c>
      <c r="G1870" s="4" t="str">
        <f aca="false">IF(LEFT(I1870,3)="R1 ","L6",IF(D1870&gt;=2014,"L1",IF(D1870&gt;=1998,"L2",IF(D1870&gt;=1987,"L3",IF(D1870&gt;=1978,"L4",IF(D1870&gt;=1965,"L5","L6"))))))</f>
        <v>L1</v>
      </c>
      <c r="H1870" s="4" t="str">
        <f aca="false">IFERROR(INDEX(Lanes!$C$2:$C$60,MATCH(LEFT(I1870,FIND(" ",I1870)-1),Lanes!$A$2:$A$60,0)),"?")</f>
        <v>V</v>
      </c>
      <c r="I1870" s="4" t="s">
        <v>14012</v>
      </c>
      <c r="J1870" s="4" t="s">
        <v>10211</v>
      </c>
      <c r="K1870" s="4" t="s">
        <v>2670</v>
      </c>
      <c r="L1870" s="4" t="s">
        <v>516</v>
      </c>
      <c r="M1870" s="4" t="s">
        <v>287</v>
      </c>
      <c r="N1870" s="4" t="s">
        <v>11142</v>
      </c>
      <c r="O1870" s="4" t="s">
        <v>14020</v>
      </c>
      <c r="P1870" s="2" t="s">
        <v>14021</v>
      </c>
      <c r="Q1870" s="2" t="s">
        <v>14022</v>
      </c>
      <c r="R1870" s="4" t="s">
        <v>50</v>
      </c>
      <c r="S1870" s="4" t="s">
        <v>14023</v>
      </c>
      <c r="T1870" s="4" t="s">
        <v>107</v>
      </c>
      <c r="U1870" s="4"/>
      <c r="V1870" s="4"/>
      <c r="W1870" s="4"/>
      <c r="X1870" s="2" t="s">
        <v>14017</v>
      </c>
      <c r="Y1870" s="4" t="s">
        <v>77</v>
      </c>
      <c r="Z1870" s="4"/>
      <c r="AA1870" s="4"/>
      <c r="AB1870" s="4"/>
    </row>
    <row r="1871" customFormat="false" ht="75" hidden="false" customHeight="true" outlineLevel="0" collapsed="false">
      <c r="A1871" s="4" t="s">
        <v>14024</v>
      </c>
      <c r="B1871" s="4" t="s">
        <v>14010</v>
      </c>
      <c r="C1871" s="4" t="s">
        <v>14025</v>
      </c>
      <c r="D1871" s="4" t="n">
        <v>2022</v>
      </c>
      <c r="E1871" s="4" t="s">
        <v>91</v>
      </c>
      <c r="F1871" s="4" t="s">
        <v>14026</v>
      </c>
      <c r="G1871" s="4" t="str">
        <f aca="false">IF(LEFT(I1871,3)="R1 ","L6",IF(D1871&gt;=2014,"L1",IF(D1871&gt;=1998,"L2",IF(D1871&gt;=1987,"L3",IF(D1871&gt;=1978,"L4",IF(D1871&gt;=1965,"L5","L6"))))))</f>
        <v>L1</v>
      </c>
      <c r="H1871" s="4" t="str">
        <f aca="false">IFERROR(INDEX(Lanes!$C$2:$C$60,MATCH(LEFT(I1871,FIND(" ",I1871)-1),Lanes!$A$2:$A$60,0)),"?")</f>
        <v>V</v>
      </c>
      <c r="I1871" s="4" t="s">
        <v>14012</v>
      </c>
      <c r="J1871" s="4" t="s">
        <v>10211</v>
      </c>
      <c r="K1871" s="4" t="s">
        <v>2670</v>
      </c>
      <c r="L1871" s="4" t="s">
        <v>516</v>
      </c>
      <c r="M1871" s="4" t="s">
        <v>287</v>
      </c>
      <c r="N1871" s="4" t="s">
        <v>11142</v>
      </c>
      <c r="O1871" s="4" t="s">
        <v>14027</v>
      </c>
      <c r="P1871" s="2" t="s">
        <v>14028</v>
      </c>
      <c r="Q1871" s="2" t="s">
        <v>14029</v>
      </c>
      <c r="R1871" s="4" t="s">
        <v>50</v>
      </c>
      <c r="S1871" s="4" t="s">
        <v>14025</v>
      </c>
      <c r="T1871" s="4" t="s">
        <v>107</v>
      </c>
      <c r="U1871" s="4"/>
      <c r="V1871" s="4"/>
      <c r="W1871" s="4"/>
      <c r="X1871" s="2" t="s">
        <v>14017</v>
      </c>
      <c r="Y1871" s="4" t="s">
        <v>77</v>
      </c>
      <c r="Z1871" s="4"/>
      <c r="AA1871" s="4"/>
      <c r="AB1871" s="4"/>
    </row>
    <row r="1872" customFormat="false" ht="75" hidden="false" customHeight="true" outlineLevel="0" collapsed="false">
      <c r="A1872" s="4" t="s">
        <v>14030</v>
      </c>
      <c r="B1872" s="4" t="s">
        <v>14010</v>
      </c>
      <c r="C1872" s="4" t="s">
        <v>14031</v>
      </c>
      <c r="D1872" s="4" t="n">
        <v>2024</v>
      </c>
      <c r="E1872" s="4" t="s">
        <v>91</v>
      </c>
      <c r="F1872" s="4" t="s">
        <v>14026</v>
      </c>
      <c r="G1872" s="4" t="str">
        <f aca="false">IF(LEFT(I1872,3)="R1 ","L6",IF(D1872&gt;=2014,"L1",IF(D1872&gt;=1998,"L2",IF(D1872&gt;=1987,"L3",IF(D1872&gt;=1978,"L4",IF(D1872&gt;=1965,"L5","L6"))))))</f>
        <v>L1</v>
      </c>
      <c r="H1872" s="4" t="str">
        <f aca="false">IFERROR(INDEX(Lanes!$C$2:$C$60,MATCH(LEFT(I1872,FIND(" ",I1872)-1),Lanes!$A$2:$A$60,0)),"?")</f>
        <v>V</v>
      </c>
      <c r="I1872" s="4" t="s">
        <v>14012</v>
      </c>
      <c r="J1872" s="4" t="s">
        <v>10211</v>
      </c>
      <c r="K1872" s="4" t="s">
        <v>2670</v>
      </c>
      <c r="L1872" s="4" t="s">
        <v>516</v>
      </c>
      <c r="M1872" s="4" t="s">
        <v>287</v>
      </c>
      <c r="N1872" s="4" t="s">
        <v>11142</v>
      </c>
      <c r="O1872" s="4" t="s">
        <v>14032</v>
      </c>
      <c r="P1872" s="2" t="s">
        <v>14033</v>
      </c>
      <c r="Q1872" s="2" t="s">
        <v>14034</v>
      </c>
      <c r="R1872" s="4" t="s">
        <v>50</v>
      </c>
      <c r="S1872" s="4" t="s">
        <v>14031</v>
      </c>
      <c r="T1872" s="4" t="s">
        <v>107</v>
      </c>
      <c r="U1872" s="4"/>
      <c r="V1872" s="4"/>
      <c r="W1872" s="4"/>
      <c r="X1872" s="2" t="s">
        <v>14017</v>
      </c>
      <c r="Y1872" s="4" t="s">
        <v>77</v>
      </c>
      <c r="Z1872" s="4"/>
      <c r="AA1872" s="4"/>
      <c r="AB1872" s="4"/>
    </row>
    <row r="1873" customFormat="false" ht="75" hidden="false" customHeight="true" outlineLevel="0" collapsed="false">
      <c r="A1873" s="4" t="s">
        <v>14035</v>
      </c>
      <c r="B1873" s="4" t="s">
        <v>9141</v>
      </c>
      <c r="C1873" s="4" t="s">
        <v>14036</v>
      </c>
      <c r="D1873" s="4" t="n">
        <v>2015</v>
      </c>
      <c r="E1873" s="4" t="s">
        <v>91</v>
      </c>
      <c r="F1873" s="4" t="s">
        <v>9163</v>
      </c>
      <c r="G1873" s="4" t="str">
        <f aca="false">IF(LEFT(I1873,3)="R1 ","L6",IF(D1873&gt;=2014,"L1",IF(D1873&gt;=1998,"L2",IF(D1873&gt;=1987,"L3",IF(D1873&gt;=1978,"L4",IF(D1873&gt;=1965,"L5","L6"))))))</f>
        <v>L1</v>
      </c>
      <c r="H1873" s="4" t="str">
        <f aca="false">IFERROR(INDEX(Lanes!$C$2:$C$60,MATCH(LEFT(I1873,FIND(" ",I1873)-1),Lanes!$A$2:$A$60,0)),"?")</f>
        <v>V</v>
      </c>
      <c r="I1873" s="4" t="s">
        <v>8998</v>
      </c>
      <c r="J1873" s="4"/>
      <c r="K1873" s="4" t="s">
        <v>3617</v>
      </c>
      <c r="L1873" s="4" t="s">
        <v>45</v>
      </c>
      <c r="M1873" s="4" t="s">
        <v>167</v>
      </c>
      <c r="N1873" s="4" t="s">
        <v>9143</v>
      </c>
      <c r="O1873" s="4" t="s">
        <v>14037</v>
      </c>
      <c r="P1873" s="2" t="s">
        <v>14038</v>
      </c>
      <c r="Q1873" s="2" t="s">
        <v>14039</v>
      </c>
      <c r="R1873" s="4" t="s">
        <v>50</v>
      </c>
      <c r="S1873" s="4" t="s">
        <v>14040</v>
      </c>
      <c r="T1873" s="4" t="s">
        <v>402</v>
      </c>
      <c r="U1873" s="4"/>
      <c r="V1873" s="4"/>
      <c r="W1873" s="4"/>
      <c r="X1873" s="2" t="s">
        <v>9148</v>
      </c>
      <c r="Y1873" s="4" t="s">
        <v>77</v>
      </c>
      <c r="Z1873" s="4"/>
      <c r="AA1873" s="4"/>
      <c r="AB1873" s="4"/>
    </row>
    <row r="1874" customFormat="false" ht="75" hidden="false" customHeight="true" outlineLevel="0" collapsed="false">
      <c r="A1874" s="4" t="s">
        <v>14041</v>
      </c>
      <c r="B1874" s="4" t="s">
        <v>9141</v>
      </c>
      <c r="C1874" s="4" t="s">
        <v>14042</v>
      </c>
      <c r="D1874" s="4" t="n">
        <v>2021</v>
      </c>
      <c r="E1874" s="4" t="s">
        <v>91</v>
      </c>
      <c r="F1874" s="4" t="s">
        <v>9163</v>
      </c>
      <c r="G1874" s="4" t="str">
        <f aca="false">IF(LEFT(I1874,3)="R1 ","L6",IF(D1874&gt;=2014,"L1",IF(D1874&gt;=1998,"L2",IF(D1874&gt;=1987,"L3",IF(D1874&gt;=1978,"L4",IF(D1874&gt;=1965,"L5","L6"))))))</f>
        <v>L1</v>
      </c>
      <c r="H1874" s="4" t="str">
        <f aca="false">IFERROR(INDEX(Lanes!$C$2:$C$60,MATCH(LEFT(I1874,FIND(" ",I1874)-1),Lanes!$A$2:$A$60,0)),"?")</f>
        <v>V</v>
      </c>
      <c r="I1874" s="4" t="s">
        <v>8998</v>
      </c>
      <c r="J1874" s="4"/>
      <c r="K1874" s="4" t="s">
        <v>249</v>
      </c>
      <c r="L1874" s="4" t="s">
        <v>45</v>
      </c>
      <c r="M1874" s="4" t="s">
        <v>167</v>
      </c>
      <c r="N1874" s="4" t="s">
        <v>9143</v>
      </c>
      <c r="O1874" s="4" t="s">
        <v>14043</v>
      </c>
      <c r="P1874" s="2" t="s">
        <v>14044</v>
      </c>
      <c r="Q1874" s="2" t="s">
        <v>14045</v>
      </c>
      <c r="R1874" s="4" t="s">
        <v>50</v>
      </c>
      <c r="S1874" s="4" t="s">
        <v>14046</v>
      </c>
      <c r="T1874" s="4" t="s">
        <v>402</v>
      </c>
      <c r="U1874" s="4"/>
      <c r="V1874" s="4"/>
      <c r="W1874" s="4"/>
      <c r="X1874" s="2" t="s">
        <v>9148</v>
      </c>
      <c r="Y1874" s="4" t="s">
        <v>77</v>
      </c>
      <c r="Z1874" s="4"/>
      <c r="AA1874" s="4"/>
      <c r="AB1874" s="4"/>
    </row>
    <row r="1875" customFormat="false" ht="75" hidden="false" customHeight="true" outlineLevel="0" collapsed="false">
      <c r="A1875" s="4" t="s">
        <v>14047</v>
      </c>
      <c r="B1875" s="4" t="s">
        <v>9228</v>
      </c>
      <c r="C1875" s="4" t="s">
        <v>14048</v>
      </c>
      <c r="D1875" s="4" t="n">
        <v>2002</v>
      </c>
      <c r="E1875" s="4" t="s">
        <v>91</v>
      </c>
      <c r="F1875" s="4" t="s">
        <v>9230</v>
      </c>
      <c r="G1875" s="4" t="str">
        <f aca="false">IF(LEFT(I1875,3)="R1 ","L6",IF(D1875&gt;=2014,"L1",IF(D1875&gt;=1998,"L2",IF(D1875&gt;=1987,"L3",IF(D1875&gt;=1978,"L4",IF(D1875&gt;=1965,"L5","L6"))))))</f>
        <v>L2</v>
      </c>
      <c r="H1875" s="4" t="str">
        <f aca="false">IFERROR(INDEX(Lanes!$C$2:$C$60,MATCH(LEFT(I1875,FIND(" ",I1875)-1),Lanes!$A$2:$A$60,0)),"?")</f>
        <v>V</v>
      </c>
      <c r="I1875" s="4" t="s">
        <v>8998</v>
      </c>
      <c r="J1875" s="4"/>
      <c r="K1875" s="4" t="s">
        <v>544</v>
      </c>
      <c r="L1875" s="4" t="s">
        <v>352</v>
      </c>
      <c r="M1875" s="4" t="s">
        <v>6394</v>
      </c>
      <c r="N1875" s="4"/>
      <c r="O1875" s="4" t="s">
        <v>9231</v>
      </c>
      <c r="P1875" s="2" t="s">
        <v>14049</v>
      </c>
      <c r="Q1875" s="2" t="s">
        <v>14050</v>
      </c>
      <c r="R1875" s="4" t="s">
        <v>50</v>
      </c>
      <c r="S1875" s="4" t="s">
        <v>14051</v>
      </c>
      <c r="T1875" s="4" t="s">
        <v>402</v>
      </c>
      <c r="U1875" s="4"/>
      <c r="V1875" s="4"/>
      <c r="W1875" s="4"/>
      <c r="X1875" s="2" t="s">
        <v>9235</v>
      </c>
      <c r="Y1875" s="4" t="s">
        <v>77</v>
      </c>
      <c r="Z1875" s="4"/>
      <c r="AA1875" s="4"/>
      <c r="AB1875" s="4"/>
    </row>
    <row r="1876" customFormat="false" ht="75" hidden="false" customHeight="true" outlineLevel="0" collapsed="false">
      <c r="A1876" s="4" t="s">
        <v>14052</v>
      </c>
      <c r="B1876" s="4" t="s">
        <v>9228</v>
      </c>
      <c r="C1876" s="4" t="s">
        <v>14053</v>
      </c>
      <c r="D1876" s="4" t="n">
        <v>2008</v>
      </c>
      <c r="E1876" s="4" t="s">
        <v>91</v>
      </c>
      <c r="F1876" s="4" t="s">
        <v>14054</v>
      </c>
      <c r="G1876" s="4" t="str">
        <f aca="false">IF(LEFT(I1876,3)="R1 ","L6",IF(D1876&gt;=2014,"L1",IF(D1876&gt;=1998,"L2",IF(D1876&gt;=1987,"L3",IF(D1876&gt;=1978,"L4",IF(D1876&gt;=1965,"L5","L6"))))))</f>
        <v>L2</v>
      </c>
      <c r="H1876" s="4" t="str">
        <f aca="false">IFERROR(INDEX(Lanes!$C$2:$C$60,MATCH(LEFT(I1876,FIND(" ",I1876)-1),Lanes!$A$2:$A$60,0)),"?")</f>
        <v>V</v>
      </c>
      <c r="I1876" s="4" t="s">
        <v>8998</v>
      </c>
      <c r="J1876" s="4"/>
      <c r="K1876" s="4" t="s">
        <v>544</v>
      </c>
      <c r="L1876" s="4" t="s">
        <v>352</v>
      </c>
      <c r="M1876" s="4" t="s">
        <v>6394</v>
      </c>
      <c r="N1876" s="4"/>
      <c r="O1876" s="4" t="s">
        <v>14055</v>
      </c>
      <c r="P1876" s="2" t="s">
        <v>14056</v>
      </c>
      <c r="Q1876" s="2" t="s">
        <v>14057</v>
      </c>
      <c r="R1876" s="4" t="s">
        <v>50</v>
      </c>
      <c r="S1876" s="4" t="s">
        <v>14058</v>
      </c>
      <c r="T1876" s="4" t="s">
        <v>402</v>
      </c>
      <c r="U1876" s="4"/>
      <c r="V1876" s="4"/>
      <c r="W1876" s="4"/>
      <c r="X1876" s="2" t="s">
        <v>9235</v>
      </c>
      <c r="Y1876" s="4" t="s">
        <v>77</v>
      </c>
      <c r="Z1876" s="4"/>
      <c r="AA1876" s="4"/>
      <c r="AB1876" s="4"/>
    </row>
    <row r="1877" customFormat="false" ht="75" hidden="false" customHeight="true" outlineLevel="0" collapsed="false">
      <c r="A1877" s="4" t="s">
        <v>14059</v>
      </c>
      <c r="B1877" s="4" t="s">
        <v>9228</v>
      </c>
      <c r="C1877" s="4" t="s">
        <v>14060</v>
      </c>
      <c r="D1877" s="4" t="n">
        <v>2013</v>
      </c>
      <c r="E1877" s="4" t="s">
        <v>91</v>
      </c>
      <c r="F1877" s="4" t="s">
        <v>9249</v>
      </c>
      <c r="G1877" s="4" t="str">
        <f aca="false">IF(LEFT(I1877,3)="R1 ","L6",IF(D1877&gt;=2014,"L1",IF(D1877&gt;=1998,"L2",IF(D1877&gt;=1987,"L3",IF(D1877&gt;=1978,"L4",IF(D1877&gt;=1965,"L5","L6"))))))</f>
        <v>L2</v>
      </c>
      <c r="H1877" s="4" t="str">
        <f aca="false">IFERROR(INDEX(Lanes!$C$2:$C$60,MATCH(LEFT(I1877,FIND(" ",I1877)-1),Lanes!$A$2:$A$60,0)),"?")</f>
        <v>V</v>
      </c>
      <c r="I1877" s="4" t="s">
        <v>8998</v>
      </c>
      <c r="J1877" s="4"/>
      <c r="K1877" s="4" t="s">
        <v>370</v>
      </c>
      <c r="L1877" s="4" t="s">
        <v>352</v>
      </c>
      <c r="M1877" s="4" t="s">
        <v>6394</v>
      </c>
      <c r="N1877" s="4"/>
      <c r="O1877" s="4" t="s">
        <v>9244</v>
      </c>
      <c r="P1877" s="2" t="s">
        <v>14061</v>
      </c>
      <c r="Q1877" s="2" t="s">
        <v>14062</v>
      </c>
      <c r="R1877" s="4" t="s">
        <v>50</v>
      </c>
      <c r="S1877" s="4" t="s">
        <v>14063</v>
      </c>
      <c r="T1877" s="4" t="s">
        <v>402</v>
      </c>
      <c r="U1877" s="4"/>
      <c r="V1877" s="4"/>
      <c r="W1877" s="4"/>
      <c r="X1877" s="2" t="s">
        <v>9235</v>
      </c>
      <c r="Y1877" s="4" t="s">
        <v>77</v>
      </c>
      <c r="Z1877" s="4"/>
      <c r="AA1877" s="4"/>
      <c r="AB1877" s="4"/>
    </row>
    <row r="1878" customFormat="false" ht="75" hidden="false" customHeight="true" outlineLevel="0" collapsed="false">
      <c r="A1878" s="4" t="s">
        <v>14064</v>
      </c>
      <c r="B1878" s="4" t="s">
        <v>9255</v>
      </c>
      <c r="C1878" s="4" t="s">
        <v>14065</v>
      </c>
      <c r="D1878" s="4" t="n">
        <v>2007</v>
      </c>
      <c r="E1878" s="4" t="s">
        <v>91</v>
      </c>
      <c r="F1878" s="4" t="s">
        <v>9249</v>
      </c>
      <c r="G1878" s="4" t="str">
        <f aca="false">IF(LEFT(I1878,3)="R1 ","L6",IF(D1878&gt;=2014,"L1",IF(D1878&gt;=1998,"L2",IF(D1878&gt;=1987,"L3",IF(D1878&gt;=1978,"L4",IF(D1878&gt;=1965,"L5","L6"))))))</f>
        <v>L2</v>
      </c>
      <c r="H1878" s="4" t="str">
        <f aca="false">IFERROR(INDEX(Lanes!$C$2:$C$60,MATCH(LEFT(I1878,FIND(" ",I1878)-1),Lanes!$A$2:$A$60,0)),"?")</f>
        <v>V</v>
      </c>
      <c r="I1878" s="4" t="s">
        <v>8998</v>
      </c>
      <c r="J1878" s="4"/>
      <c r="K1878" s="4" t="s">
        <v>3617</v>
      </c>
      <c r="L1878" s="4" t="s">
        <v>45</v>
      </c>
      <c r="M1878" s="4" t="s">
        <v>9257</v>
      </c>
      <c r="N1878" s="4"/>
      <c r="O1878" s="4" t="s">
        <v>14066</v>
      </c>
      <c r="P1878" s="2" t="s">
        <v>14067</v>
      </c>
      <c r="Q1878" s="2" t="s">
        <v>14068</v>
      </c>
      <c r="R1878" s="4" t="s">
        <v>50</v>
      </c>
      <c r="S1878" s="4" t="s">
        <v>14065</v>
      </c>
      <c r="T1878" s="4" t="s">
        <v>402</v>
      </c>
      <c r="U1878" s="4"/>
      <c r="V1878" s="4"/>
      <c r="W1878" s="4"/>
      <c r="X1878" s="2" t="s">
        <v>9261</v>
      </c>
      <c r="Y1878" s="4" t="s">
        <v>77</v>
      </c>
      <c r="Z1878" s="4"/>
      <c r="AA1878" s="4"/>
      <c r="AB1878" s="4"/>
    </row>
    <row r="1879" customFormat="false" ht="75" hidden="false" customHeight="true" outlineLevel="0" collapsed="false">
      <c r="A1879" s="4" t="s">
        <v>14069</v>
      </c>
      <c r="B1879" s="4" t="s">
        <v>9321</v>
      </c>
      <c r="C1879" s="4" t="s">
        <v>14070</v>
      </c>
      <c r="D1879" s="4" t="n">
        <v>2010</v>
      </c>
      <c r="E1879" s="4" t="s">
        <v>91</v>
      </c>
      <c r="F1879" s="4" t="s">
        <v>14071</v>
      </c>
      <c r="G1879" s="4" t="str">
        <f aca="false">IF(LEFT(I1879,3)="R1 ","L6",IF(D1879&gt;=2014,"L1",IF(D1879&gt;=1998,"L2",IF(D1879&gt;=1987,"L3",IF(D1879&gt;=1978,"L4",IF(D1879&gt;=1965,"L5","L6"))))))</f>
        <v>L2</v>
      </c>
      <c r="H1879" s="4" t="str">
        <f aca="false">IFERROR(INDEX(Lanes!$C$2:$C$60,MATCH(LEFT(I1879,FIND(" ",I1879)-1),Lanes!$A$2:$A$60,0)),"?")</f>
        <v>V</v>
      </c>
      <c r="I1879" s="4" t="s">
        <v>8998</v>
      </c>
      <c r="J1879" s="4"/>
      <c r="K1879" s="4" t="s">
        <v>249</v>
      </c>
      <c r="L1879" s="4" t="s">
        <v>45</v>
      </c>
      <c r="M1879" s="4" t="s">
        <v>131</v>
      </c>
      <c r="N1879" s="4"/>
      <c r="O1879" s="4" t="s">
        <v>14072</v>
      </c>
      <c r="P1879" s="2" t="s">
        <v>14073</v>
      </c>
      <c r="Q1879" s="2" t="s">
        <v>14074</v>
      </c>
      <c r="R1879" s="4" t="s">
        <v>50</v>
      </c>
      <c r="S1879" s="4" t="s">
        <v>14075</v>
      </c>
      <c r="T1879" s="4" t="s">
        <v>402</v>
      </c>
      <c r="U1879" s="4"/>
      <c r="V1879" s="4"/>
      <c r="W1879" s="4"/>
      <c r="X1879" s="2" t="s">
        <v>9327</v>
      </c>
      <c r="Y1879" s="4" t="s">
        <v>77</v>
      </c>
      <c r="Z1879" s="4"/>
      <c r="AA1879" s="4"/>
      <c r="AB1879" s="4"/>
    </row>
    <row r="1880" customFormat="false" ht="75" hidden="false" customHeight="true" outlineLevel="0" collapsed="false">
      <c r="A1880" s="4" t="s">
        <v>14076</v>
      </c>
      <c r="B1880" s="4" t="s">
        <v>14077</v>
      </c>
      <c r="C1880" s="4" t="s">
        <v>14078</v>
      </c>
      <c r="D1880" s="4" t="n">
        <v>2012</v>
      </c>
      <c r="E1880" s="4" t="s">
        <v>91</v>
      </c>
      <c r="F1880" s="4" t="s">
        <v>14079</v>
      </c>
      <c r="G1880" s="4" t="str">
        <f aca="false">IF(LEFT(I1880,3)="R1 ","L6",IF(D1880&gt;=2014,"L1",IF(D1880&gt;=1998,"L2",IF(D1880&gt;=1987,"L3",IF(D1880&gt;=1978,"L4",IF(D1880&gt;=1965,"L5","L6"))))))</f>
        <v>L2</v>
      </c>
      <c r="H1880" s="4" t="str">
        <f aca="false">IFERROR(INDEX(Lanes!$C$2:$C$60,MATCH(LEFT(I1880,FIND(" ",I1880)-1),Lanes!$A$2:$A$60,0)),"?")</f>
        <v>V</v>
      </c>
      <c r="I1880" s="4" t="s">
        <v>8998</v>
      </c>
      <c r="J1880" s="4"/>
      <c r="K1880" s="4" t="s">
        <v>3617</v>
      </c>
      <c r="L1880" s="4" t="s">
        <v>45</v>
      </c>
      <c r="M1880" s="4" t="s">
        <v>307</v>
      </c>
      <c r="N1880" s="4" t="s">
        <v>14080</v>
      </c>
      <c r="O1880" s="4" t="s">
        <v>14081</v>
      </c>
      <c r="P1880" s="2" t="s">
        <v>14082</v>
      </c>
      <c r="Q1880" s="2" t="s">
        <v>14083</v>
      </c>
      <c r="R1880" s="4" t="s">
        <v>50</v>
      </c>
      <c r="S1880" s="4" t="s">
        <v>14084</v>
      </c>
      <c r="T1880" s="4" t="s">
        <v>107</v>
      </c>
      <c r="U1880" s="4"/>
      <c r="V1880" s="4"/>
      <c r="W1880" s="4"/>
      <c r="X1880" s="2" t="s">
        <v>14085</v>
      </c>
      <c r="Y1880" s="4" t="s">
        <v>77</v>
      </c>
      <c r="Z1880" s="4"/>
      <c r="AA1880" s="4"/>
      <c r="AB1880" s="4"/>
    </row>
    <row r="1881" customFormat="false" ht="75" hidden="false" customHeight="true" outlineLevel="0" collapsed="false">
      <c r="A1881" s="4" t="s">
        <v>14086</v>
      </c>
      <c r="B1881" s="4" t="s">
        <v>14077</v>
      </c>
      <c r="C1881" s="4" t="s">
        <v>14087</v>
      </c>
      <c r="D1881" s="4" t="n">
        <v>2014</v>
      </c>
      <c r="E1881" s="4" t="s">
        <v>91</v>
      </c>
      <c r="F1881" s="4" t="s">
        <v>886</v>
      </c>
      <c r="G1881" s="4" t="str">
        <f aca="false">IF(LEFT(I1881,3)="R1 ","L6",IF(D1881&gt;=2014,"L1",IF(D1881&gt;=1998,"L2",IF(D1881&gt;=1987,"L3",IF(D1881&gt;=1978,"L4",IF(D1881&gt;=1965,"L5","L6"))))))</f>
        <v>L1</v>
      </c>
      <c r="H1881" s="4" t="str">
        <f aca="false">IFERROR(INDEX(Lanes!$C$2:$C$60,MATCH(LEFT(I1881,FIND(" ",I1881)-1),Lanes!$A$2:$A$60,0)),"?")</f>
        <v>V</v>
      </c>
      <c r="I1881" s="4" t="s">
        <v>8998</v>
      </c>
      <c r="J1881" s="4"/>
      <c r="K1881" s="4" t="s">
        <v>3617</v>
      </c>
      <c r="L1881" s="4" t="s">
        <v>45</v>
      </c>
      <c r="M1881" s="4" t="s">
        <v>307</v>
      </c>
      <c r="N1881" s="4" t="s">
        <v>14080</v>
      </c>
      <c r="O1881" s="4" t="s">
        <v>14088</v>
      </c>
      <c r="P1881" s="2" t="s">
        <v>14089</v>
      </c>
      <c r="Q1881" s="2" t="s">
        <v>14090</v>
      </c>
      <c r="R1881" s="4" t="s">
        <v>50</v>
      </c>
      <c r="S1881" s="4" t="s">
        <v>14091</v>
      </c>
      <c r="T1881" s="4" t="s">
        <v>52</v>
      </c>
      <c r="U1881" s="4"/>
      <c r="V1881" s="4"/>
      <c r="W1881" s="4"/>
      <c r="X1881" s="2" t="s">
        <v>14092</v>
      </c>
      <c r="Y1881" s="4" t="s">
        <v>54</v>
      </c>
      <c r="Z1881" s="4"/>
      <c r="AA1881" s="4"/>
      <c r="AB1881" s="4"/>
    </row>
    <row r="1882" customFormat="false" ht="75" hidden="false" customHeight="true" outlineLevel="0" collapsed="false">
      <c r="A1882" s="4" t="s">
        <v>14093</v>
      </c>
      <c r="B1882" s="4" t="s">
        <v>14077</v>
      </c>
      <c r="C1882" s="4" t="s">
        <v>14094</v>
      </c>
      <c r="D1882" s="4" t="n">
        <v>2017</v>
      </c>
      <c r="E1882" s="4" t="s">
        <v>91</v>
      </c>
      <c r="F1882" s="4" t="s">
        <v>14095</v>
      </c>
      <c r="G1882" s="4" t="str">
        <f aca="false">IF(LEFT(I1882,3)="R1 ","L6",IF(D1882&gt;=2014,"L1",IF(D1882&gt;=1998,"L2",IF(D1882&gt;=1987,"L3",IF(D1882&gt;=1978,"L4",IF(D1882&gt;=1965,"L5","L6"))))))</f>
        <v>L1</v>
      </c>
      <c r="H1882" s="4" t="str">
        <f aca="false">IFERROR(INDEX(Lanes!$C$2:$C$60,MATCH(LEFT(I1882,FIND(" ",I1882)-1),Lanes!$A$2:$A$60,0)),"?")</f>
        <v>V</v>
      </c>
      <c r="I1882" s="4" t="s">
        <v>8998</v>
      </c>
      <c r="J1882" s="4"/>
      <c r="K1882" s="4" t="s">
        <v>3617</v>
      </c>
      <c r="L1882" s="4" t="s">
        <v>45</v>
      </c>
      <c r="M1882" s="4" t="s">
        <v>307</v>
      </c>
      <c r="N1882" s="4" t="s">
        <v>14080</v>
      </c>
      <c r="O1882" s="4" t="s">
        <v>14096</v>
      </c>
      <c r="P1882" s="2" t="s">
        <v>14097</v>
      </c>
      <c r="Q1882" s="2" t="s">
        <v>14098</v>
      </c>
      <c r="R1882" s="4" t="s">
        <v>50</v>
      </c>
      <c r="S1882" s="4" t="s">
        <v>14099</v>
      </c>
      <c r="T1882" s="4" t="s">
        <v>107</v>
      </c>
      <c r="U1882" s="4"/>
      <c r="V1882" s="4"/>
      <c r="W1882" s="4"/>
      <c r="X1882" s="2" t="s">
        <v>14085</v>
      </c>
      <c r="Y1882" s="4" t="s">
        <v>77</v>
      </c>
      <c r="Z1882" s="4"/>
      <c r="AA1882" s="4"/>
      <c r="AB1882" s="4"/>
    </row>
    <row r="1883" customFormat="false" ht="75" hidden="false" customHeight="true" outlineLevel="0" collapsed="false">
      <c r="A1883" s="4" t="s">
        <v>14100</v>
      </c>
      <c r="B1883" s="4" t="s">
        <v>14077</v>
      </c>
      <c r="C1883" s="4" t="s">
        <v>14101</v>
      </c>
      <c r="D1883" s="4" t="n">
        <v>2022</v>
      </c>
      <c r="E1883" s="4" t="s">
        <v>91</v>
      </c>
      <c r="F1883" s="4" t="s">
        <v>14095</v>
      </c>
      <c r="G1883" s="4" t="str">
        <f aca="false">IF(LEFT(I1883,3)="R1 ","L6",IF(D1883&gt;=2014,"L1",IF(D1883&gt;=1998,"L2",IF(D1883&gt;=1987,"L3",IF(D1883&gt;=1978,"L4",IF(D1883&gt;=1965,"L5","L6"))))))</f>
        <v>L1</v>
      </c>
      <c r="H1883" s="4" t="str">
        <f aca="false">IFERROR(INDEX(Lanes!$C$2:$C$60,MATCH(LEFT(I1883,FIND(" ",I1883)-1),Lanes!$A$2:$A$60,0)),"?")</f>
        <v>V</v>
      </c>
      <c r="I1883" s="4" t="s">
        <v>8998</v>
      </c>
      <c r="J1883" s="4"/>
      <c r="K1883" s="4" t="s">
        <v>3617</v>
      </c>
      <c r="L1883" s="4" t="s">
        <v>45</v>
      </c>
      <c r="M1883" s="4" t="s">
        <v>307</v>
      </c>
      <c r="N1883" s="4" t="s">
        <v>14080</v>
      </c>
      <c r="O1883" s="4" t="s">
        <v>9258</v>
      </c>
      <c r="P1883" s="2" t="s">
        <v>14102</v>
      </c>
      <c r="Q1883" s="2" t="s">
        <v>14103</v>
      </c>
      <c r="R1883" s="4" t="s">
        <v>50</v>
      </c>
      <c r="S1883" s="4" t="s">
        <v>14101</v>
      </c>
      <c r="T1883" s="4" t="s">
        <v>107</v>
      </c>
      <c r="U1883" s="4"/>
      <c r="V1883" s="4"/>
      <c r="W1883" s="4"/>
      <c r="X1883" s="2" t="s">
        <v>14104</v>
      </c>
      <c r="Y1883" s="4" t="s">
        <v>54</v>
      </c>
      <c r="Z1883" s="4"/>
      <c r="AA1883" s="4"/>
      <c r="AB1883" s="4"/>
    </row>
    <row r="1884" customFormat="false" ht="75" hidden="false" customHeight="true" outlineLevel="0" collapsed="false">
      <c r="A1884" s="4" t="s">
        <v>14105</v>
      </c>
      <c r="B1884" s="4" t="s">
        <v>14106</v>
      </c>
      <c r="C1884" s="4" t="s">
        <v>14107</v>
      </c>
      <c r="D1884" s="4" t="n">
        <v>2009</v>
      </c>
      <c r="E1884" s="4" t="s">
        <v>91</v>
      </c>
      <c r="F1884" s="4" t="s">
        <v>9243</v>
      </c>
      <c r="G1884" s="4" t="str">
        <f aca="false">IF(LEFT(I1884,3)="R1 ","L6",IF(D1884&gt;=2014,"L1",IF(D1884&gt;=1998,"L2",IF(D1884&gt;=1987,"L3",IF(D1884&gt;=1978,"L4",IF(D1884&gt;=1965,"L5","L6"))))))</f>
        <v>L2</v>
      </c>
      <c r="H1884" s="4" t="str">
        <f aca="false">IFERROR(INDEX(Lanes!$C$2:$C$60,MATCH(LEFT(I1884,FIND(" ",I1884)-1),Lanes!$A$2:$A$60,0)),"?")</f>
        <v>V</v>
      </c>
      <c r="I1884" s="4" t="s">
        <v>8998</v>
      </c>
      <c r="J1884" s="4"/>
      <c r="K1884" s="4" t="s">
        <v>370</v>
      </c>
      <c r="L1884" s="4" t="s">
        <v>352</v>
      </c>
      <c r="M1884" s="4" t="s">
        <v>2010</v>
      </c>
      <c r="N1884" s="4"/>
      <c r="O1884" s="4" t="s">
        <v>14108</v>
      </c>
      <c r="P1884" s="2" t="s">
        <v>14109</v>
      </c>
      <c r="Q1884" s="2" t="s">
        <v>14110</v>
      </c>
      <c r="R1884" s="4" t="s">
        <v>50</v>
      </c>
      <c r="S1884" s="4" t="s">
        <v>14107</v>
      </c>
      <c r="T1884" s="4" t="s">
        <v>402</v>
      </c>
      <c r="U1884" s="4"/>
      <c r="V1884" s="4"/>
      <c r="W1884" s="4"/>
      <c r="X1884" s="2" t="s">
        <v>14111</v>
      </c>
      <c r="Y1884" s="4" t="s">
        <v>54</v>
      </c>
      <c r="Z1884" s="4"/>
      <c r="AA1884" s="4"/>
      <c r="AB1884" s="4"/>
    </row>
    <row r="1885" customFormat="false" ht="75" hidden="false" customHeight="true" outlineLevel="0" collapsed="false">
      <c r="A1885" s="4" t="s">
        <v>14112</v>
      </c>
      <c r="B1885" s="4" t="s">
        <v>14106</v>
      </c>
      <c r="C1885" s="4" t="s">
        <v>14113</v>
      </c>
      <c r="D1885" s="4" t="n">
        <v>2013</v>
      </c>
      <c r="E1885" s="4" t="s">
        <v>91</v>
      </c>
      <c r="F1885" s="4" t="s">
        <v>9025</v>
      </c>
      <c r="G1885" s="4" t="str">
        <f aca="false">IF(LEFT(I1885,3)="R1 ","L6",IF(D1885&gt;=2014,"L1",IF(D1885&gt;=1998,"L2",IF(D1885&gt;=1987,"L3",IF(D1885&gt;=1978,"L4",IF(D1885&gt;=1965,"L5","L6"))))))</f>
        <v>L2</v>
      </c>
      <c r="H1885" s="4" t="str">
        <f aca="false">IFERROR(INDEX(Lanes!$C$2:$C$60,MATCH(LEFT(I1885,FIND(" ",I1885)-1),Lanes!$A$2:$A$60,0)),"?")</f>
        <v>V</v>
      </c>
      <c r="I1885" s="4" t="s">
        <v>8998</v>
      </c>
      <c r="J1885" s="4"/>
      <c r="K1885" s="4" t="s">
        <v>370</v>
      </c>
      <c r="L1885" s="4" t="s">
        <v>352</v>
      </c>
      <c r="M1885" s="4" t="s">
        <v>2010</v>
      </c>
      <c r="N1885" s="4"/>
      <c r="O1885" s="4" t="s">
        <v>14114</v>
      </c>
      <c r="P1885" s="2" t="s">
        <v>14115</v>
      </c>
      <c r="Q1885" s="2" t="s">
        <v>14116</v>
      </c>
      <c r="R1885" s="4" t="s">
        <v>50</v>
      </c>
      <c r="S1885" s="4" t="s">
        <v>14113</v>
      </c>
      <c r="T1885" s="4" t="s">
        <v>402</v>
      </c>
      <c r="U1885" s="4"/>
      <c r="V1885" s="4"/>
      <c r="W1885" s="4"/>
      <c r="X1885" s="2" t="s">
        <v>14117</v>
      </c>
      <c r="Y1885" s="4" t="s">
        <v>54</v>
      </c>
      <c r="Z1885" s="4"/>
      <c r="AA1885" s="4"/>
      <c r="AB1885" s="4"/>
    </row>
    <row r="1886" customFormat="false" ht="75" hidden="false" customHeight="true" outlineLevel="0" collapsed="false">
      <c r="A1886" s="4" t="s">
        <v>14118</v>
      </c>
      <c r="B1886" s="4" t="s">
        <v>14119</v>
      </c>
      <c r="C1886" s="4" t="s">
        <v>14120</v>
      </c>
      <c r="D1886" s="4" t="n">
        <v>2009</v>
      </c>
      <c r="E1886" s="4" t="s">
        <v>91</v>
      </c>
      <c r="F1886" s="4" t="s">
        <v>9243</v>
      </c>
      <c r="G1886" s="4" t="str">
        <f aca="false">IF(LEFT(I1886,3)="R1 ","L6",IF(D1886&gt;=2014,"L1",IF(D1886&gt;=1998,"L2",IF(D1886&gt;=1987,"L3",IF(D1886&gt;=1978,"L4",IF(D1886&gt;=1965,"L5","L6"))))))</f>
        <v>L2</v>
      </c>
      <c r="H1886" s="4" t="str">
        <f aca="false">IFERROR(INDEX(Lanes!$C$2:$C$60,MATCH(LEFT(I1886,FIND(" ",I1886)-1),Lanes!$A$2:$A$60,0)),"?")</f>
        <v>V</v>
      </c>
      <c r="I1886" s="4" t="s">
        <v>8998</v>
      </c>
      <c r="J1886" s="4"/>
      <c r="K1886" s="4" t="s">
        <v>3617</v>
      </c>
      <c r="L1886" s="4" t="s">
        <v>45</v>
      </c>
      <c r="M1886" s="4" t="s">
        <v>14121</v>
      </c>
      <c r="N1886" s="4"/>
      <c r="O1886" s="4" t="s">
        <v>14122</v>
      </c>
      <c r="P1886" s="2" t="s">
        <v>14123</v>
      </c>
      <c r="Q1886" s="2" t="s">
        <v>14124</v>
      </c>
      <c r="R1886" s="4" t="s">
        <v>50</v>
      </c>
      <c r="S1886" s="4" t="s">
        <v>14125</v>
      </c>
      <c r="T1886" s="4" t="s">
        <v>402</v>
      </c>
      <c r="U1886" s="4"/>
      <c r="V1886" s="4"/>
      <c r="W1886" s="4"/>
      <c r="X1886" s="2" t="s">
        <v>14126</v>
      </c>
      <c r="Y1886" s="4" t="s">
        <v>54</v>
      </c>
      <c r="Z1886" s="4"/>
      <c r="AA1886" s="4"/>
      <c r="AB1886" s="4"/>
    </row>
    <row r="1887" customFormat="false" ht="75" hidden="false" customHeight="true" outlineLevel="0" collapsed="false">
      <c r="A1887" s="4" t="s">
        <v>14127</v>
      </c>
      <c r="B1887" s="4" t="s">
        <v>9269</v>
      </c>
      <c r="C1887" s="4" t="s">
        <v>14128</v>
      </c>
      <c r="D1887" s="4" t="n">
        <v>2009</v>
      </c>
      <c r="E1887" s="4" t="s">
        <v>91</v>
      </c>
      <c r="F1887" s="4" t="s">
        <v>9249</v>
      </c>
      <c r="G1887" s="4" t="str">
        <f aca="false">IF(LEFT(I1887,3)="R1 ","L6",IF(D1887&gt;=2014,"L1",IF(D1887&gt;=1998,"L2",IF(D1887&gt;=1987,"L3",IF(D1887&gt;=1978,"L4",IF(D1887&gt;=1965,"L5","L6"))))))</f>
        <v>L2</v>
      </c>
      <c r="H1887" s="4" t="str">
        <f aca="false">IFERROR(INDEX(Lanes!$C$2:$C$60,MATCH(LEFT(I1887,FIND(" ",I1887)-1),Lanes!$A$2:$A$60,0)),"?")</f>
        <v>V</v>
      </c>
      <c r="I1887" s="4" t="s">
        <v>8998</v>
      </c>
      <c r="J1887" s="4"/>
      <c r="K1887" s="4" t="s">
        <v>370</v>
      </c>
      <c r="L1887" s="4" t="s">
        <v>516</v>
      </c>
      <c r="M1887" s="4" t="s">
        <v>3963</v>
      </c>
      <c r="N1887" s="4"/>
      <c r="O1887" s="4" t="s">
        <v>9152</v>
      </c>
      <c r="P1887" s="2" t="s">
        <v>14129</v>
      </c>
      <c r="Q1887" s="2" t="s">
        <v>14130</v>
      </c>
      <c r="R1887" s="4" t="s">
        <v>50</v>
      </c>
      <c r="S1887" s="4" t="s">
        <v>14131</v>
      </c>
      <c r="T1887" s="4" t="s">
        <v>402</v>
      </c>
      <c r="U1887" s="4"/>
      <c r="V1887" s="4"/>
      <c r="W1887" s="4"/>
      <c r="X1887" s="2" t="s">
        <v>9275</v>
      </c>
      <c r="Y1887" s="4" t="s">
        <v>77</v>
      </c>
      <c r="Z1887" s="4"/>
      <c r="AA1887" s="4"/>
      <c r="AB1887" s="4"/>
    </row>
    <row r="1888" customFormat="false" ht="75" hidden="false" customHeight="true" outlineLevel="0" collapsed="false">
      <c r="A1888" s="4" t="s">
        <v>14132</v>
      </c>
      <c r="B1888" s="4" t="s">
        <v>9269</v>
      </c>
      <c r="C1888" s="4" t="s">
        <v>14133</v>
      </c>
      <c r="D1888" s="4" t="n">
        <v>2010</v>
      </c>
      <c r="E1888" s="4" t="s">
        <v>91</v>
      </c>
      <c r="F1888" s="4" t="s">
        <v>9249</v>
      </c>
      <c r="G1888" s="4" t="str">
        <f aca="false">IF(LEFT(I1888,3)="R1 ","L6",IF(D1888&gt;=2014,"L1",IF(D1888&gt;=1998,"L2",IF(D1888&gt;=1987,"L3",IF(D1888&gt;=1978,"L4",IF(D1888&gt;=1965,"L5","L6"))))))</f>
        <v>L2</v>
      </c>
      <c r="H1888" s="4" t="str">
        <f aca="false">IFERROR(INDEX(Lanes!$C$2:$C$60,MATCH(LEFT(I1888,FIND(" ",I1888)-1),Lanes!$A$2:$A$60,0)),"?")</f>
        <v>V</v>
      </c>
      <c r="I1888" s="4" t="s">
        <v>8998</v>
      </c>
      <c r="J1888" s="4"/>
      <c r="K1888" s="4" t="s">
        <v>370</v>
      </c>
      <c r="L1888" s="4" t="s">
        <v>516</v>
      </c>
      <c r="M1888" s="4" t="s">
        <v>3963</v>
      </c>
      <c r="N1888" s="4"/>
      <c r="O1888" s="4" t="s">
        <v>14134</v>
      </c>
      <c r="P1888" s="2" t="s">
        <v>14135</v>
      </c>
      <c r="Q1888" s="2" t="s">
        <v>14136</v>
      </c>
      <c r="R1888" s="4" t="s">
        <v>50</v>
      </c>
      <c r="S1888" s="4" t="s">
        <v>14133</v>
      </c>
      <c r="T1888" s="4" t="s">
        <v>402</v>
      </c>
      <c r="U1888" s="4"/>
      <c r="V1888" s="4"/>
      <c r="W1888" s="4"/>
      <c r="X1888" s="2" t="s">
        <v>9275</v>
      </c>
      <c r="Y1888" s="4" t="s">
        <v>77</v>
      </c>
      <c r="Z1888" s="4"/>
      <c r="AA1888" s="4"/>
      <c r="AB1888" s="4"/>
    </row>
    <row r="1889" customFormat="false" ht="75" hidden="false" customHeight="true" outlineLevel="0" collapsed="false">
      <c r="A1889" s="4" t="s">
        <v>14137</v>
      </c>
      <c r="B1889" s="4" t="s">
        <v>9269</v>
      </c>
      <c r="C1889" s="4" t="s">
        <v>14138</v>
      </c>
      <c r="D1889" s="4" t="n">
        <v>2018</v>
      </c>
      <c r="E1889" s="4" t="s">
        <v>91</v>
      </c>
      <c r="F1889" s="4" t="s">
        <v>9025</v>
      </c>
      <c r="G1889" s="4" t="str">
        <f aca="false">IF(LEFT(I1889,3)="R1 ","L6",IF(D1889&gt;=2014,"L1",IF(D1889&gt;=1998,"L2",IF(D1889&gt;=1987,"L3",IF(D1889&gt;=1978,"L4",IF(D1889&gt;=1965,"L5","L6"))))))</f>
        <v>L1</v>
      </c>
      <c r="H1889" s="4" t="str">
        <f aca="false">IFERROR(INDEX(Lanes!$C$2:$C$60,MATCH(LEFT(I1889,FIND(" ",I1889)-1),Lanes!$A$2:$A$60,0)),"?")</f>
        <v>V</v>
      </c>
      <c r="I1889" s="4" t="s">
        <v>8998</v>
      </c>
      <c r="J1889" s="4"/>
      <c r="K1889" s="4" t="s">
        <v>370</v>
      </c>
      <c r="L1889" s="4" t="s">
        <v>516</v>
      </c>
      <c r="M1889" s="4" t="s">
        <v>3963</v>
      </c>
      <c r="N1889" s="4"/>
      <c r="O1889" s="4" t="s">
        <v>14139</v>
      </c>
      <c r="P1889" s="2" t="s">
        <v>14140</v>
      </c>
      <c r="Q1889" s="2" t="s">
        <v>14141</v>
      </c>
      <c r="R1889" s="4" t="s">
        <v>50</v>
      </c>
      <c r="S1889" s="4" t="s">
        <v>9286</v>
      </c>
      <c r="T1889" s="4" t="s">
        <v>107</v>
      </c>
      <c r="U1889" s="4"/>
      <c r="V1889" s="4"/>
      <c r="W1889" s="4"/>
      <c r="X1889" s="2" t="s">
        <v>9275</v>
      </c>
      <c r="Y1889" s="4" t="s">
        <v>77</v>
      </c>
      <c r="Z1889" s="4"/>
      <c r="AA1889" s="4"/>
      <c r="AB1889" s="4"/>
    </row>
    <row r="1890" customFormat="false" ht="75" hidden="false" customHeight="true" outlineLevel="0" collapsed="false">
      <c r="A1890" s="4" t="s">
        <v>14142</v>
      </c>
      <c r="B1890" s="4" t="s">
        <v>14143</v>
      </c>
      <c r="C1890" s="4" t="s">
        <v>14144</v>
      </c>
      <c r="D1890" s="4" t="n">
        <v>2007</v>
      </c>
      <c r="E1890" s="4" t="s">
        <v>91</v>
      </c>
      <c r="F1890" s="4" t="s">
        <v>1142</v>
      </c>
      <c r="G1890" s="4" t="str">
        <f aca="false">IF(LEFT(I1890,3)="R1 ","L6",IF(D1890&gt;=2014,"L1",IF(D1890&gt;=1998,"L2",IF(D1890&gt;=1987,"L3",IF(D1890&gt;=1978,"L4",IF(D1890&gt;=1965,"L5","L6"))))))</f>
        <v>L2</v>
      </c>
      <c r="H1890" s="4" t="str">
        <f aca="false">IFERROR(INDEX(Lanes!$C$2:$C$60,MATCH(LEFT(I1890,FIND(" ",I1890)-1),Lanes!$A$2:$A$60,0)),"?")</f>
        <v>V</v>
      </c>
      <c r="I1890" s="4" t="s">
        <v>8998</v>
      </c>
      <c r="J1890" s="4"/>
      <c r="K1890" s="4" t="s">
        <v>370</v>
      </c>
      <c r="L1890" s="4" t="s">
        <v>45</v>
      </c>
      <c r="M1890" s="4" t="s">
        <v>14145</v>
      </c>
      <c r="N1890" s="4"/>
      <c r="O1890" s="4" t="s">
        <v>14146</v>
      </c>
      <c r="P1890" s="2" t="s">
        <v>14147</v>
      </c>
      <c r="Q1890" s="2" t="s">
        <v>14148</v>
      </c>
      <c r="R1890" s="4" t="s">
        <v>50</v>
      </c>
      <c r="S1890" s="4" t="s">
        <v>14144</v>
      </c>
      <c r="T1890" s="4" t="s">
        <v>402</v>
      </c>
      <c r="U1890" s="4"/>
      <c r="V1890" s="4"/>
      <c r="W1890" s="4"/>
      <c r="X1890" s="2" t="s">
        <v>14149</v>
      </c>
      <c r="Y1890" s="4" t="s">
        <v>77</v>
      </c>
      <c r="Z1890" s="4"/>
      <c r="AA1890" s="4"/>
      <c r="AB1890" s="4"/>
    </row>
    <row r="1891" customFormat="false" ht="75" hidden="false" customHeight="true" outlineLevel="0" collapsed="false">
      <c r="A1891" s="4" t="s">
        <v>14150</v>
      </c>
      <c r="B1891" s="4" t="s">
        <v>14143</v>
      </c>
      <c r="C1891" s="4" t="s">
        <v>14151</v>
      </c>
      <c r="D1891" s="4" t="n">
        <v>2014</v>
      </c>
      <c r="E1891" s="4" t="s">
        <v>91</v>
      </c>
      <c r="F1891" s="4" t="s">
        <v>9249</v>
      </c>
      <c r="G1891" s="4" t="str">
        <f aca="false">IF(LEFT(I1891,3)="R1 ","L6",IF(D1891&gt;=2014,"L1",IF(D1891&gt;=1998,"L2",IF(D1891&gt;=1987,"L3",IF(D1891&gt;=1978,"L4",IF(D1891&gt;=1965,"L5","L6"))))))</f>
        <v>L1</v>
      </c>
      <c r="H1891" s="4" t="str">
        <f aca="false">IFERROR(INDEX(Lanes!$C$2:$C$60,MATCH(LEFT(I1891,FIND(" ",I1891)-1),Lanes!$A$2:$A$60,0)),"?")</f>
        <v>V</v>
      </c>
      <c r="I1891" s="4" t="s">
        <v>8998</v>
      </c>
      <c r="J1891" s="4"/>
      <c r="K1891" s="4" t="s">
        <v>370</v>
      </c>
      <c r="L1891" s="4" t="s">
        <v>45</v>
      </c>
      <c r="M1891" s="4" t="s">
        <v>14145</v>
      </c>
      <c r="N1891" s="4"/>
      <c r="O1891" s="4" t="s">
        <v>14152</v>
      </c>
      <c r="P1891" s="2" t="s">
        <v>14153</v>
      </c>
      <c r="Q1891" s="2" t="s">
        <v>14154</v>
      </c>
      <c r="R1891" s="4" t="s">
        <v>50</v>
      </c>
      <c r="S1891" s="4" t="s">
        <v>14151</v>
      </c>
      <c r="T1891" s="4" t="s">
        <v>402</v>
      </c>
      <c r="U1891" s="4"/>
      <c r="V1891" s="4"/>
      <c r="W1891" s="4"/>
      <c r="X1891" s="2" t="s">
        <v>14149</v>
      </c>
      <c r="Y1891" s="4" t="s">
        <v>77</v>
      </c>
      <c r="Z1891" s="4"/>
      <c r="AA1891" s="4"/>
      <c r="AB1891" s="4"/>
    </row>
    <row r="1892" customFormat="false" ht="75" hidden="false" customHeight="true" outlineLevel="0" collapsed="false">
      <c r="A1892" s="4" t="s">
        <v>14155</v>
      </c>
      <c r="B1892" s="4" t="s">
        <v>14143</v>
      </c>
      <c r="C1892" s="4" t="s">
        <v>14156</v>
      </c>
      <c r="D1892" s="4" t="n">
        <v>2018</v>
      </c>
      <c r="E1892" s="4" t="s">
        <v>91</v>
      </c>
      <c r="F1892" s="4" t="s">
        <v>9249</v>
      </c>
      <c r="G1892" s="4" t="str">
        <f aca="false">IF(LEFT(I1892,3)="R1 ","L6",IF(D1892&gt;=2014,"L1",IF(D1892&gt;=1998,"L2",IF(D1892&gt;=1987,"L3",IF(D1892&gt;=1978,"L4",IF(D1892&gt;=1965,"L5","L6"))))))</f>
        <v>L1</v>
      </c>
      <c r="H1892" s="4" t="str">
        <f aca="false">IFERROR(INDEX(Lanes!$C$2:$C$60,MATCH(LEFT(I1892,FIND(" ",I1892)-1),Lanes!$A$2:$A$60,0)),"?")</f>
        <v>V</v>
      </c>
      <c r="I1892" s="4" t="s">
        <v>8998</v>
      </c>
      <c r="J1892" s="4"/>
      <c r="K1892" s="4" t="s">
        <v>370</v>
      </c>
      <c r="L1892" s="4" t="s">
        <v>45</v>
      </c>
      <c r="M1892" s="4" t="s">
        <v>14145</v>
      </c>
      <c r="N1892" s="4"/>
      <c r="O1892" s="4" t="s">
        <v>14157</v>
      </c>
      <c r="P1892" s="2" t="s">
        <v>14158</v>
      </c>
      <c r="Q1892" s="2" t="s">
        <v>14159</v>
      </c>
      <c r="R1892" s="4" t="s">
        <v>50</v>
      </c>
      <c r="S1892" s="4" t="s">
        <v>14156</v>
      </c>
      <c r="T1892" s="4" t="s">
        <v>402</v>
      </c>
      <c r="U1892" s="4"/>
      <c r="V1892" s="4"/>
      <c r="W1892" s="4"/>
      <c r="X1892" s="2" t="s">
        <v>14149</v>
      </c>
      <c r="Y1892" s="4" t="s">
        <v>77</v>
      </c>
      <c r="Z1892" s="4"/>
      <c r="AA1892" s="4"/>
      <c r="AB1892" s="4"/>
    </row>
    <row r="1893" customFormat="false" ht="75" hidden="false" customHeight="true" outlineLevel="0" collapsed="false">
      <c r="A1893" s="4" t="s">
        <v>14160</v>
      </c>
      <c r="B1893" s="4" t="s">
        <v>14161</v>
      </c>
      <c r="C1893" s="4" t="s">
        <v>14162</v>
      </c>
      <c r="D1893" s="4" t="n">
        <v>2007</v>
      </c>
      <c r="E1893" s="4" t="s">
        <v>91</v>
      </c>
      <c r="F1893" s="4" t="s">
        <v>14163</v>
      </c>
      <c r="G1893" s="4" t="str">
        <f aca="false">IF(LEFT(I1893,3)="R1 ","L6",IF(D1893&gt;=2014,"L1",IF(D1893&gt;=1998,"L2",IF(D1893&gt;=1987,"L3",IF(D1893&gt;=1978,"L4",IF(D1893&gt;=1965,"L5","L6"))))))</f>
        <v>L2</v>
      </c>
      <c r="H1893" s="4" t="str">
        <f aca="false">IFERROR(INDEX(Lanes!$C$2:$C$60,MATCH(LEFT(I1893,FIND(" ",I1893)-1),Lanes!$A$2:$A$60,0)),"?")</f>
        <v>V</v>
      </c>
      <c r="I1893" s="4" t="s">
        <v>9653</v>
      </c>
      <c r="J1893" s="4"/>
      <c r="K1893" s="4" t="s">
        <v>370</v>
      </c>
      <c r="L1893" s="4" t="s">
        <v>753</v>
      </c>
      <c r="M1893" s="4" t="s">
        <v>2123</v>
      </c>
      <c r="N1893" s="4"/>
      <c r="O1893" s="4" t="s">
        <v>14164</v>
      </c>
      <c r="P1893" s="2" t="s">
        <v>14165</v>
      </c>
      <c r="Q1893" s="2" t="s">
        <v>14166</v>
      </c>
      <c r="R1893" s="4" t="s">
        <v>50</v>
      </c>
      <c r="S1893" s="4" t="s">
        <v>14167</v>
      </c>
      <c r="T1893" s="4" t="s">
        <v>402</v>
      </c>
      <c r="U1893" s="4"/>
      <c r="V1893" s="4"/>
      <c r="W1893" s="4"/>
      <c r="X1893" s="2" t="s">
        <v>14168</v>
      </c>
      <c r="Y1893" s="4" t="s">
        <v>77</v>
      </c>
      <c r="Z1893" s="4"/>
      <c r="AA1893" s="4"/>
      <c r="AB1893" s="4"/>
    </row>
    <row r="1894" customFormat="false" ht="75" hidden="false" customHeight="true" outlineLevel="0" collapsed="false">
      <c r="A1894" s="4" t="s">
        <v>14169</v>
      </c>
      <c r="B1894" s="4" t="s">
        <v>14161</v>
      </c>
      <c r="C1894" s="4" t="s">
        <v>14170</v>
      </c>
      <c r="D1894" s="4" t="n">
        <v>2009</v>
      </c>
      <c r="E1894" s="4" t="s">
        <v>91</v>
      </c>
      <c r="F1894" s="4" t="s">
        <v>13202</v>
      </c>
      <c r="G1894" s="4" t="str">
        <f aca="false">IF(LEFT(I1894,3)="R1 ","L6",IF(D1894&gt;=2014,"L1",IF(D1894&gt;=1998,"L2",IF(D1894&gt;=1987,"L3",IF(D1894&gt;=1978,"L4",IF(D1894&gt;=1965,"L5","L6"))))))</f>
        <v>L2</v>
      </c>
      <c r="H1894" s="4" t="str">
        <f aca="false">IFERROR(INDEX(Lanes!$C$2:$C$60,MATCH(LEFT(I1894,FIND(" ",I1894)-1),Lanes!$A$2:$A$60,0)),"?")</f>
        <v>V</v>
      </c>
      <c r="I1894" s="4" t="s">
        <v>9653</v>
      </c>
      <c r="J1894" s="4"/>
      <c r="K1894" s="4" t="s">
        <v>370</v>
      </c>
      <c r="L1894" s="4" t="s">
        <v>753</v>
      </c>
      <c r="M1894" s="4" t="s">
        <v>2123</v>
      </c>
      <c r="N1894" s="4"/>
      <c r="O1894" s="4" t="s">
        <v>14171</v>
      </c>
      <c r="P1894" s="2" t="s">
        <v>14172</v>
      </c>
      <c r="Q1894" s="2" t="s">
        <v>14173</v>
      </c>
      <c r="R1894" s="4" t="s">
        <v>50</v>
      </c>
      <c r="S1894" s="4" t="s">
        <v>14174</v>
      </c>
      <c r="T1894" s="4" t="s">
        <v>107</v>
      </c>
      <c r="U1894" s="4"/>
      <c r="V1894" s="4"/>
      <c r="W1894" s="4"/>
      <c r="X1894" s="2" t="s">
        <v>14168</v>
      </c>
      <c r="Y1894" s="4" t="s">
        <v>77</v>
      </c>
      <c r="Z1894" s="4"/>
      <c r="AA1894" s="4"/>
      <c r="AB1894" s="4"/>
    </row>
    <row r="1895" customFormat="false" ht="75" hidden="false" customHeight="true" outlineLevel="0" collapsed="false">
      <c r="A1895" s="4" t="s">
        <v>14175</v>
      </c>
      <c r="B1895" s="4" t="s">
        <v>14161</v>
      </c>
      <c r="C1895" s="4" t="s">
        <v>14176</v>
      </c>
      <c r="D1895" s="4" t="n">
        <v>2010</v>
      </c>
      <c r="E1895" s="4" t="s">
        <v>91</v>
      </c>
      <c r="F1895" s="4" t="s">
        <v>13202</v>
      </c>
      <c r="G1895" s="4" t="str">
        <f aca="false">IF(LEFT(I1895,3)="R1 ","L6",IF(D1895&gt;=2014,"L1",IF(D1895&gt;=1998,"L2",IF(D1895&gt;=1987,"L3",IF(D1895&gt;=1978,"L4",IF(D1895&gt;=1965,"L5","L6"))))))</f>
        <v>L2</v>
      </c>
      <c r="H1895" s="4" t="str">
        <f aca="false">IFERROR(INDEX(Lanes!$C$2:$C$60,MATCH(LEFT(I1895,FIND(" ",I1895)-1),Lanes!$A$2:$A$60,0)),"?")</f>
        <v>V</v>
      </c>
      <c r="I1895" s="4" t="s">
        <v>9653</v>
      </c>
      <c r="J1895" s="4"/>
      <c r="K1895" s="4" t="s">
        <v>370</v>
      </c>
      <c r="L1895" s="4" t="s">
        <v>753</v>
      </c>
      <c r="M1895" s="4" t="s">
        <v>2123</v>
      </c>
      <c r="N1895" s="4"/>
      <c r="O1895" s="4" t="s">
        <v>14177</v>
      </c>
      <c r="P1895" s="2" t="s">
        <v>14178</v>
      </c>
      <c r="Q1895" s="2" t="s">
        <v>14179</v>
      </c>
      <c r="R1895" s="4" t="s">
        <v>50</v>
      </c>
      <c r="S1895" s="4" t="s">
        <v>14180</v>
      </c>
      <c r="T1895" s="4" t="s">
        <v>107</v>
      </c>
      <c r="U1895" s="4"/>
      <c r="V1895" s="4"/>
      <c r="W1895" s="4"/>
      <c r="X1895" s="2" t="s">
        <v>14168</v>
      </c>
      <c r="Y1895" s="4" t="s">
        <v>77</v>
      </c>
      <c r="Z1895" s="4"/>
      <c r="AA1895" s="4"/>
      <c r="AB1895" s="4"/>
    </row>
    <row r="1896" customFormat="false" ht="75" hidden="false" customHeight="true" outlineLevel="0" collapsed="false">
      <c r="A1896" s="4" t="s">
        <v>14181</v>
      </c>
      <c r="B1896" s="4" t="s">
        <v>14161</v>
      </c>
      <c r="C1896" s="4" t="s">
        <v>14182</v>
      </c>
      <c r="D1896" s="4" t="n">
        <v>2011</v>
      </c>
      <c r="E1896" s="4" t="s">
        <v>91</v>
      </c>
      <c r="F1896" s="4" t="s">
        <v>13202</v>
      </c>
      <c r="G1896" s="4" t="str">
        <f aca="false">IF(LEFT(I1896,3)="R1 ","L6",IF(D1896&gt;=2014,"L1",IF(D1896&gt;=1998,"L2",IF(D1896&gt;=1987,"L3",IF(D1896&gt;=1978,"L4",IF(D1896&gt;=1965,"L5","L6"))))))</f>
        <v>L2</v>
      </c>
      <c r="H1896" s="4" t="str">
        <f aca="false">IFERROR(INDEX(Lanes!$C$2:$C$60,MATCH(LEFT(I1896,FIND(" ",I1896)-1),Lanes!$A$2:$A$60,0)),"?")</f>
        <v>V</v>
      </c>
      <c r="I1896" s="4" t="s">
        <v>9653</v>
      </c>
      <c r="J1896" s="4"/>
      <c r="K1896" s="4" t="s">
        <v>370</v>
      </c>
      <c r="L1896" s="4" t="s">
        <v>753</v>
      </c>
      <c r="M1896" s="4" t="s">
        <v>2123</v>
      </c>
      <c r="N1896" s="4"/>
      <c r="O1896" s="4" t="s">
        <v>14183</v>
      </c>
      <c r="P1896" s="2" t="s">
        <v>14184</v>
      </c>
      <c r="Q1896" s="2" t="s">
        <v>14185</v>
      </c>
      <c r="R1896" s="4" t="s">
        <v>50</v>
      </c>
      <c r="S1896" s="4" t="s">
        <v>14186</v>
      </c>
      <c r="T1896" s="4" t="s">
        <v>107</v>
      </c>
      <c r="U1896" s="4"/>
      <c r="V1896" s="4"/>
      <c r="W1896" s="4"/>
      <c r="X1896" s="2" t="s">
        <v>14168</v>
      </c>
      <c r="Y1896" s="4" t="s">
        <v>77</v>
      </c>
      <c r="Z1896" s="4"/>
      <c r="AA1896" s="4"/>
      <c r="AB1896" s="4"/>
    </row>
    <row r="1897" customFormat="false" ht="75" hidden="false" customHeight="true" outlineLevel="0" collapsed="false">
      <c r="A1897" s="4" t="s">
        <v>14187</v>
      </c>
      <c r="B1897" s="4" t="s">
        <v>14161</v>
      </c>
      <c r="C1897" s="4" t="s">
        <v>14188</v>
      </c>
      <c r="D1897" s="4" t="n">
        <v>2013</v>
      </c>
      <c r="E1897" s="4" t="s">
        <v>91</v>
      </c>
      <c r="F1897" s="4" t="s">
        <v>13202</v>
      </c>
      <c r="G1897" s="4" t="str">
        <f aca="false">IF(LEFT(I1897,3)="R1 ","L6",IF(D1897&gt;=2014,"L1",IF(D1897&gt;=1998,"L2",IF(D1897&gt;=1987,"L3",IF(D1897&gt;=1978,"L4",IF(D1897&gt;=1965,"L5","L6"))))))</f>
        <v>L2</v>
      </c>
      <c r="H1897" s="4" t="str">
        <f aca="false">IFERROR(INDEX(Lanes!$C$2:$C$60,MATCH(LEFT(I1897,FIND(" ",I1897)-1),Lanes!$A$2:$A$60,0)),"?")</f>
        <v>V</v>
      </c>
      <c r="I1897" s="4" t="s">
        <v>9653</v>
      </c>
      <c r="J1897" s="4"/>
      <c r="K1897" s="4" t="s">
        <v>370</v>
      </c>
      <c r="L1897" s="4" t="s">
        <v>753</v>
      </c>
      <c r="M1897" s="4" t="s">
        <v>2123</v>
      </c>
      <c r="N1897" s="4"/>
      <c r="O1897" s="4" t="s">
        <v>14189</v>
      </c>
      <c r="P1897" s="2" t="s">
        <v>14190</v>
      </c>
      <c r="Q1897" s="2" t="s">
        <v>14191</v>
      </c>
      <c r="R1897" s="4" t="s">
        <v>50</v>
      </c>
      <c r="S1897" s="4" t="s">
        <v>14192</v>
      </c>
      <c r="T1897" s="4" t="s">
        <v>107</v>
      </c>
      <c r="U1897" s="4"/>
      <c r="V1897" s="4"/>
      <c r="W1897" s="4"/>
      <c r="X1897" s="2" t="s">
        <v>14168</v>
      </c>
      <c r="Y1897" s="4" t="s">
        <v>77</v>
      </c>
      <c r="Z1897" s="4"/>
      <c r="AA1897" s="4"/>
      <c r="AB1897" s="4"/>
    </row>
    <row r="1898" customFormat="false" ht="75" hidden="false" customHeight="true" outlineLevel="0" collapsed="false">
      <c r="A1898" s="4" t="s">
        <v>14193</v>
      </c>
      <c r="B1898" s="4" t="s">
        <v>14161</v>
      </c>
      <c r="C1898" s="4" t="s">
        <v>14194</v>
      </c>
      <c r="D1898" s="4" t="n">
        <v>2017</v>
      </c>
      <c r="E1898" s="4" t="s">
        <v>91</v>
      </c>
      <c r="F1898" s="4" t="s">
        <v>13202</v>
      </c>
      <c r="G1898" s="4" t="str">
        <f aca="false">IF(LEFT(I1898,3)="R1 ","L6",IF(D1898&gt;=2014,"L1",IF(D1898&gt;=1998,"L2",IF(D1898&gt;=1987,"L3",IF(D1898&gt;=1978,"L4",IF(D1898&gt;=1965,"L5","L6"))))))</f>
        <v>L1</v>
      </c>
      <c r="H1898" s="4" t="str">
        <f aca="false">IFERROR(INDEX(Lanes!$C$2:$C$60,MATCH(LEFT(I1898,FIND(" ",I1898)-1),Lanes!$A$2:$A$60,0)),"?")</f>
        <v>V</v>
      </c>
      <c r="I1898" s="4" t="s">
        <v>9653</v>
      </c>
      <c r="J1898" s="4"/>
      <c r="K1898" s="4" t="s">
        <v>370</v>
      </c>
      <c r="L1898" s="4" t="s">
        <v>753</v>
      </c>
      <c r="M1898" s="4" t="s">
        <v>2123</v>
      </c>
      <c r="N1898" s="4"/>
      <c r="O1898" s="4" t="s">
        <v>14195</v>
      </c>
      <c r="P1898" s="2" t="s">
        <v>14196</v>
      </c>
      <c r="Q1898" s="2" t="s">
        <v>14197</v>
      </c>
      <c r="R1898" s="4" t="s">
        <v>50</v>
      </c>
      <c r="S1898" s="4" t="s">
        <v>14198</v>
      </c>
      <c r="T1898" s="4" t="s">
        <v>107</v>
      </c>
      <c r="U1898" s="4"/>
      <c r="V1898" s="4"/>
      <c r="W1898" s="4"/>
      <c r="X1898" s="2" t="s">
        <v>14168</v>
      </c>
      <c r="Y1898" s="4" t="s">
        <v>77</v>
      </c>
      <c r="Z1898" s="4"/>
      <c r="AA1898" s="4"/>
      <c r="AB1898" s="4"/>
    </row>
    <row r="1899" customFormat="false" ht="75" hidden="false" customHeight="true" outlineLevel="0" collapsed="false">
      <c r="A1899" s="4" t="s">
        <v>14199</v>
      </c>
      <c r="B1899" s="4" t="s">
        <v>14161</v>
      </c>
      <c r="C1899" s="4" t="s">
        <v>14200</v>
      </c>
      <c r="D1899" s="4" t="n">
        <v>2017</v>
      </c>
      <c r="E1899" s="4" t="s">
        <v>91</v>
      </c>
      <c r="F1899" s="4" t="s">
        <v>13202</v>
      </c>
      <c r="G1899" s="4" t="str">
        <f aca="false">IF(LEFT(I1899,3)="R1 ","L6",IF(D1899&gt;=2014,"L1",IF(D1899&gt;=1998,"L2",IF(D1899&gt;=1987,"L3",IF(D1899&gt;=1978,"L4",IF(D1899&gt;=1965,"L5","L6"))))))</f>
        <v>L1</v>
      </c>
      <c r="H1899" s="4" t="str">
        <f aca="false">IFERROR(INDEX(Lanes!$C$2:$C$60,MATCH(LEFT(I1899,FIND(" ",I1899)-1),Lanes!$A$2:$A$60,0)),"?")</f>
        <v>V</v>
      </c>
      <c r="I1899" s="4" t="s">
        <v>9653</v>
      </c>
      <c r="J1899" s="4"/>
      <c r="K1899" s="4" t="s">
        <v>370</v>
      </c>
      <c r="L1899" s="4" t="s">
        <v>753</v>
      </c>
      <c r="M1899" s="4" t="s">
        <v>2123</v>
      </c>
      <c r="N1899" s="4"/>
      <c r="O1899" s="4" t="s">
        <v>14201</v>
      </c>
      <c r="P1899" s="2" t="s">
        <v>14202</v>
      </c>
      <c r="Q1899" s="2" t="s">
        <v>14203</v>
      </c>
      <c r="R1899" s="4" t="s">
        <v>50</v>
      </c>
      <c r="S1899" s="4" t="s">
        <v>14204</v>
      </c>
      <c r="T1899" s="4" t="s">
        <v>107</v>
      </c>
      <c r="U1899" s="4"/>
      <c r="V1899" s="4"/>
      <c r="W1899" s="4"/>
      <c r="X1899" s="2" t="s">
        <v>14168</v>
      </c>
      <c r="Y1899" s="4" t="s">
        <v>77</v>
      </c>
      <c r="Z1899" s="4"/>
      <c r="AA1899" s="4"/>
      <c r="AB1899" s="4"/>
    </row>
    <row r="1900" customFormat="false" ht="75" hidden="false" customHeight="true" outlineLevel="0" collapsed="false">
      <c r="A1900" s="4" t="s">
        <v>14205</v>
      </c>
      <c r="B1900" s="4" t="s">
        <v>14161</v>
      </c>
      <c r="C1900" s="4" t="s">
        <v>14206</v>
      </c>
      <c r="D1900" s="4" t="n">
        <v>2023</v>
      </c>
      <c r="E1900" s="4" t="s">
        <v>91</v>
      </c>
      <c r="F1900" s="4" t="s">
        <v>9050</v>
      </c>
      <c r="G1900" s="4" t="str">
        <f aca="false">IF(LEFT(I1900,3)="R1 ","L6",IF(D1900&gt;=2014,"L1",IF(D1900&gt;=1998,"L2",IF(D1900&gt;=1987,"L3",IF(D1900&gt;=1978,"L4",IF(D1900&gt;=1965,"L5","L6"))))))</f>
        <v>L1</v>
      </c>
      <c r="H1900" s="4" t="str">
        <f aca="false">IFERROR(INDEX(Lanes!$C$2:$C$60,MATCH(LEFT(I1900,FIND(" ",I1900)-1),Lanes!$A$2:$A$60,0)),"?")</f>
        <v>V</v>
      </c>
      <c r="I1900" s="4" t="s">
        <v>9653</v>
      </c>
      <c r="J1900" s="4"/>
      <c r="K1900" s="4" t="s">
        <v>370</v>
      </c>
      <c r="L1900" s="4" t="s">
        <v>753</v>
      </c>
      <c r="M1900" s="4" t="s">
        <v>2123</v>
      </c>
      <c r="N1900" s="4"/>
      <c r="O1900" s="4" t="s">
        <v>14207</v>
      </c>
      <c r="P1900" s="2" t="s">
        <v>14208</v>
      </c>
      <c r="Q1900" s="2" t="s">
        <v>14209</v>
      </c>
      <c r="R1900" s="4" t="s">
        <v>50</v>
      </c>
      <c r="S1900" s="4" t="s">
        <v>14210</v>
      </c>
      <c r="T1900" s="4" t="s">
        <v>107</v>
      </c>
      <c r="U1900" s="4"/>
      <c r="V1900" s="4" t="s">
        <v>9846</v>
      </c>
      <c r="W1900" s="4"/>
      <c r="X1900" s="2" t="s">
        <v>14168</v>
      </c>
      <c r="Y1900" s="4" t="s">
        <v>77</v>
      </c>
      <c r="Z1900" s="4"/>
      <c r="AA1900" s="4"/>
      <c r="AB1900" s="4"/>
    </row>
    <row r="1901" customFormat="false" ht="75" hidden="false" customHeight="true" outlineLevel="0" collapsed="false">
      <c r="A1901" s="4" t="s">
        <v>14211</v>
      </c>
      <c r="B1901" s="4" t="s">
        <v>14212</v>
      </c>
      <c r="C1901" s="4" t="s">
        <v>14213</v>
      </c>
      <c r="D1901" s="4" t="n">
        <v>2003</v>
      </c>
      <c r="E1901" s="4" t="s">
        <v>91</v>
      </c>
      <c r="F1901" s="4" t="s">
        <v>14214</v>
      </c>
      <c r="G1901" s="4" t="str">
        <f aca="false">IF(LEFT(I1901,3)="R1 ","L6",IF(D1901&gt;=2014,"L1",IF(D1901&gt;=1998,"L2",IF(D1901&gt;=1987,"L3",IF(D1901&gt;=1978,"L4",IF(D1901&gt;=1965,"L5","L6"))))))</f>
        <v>L2</v>
      </c>
      <c r="H1901" s="4" t="str">
        <f aca="false">IFERROR(INDEX(Lanes!$C$2:$C$60,MATCH(LEFT(I1901,FIND(" ",I1901)-1),Lanes!$A$2:$A$60,0)),"?")</f>
        <v>V</v>
      </c>
      <c r="I1901" s="4" t="s">
        <v>9653</v>
      </c>
      <c r="J1901" s="4"/>
      <c r="K1901" s="4" t="s">
        <v>445</v>
      </c>
      <c r="L1901" s="4" t="s">
        <v>472</v>
      </c>
      <c r="M1901" s="4" t="s">
        <v>14215</v>
      </c>
      <c r="N1901" s="4"/>
      <c r="O1901" s="4" t="s">
        <v>14216</v>
      </c>
      <c r="P1901" s="2" t="s">
        <v>14217</v>
      </c>
      <c r="Q1901" s="2" t="s">
        <v>14218</v>
      </c>
      <c r="R1901" s="4" t="s">
        <v>50</v>
      </c>
      <c r="S1901" s="4" t="s">
        <v>14219</v>
      </c>
      <c r="T1901" s="4" t="s">
        <v>107</v>
      </c>
      <c r="U1901" s="4"/>
      <c r="V1901" s="4"/>
      <c r="W1901" s="4"/>
      <c r="X1901" s="2" t="s">
        <v>14220</v>
      </c>
      <c r="Y1901" s="4" t="s">
        <v>77</v>
      </c>
      <c r="Z1901" s="4"/>
      <c r="AA1901" s="4"/>
      <c r="AB1901" s="4"/>
    </row>
    <row r="1902" customFormat="false" ht="75" hidden="false" customHeight="true" outlineLevel="0" collapsed="false">
      <c r="A1902" s="4" t="s">
        <v>14221</v>
      </c>
      <c r="B1902" s="4" t="s">
        <v>14212</v>
      </c>
      <c r="C1902" s="4" t="s">
        <v>14222</v>
      </c>
      <c r="D1902" s="4" t="n">
        <v>2007</v>
      </c>
      <c r="E1902" s="4" t="s">
        <v>91</v>
      </c>
      <c r="F1902" s="4" t="s">
        <v>14223</v>
      </c>
      <c r="G1902" s="4" t="str">
        <f aca="false">IF(LEFT(I1902,3)="R1 ","L6",IF(D1902&gt;=2014,"L1",IF(D1902&gt;=1998,"L2",IF(D1902&gt;=1987,"L3",IF(D1902&gt;=1978,"L4",IF(D1902&gt;=1965,"L5","L6"))))))</f>
        <v>L2</v>
      </c>
      <c r="H1902" s="4" t="str">
        <f aca="false">IFERROR(INDEX(Lanes!$C$2:$C$60,MATCH(LEFT(I1902,FIND(" ",I1902)-1),Lanes!$A$2:$A$60,0)),"?")</f>
        <v>V</v>
      </c>
      <c r="I1902" s="4" t="s">
        <v>9653</v>
      </c>
      <c r="J1902" s="4"/>
      <c r="K1902" s="4" t="s">
        <v>445</v>
      </c>
      <c r="L1902" s="4" t="s">
        <v>472</v>
      </c>
      <c r="M1902" s="4" t="s">
        <v>14215</v>
      </c>
      <c r="N1902" s="4"/>
      <c r="O1902" s="4" t="s">
        <v>14224</v>
      </c>
      <c r="P1902" s="2" t="s">
        <v>14225</v>
      </c>
      <c r="Q1902" s="2" t="s">
        <v>14226</v>
      </c>
      <c r="R1902" s="4" t="s">
        <v>50</v>
      </c>
      <c r="S1902" s="4" t="s">
        <v>14227</v>
      </c>
      <c r="T1902" s="4" t="s">
        <v>107</v>
      </c>
      <c r="U1902" s="4"/>
      <c r="V1902" s="4"/>
      <c r="W1902" s="4"/>
      <c r="X1902" s="2" t="s">
        <v>14220</v>
      </c>
      <c r="Y1902" s="4" t="s">
        <v>77</v>
      </c>
      <c r="Z1902" s="4"/>
      <c r="AA1902" s="4"/>
      <c r="AB1902" s="4"/>
    </row>
    <row r="1903" customFormat="false" ht="75" hidden="false" customHeight="true" outlineLevel="0" collapsed="false">
      <c r="A1903" s="4" t="s">
        <v>14228</v>
      </c>
      <c r="B1903" s="4" t="s">
        <v>14212</v>
      </c>
      <c r="C1903" s="4" t="s">
        <v>14229</v>
      </c>
      <c r="D1903" s="4" t="n">
        <v>2009</v>
      </c>
      <c r="E1903" s="4" t="s">
        <v>91</v>
      </c>
      <c r="F1903" s="4" t="s">
        <v>14223</v>
      </c>
      <c r="G1903" s="4" t="str">
        <f aca="false">IF(LEFT(I1903,3)="R1 ","L6",IF(D1903&gt;=2014,"L1",IF(D1903&gt;=1998,"L2",IF(D1903&gt;=1987,"L3",IF(D1903&gt;=1978,"L4",IF(D1903&gt;=1965,"L5","L6"))))))</f>
        <v>L2</v>
      </c>
      <c r="H1903" s="4" t="str">
        <f aca="false">IFERROR(INDEX(Lanes!$C$2:$C$60,MATCH(LEFT(I1903,FIND(" ",I1903)-1),Lanes!$A$2:$A$60,0)),"?")</f>
        <v>V</v>
      </c>
      <c r="I1903" s="4" t="s">
        <v>9653</v>
      </c>
      <c r="J1903" s="4"/>
      <c r="K1903" s="4" t="s">
        <v>445</v>
      </c>
      <c r="L1903" s="4" t="s">
        <v>472</v>
      </c>
      <c r="M1903" s="4" t="s">
        <v>14215</v>
      </c>
      <c r="N1903" s="4"/>
      <c r="O1903" s="4" t="s">
        <v>14230</v>
      </c>
      <c r="P1903" s="2" t="s">
        <v>14231</v>
      </c>
      <c r="Q1903" s="2" t="s">
        <v>14232</v>
      </c>
      <c r="R1903" s="4" t="s">
        <v>50</v>
      </c>
      <c r="S1903" s="4" t="s">
        <v>14233</v>
      </c>
      <c r="T1903" s="4" t="s">
        <v>52</v>
      </c>
      <c r="U1903" s="4"/>
      <c r="V1903" s="4"/>
      <c r="W1903" s="4"/>
      <c r="X1903" s="2" t="s">
        <v>14220</v>
      </c>
      <c r="Y1903" s="4" t="s">
        <v>77</v>
      </c>
      <c r="Z1903" s="4"/>
      <c r="AA1903" s="4"/>
      <c r="AB1903" s="4"/>
    </row>
    <row r="1904" customFormat="false" ht="75" hidden="false" customHeight="true" outlineLevel="0" collapsed="false">
      <c r="A1904" s="4" t="s">
        <v>14234</v>
      </c>
      <c r="B1904" s="4" t="s">
        <v>14212</v>
      </c>
      <c r="C1904" s="4" t="s">
        <v>14235</v>
      </c>
      <c r="D1904" s="4" t="n">
        <v>2011</v>
      </c>
      <c r="E1904" s="4" t="s">
        <v>91</v>
      </c>
      <c r="F1904" s="4" t="s">
        <v>14223</v>
      </c>
      <c r="G1904" s="4" t="str">
        <f aca="false">IF(LEFT(I1904,3)="R1 ","L6",IF(D1904&gt;=2014,"L1",IF(D1904&gt;=1998,"L2",IF(D1904&gt;=1987,"L3",IF(D1904&gt;=1978,"L4",IF(D1904&gt;=1965,"L5","L6"))))))</f>
        <v>L2</v>
      </c>
      <c r="H1904" s="4" t="str">
        <f aca="false">IFERROR(INDEX(Lanes!$C$2:$C$60,MATCH(LEFT(I1904,FIND(" ",I1904)-1),Lanes!$A$2:$A$60,0)),"?")</f>
        <v>V</v>
      </c>
      <c r="I1904" s="4" t="s">
        <v>9653</v>
      </c>
      <c r="J1904" s="4"/>
      <c r="K1904" s="4" t="s">
        <v>445</v>
      </c>
      <c r="L1904" s="4" t="s">
        <v>472</v>
      </c>
      <c r="M1904" s="4" t="s">
        <v>14215</v>
      </c>
      <c r="N1904" s="4"/>
      <c r="O1904" s="4" t="s">
        <v>14236</v>
      </c>
      <c r="P1904" s="2" t="s">
        <v>14237</v>
      </c>
      <c r="Q1904" s="2" t="s">
        <v>14238</v>
      </c>
      <c r="R1904" s="4" t="s">
        <v>50</v>
      </c>
      <c r="S1904" s="4" t="s">
        <v>14239</v>
      </c>
      <c r="T1904" s="4" t="s">
        <v>107</v>
      </c>
      <c r="U1904" s="4"/>
      <c r="V1904" s="4"/>
      <c r="W1904" s="4"/>
      <c r="X1904" s="2" t="s">
        <v>14220</v>
      </c>
      <c r="Y1904" s="4" t="s">
        <v>77</v>
      </c>
      <c r="Z1904" s="4"/>
      <c r="AA1904" s="4"/>
      <c r="AB1904" s="4"/>
    </row>
    <row r="1905" customFormat="false" ht="75" hidden="false" customHeight="true" outlineLevel="0" collapsed="false">
      <c r="A1905" s="4" t="s">
        <v>14240</v>
      </c>
      <c r="B1905" s="4" t="s">
        <v>14212</v>
      </c>
      <c r="C1905" s="4" t="s">
        <v>14241</v>
      </c>
      <c r="D1905" s="4" t="n">
        <v>2016</v>
      </c>
      <c r="E1905" s="4" t="s">
        <v>91</v>
      </c>
      <c r="F1905" s="4" t="s">
        <v>10366</v>
      </c>
      <c r="G1905" s="4" t="str">
        <f aca="false">IF(LEFT(I1905,3)="R1 ","L6",IF(D1905&gt;=2014,"L1",IF(D1905&gt;=1998,"L2",IF(D1905&gt;=1987,"L3",IF(D1905&gt;=1978,"L4",IF(D1905&gt;=1965,"L5","L6"))))))</f>
        <v>L1</v>
      </c>
      <c r="H1905" s="4" t="str">
        <f aca="false">IFERROR(INDEX(Lanes!$C$2:$C$60,MATCH(LEFT(I1905,FIND(" ",I1905)-1),Lanes!$A$2:$A$60,0)),"?")</f>
        <v>Core</v>
      </c>
      <c r="I1905" s="4" t="s">
        <v>14242</v>
      </c>
      <c r="J1905" s="4"/>
      <c r="K1905" s="4" t="s">
        <v>2528</v>
      </c>
      <c r="L1905" s="4" t="s">
        <v>472</v>
      </c>
      <c r="M1905" s="4" t="s">
        <v>14243</v>
      </c>
      <c r="N1905" s="4"/>
      <c r="O1905" s="4" t="s">
        <v>14244</v>
      </c>
      <c r="P1905" s="2" t="s">
        <v>14245</v>
      </c>
      <c r="Q1905" s="2" t="s">
        <v>14246</v>
      </c>
      <c r="R1905" s="4" t="s">
        <v>50</v>
      </c>
      <c r="S1905" s="4" t="s">
        <v>14247</v>
      </c>
      <c r="T1905" s="4" t="s">
        <v>107</v>
      </c>
      <c r="U1905" s="4"/>
      <c r="V1905" s="4"/>
      <c r="W1905" s="4"/>
      <c r="X1905" s="2" t="s">
        <v>14220</v>
      </c>
      <c r="Y1905" s="4" t="s">
        <v>77</v>
      </c>
      <c r="Z1905" s="4"/>
      <c r="AA1905" s="4"/>
      <c r="AB1905" s="4"/>
    </row>
    <row r="1906" customFormat="false" ht="75" hidden="false" customHeight="true" outlineLevel="0" collapsed="false">
      <c r="A1906" s="4" t="s">
        <v>14248</v>
      </c>
      <c r="B1906" s="4" t="s">
        <v>14212</v>
      </c>
      <c r="C1906" s="4" t="s">
        <v>14249</v>
      </c>
      <c r="D1906" s="4" t="n">
        <v>2022</v>
      </c>
      <c r="E1906" s="4" t="s">
        <v>91</v>
      </c>
      <c r="F1906" s="4" t="s">
        <v>10366</v>
      </c>
      <c r="G1906" s="4" t="str">
        <f aca="false">IF(LEFT(I1906,3)="R1 ","L6",IF(D1906&gt;=2014,"L1",IF(D1906&gt;=1998,"L2",IF(D1906&gt;=1987,"L3",IF(D1906&gt;=1978,"L4",IF(D1906&gt;=1965,"L5","L6"))))))</f>
        <v>L1</v>
      </c>
      <c r="H1906" s="4" t="str">
        <f aca="false">IFERROR(INDEX(Lanes!$C$2:$C$60,MATCH(LEFT(I1906,FIND(" ",I1906)-1),Lanes!$A$2:$A$60,0)),"?")</f>
        <v>Core</v>
      </c>
      <c r="I1906" s="4" t="s">
        <v>14242</v>
      </c>
      <c r="J1906" s="4"/>
      <c r="K1906" s="4" t="s">
        <v>2528</v>
      </c>
      <c r="L1906" s="4" t="s">
        <v>472</v>
      </c>
      <c r="M1906" s="4" t="s">
        <v>14243</v>
      </c>
      <c r="N1906" s="4"/>
      <c r="O1906" s="4" t="s">
        <v>14250</v>
      </c>
      <c r="P1906" s="2" t="s">
        <v>14251</v>
      </c>
      <c r="Q1906" s="2" t="s">
        <v>14252</v>
      </c>
      <c r="R1906" s="4" t="s">
        <v>50</v>
      </c>
      <c r="S1906" s="4" t="s">
        <v>14253</v>
      </c>
      <c r="T1906" s="4" t="s">
        <v>107</v>
      </c>
      <c r="U1906" s="4"/>
      <c r="V1906" s="4"/>
      <c r="W1906" s="4"/>
      <c r="X1906" s="2" t="s">
        <v>14220</v>
      </c>
      <c r="Y1906" s="4" t="s">
        <v>77</v>
      </c>
      <c r="Z1906" s="4"/>
      <c r="AA1906" s="4"/>
      <c r="AB1906" s="4"/>
    </row>
    <row r="1907" customFormat="false" ht="75" hidden="false" customHeight="true" outlineLevel="0" collapsed="false">
      <c r="A1907" s="4" t="s">
        <v>14254</v>
      </c>
      <c r="B1907" s="4" t="s">
        <v>14255</v>
      </c>
      <c r="C1907" s="4" t="s">
        <v>14256</v>
      </c>
      <c r="D1907" s="4" t="n">
        <v>1998</v>
      </c>
      <c r="E1907" s="4" t="s">
        <v>91</v>
      </c>
      <c r="F1907" s="4" t="s">
        <v>14257</v>
      </c>
      <c r="G1907" s="4" t="str">
        <f aca="false">IF(LEFT(I1907,3)="R1 ","L6",IF(D1907&gt;=2014,"L1",IF(D1907&gt;=1998,"L2",IF(D1907&gt;=1987,"L3",IF(D1907&gt;=1978,"L4",IF(D1907&gt;=1965,"L5","L6"))))))</f>
        <v>L2</v>
      </c>
      <c r="H1907" s="4" t="str">
        <f aca="false">IFERROR(INDEX(Lanes!$C$2:$C$60,MATCH(LEFT(I1907,FIND(" ",I1907)-1),Lanes!$A$2:$A$60,0)),"?")</f>
        <v>V</v>
      </c>
      <c r="I1907" s="4" t="s">
        <v>9653</v>
      </c>
      <c r="J1907" s="4"/>
      <c r="K1907" s="4" t="s">
        <v>249</v>
      </c>
      <c r="L1907" s="4" t="s">
        <v>472</v>
      </c>
      <c r="M1907" s="4" t="s">
        <v>3313</v>
      </c>
      <c r="N1907" s="4"/>
      <c r="O1907" s="4" t="s">
        <v>14258</v>
      </c>
      <c r="P1907" s="2" t="s">
        <v>14259</v>
      </c>
      <c r="Q1907" s="2" t="s">
        <v>14260</v>
      </c>
      <c r="R1907" s="4" t="s">
        <v>50</v>
      </c>
      <c r="S1907" s="4" t="s">
        <v>14261</v>
      </c>
      <c r="T1907" s="4" t="s">
        <v>52</v>
      </c>
      <c r="U1907" s="4"/>
      <c r="V1907" s="4"/>
      <c r="W1907" s="4"/>
      <c r="X1907" s="2" t="s">
        <v>14262</v>
      </c>
      <c r="Y1907" s="4" t="s">
        <v>77</v>
      </c>
      <c r="Z1907" s="4"/>
      <c r="AA1907" s="4"/>
      <c r="AB1907" s="4"/>
    </row>
    <row r="1908" customFormat="false" ht="75" hidden="false" customHeight="true" outlineLevel="0" collapsed="false">
      <c r="A1908" s="4" t="s">
        <v>14263</v>
      </c>
      <c r="B1908" s="4" t="s">
        <v>14255</v>
      </c>
      <c r="C1908" s="4" t="s">
        <v>14264</v>
      </c>
      <c r="D1908" s="4" t="n">
        <v>2003</v>
      </c>
      <c r="E1908" s="4" t="s">
        <v>91</v>
      </c>
      <c r="F1908" s="4" t="s">
        <v>14257</v>
      </c>
      <c r="G1908" s="4" t="str">
        <f aca="false">IF(LEFT(I1908,3)="R1 ","L6",IF(D1908&gt;=2014,"L1",IF(D1908&gt;=1998,"L2",IF(D1908&gt;=1987,"L3",IF(D1908&gt;=1978,"L4",IF(D1908&gt;=1965,"L5","L6"))))))</f>
        <v>L2</v>
      </c>
      <c r="H1908" s="4" t="str">
        <f aca="false">IFERROR(INDEX(Lanes!$C$2:$C$60,MATCH(LEFT(I1908,FIND(" ",I1908)-1),Lanes!$A$2:$A$60,0)),"?")</f>
        <v>V</v>
      </c>
      <c r="I1908" s="4" t="s">
        <v>9653</v>
      </c>
      <c r="J1908" s="4"/>
      <c r="K1908" s="4" t="s">
        <v>249</v>
      </c>
      <c r="L1908" s="4" t="s">
        <v>472</v>
      </c>
      <c r="M1908" s="4" t="s">
        <v>3313</v>
      </c>
      <c r="N1908" s="4"/>
      <c r="O1908" s="4" t="s">
        <v>14265</v>
      </c>
      <c r="P1908" s="2" t="s">
        <v>14266</v>
      </c>
      <c r="Q1908" s="2" t="s">
        <v>14267</v>
      </c>
      <c r="R1908" s="4" t="s">
        <v>50</v>
      </c>
      <c r="S1908" s="4" t="s">
        <v>14268</v>
      </c>
      <c r="T1908" s="4" t="s">
        <v>52</v>
      </c>
      <c r="U1908" s="4"/>
      <c r="V1908" s="4"/>
      <c r="W1908" s="4"/>
      <c r="X1908" s="2" t="s">
        <v>14262</v>
      </c>
      <c r="Y1908" s="4" t="s">
        <v>77</v>
      </c>
      <c r="Z1908" s="4"/>
      <c r="AA1908" s="4"/>
      <c r="AB1908" s="4"/>
    </row>
    <row r="1909" customFormat="false" ht="75" hidden="false" customHeight="true" outlineLevel="0" collapsed="false">
      <c r="A1909" s="4" t="s">
        <v>14269</v>
      </c>
      <c r="B1909" s="4" t="s">
        <v>14255</v>
      </c>
      <c r="C1909" s="4" t="s">
        <v>14270</v>
      </c>
      <c r="D1909" s="4" t="n">
        <v>2008</v>
      </c>
      <c r="E1909" s="4" t="s">
        <v>91</v>
      </c>
      <c r="F1909" s="4" t="s">
        <v>14257</v>
      </c>
      <c r="G1909" s="4" t="str">
        <f aca="false">IF(LEFT(I1909,3)="R1 ","L6",IF(D1909&gt;=2014,"L1",IF(D1909&gt;=1998,"L2",IF(D1909&gt;=1987,"L3",IF(D1909&gt;=1978,"L4",IF(D1909&gt;=1965,"L5","L6"))))))</f>
        <v>L2</v>
      </c>
      <c r="H1909" s="4" t="str">
        <f aca="false">IFERROR(INDEX(Lanes!$C$2:$C$60,MATCH(LEFT(I1909,FIND(" ",I1909)-1),Lanes!$A$2:$A$60,0)),"?")</f>
        <v>V</v>
      </c>
      <c r="I1909" s="4" t="s">
        <v>9653</v>
      </c>
      <c r="J1909" s="4"/>
      <c r="K1909" s="4" t="s">
        <v>249</v>
      </c>
      <c r="L1909" s="4" t="s">
        <v>472</v>
      </c>
      <c r="M1909" s="4" t="s">
        <v>3313</v>
      </c>
      <c r="N1909" s="4"/>
      <c r="O1909" s="4" t="s">
        <v>14271</v>
      </c>
      <c r="P1909" s="2" t="s">
        <v>14272</v>
      </c>
      <c r="Q1909" s="2" t="s">
        <v>14273</v>
      </c>
      <c r="R1909" s="4" t="s">
        <v>50</v>
      </c>
      <c r="S1909" s="4" t="s">
        <v>14274</v>
      </c>
      <c r="T1909" s="4" t="s">
        <v>107</v>
      </c>
      <c r="U1909" s="4"/>
      <c r="V1909" s="4"/>
      <c r="W1909" s="4"/>
      <c r="X1909" s="2" t="s">
        <v>14262</v>
      </c>
      <c r="Y1909" s="4" t="s">
        <v>77</v>
      </c>
      <c r="Z1909" s="4"/>
      <c r="AA1909" s="4"/>
      <c r="AB1909" s="4"/>
    </row>
    <row r="1910" customFormat="false" ht="75" hidden="false" customHeight="true" outlineLevel="0" collapsed="false">
      <c r="A1910" s="4" t="s">
        <v>14275</v>
      </c>
      <c r="B1910" s="4" t="s">
        <v>14255</v>
      </c>
      <c r="C1910" s="4" t="s">
        <v>14276</v>
      </c>
      <c r="D1910" s="4" t="n">
        <v>2012</v>
      </c>
      <c r="E1910" s="4" t="s">
        <v>91</v>
      </c>
      <c r="F1910" s="4" t="s">
        <v>10366</v>
      </c>
      <c r="G1910" s="4" t="str">
        <f aca="false">IF(LEFT(I1910,3)="R1 ","L6",IF(D1910&gt;=2014,"L1",IF(D1910&gt;=1998,"L2",IF(D1910&gt;=1987,"L3",IF(D1910&gt;=1978,"L4",IF(D1910&gt;=1965,"L5","L6"))))))</f>
        <v>L2</v>
      </c>
      <c r="H1910" s="4" t="str">
        <f aca="false">IFERROR(INDEX(Lanes!$C$2:$C$60,MATCH(LEFT(I1910,FIND(" ",I1910)-1),Lanes!$A$2:$A$60,0)),"?")</f>
        <v>V</v>
      </c>
      <c r="I1910" s="4" t="s">
        <v>9653</v>
      </c>
      <c r="J1910" s="4"/>
      <c r="K1910" s="4" t="s">
        <v>249</v>
      </c>
      <c r="L1910" s="4" t="s">
        <v>472</v>
      </c>
      <c r="M1910" s="4" t="s">
        <v>3313</v>
      </c>
      <c r="N1910" s="4"/>
      <c r="O1910" s="4" t="s">
        <v>14277</v>
      </c>
      <c r="P1910" s="2" t="s">
        <v>14278</v>
      </c>
      <c r="Q1910" s="2" t="s">
        <v>14279</v>
      </c>
      <c r="R1910" s="4" t="s">
        <v>50</v>
      </c>
      <c r="S1910" s="4" t="s">
        <v>14280</v>
      </c>
      <c r="T1910" s="4" t="s">
        <v>107</v>
      </c>
      <c r="U1910" s="4"/>
      <c r="V1910" s="4"/>
      <c r="W1910" s="4"/>
      <c r="X1910" s="2" t="s">
        <v>14262</v>
      </c>
      <c r="Y1910" s="4" t="s">
        <v>77</v>
      </c>
      <c r="Z1910" s="4"/>
      <c r="AA1910" s="4"/>
      <c r="AB1910" s="4"/>
    </row>
    <row r="1911" customFormat="false" ht="75" hidden="false" customHeight="true" outlineLevel="0" collapsed="false">
      <c r="A1911" s="4" t="s">
        <v>14281</v>
      </c>
      <c r="B1911" s="4" t="s">
        <v>3320</v>
      </c>
      <c r="C1911" s="4" t="s">
        <v>14282</v>
      </c>
      <c r="D1911" s="4" t="n">
        <v>2000</v>
      </c>
      <c r="E1911" s="4" t="s">
        <v>91</v>
      </c>
      <c r="F1911" s="4" t="s">
        <v>11679</v>
      </c>
      <c r="G1911" s="4" t="str">
        <f aca="false">IF(LEFT(I1911,3)="R1 ","L6",IF(D1911&gt;=2014,"L1",IF(D1911&gt;=1998,"L2",IF(D1911&gt;=1987,"L3",IF(D1911&gt;=1978,"L4",IF(D1911&gt;=1965,"L5","L6"))))))</f>
        <v>L2</v>
      </c>
      <c r="H1911" s="4" t="str">
        <f aca="false">IFERROR(INDEX(Lanes!$C$2:$C$60,MATCH(LEFT(I1911,FIND(" ",I1911)-1),Lanes!$A$2:$A$60,0)),"?")</f>
        <v>V</v>
      </c>
      <c r="I1911" s="4" t="s">
        <v>9653</v>
      </c>
      <c r="J1911" s="4"/>
      <c r="K1911" s="4" t="s">
        <v>249</v>
      </c>
      <c r="L1911" s="4" t="s">
        <v>472</v>
      </c>
      <c r="M1911" s="4" t="s">
        <v>3313</v>
      </c>
      <c r="N1911" s="4"/>
      <c r="O1911" s="4" t="s">
        <v>14283</v>
      </c>
      <c r="P1911" s="2" t="s">
        <v>14284</v>
      </c>
      <c r="Q1911" s="2" t="s">
        <v>14285</v>
      </c>
      <c r="R1911" s="4" t="s">
        <v>50</v>
      </c>
      <c r="S1911" s="4" t="s">
        <v>14286</v>
      </c>
      <c r="T1911" s="4" t="s">
        <v>107</v>
      </c>
      <c r="U1911" s="4"/>
      <c r="V1911" s="4"/>
      <c r="W1911" s="4" t="s">
        <v>75</v>
      </c>
      <c r="X1911" s="2" t="s">
        <v>14287</v>
      </c>
      <c r="Y1911" s="4" t="s">
        <v>77</v>
      </c>
      <c r="Z1911" s="4"/>
      <c r="AA1911" s="4"/>
      <c r="AB1911" s="4"/>
    </row>
    <row r="1912" customFormat="false" ht="75" hidden="false" customHeight="true" outlineLevel="0" collapsed="false">
      <c r="A1912" s="4" t="s">
        <v>14288</v>
      </c>
      <c r="B1912" s="4" t="s">
        <v>3320</v>
      </c>
      <c r="C1912" s="4" t="s">
        <v>14289</v>
      </c>
      <c r="D1912" s="4" t="n">
        <v>2002</v>
      </c>
      <c r="E1912" s="4" t="s">
        <v>91</v>
      </c>
      <c r="F1912" s="4" t="s">
        <v>5596</v>
      </c>
      <c r="G1912" s="4" t="str">
        <f aca="false">IF(LEFT(I1912,3)="R1 ","L6",IF(D1912&gt;=2014,"L1",IF(D1912&gt;=1998,"L2",IF(D1912&gt;=1987,"L3",IF(D1912&gt;=1978,"L4",IF(D1912&gt;=1965,"L5","L6"))))))</f>
        <v>L2</v>
      </c>
      <c r="H1912" s="4" t="str">
        <f aca="false">IFERROR(INDEX(Lanes!$C$2:$C$60,MATCH(LEFT(I1912,FIND(" ",I1912)-1),Lanes!$A$2:$A$60,0)),"?")</f>
        <v>V</v>
      </c>
      <c r="I1912" s="4" t="s">
        <v>9653</v>
      </c>
      <c r="J1912" s="4"/>
      <c r="K1912" s="4" t="s">
        <v>249</v>
      </c>
      <c r="L1912" s="4" t="s">
        <v>472</v>
      </c>
      <c r="M1912" s="4" t="s">
        <v>3313</v>
      </c>
      <c r="N1912" s="4"/>
      <c r="O1912" s="4" t="s">
        <v>14290</v>
      </c>
      <c r="P1912" s="2" t="s">
        <v>14291</v>
      </c>
      <c r="Q1912" s="2" t="s">
        <v>14292</v>
      </c>
      <c r="R1912" s="4" t="s">
        <v>50</v>
      </c>
      <c r="S1912" s="4" t="s">
        <v>14293</v>
      </c>
      <c r="T1912" s="4" t="s">
        <v>402</v>
      </c>
      <c r="U1912" s="4"/>
      <c r="V1912" s="4"/>
      <c r="W1912" s="4" t="s">
        <v>75</v>
      </c>
      <c r="X1912" s="2" t="s">
        <v>14287</v>
      </c>
      <c r="Y1912" s="4" t="s">
        <v>77</v>
      </c>
      <c r="Z1912" s="4"/>
      <c r="AA1912" s="4"/>
      <c r="AB1912" s="4"/>
    </row>
    <row r="1913" customFormat="false" ht="75" hidden="false" customHeight="true" outlineLevel="0" collapsed="false">
      <c r="A1913" s="4" t="s">
        <v>14294</v>
      </c>
      <c r="B1913" s="4" t="s">
        <v>3320</v>
      </c>
      <c r="C1913" s="4" t="s">
        <v>14295</v>
      </c>
      <c r="D1913" s="4" t="n">
        <v>2008</v>
      </c>
      <c r="E1913" s="4" t="s">
        <v>91</v>
      </c>
      <c r="F1913" s="4" t="s">
        <v>5596</v>
      </c>
      <c r="G1913" s="4" t="str">
        <f aca="false">IF(LEFT(I1913,3)="R1 ","L6",IF(D1913&gt;=2014,"L1",IF(D1913&gt;=1998,"L2",IF(D1913&gt;=1987,"L3",IF(D1913&gt;=1978,"L4",IF(D1913&gt;=1965,"L5","L6"))))))</f>
        <v>L2</v>
      </c>
      <c r="H1913" s="4" t="str">
        <f aca="false">IFERROR(INDEX(Lanes!$C$2:$C$60,MATCH(LEFT(I1913,FIND(" ",I1913)-1),Lanes!$A$2:$A$60,0)),"?")</f>
        <v>V</v>
      </c>
      <c r="I1913" s="4" t="s">
        <v>9653</v>
      </c>
      <c r="J1913" s="4"/>
      <c r="K1913" s="4" t="s">
        <v>249</v>
      </c>
      <c r="L1913" s="4" t="s">
        <v>472</v>
      </c>
      <c r="M1913" s="4" t="s">
        <v>3313</v>
      </c>
      <c r="N1913" s="4"/>
      <c r="O1913" s="4" t="s">
        <v>14296</v>
      </c>
      <c r="P1913" s="2" t="s">
        <v>14297</v>
      </c>
      <c r="Q1913" s="2" t="s">
        <v>14298</v>
      </c>
      <c r="R1913" s="4" t="s">
        <v>50</v>
      </c>
      <c r="S1913" s="4" t="s">
        <v>14299</v>
      </c>
      <c r="T1913" s="4" t="s">
        <v>402</v>
      </c>
      <c r="U1913" s="4"/>
      <c r="V1913" s="4"/>
      <c r="W1913" s="4" t="s">
        <v>75</v>
      </c>
      <c r="X1913" s="2" t="s">
        <v>14287</v>
      </c>
      <c r="Y1913" s="4" t="s">
        <v>77</v>
      </c>
      <c r="Z1913" s="4"/>
      <c r="AA1913" s="4"/>
      <c r="AB1913" s="4"/>
    </row>
    <row r="1914" customFormat="false" ht="75" hidden="false" customHeight="true" outlineLevel="0" collapsed="false">
      <c r="A1914" s="4" t="s">
        <v>14300</v>
      </c>
      <c r="B1914" s="4" t="s">
        <v>14301</v>
      </c>
      <c r="C1914" s="4" t="s">
        <v>14302</v>
      </c>
      <c r="D1914" s="4" t="n">
        <v>2006</v>
      </c>
      <c r="E1914" s="4" t="s">
        <v>91</v>
      </c>
      <c r="F1914" s="4" t="s">
        <v>5596</v>
      </c>
      <c r="G1914" s="4" t="str">
        <f aca="false">IF(LEFT(I1914,3)="R1 ","L6",IF(D1914&gt;=2014,"L1",IF(D1914&gt;=1998,"L2",IF(D1914&gt;=1987,"L3",IF(D1914&gt;=1978,"L4",IF(D1914&gt;=1965,"L5","L6"))))))</f>
        <v>L2</v>
      </c>
      <c r="H1914" s="4" t="str">
        <f aca="false">IFERROR(INDEX(Lanes!$C$2:$C$60,MATCH(LEFT(I1914,FIND(" ",I1914)-1),Lanes!$A$2:$A$60,0)),"?")</f>
        <v>V</v>
      </c>
      <c r="I1914" s="4" t="s">
        <v>9653</v>
      </c>
      <c r="J1914" s="4"/>
      <c r="K1914" s="4" t="s">
        <v>44</v>
      </c>
      <c r="L1914" s="4" t="s">
        <v>472</v>
      </c>
      <c r="M1914" s="4" t="s">
        <v>3313</v>
      </c>
      <c r="N1914" s="4"/>
      <c r="O1914" s="4" t="s">
        <v>14303</v>
      </c>
      <c r="P1914" s="2" t="s">
        <v>14304</v>
      </c>
      <c r="Q1914" s="2" t="s">
        <v>14305</v>
      </c>
      <c r="R1914" s="4" t="s">
        <v>50</v>
      </c>
      <c r="S1914" s="4" t="s">
        <v>14306</v>
      </c>
      <c r="T1914" s="4" t="s">
        <v>107</v>
      </c>
      <c r="U1914" s="4"/>
      <c r="V1914" s="4"/>
      <c r="W1914" s="4"/>
      <c r="X1914" s="2" t="s">
        <v>14307</v>
      </c>
      <c r="Y1914" s="4" t="s">
        <v>54</v>
      </c>
      <c r="Z1914" s="4"/>
      <c r="AA1914" s="4"/>
      <c r="AB1914" s="4"/>
    </row>
    <row r="1915" customFormat="false" ht="75" hidden="false" customHeight="true" outlineLevel="0" collapsed="false">
      <c r="A1915" s="4" t="s">
        <v>14308</v>
      </c>
      <c r="B1915" s="4" t="s">
        <v>14309</v>
      </c>
      <c r="C1915" s="4" t="s">
        <v>14310</v>
      </c>
      <c r="D1915" s="4" t="n">
        <v>2000</v>
      </c>
      <c r="E1915" s="4" t="s">
        <v>91</v>
      </c>
      <c r="F1915" s="4" t="s">
        <v>564</v>
      </c>
      <c r="G1915" s="4" t="str">
        <f aca="false">IF(LEFT(I1915,3)="R1 ","L6",IF(D1915&gt;=2014,"L1",IF(D1915&gt;=1998,"L2",IF(D1915&gt;=1987,"L3",IF(D1915&gt;=1978,"L4",IF(D1915&gt;=1965,"L5","L6"))))))</f>
        <v>L2</v>
      </c>
      <c r="H1915" s="4" t="str">
        <f aca="false">IFERROR(INDEX(Lanes!$C$2:$C$60,MATCH(LEFT(I1915,FIND(" ",I1915)-1),Lanes!$A$2:$A$60,0)),"?")</f>
        <v>V</v>
      </c>
      <c r="I1915" s="4" t="s">
        <v>9653</v>
      </c>
      <c r="J1915" s="4"/>
      <c r="K1915" s="4" t="s">
        <v>44</v>
      </c>
      <c r="L1915" s="4" t="s">
        <v>45</v>
      </c>
      <c r="M1915" s="4" t="s">
        <v>131</v>
      </c>
      <c r="N1915" s="4"/>
      <c r="O1915" s="4" t="s">
        <v>14311</v>
      </c>
      <c r="P1915" s="2" t="s">
        <v>14312</v>
      </c>
      <c r="Q1915" s="2" t="s">
        <v>14313</v>
      </c>
      <c r="R1915" s="4" t="s">
        <v>50</v>
      </c>
      <c r="S1915" s="4" t="s">
        <v>14314</v>
      </c>
      <c r="T1915" s="4" t="s">
        <v>52</v>
      </c>
      <c r="U1915" s="4"/>
      <c r="V1915" s="4"/>
      <c r="W1915" s="4" t="s">
        <v>75</v>
      </c>
      <c r="X1915" s="2" t="s">
        <v>14315</v>
      </c>
      <c r="Y1915" s="4" t="s">
        <v>77</v>
      </c>
      <c r="Z1915" s="4"/>
      <c r="AA1915" s="4"/>
      <c r="AB1915" s="4"/>
    </row>
    <row r="1916" customFormat="false" ht="75" hidden="false" customHeight="true" outlineLevel="0" collapsed="false">
      <c r="A1916" s="4" t="s">
        <v>14316</v>
      </c>
      <c r="B1916" s="4" t="s">
        <v>14309</v>
      </c>
      <c r="C1916" s="4" t="s">
        <v>14317</v>
      </c>
      <c r="D1916" s="4" t="n">
        <v>2002</v>
      </c>
      <c r="E1916" s="4" t="s">
        <v>91</v>
      </c>
      <c r="F1916" s="4" t="s">
        <v>564</v>
      </c>
      <c r="G1916" s="4" t="str">
        <f aca="false">IF(LEFT(I1916,3)="R1 ","L6",IF(D1916&gt;=2014,"L1",IF(D1916&gt;=1998,"L2",IF(D1916&gt;=1987,"L3",IF(D1916&gt;=1978,"L4",IF(D1916&gt;=1965,"L5","L6"))))))</f>
        <v>L2</v>
      </c>
      <c r="H1916" s="4" t="str">
        <f aca="false">IFERROR(INDEX(Lanes!$C$2:$C$60,MATCH(LEFT(I1916,FIND(" ",I1916)-1),Lanes!$A$2:$A$60,0)),"?")</f>
        <v>V</v>
      </c>
      <c r="I1916" s="4" t="s">
        <v>9653</v>
      </c>
      <c r="J1916" s="4"/>
      <c r="K1916" s="4" t="s">
        <v>44</v>
      </c>
      <c r="L1916" s="4" t="s">
        <v>45</v>
      </c>
      <c r="M1916" s="4" t="s">
        <v>131</v>
      </c>
      <c r="N1916" s="4"/>
      <c r="O1916" s="4" t="s">
        <v>14318</v>
      </c>
      <c r="P1916" s="2" t="s">
        <v>14319</v>
      </c>
      <c r="Q1916" s="2" t="s">
        <v>14320</v>
      </c>
      <c r="R1916" s="4" t="s">
        <v>50</v>
      </c>
      <c r="S1916" s="4" t="s">
        <v>14321</v>
      </c>
      <c r="T1916" s="4" t="s">
        <v>107</v>
      </c>
      <c r="U1916" s="4"/>
      <c r="V1916" s="4"/>
      <c r="W1916" s="4" t="s">
        <v>75</v>
      </c>
      <c r="X1916" s="2" t="s">
        <v>14315</v>
      </c>
      <c r="Y1916" s="4" t="s">
        <v>77</v>
      </c>
      <c r="Z1916" s="4"/>
      <c r="AA1916" s="4"/>
      <c r="AB1916" s="4"/>
    </row>
    <row r="1917" customFormat="false" ht="75" hidden="false" customHeight="true" outlineLevel="0" collapsed="false">
      <c r="A1917" s="4" t="s">
        <v>14322</v>
      </c>
      <c r="B1917" s="4" t="s">
        <v>14309</v>
      </c>
      <c r="C1917" s="4" t="s">
        <v>14323</v>
      </c>
      <c r="D1917" s="4" t="n">
        <v>2004</v>
      </c>
      <c r="E1917" s="4" t="s">
        <v>91</v>
      </c>
      <c r="F1917" s="4" t="s">
        <v>564</v>
      </c>
      <c r="G1917" s="4" t="str">
        <f aca="false">IF(LEFT(I1917,3)="R1 ","L6",IF(D1917&gt;=2014,"L1",IF(D1917&gt;=1998,"L2",IF(D1917&gt;=1987,"L3",IF(D1917&gt;=1978,"L4",IF(D1917&gt;=1965,"L5","L6"))))))</f>
        <v>L2</v>
      </c>
      <c r="H1917" s="4" t="str">
        <f aca="false">IFERROR(INDEX(Lanes!$C$2:$C$60,MATCH(LEFT(I1917,FIND(" ",I1917)-1),Lanes!$A$2:$A$60,0)),"?")</f>
        <v>V</v>
      </c>
      <c r="I1917" s="4" t="s">
        <v>9653</v>
      </c>
      <c r="J1917" s="4"/>
      <c r="K1917" s="4" t="s">
        <v>44</v>
      </c>
      <c r="L1917" s="4" t="s">
        <v>45</v>
      </c>
      <c r="M1917" s="4" t="s">
        <v>131</v>
      </c>
      <c r="N1917" s="4"/>
      <c r="O1917" s="4" t="s">
        <v>14324</v>
      </c>
      <c r="P1917" s="2" t="s">
        <v>14325</v>
      </c>
      <c r="Q1917" s="2" t="s">
        <v>14326</v>
      </c>
      <c r="R1917" s="4" t="s">
        <v>50</v>
      </c>
      <c r="S1917" s="4" t="s">
        <v>14327</v>
      </c>
      <c r="T1917" s="4" t="s">
        <v>402</v>
      </c>
      <c r="U1917" s="4"/>
      <c r="V1917" s="4"/>
      <c r="W1917" s="4" t="s">
        <v>75</v>
      </c>
      <c r="X1917" s="2" t="s">
        <v>14315</v>
      </c>
      <c r="Y1917" s="4" t="s">
        <v>77</v>
      </c>
      <c r="Z1917" s="4"/>
      <c r="AA1917" s="4"/>
      <c r="AB1917" s="4"/>
    </row>
    <row r="1918" customFormat="false" ht="75" hidden="false" customHeight="true" outlineLevel="0" collapsed="false">
      <c r="A1918" s="4" t="s">
        <v>14328</v>
      </c>
      <c r="B1918" s="4" t="s">
        <v>14309</v>
      </c>
      <c r="C1918" s="4" t="s">
        <v>14329</v>
      </c>
      <c r="D1918" s="4" t="n">
        <v>2004</v>
      </c>
      <c r="E1918" s="4" t="s">
        <v>91</v>
      </c>
      <c r="F1918" s="4" t="s">
        <v>564</v>
      </c>
      <c r="G1918" s="4" t="str">
        <f aca="false">IF(LEFT(I1918,3)="R1 ","L6",IF(D1918&gt;=2014,"L1",IF(D1918&gt;=1998,"L2",IF(D1918&gt;=1987,"L3",IF(D1918&gt;=1978,"L4",IF(D1918&gt;=1965,"L5","L6"))))))</f>
        <v>L2</v>
      </c>
      <c r="H1918" s="4" t="str">
        <f aca="false">IFERROR(INDEX(Lanes!$C$2:$C$60,MATCH(LEFT(I1918,FIND(" ",I1918)-1),Lanes!$A$2:$A$60,0)),"?")</f>
        <v>V</v>
      </c>
      <c r="I1918" s="4" t="s">
        <v>9653</v>
      </c>
      <c r="J1918" s="4"/>
      <c r="K1918" s="4" t="s">
        <v>44</v>
      </c>
      <c r="L1918" s="4" t="s">
        <v>45</v>
      </c>
      <c r="M1918" s="4" t="s">
        <v>131</v>
      </c>
      <c r="N1918" s="4"/>
      <c r="O1918" s="4" t="s">
        <v>14330</v>
      </c>
      <c r="P1918" s="2" t="s">
        <v>14331</v>
      </c>
      <c r="Q1918" s="2" t="s">
        <v>14332</v>
      </c>
      <c r="R1918" s="4" t="s">
        <v>50</v>
      </c>
      <c r="S1918" s="4" t="s">
        <v>14333</v>
      </c>
      <c r="T1918" s="4" t="s">
        <v>402</v>
      </c>
      <c r="U1918" s="4"/>
      <c r="V1918" s="4"/>
      <c r="W1918" s="4" t="s">
        <v>75</v>
      </c>
      <c r="X1918" s="2" t="s">
        <v>14315</v>
      </c>
      <c r="Y1918" s="4" t="s">
        <v>77</v>
      </c>
      <c r="Z1918" s="4"/>
      <c r="AA1918" s="4"/>
      <c r="AB1918" s="4"/>
    </row>
    <row r="1919" customFormat="false" ht="75" hidden="false" customHeight="true" outlineLevel="0" collapsed="false">
      <c r="A1919" s="4" t="s">
        <v>14334</v>
      </c>
      <c r="B1919" s="4" t="s">
        <v>14309</v>
      </c>
      <c r="C1919" s="4" t="s">
        <v>14335</v>
      </c>
      <c r="D1919" s="4" t="n">
        <v>2006</v>
      </c>
      <c r="E1919" s="4" t="s">
        <v>91</v>
      </c>
      <c r="F1919" s="4" t="s">
        <v>564</v>
      </c>
      <c r="G1919" s="4" t="str">
        <f aca="false">IF(LEFT(I1919,3)="R1 ","L6",IF(D1919&gt;=2014,"L1",IF(D1919&gt;=1998,"L2",IF(D1919&gt;=1987,"L3",IF(D1919&gt;=1978,"L4",IF(D1919&gt;=1965,"L5","L6"))))))</f>
        <v>L2</v>
      </c>
      <c r="H1919" s="4" t="str">
        <f aca="false">IFERROR(INDEX(Lanes!$C$2:$C$60,MATCH(LEFT(I1919,FIND(" ",I1919)-1),Lanes!$A$2:$A$60,0)),"?")</f>
        <v>V</v>
      </c>
      <c r="I1919" s="4" t="s">
        <v>9653</v>
      </c>
      <c r="J1919" s="4"/>
      <c r="K1919" s="4" t="s">
        <v>44</v>
      </c>
      <c r="L1919" s="4" t="s">
        <v>45</v>
      </c>
      <c r="M1919" s="4" t="s">
        <v>131</v>
      </c>
      <c r="N1919" s="4"/>
      <c r="O1919" s="4" t="s">
        <v>14336</v>
      </c>
      <c r="P1919" s="2" t="s">
        <v>14337</v>
      </c>
      <c r="Q1919" s="2" t="s">
        <v>14338</v>
      </c>
      <c r="R1919" s="4" t="s">
        <v>50</v>
      </c>
      <c r="S1919" s="4" t="s">
        <v>14339</v>
      </c>
      <c r="T1919" s="4" t="s">
        <v>107</v>
      </c>
      <c r="U1919" s="4"/>
      <c r="V1919" s="4"/>
      <c r="W1919" s="4" t="s">
        <v>75</v>
      </c>
      <c r="X1919" s="2" t="s">
        <v>14315</v>
      </c>
      <c r="Y1919" s="4" t="s">
        <v>77</v>
      </c>
      <c r="Z1919" s="4"/>
      <c r="AA1919" s="4"/>
      <c r="AB1919" s="4"/>
    </row>
    <row r="1920" customFormat="false" ht="75" hidden="false" customHeight="true" outlineLevel="0" collapsed="false">
      <c r="A1920" s="4" t="s">
        <v>14340</v>
      </c>
      <c r="B1920" s="4" t="s">
        <v>14309</v>
      </c>
      <c r="C1920" s="4" t="s">
        <v>14341</v>
      </c>
      <c r="D1920" s="4" t="n">
        <v>2012</v>
      </c>
      <c r="E1920" s="4" t="s">
        <v>91</v>
      </c>
      <c r="F1920" s="4" t="s">
        <v>564</v>
      </c>
      <c r="G1920" s="4" t="str">
        <f aca="false">IF(LEFT(I1920,3)="R1 ","L6",IF(D1920&gt;=2014,"L1",IF(D1920&gt;=1998,"L2",IF(D1920&gt;=1987,"L3",IF(D1920&gt;=1978,"L4",IF(D1920&gt;=1965,"L5","L6"))))))</f>
        <v>L2</v>
      </c>
      <c r="H1920" s="4" t="str">
        <f aca="false">IFERROR(INDEX(Lanes!$C$2:$C$60,MATCH(LEFT(I1920,FIND(" ",I1920)-1),Lanes!$A$2:$A$60,0)),"?")</f>
        <v>V</v>
      </c>
      <c r="I1920" s="4" t="s">
        <v>9653</v>
      </c>
      <c r="J1920" s="4"/>
      <c r="K1920" s="4" t="s">
        <v>44</v>
      </c>
      <c r="L1920" s="4" t="s">
        <v>45</v>
      </c>
      <c r="M1920" s="4" t="s">
        <v>131</v>
      </c>
      <c r="N1920" s="4"/>
      <c r="O1920" s="4" t="s">
        <v>14342</v>
      </c>
      <c r="P1920" s="2" t="s">
        <v>14343</v>
      </c>
      <c r="Q1920" s="2" t="s">
        <v>14344</v>
      </c>
      <c r="R1920" s="4" t="s">
        <v>50</v>
      </c>
      <c r="S1920" s="4" t="s">
        <v>14345</v>
      </c>
      <c r="T1920" s="4" t="s">
        <v>52</v>
      </c>
      <c r="U1920" s="4"/>
      <c r="V1920" s="4"/>
      <c r="W1920" s="4" t="s">
        <v>75</v>
      </c>
      <c r="X1920" s="2" t="s">
        <v>14315</v>
      </c>
      <c r="Y1920" s="4" t="s">
        <v>77</v>
      </c>
      <c r="Z1920" s="4"/>
      <c r="AA1920" s="4"/>
      <c r="AB1920" s="4"/>
    </row>
    <row r="1921" customFormat="false" ht="75" hidden="false" customHeight="true" outlineLevel="0" collapsed="false">
      <c r="A1921" s="4" t="s">
        <v>14346</v>
      </c>
      <c r="B1921" s="4" t="s">
        <v>14347</v>
      </c>
      <c r="C1921" s="4" t="s">
        <v>14348</v>
      </c>
      <c r="D1921" s="4" t="n">
        <v>2007</v>
      </c>
      <c r="E1921" s="4" t="s">
        <v>91</v>
      </c>
      <c r="F1921" s="4" t="s">
        <v>11679</v>
      </c>
      <c r="G1921" s="4" t="str">
        <f aca="false">IF(LEFT(I1921,3)="R1 ","L6",IF(D1921&gt;=2014,"L1",IF(D1921&gt;=1998,"L2",IF(D1921&gt;=1987,"L3",IF(D1921&gt;=1978,"L4",IF(D1921&gt;=1965,"L5","L6"))))))</f>
        <v>L2</v>
      </c>
      <c r="H1921" s="4" t="str">
        <f aca="false">IFERROR(INDEX(Lanes!$C$2:$C$60,MATCH(LEFT(I1921,FIND(" ",I1921)-1),Lanes!$A$2:$A$60,0)),"?")</f>
        <v>V</v>
      </c>
      <c r="I1921" s="4" t="s">
        <v>9653</v>
      </c>
      <c r="J1921" s="4"/>
      <c r="K1921" s="4" t="s">
        <v>3617</v>
      </c>
      <c r="L1921" s="4" t="s">
        <v>753</v>
      </c>
      <c r="M1921" s="4" t="s">
        <v>14349</v>
      </c>
      <c r="N1921" s="4"/>
      <c r="O1921" s="4" t="s">
        <v>14350</v>
      </c>
      <c r="P1921" s="2" t="s">
        <v>14351</v>
      </c>
      <c r="Q1921" s="2" t="s">
        <v>14352</v>
      </c>
      <c r="R1921" s="4" t="s">
        <v>50</v>
      </c>
      <c r="S1921" s="4" t="s">
        <v>14353</v>
      </c>
      <c r="T1921" s="4" t="s">
        <v>52</v>
      </c>
      <c r="U1921" s="4"/>
      <c r="V1921" s="4"/>
      <c r="W1921" s="4"/>
      <c r="X1921" s="2" t="s">
        <v>14354</v>
      </c>
      <c r="Y1921" s="4" t="s">
        <v>77</v>
      </c>
      <c r="Z1921" s="4"/>
      <c r="AA1921" s="4"/>
      <c r="AB1921" s="4"/>
    </row>
    <row r="1922" customFormat="false" ht="75" hidden="false" customHeight="true" outlineLevel="0" collapsed="false">
      <c r="A1922" s="4" t="s">
        <v>14355</v>
      </c>
      <c r="B1922" s="4" t="s">
        <v>14347</v>
      </c>
      <c r="C1922" s="4" t="s">
        <v>14347</v>
      </c>
      <c r="D1922" s="4" t="n">
        <v>2008</v>
      </c>
      <c r="E1922" s="4" t="s">
        <v>91</v>
      </c>
      <c r="F1922" s="4" t="s">
        <v>14356</v>
      </c>
      <c r="G1922" s="4" t="str">
        <f aca="false">IF(LEFT(I1922,3)="R1 ","L6",IF(D1922&gt;=2014,"L1",IF(D1922&gt;=1998,"L2",IF(D1922&gt;=1987,"L3",IF(D1922&gt;=1978,"L4",IF(D1922&gt;=1965,"L5","L6"))))))</f>
        <v>L2</v>
      </c>
      <c r="H1922" s="4" t="str">
        <f aca="false">IFERROR(INDEX(Lanes!$C$2:$C$60,MATCH(LEFT(I1922,FIND(" ",I1922)-1),Lanes!$A$2:$A$60,0)),"?")</f>
        <v>V</v>
      </c>
      <c r="I1922" s="4" t="s">
        <v>9653</v>
      </c>
      <c r="J1922" s="4"/>
      <c r="K1922" s="4" t="s">
        <v>3617</v>
      </c>
      <c r="L1922" s="4" t="s">
        <v>753</v>
      </c>
      <c r="M1922" s="4" t="s">
        <v>14349</v>
      </c>
      <c r="N1922" s="4"/>
      <c r="O1922" s="4" t="s">
        <v>14357</v>
      </c>
      <c r="P1922" s="2" t="s">
        <v>14358</v>
      </c>
      <c r="Q1922" s="2" t="s">
        <v>14359</v>
      </c>
      <c r="R1922" s="4" t="s">
        <v>50</v>
      </c>
      <c r="S1922" s="4" t="s">
        <v>14360</v>
      </c>
      <c r="T1922" s="4" t="s">
        <v>107</v>
      </c>
      <c r="U1922" s="4"/>
      <c r="V1922" s="4"/>
      <c r="W1922" s="4"/>
      <c r="X1922" s="2" t="s">
        <v>14354</v>
      </c>
      <c r="Y1922" s="4" t="s">
        <v>77</v>
      </c>
      <c r="Z1922" s="4"/>
      <c r="AA1922" s="4"/>
      <c r="AB1922" s="4"/>
    </row>
    <row r="1923" customFormat="false" ht="75" hidden="false" customHeight="true" outlineLevel="0" collapsed="false">
      <c r="A1923" s="4" t="s">
        <v>14361</v>
      </c>
      <c r="B1923" s="4" t="s">
        <v>14347</v>
      </c>
      <c r="C1923" s="4" t="s">
        <v>14362</v>
      </c>
      <c r="D1923" s="4" t="n">
        <v>2009</v>
      </c>
      <c r="E1923" s="4" t="s">
        <v>91</v>
      </c>
      <c r="F1923" s="4" t="s">
        <v>14356</v>
      </c>
      <c r="G1923" s="4" t="str">
        <f aca="false">IF(LEFT(I1923,3)="R1 ","L6",IF(D1923&gt;=2014,"L1",IF(D1923&gt;=1998,"L2",IF(D1923&gt;=1987,"L3",IF(D1923&gt;=1978,"L4",IF(D1923&gt;=1965,"L5","L6"))))))</f>
        <v>L2</v>
      </c>
      <c r="H1923" s="4" t="str">
        <f aca="false">IFERROR(INDEX(Lanes!$C$2:$C$60,MATCH(LEFT(I1923,FIND(" ",I1923)-1),Lanes!$A$2:$A$60,0)),"?")</f>
        <v>V</v>
      </c>
      <c r="I1923" s="4" t="s">
        <v>9653</v>
      </c>
      <c r="J1923" s="4"/>
      <c r="K1923" s="4" t="s">
        <v>3617</v>
      </c>
      <c r="L1923" s="4" t="s">
        <v>753</v>
      </c>
      <c r="M1923" s="4" t="s">
        <v>14349</v>
      </c>
      <c r="N1923" s="4"/>
      <c r="O1923" s="4" t="s">
        <v>14363</v>
      </c>
      <c r="P1923" s="2" t="s">
        <v>14364</v>
      </c>
      <c r="Q1923" s="2" t="s">
        <v>14365</v>
      </c>
      <c r="R1923" s="4" t="s">
        <v>50</v>
      </c>
      <c r="S1923" s="4" t="s">
        <v>14366</v>
      </c>
      <c r="T1923" s="4" t="s">
        <v>107</v>
      </c>
      <c r="U1923" s="4"/>
      <c r="V1923" s="4"/>
      <c r="W1923" s="4"/>
      <c r="X1923" s="2" t="s">
        <v>14354</v>
      </c>
      <c r="Y1923" s="4" t="s">
        <v>77</v>
      </c>
      <c r="Z1923" s="4"/>
      <c r="AA1923" s="4"/>
      <c r="AB1923" s="4"/>
    </row>
    <row r="1924" customFormat="false" ht="75" hidden="false" customHeight="true" outlineLevel="0" collapsed="false">
      <c r="A1924" s="4" t="s">
        <v>14367</v>
      </c>
      <c r="B1924" s="4" t="s">
        <v>14347</v>
      </c>
      <c r="C1924" s="4" t="s">
        <v>14368</v>
      </c>
      <c r="D1924" s="4" t="n">
        <v>2011</v>
      </c>
      <c r="E1924" s="4" t="s">
        <v>91</v>
      </c>
      <c r="F1924" s="4" t="s">
        <v>3665</v>
      </c>
      <c r="G1924" s="4" t="str">
        <f aca="false">IF(LEFT(I1924,3)="R1 ","L6",IF(D1924&gt;=2014,"L1",IF(D1924&gt;=1998,"L2",IF(D1924&gt;=1987,"L3",IF(D1924&gt;=1978,"L4",IF(D1924&gt;=1965,"L5","L6"))))))</f>
        <v>L2</v>
      </c>
      <c r="H1924" s="4" t="str">
        <f aca="false">IFERROR(INDEX(Lanes!$C$2:$C$60,MATCH(LEFT(I1924,FIND(" ",I1924)-1),Lanes!$A$2:$A$60,0)),"?")</f>
        <v>V</v>
      </c>
      <c r="I1924" s="4" t="s">
        <v>9653</v>
      </c>
      <c r="J1924" s="4"/>
      <c r="K1924" s="4" t="s">
        <v>3617</v>
      </c>
      <c r="L1924" s="4" t="s">
        <v>753</v>
      </c>
      <c r="M1924" s="4" t="s">
        <v>14349</v>
      </c>
      <c r="N1924" s="4"/>
      <c r="O1924" s="4" t="s">
        <v>14369</v>
      </c>
      <c r="P1924" s="2" t="s">
        <v>14370</v>
      </c>
      <c r="Q1924" s="2" t="s">
        <v>14371</v>
      </c>
      <c r="R1924" s="4" t="s">
        <v>50</v>
      </c>
      <c r="S1924" s="4" t="s">
        <v>14372</v>
      </c>
      <c r="T1924" s="4" t="s">
        <v>107</v>
      </c>
      <c r="U1924" s="4"/>
      <c r="V1924" s="4"/>
      <c r="W1924" s="4"/>
      <c r="X1924" s="2" t="s">
        <v>14354</v>
      </c>
      <c r="Y1924" s="4" t="s">
        <v>77</v>
      </c>
      <c r="Z1924" s="4"/>
      <c r="AA1924" s="4"/>
      <c r="AB1924" s="4"/>
    </row>
    <row r="1925" customFormat="false" ht="75" hidden="false" customHeight="true" outlineLevel="0" collapsed="false">
      <c r="A1925" s="4" t="s">
        <v>14373</v>
      </c>
      <c r="B1925" s="4" t="s">
        <v>14374</v>
      </c>
      <c r="C1925" s="4" t="s">
        <v>14375</v>
      </c>
      <c r="D1925" s="4" t="n">
        <v>2009</v>
      </c>
      <c r="E1925" s="4" t="s">
        <v>91</v>
      </c>
      <c r="F1925" s="4" t="s">
        <v>14376</v>
      </c>
      <c r="G1925" s="4" t="str">
        <f aca="false">IF(LEFT(I1925,3)="R1 ","L6",IF(D1925&gt;=2014,"L1",IF(D1925&gt;=1998,"L2",IF(D1925&gt;=1987,"L3",IF(D1925&gt;=1978,"L4",IF(D1925&gt;=1965,"L5","L6"))))))</f>
        <v>L2</v>
      </c>
      <c r="H1925" s="4" t="str">
        <f aca="false">IFERROR(INDEX(Lanes!$C$2:$C$60,MATCH(LEFT(I1925,FIND(" ",I1925)-1),Lanes!$A$2:$A$60,0)),"?")</f>
        <v>V</v>
      </c>
      <c r="I1925" s="4" t="s">
        <v>9653</v>
      </c>
      <c r="J1925" s="4"/>
      <c r="K1925" s="4" t="s">
        <v>445</v>
      </c>
      <c r="L1925" s="4" t="s">
        <v>516</v>
      </c>
      <c r="M1925" s="4" t="s">
        <v>10056</v>
      </c>
      <c r="N1925" s="4"/>
      <c r="O1925" s="4" t="s">
        <v>14377</v>
      </c>
      <c r="P1925" s="2" t="s">
        <v>14378</v>
      </c>
      <c r="Q1925" s="2" t="s">
        <v>14379</v>
      </c>
      <c r="R1925" s="4" t="s">
        <v>50</v>
      </c>
      <c r="S1925" s="4" t="s">
        <v>14380</v>
      </c>
      <c r="T1925" s="4" t="s">
        <v>107</v>
      </c>
      <c r="U1925" s="4"/>
      <c r="V1925" s="4"/>
      <c r="W1925" s="4"/>
      <c r="X1925" s="2" t="s">
        <v>14381</v>
      </c>
      <c r="Y1925" s="4" t="s">
        <v>77</v>
      </c>
      <c r="Z1925" s="4"/>
      <c r="AA1925" s="4"/>
      <c r="AB1925" s="4"/>
    </row>
    <row r="1926" customFormat="false" ht="75" hidden="false" customHeight="true" outlineLevel="0" collapsed="false">
      <c r="A1926" s="4" t="s">
        <v>14382</v>
      </c>
      <c r="B1926" s="4" t="s">
        <v>14374</v>
      </c>
      <c r="C1926" s="4" t="s">
        <v>14383</v>
      </c>
      <c r="D1926" s="4" t="n">
        <v>2010</v>
      </c>
      <c r="E1926" s="4" t="s">
        <v>413</v>
      </c>
      <c r="F1926" s="4" t="s">
        <v>14376</v>
      </c>
      <c r="G1926" s="4" t="str">
        <f aca="false">IF(LEFT(I1926,3)="R1 ","L6",IF(D1926&gt;=2014,"L1",IF(D1926&gt;=1998,"L2",IF(D1926&gt;=1987,"L3",IF(D1926&gt;=1978,"L4",IF(D1926&gt;=1965,"L5","L6"))))))</f>
        <v>L2</v>
      </c>
      <c r="H1926" s="4" t="str">
        <f aca="false">IFERROR(INDEX(Lanes!$C$2:$C$60,MATCH(LEFT(I1926,FIND(" ",I1926)-1),Lanes!$A$2:$A$60,0)),"?")</f>
        <v>V</v>
      </c>
      <c r="I1926" s="4" t="s">
        <v>9653</v>
      </c>
      <c r="J1926" s="4"/>
      <c r="K1926" s="4" t="s">
        <v>445</v>
      </c>
      <c r="L1926" s="4" t="s">
        <v>516</v>
      </c>
      <c r="M1926" s="4" t="s">
        <v>10056</v>
      </c>
      <c r="N1926" s="4"/>
      <c r="O1926" s="4" t="s">
        <v>14384</v>
      </c>
      <c r="P1926" s="2" t="s">
        <v>14385</v>
      </c>
      <c r="Q1926" s="2" t="s">
        <v>14386</v>
      </c>
      <c r="R1926" s="4" t="s">
        <v>50</v>
      </c>
      <c r="S1926" s="4" t="s">
        <v>14387</v>
      </c>
      <c r="T1926" s="4" t="s">
        <v>402</v>
      </c>
      <c r="U1926" s="4"/>
      <c r="V1926" s="4"/>
      <c r="W1926" s="4"/>
      <c r="X1926" s="2" t="s">
        <v>14381</v>
      </c>
      <c r="Y1926" s="4" t="s">
        <v>77</v>
      </c>
      <c r="Z1926" s="4"/>
      <c r="AA1926" s="4"/>
      <c r="AB1926" s="4"/>
    </row>
    <row r="1927" customFormat="false" ht="75" hidden="false" customHeight="true" outlineLevel="0" collapsed="false">
      <c r="A1927" s="4" t="s">
        <v>14388</v>
      </c>
      <c r="B1927" s="4" t="s">
        <v>14389</v>
      </c>
      <c r="C1927" s="4" t="s">
        <v>14390</v>
      </c>
      <c r="D1927" s="4" t="n">
        <v>2010</v>
      </c>
      <c r="E1927" s="4" t="s">
        <v>91</v>
      </c>
      <c r="F1927" s="4" t="s">
        <v>14391</v>
      </c>
      <c r="G1927" s="4" t="str">
        <f aca="false">IF(LEFT(I1927,3)="R1 ","L6",IF(D1927&gt;=2014,"L1",IF(D1927&gt;=1998,"L2",IF(D1927&gt;=1987,"L3",IF(D1927&gt;=1978,"L4",IF(D1927&gt;=1965,"L5","L6"))))))</f>
        <v>L2</v>
      </c>
      <c r="H1927" s="4" t="str">
        <f aca="false">IFERROR(INDEX(Lanes!$C$2:$C$60,MATCH(LEFT(I1927,FIND(" ",I1927)-1),Lanes!$A$2:$A$60,0)),"?")</f>
        <v>V</v>
      </c>
      <c r="I1927" s="4" t="s">
        <v>9653</v>
      </c>
      <c r="J1927" s="4"/>
      <c r="K1927" s="4" t="s">
        <v>249</v>
      </c>
      <c r="L1927" s="4" t="s">
        <v>229</v>
      </c>
      <c r="M1927" s="4" t="s">
        <v>10492</v>
      </c>
      <c r="N1927" s="4"/>
      <c r="O1927" s="4" t="s">
        <v>14392</v>
      </c>
      <c r="P1927" s="2" t="s">
        <v>14393</v>
      </c>
      <c r="Q1927" s="2" t="s">
        <v>14394</v>
      </c>
      <c r="R1927" s="4" t="s">
        <v>50</v>
      </c>
      <c r="S1927" s="4" t="s">
        <v>14395</v>
      </c>
      <c r="T1927" s="4" t="s">
        <v>402</v>
      </c>
      <c r="U1927" s="4"/>
      <c r="V1927" s="4"/>
      <c r="W1927" s="4"/>
      <c r="X1927" s="2" t="s">
        <v>14396</v>
      </c>
      <c r="Y1927" s="4" t="s">
        <v>77</v>
      </c>
      <c r="Z1927" s="4"/>
      <c r="AA1927" s="4"/>
      <c r="AB1927" s="4"/>
    </row>
    <row r="1928" customFormat="false" ht="75" hidden="false" customHeight="true" outlineLevel="0" collapsed="false">
      <c r="A1928" s="4" t="s">
        <v>14397</v>
      </c>
      <c r="B1928" s="4" t="s">
        <v>14389</v>
      </c>
      <c r="C1928" s="4" t="s">
        <v>14398</v>
      </c>
      <c r="D1928" s="4" t="n">
        <v>2014</v>
      </c>
      <c r="E1928" s="4" t="s">
        <v>91</v>
      </c>
      <c r="F1928" s="4" t="s">
        <v>9938</v>
      </c>
      <c r="G1928" s="4" t="str">
        <f aca="false">IF(LEFT(I1928,3)="R1 ","L6",IF(D1928&gt;=2014,"L1",IF(D1928&gt;=1998,"L2",IF(D1928&gt;=1987,"L3",IF(D1928&gt;=1978,"L4",IF(D1928&gt;=1965,"L5","L6"))))))</f>
        <v>L1</v>
      </c>
      <c r="H1928" s="4" t="str">
        <f aca="false">IFERROR(INDEX(Lanes!$C$2:$C$60,MATCH(LEFT(I1928,FIND(" ",I1928)-1),Lanes!$A$2:$A$60,0)),"?")</f>
        <v>V</v>
      </c>
      <c r="I1928" s="4" t="s">
        <v>9653</v>
      </c>
      <c r="J1928" s="4"/>
      <c r="K1928" s="4" t="s">
        <v>249</v>
      </c>
      <c r="L1928" s="4" t="s">
        <v>229</v>
      </c>
      <c r="M1928" s="4" t="s">
        <v>10492</v>
      </c>
      <c r="N1928" s="4"/>
      <c r="O1928" s="4" t="s">
        <v>14399</v>
      </c>
      <c r="P1928" s="2" t="s">
        <v>14400</v>
      </c>
      <c r="Q1928" s="2" t="s">
        <v>14401</v>
      </c>
      <c r="R1928" s="4" t="s">
        <v>50</v>
      </c>
      <c r="S1928" s="4" t="s">
        <v>14402</v>
      </c>
      <c r="T1928" s="4" t="s">
        <v>52</v>
      </c>
      <c r="U1928" s="4"/>
      <c r="V1928" s="4"/>
      <c r="W1928" s="4"/>
      <c r="X1928" s="2" t="s">
        <v>14396</v>
      </c>
      <c r="Y1928" s="4" t="s">
        <v>77</v>
      </c>
      <c r="Z1928" s="4"/>
      <c r="AA1928" s="4"/>
      <c r="AB1928" s="4"/>
    </row>
    <row r="1929" customFormat="false" ht="75" hidden="false" customHeight="true" outlineLevel="0" collapsed="false">
      <c r="A1929" s="4" t="s">
        <v>14403</v>
      </c>
      <c r="B1929" s="4" t="s">
        <v>14389</v>
      </c>
      <c r="C1929" s="4" t="s">
        <v>14404</v>
      </c>
      <c r="D1929" s="4" t="n">
        <v>2019</v>
      </c>
      <c r="E1929" s="4" t="s">
        <v>91</v>
      </c>
      <c r="F1929" s="4" t="s">
        <v>9938</v>
      </c>
      <c r="G1929" s="4" t="str">
        <f aca="false">IF(LEFT(I1929,3)="R1 ","L6",IF(D1929&gt;=2014,"L1",IF(D1929&gt;=1998,"L2",IF(D1929&gt;=1987,"L3",IF(D1929&gt;=1978,"L4",IF(D1929&gt;=1965,"L5","L6"))))))</f>
        <v>L1</v>
      </c>
      <c r="H1929" s="4" t="str">
        <f aca="false">IFERROR(INDEX(Lanes!$C$2:$C$60,MATCH(LEFT(I1929,FIND(" ",I1929)-1),Lanes!$A$2:$A$60,0)),"?")</f>
        <v>V</v>
      </c>
      <c r="I1929" s="4" t="s">
        <v>9653</v>
      </c>
      <c r="J1929" s="4"/>
      <c r="K1929" s="4" t="s">
        <v>249</v>
      </c>
      <c r="L1929" s="4" t="s">
        <v>229</v>
      </c>
      <c r="M1929" s="4" t="s">
        <v>10492</v>
      </c>
      <c r="N1929" s="4"/>
      <c r="O1929" s="4" t="s">
        <v>14405</v>
      </c>
      <c r="P1929" s="2" t="s">
        <v>14406</v>
      </c>
      <c r="Q1929" s="2" t="s">
        <v>14407</v>
      </c>
      <c r="R1929" s="4" t="s">
        <v>50</v>
      </c>
      <c r="S1929" s="4" t="s">
        <v>14408</v>
      </c>
      <c r="T1929" s="4" t="s">
        <v>107</v>
      </c>
      <c r="U1929" s="4"/>
      <c r="V1929" s="4"/>
      <c r="W1929" s="4"/>
      <c r="X1929" s="2" t="s">
        <v>14396</v>
      </c>
      <c r="Y1929" s="4" t="s">
        <v>77</v>
      </c>
      <c r="Z1929" s="4"/>
      <c r="AA1929" s="4"/>
      <c r="AB1929" s="4"/>
    </row>
    <row r="1930" customFormat="false" ht="75" hidden="false" customHeight="true" outlineLevel="0" collapsed="false">
      <c r="A1930" s="4" t="s">
        <v>14409</v>
      </c>
      <c r="B1930" s="4" t="s">
        <v>14410</v>
      </c>
      <c r="C1930" s="4" t="s">
        <v>14410</v>
      </c>
      <c r="D1930" s="4" t="n">
        <v>2004</v>
      </c>
      <c r="E1930" s="4" t="s">
        <v>91</v>
      </c>
      <c r="F1930" s="4" t="s">
        <v>14411</v>
      </c>
      <c r="G1930" s="4" t="str">
        <f aca="false">IF(LEFT(I1930,3)="R1 ","L6",IF(D1930&gt;=2014,"L1",IF(D1930&gt;=1998,"L2",IF(D1930&gt;=1987,"L3",IF(D1930&gt;=1978,"L4",IF(D1930&gt;=1965,"L5","L6"))))))</f>
        <v>L2</v>
      </c>
      <c r="H1930" s="4" t="str">
        <f aca="false">IFERROR(INDEX(Lanes!$C$2:$C$60,MATCH(LEFT(I1930,FIND(" ",I1930)-1),Lanes!$A$2:$A$60,0)),"?")</f>
        <v>V</v>
      </c>
      <c r="I1930" s="4" t="s">
        <v>9653</v>
      </c>
      <c r="J1930" s="4"/>
      <c r="K1930" s="4" t="s">
        <v>445</v>
      </c>
      <c r="L1930" s="4" t="s">
        <v>472</v>
      </c>
      <c r="M1930" s="4" t="s">
        <v>1696</v>
      </c>
      <c r="N1930" s="4"/>
      <c r="O1930" s="4" t="s">
        <v>14412</v>
      </c>
      <c r="P1930" s="2" t="s">
        <v>14413</v>
      </c>
      <c r="Q1930" s="2" t="s">
        <v>14414</v>
      </c>
      <c r="R1930" s="4" t="s">
        <v>50</v>
      </c>
      <c r="S1930" s="4" t="s">
        <v>14415</v>
      </c>
      <c r="T1930" s="4" t="s">
        <v>107</v>
      </c>
      <c r="U1930" s="4"/>
      <c r="V1930" s="4"/>
      <c r="W1930" s="4"/>
      <c r="X1930" s="2" t="s">
        <v>14416</v>
      </c>
      <c r="Y1930" s="4" t="s">
        <v>77</v>
      </c>
      <c r="Z1930" s="4"/>
      <c r="AA1930" s="4"/>
      <c r="AB1930" s="4"/>
    </row>
    <row r="1931" customFormat="false" ht="75" hidden="false" customHeight="true" outlineLevel="0" collapsed="false">
      <c r="A1931" s="4" t="s">
        <v>14417</v>
      </c>
      <c r="B1931" s="4" t="s">
        <v>14410</v>
      </c>
      <c r="C1931" s="4" t="s">
        <v>14418</v>
      </c>
      <c r="D1931" s="4" t="n">
        <v>2009</v>
      </c>
      <c r="E1931" s="4" t="s">
        <v>91</v>
      </c>
      <c r="F1931" s="4" t="s">
        <v>886</v>
      </c>
      <c r="G1931" s="4" t="str">
        <f aca="false">IF(LEFT(I1931,3)="R1 ","L6",IF(D1931&gt;=2014,"L1",IF(D1931&gt;=1998,"L2",IF(D1931&gt;=1987,"L3",IF(D1931&gt;=1978,"L4",IF(D1931&gt;=1965,"L5","L6"))))))</f>
        <v>L2</v>
      </c>
      <c r="H1931" s="4" t="str">
        <f aca="false">IFERROR(INDEX(Lanes!$C$2:$C$60,MATCH(LEFT(I1931,FIND(" ",I1931)-1),Lanes!$A$2:$A$60,0)),"?")</f>
        <v>V</v>
      </c>
      <c r="I1931" s="4" t="s">
        <v>9653</v>
      </c>
      <c r="J1931" s="4"/>
      <c r="K1931" s="4" t="s">
        <v>445</v>
      </c>
      <c r="L1931" s="4" t="s">
        <v>472</v>
      </c>
      <c r="M1931" s="4" t="s">
        <v>1696</v>
      </c>
      <c r="N1931" s="4"/>
      <c r="O1931" s="4" t="s">
        <v>14419</v>
      </c>
      <c r="P1931" s="2" t="s">
        <v>14420</v>
      </c>
      <c r="Q1931" s="2" t="s">
        <v>14421</v>
      </c>
      <c r="R1931" s="4" t="s">
        <v>50</v>
      </c>
      <c r="S1931" s="4" t="s">
        <v>14422</v>
      </c>
      <c r="T1931" s="4" t="s">
        <v>107</v>
      </c>
      <c r="U1931" s="4"/>
      <c r="V1931" s="4"/>
      <c r="W1931" s="4"/>
      <c r="X1931" s="2" t="s">
        <v>14416</v>
      </c>
      <c r="Y1931" s="4" t="s">
        <v>77</v>
      </c>
      <c r="Z1931" s="4"/>
      <c r="AA1931" s="4"/>
      <c r="AB1931" s="4"/>
    </row>
    <row r="1932" customFormat="false" ht="75" hidden="false" customHeight="true" outlineLevel="0" collapsed="false">
      <c r="A1932" s="4" t="s">
        <v>14423</v>
      </c>
      <c r="B1932" s="4" t="s">
        <v>14424</v>
      </c>
      <c r="C1932" s="4" t="s">
        <v>14424</v>
      </c>
      <c r="D1932" s="4" t="n">
        <v>2011</v>
      </c>
      <c r="E1932" s="4" t="s">
        <v>91</v>
      </c>
      <c r="F1932" s="4" t="s">
        <v>14425</v>
      </c>
      <c r="G1932" s="4" t="str">
        <f aca="false">IF(LEFT(I1932,3)="R1 ","L6",IF(D1932&gt;=2014,"L1",IF(D1932&gt;=1998,"L2",IF(D1932&gt;=1987,"L3",IF(D1932&gt;=1978,"L4",IF(D1932&gt;=1965,"L5","L6"))))))</f>
        <v>L2</v>
      </c>
      <c r="H1932" s="4" t="str">
        <f aca="false">IFERROR(INDEX(Lanes!$C$2:$C$60,MATCH(LEFT(I1932,FIND(" ",I1932)-1),Lanes!$A$2:$A$60,0)),"?")</f>
        <v>V</v>
      </c>
      <c r="I1932" s="4" t="s">
        <v>9653</v>
      </c>
      <c r="J1932" s="4"/>
      <c r="K1932" s="4" t="s">
        <v>370</v>
      </c>
      <c r="L1932" s="4" t="s">
        <v>516</v>
      </c>
      <c r="M1932" s="4" t="s">
        <v>10056</v>
      </c>
      <c r="N1932" s="4" t="s">
        <v>14426</v>
      </c>
      <c r="O1932" s="4" t="s">
        <v>14427</v>
      </c>
      <c r="P1932" s="2" t="s">
        <v>14428</v>
      </c>
      <c r="Q1932" s="2" t="s">
        <v>14429</v>
      </c>
      <c r="R1932" s="4" t="s">
        <v>50</v>
      </c>
      <c r="S1932" s="4" t="s">
        <v>14430</v>
      </c>
      <c r="T1932" s="4" t="s">
        <v>107</v>
      </c>
      <c r="U1932" s="4"/>
      <c r="V1932" s="4"/>
      <c r="W1932" s="4"/>
      <c r="X1932" s="2" t="s">
        <v>14431</v>
      </c>
      <c r="Y1932" s="4" t="s">
        <v>77</v>
      </c>
      <c r="Z1932" s="4"/>
      <c r="AA1932" s="4"/>
      <c r="AB1932" s="4"/>
    </row>
    <row r="1933" customFormat="false" ht="75" hidden="false" customHeight="true" outlineLevel="0" collapsed="false">
      <c r="A1933" s="4" t="s">
        <v>14432</v>
      </c>
      <c r="B1933" s="4" t="s">
        <v>14424</v>
      </c>
      <c r="C1933" s="4" t="s">
        <v>14433</v>
      </c>
      <c r="D1933" s="4" t="n">
        <v>2013</v>
      </c>
      <c r="E1933" s="4" t="s">
        <v>91</v>
      </c>
      <c r="F1933" s="4" t="s">
        <v>564</v>
      </c>
      <c r="G1933" s="4" t="str">
        <f aca="false">IF(LEFT(I1933,3)="R1 ","L6",IF(D1933&gt;=2014,"L1",IF(D1933&gt;=1998,"L2",IF(D1933&gt;=1987,"L3",IF(D1933&gt;=1978,"L4",IF(D1933&gt;=1965,"L5","L6"))))))</f>
        <v>L2</v>
      </c>
      <c r="H1933" s="4" t="str">
        <f aca="false">IFERROR(INDEX(Lanes!$C$2:$C$60,MATCH(LEFT(I1933,FIND(" ",I1933)-1),Lanes!$A$2:$A$60,0)),"?")</f>
        <v>V</v>
      </c>
      <c r="I1933" s="4" t="s">
        <v>9653</v>
      </c>
      <c r="J1933" s="4"/>
      <c r="K1933" s="4" t="s">
        <v>370</v>
      </c>
      <c r="L1933" s="4" t="s">
        <v>516</v>
      </c>
      <c r="M1933" s="4" t="s">
        <v>10056</v>
      </c>
      <c r="N1933" s="4" t="s">
        <v>14426</v>
      </c>
      <c r="O1933" s="4" t="s">
        <v>6132</v>
      </c>
      <c r="P1933" s="2" t="s">
        <v>14434</v>
      </c>
      <c r="Q1933" s="2" t="s">
        <v>14435</v>
      </c>
      <c r="R1933" s="4" t="s">
        <v>50</v>
      </c>
      <c r="S1933" s="4" t="s">
        <v>14436</v>
      </c>
      <c r="T1933" s="4" t="s">
        <v>107</v>
      </c>
      <c r="U1933" s="4"/>
      <c r="V1933" s="4"/>
      <c r="W1933" s="4"/>
      <c r="X1933" s="2" t="s">
        <v>14431</v>
      </c>
      <c r="Y1933" s="4" t="s">
        <v>77</v>
      </c>
      <c r="Z1933" s="4"/>
      <c r="AA1933" s="4"/>
      <c r="AB1933" s="4"/>
    </row>
    <row r="1934" customFormat="false" ht="75" hidden="false" customHeight="true" outlineLevel="0" collapsed="false">
      <c r="A1934" s="4" t="s">
        <v>14437</v>
      </c>
      <c r="B1934" s="4" t="s">
        <v>14438</v>
      </c>
      <c r="C1934" s="4" t="s">
        <v>14439</v>
      </c>
      <c r="D1934" s="4" t="n">
        <v>2010</v>
      </c>
      <c r="E1934" s="4" t="s">
        <v>91</v>
      </c>
      <c r="F1934" s="4" t="s">
        <v>14440</v>
      </c>
      <c r="G1934" s="4" t="str">
        <f aca="false">IF(LEFT(I1934,3)="R1 ","L6",IF(D1934&gt;=2014,"L1",IF(D1934&gt;=1998,"L2",IF(D1934&gt;=1987,"L3",IF(D1934&gt;=1978,"L4",IF(D1934&gt;=1965,"L5","L6"))))))</f>
        <v>L2</v>
      </c>
      <c r="H1934" s="4" t="str">
        <f aca="false">IFERROR(INDEX(Lanes!$C$2:$C$60,MATCH(LEFT(I1934,FIND(" ",I1934)-1),Lanes!$A$2:$A$60,0)),"?")</f>
        <v>V</v>
      </c>
      <c r="I1934" s="4" t="s">
        <v>9653</v>
      </c>
      <c r="J1934" s="4" t="s">
        <v>10545</v>
      </c>
      <c r="K1934" s="4" t="s">
        <v>44</v>
      </c>
      <c r="L1934" s="4" t="s">
        <v>516</v>
      </c>
      <c r="M1934" s="4" t="s">
        <v>10056</v>
      </c>
      <c r="N1934" s="4"/>
      <c r="O1934" s="4" t="s">
        <v>14441</v>
      </c>
      <c r="P1934" s="2" t="s">
        <v>14442</v>
      </c>
      <c r="Q1934" s="2" t="s">
        <v>14443</v>
      </c>
      <c r="R1934" s="4" t="s">
        <v>50</v>
      </c>
      <c r="S1934" s="4" t="s">
        <v>14444</v>
      </c>
      <c r="T1934" s="4" t="s">
        <v>107</v>
      </c>
      <c r="U1934" s="4"/>
      <c r="V1934" s="4"/>
      <c r="W1934" s="4" t="s">
        <v>75</v>
      </c>
      <c r="X1934" s="2" t="s">
        <v>14445</v>
      </c>
      <c r="Y1934" s="4" t="s">
        <v>77</v>
      </c>
      <c r="Z1934" s="4"/>
      <c r="AA1934" s="4"/>
      <c r="AB1934" s="4"/>
    </row>
    <row r="1935" customFormat="false" ht="75" hidden="false" customHeight="true" outlineLevel="0" collapsed="false">
      <c r="A1935" s="4" t="s">
        <v>14446</v>
      </c>
      <c r="B1935" s="4" t="s">
        <v>14438</v>
      </c>
      <c r="C1935" s="4" t="s">
        <v>14447</v>
      </c>
      <c r="D1935" s="4" t="n">
        <v>2011</v>
      </c>
      <c r="E1935" s="4" t="s">
        <v>91</v>
      </c>
      <c r="F1935" s="4" t="s">
        <v>10254</v>
      </c>
      <c r="G1935" s="4" t="str">
        <f aca="false">IF(LEFT(I1935,3)="R1 ","L6",IF(D1935&gt;=2014,"L1",IF(D1935&gt;=1998,"L2",IF(D1935&gt;=1987,"L3",IF(D1935&gt;=1978,"L4",IF(D1935&gt;=1965,"L5","L6"))))))</f>
        <v>L2</v>
      </c>
      <c r="H1935" s="4" t="str">
        <f aca="false">IFERROR(INDEX(Lanes!$C$2:$C$60,MATCH(LEFT(I1935,FIND(" ",I1935)-1),Lanes!$A$2:$A$60,0)),"?")</f>
        <v>V</v>
      </c>
      <c r="I1935" s="4" t="s">
        <v>9653</v>
      </c>
      <c r="J1935" s="4" t="s">
        <v>10545</v>
      </c>
      <c r="K1935" s="4" t="s">
        <v>44</v>
      </c>
      <c r="L1935" s="4" t="s">
        <v>516</v>
      </c>
      <c r="M1935" s="4" t="s">
        <v>10056</v>
      </c>
      <c r="N1935" s="4"/>
      <c r="O1935" s="4" t="s">
        <v>14448</v>
      </c>
      <c r="P1935" s="2" t="s">
        <v>14449</v>
      </c>
      <c r="Q1935" s="2" t="s">
        <v>14450</v>
      </c>
      <c r="R1935" s="4" t="s">
        <v>50</v>
      </c>
      <c r="S1935" s="4" t="s">
        <v>14451</v>
      </c>
      <c r="T1935" s="4" t="s">
        <v>107</v>
      </c>
      <c r="U1935" s="4"/>
      <c r="V1935" s="4"/>
      <c r="W1935" s="4" t="s">
        <v>75</v>
      </c>
      <c r="X1935" s="2" t="s">
        <v>14445</v>
      </c>
      <c r="Y1935" s="4" t="s">
        <v>77</v>
      </c>
      <c r="Z1935" s="4"/>
      <c r="AA1935" s="4"/>
      <c r="AB1935" s="4"/>
    </row>
    <row r="1936" customFormat="false" ht="75" hidden="false" customHeight="true" outlineLevel="0" collapsed="false">
      <c r="A1936" s="4" t="s">
        <v>14452</v>
      </c>
      <c r="B1936" s="4" t="s">
        <v>14438</v>
      </c>
      <c r="C1936" s="4" t="s">
        <v>14453</v>
      </c>
      <c r="D1936" s="4" t="n">
        <v>2013</v>
      </c>
      <c r="E1936" s="4" t="s">
        <v>91</v>
      </c>
      <c r="F1936" s="4" t="s">
        <v>10254</v>
      </c>
      <c r="G1936" s="4" t="str">
        <f aca="false">IF(LEFT(I1936,3)="R1 ","L6",IF(D1936&gt;=2014,"L1",IF(D1936&gt;=1998,"L2",IF(D1936&gt;=1987,"L3",IF(D1936&gt;=1978,"L4",IF(D1936&gt;=1965,"L5","L6"))))))</f>
        <v>L2</v>
      </c>
      <c r="H1936" s="4" t="str">
        <f aca="false">IFERROR(INDEX(Lanes!$C$2:$C$60,MATCH(LEFT(I1936,FIND(" ",I1936)-1),Lanes!$A$2:$A$60,0)),"?")</f>
        <v>V</v>
      </c>
      <c r="I1936" s="4" t="s">
        <v>9653</v>
      </c>
      <c r="J1936" s="4" t="s">
        <v>10545</v>
      </c>
      <c r="K1936" s="4" t="s">
        <v>44</v>
      </c>
      <c r="L1936" s="4" t="s">
        <v>516</v>
      </c>
      <c r="M1936" s="4" t="s">
        <v>10056</v>
      </c>
      <c r="N1936" s="4"/>
      <c r="O1936" s="4" t="s">
        <v>14454</v>
      </c>
      <c r="P1936" s="2" t="s">
        <v>14455</v>
      </c>
      <c r="Q1936" s="2" t="s">
        <v>14456</v>
      </c>
      <c r="R1936" s="4" t="s">
        <v>50</v>
      </c>
      <c r="S1936" s="4" t="s">
        <v>14457</v>
      </c>
      <c r="T1936" s="4" t="s">
        <v>107</v>
      </c>
      <c r="U1936" s="4"/>
      <c r="V1936" s="4"/>
      <c r="W1936" s="4" t="s">
        <v>75</v>
      </c>
      <c r="X1936" s="2" t="s">
        <v>14445</v>
      </c>
      <c r="Y1936" s="4" t="s">
        <v>77</v>
      </c>
      <c r="Z1936" s="4"/>
      <c r="AA1936" s="4"/>
      <c r="AB1936" s="4"/>
    </row>
    <row r="1937" customFormat="false" ht="75" hidden="false" customHeight="true" outlineLevel="0" collapsed="false">
      <c r="A1937" s="4" t="s">
        <v>14458</v>
      </c>
      <c r="B1937" s="4" t="s">
        <v>14459</v>
      </c>
      <c r="C1937" s="4" t="s">
        <v>14460</v>
      </c>
      <c r="D1937" s="4" t="n">
        <v>2003</v>
      </c>
      <c r="E1937" s="4" t="s">
        <v>91</v>
      </c>
      <c r="F1937" s="4" t="s">
        <v>564</v>
      </c>
      <c r="G1937" s="4" t="str">
        <f aca="false">IF(LEFT(I1937,3)="R1 ","L6",IF(D1937&gt;=2014,"L1",IF(D1937&gt;=1998,"L2",IF(D1937&gt;=1987,"L3",IF(D1937&gt;=1978,"L4",IF(D1937&gt;=1965,"L5","L6"))))))</f>
        <v>L2</v>
      </c>
      <c r="H1937" s="4" t="str">
        <f aca="false">IFERROR(INDEX(Lanes!$C$2:$C$60,MATCH(LEFT(I1937,FIND(" ",I1937)-1),Lanes!$A$2:$A$60,0)),"?")</f>
        <v>V</v>
      </c>
      <c r="I1937" s="4" t="s">
        <v>9653</v>
      </c>
      <c r="J1937" s="4"/>
      <c r="K1937" s="4" t="s">
        <v>445</v>
      </c>
      <c r="L1937" s="4" t="s">
        <v>472</v>
      </c>
      <c r="M1937" s="4" t="s">
        <v>990</v>
      </c>
      <c r="N1937" s="4"/>
      <c r="O1937" s="4" t="s">
        <v>14461</v>
      </c>
      <c r="P1937" s="2" t="s">
        <v>14462</v>
      </c>
      <c r="Q1937" s="2" t="s">
        <v>14463</v>
      </c>
      <c r="R1937" s="4" t="s">
        <v>50</v>
      </c>
      <c r="S1937" s="4" t="s">
        <v>14464</v>
      </c>
      <c r="T1937" s="4" t="s">
        <v>107</v>
      </c>
      <c r="U1937" s="4"/>
      <c r="V1937" s="4"/>
      <c r="W1937" s="4"/>
      <c r="X1937" s="2" t="s">
        <v>14465</v>
      </c>
      <c r="Y1937" s="4" t="s">
        <v>54</v>
      </c>
      <c r="Z1937" s="4"/>
      <c r="AA1937" s="4"/>
      <c r="AB1937" s="4"/>
    </row>
    <row r="1938" customFormat="false" ht="75" hidden="false" customHeight="true" outlineLevel="0" collapsed="false">
      <c r="A1938" s="4" t="s">
        <v>14466</v>
      </c>
      <c r="B1938" s="4" t="s">
        <v>14459</v>
      </c>
      <c r="C1938" s="4" t="s">
        <v>14467</v>
      </c>
      <c r="D1938" s="4" t="n">
        <v>2006</v>
      </c>
      <c r="E1938" s="4" t="s">
        <v>91</v>
      </c>
      <c r="F1938" s="4" t="s">
        <v>564</v>
      </c>
      <c r="G1938" s="4" t="str">
        <f aca="false">IF(LEFT(I1938,3)="R1 ","L6",IF(D1938&gt;=2014,"L1",IF(D1938&gt;=1998,"L2",IF(D1938&gt;=1987,"L3",IF(D1938&gt;=1978,"L4",IF(D1938&gt;=1965,"L5","L6"))))))</f>
        <v>L2</v>
      </c>
      <c r="H1938" s="4" t="str">
        <f aca="false">IFERROR(INDEX(Lanes!$C$2:$C$60,MATCH(LEFT(I1938,FIND(" ",I1938)-1),Lanes!$A$2:$A$60,0)),"?")</f>
        <v>V</v>
      </c>
      <c r="I1938" s="4" t="s">
        <v>9653</v>
      </c>
      <c r="J1938" s="4"/>
      <c r="K1938" s="4" t="s">
        <v>445</v>
      </c>
      <c r="L1938" s="4" t="s">
        <v>472</v>
      </c>
      <c r="M1938" s="4" t="s">
        <v>990</v>
      </c>
      <c r="N1938" s="4"/>
      <c r="O1938" s="4" t="s">
        <v>14468</v>
      </c>
      <c r="P1938" s="2" t="s">
        <v>14469</v>
      </c>
      <c r="Q1938" s="2" t="s">
        <v>14470</v>
      </c>
      <c r="R1938" s="4" t="s">
        <v>50</v>
      </c>
      <c r="S1938" s="4" t="s">
        <v>14471</v>
      </c>
      <c r="T1938" s="4" t="s">
        <v>52</v>
      </c>
      <c r="U1938" s="4"/>
      <c r="V1938" s="4"/>
      <c r="W1938" s="4"/>
      <c r="X1938" s="2" t="s">
        <v>14465</v>
      </c>
      <c r="Y1938" s="4" t="s">
        <v>54</v>
      </c>
      <c r="Z1938" s="4"/>
      <c r="AA1938" s="4"/>
      <c r="AB1938" s="4"/>
    </row>
    <row r="1939" customFormat="false" ht="75" hidden="false" customHeight="true" outlineLevel="0" collapsed="false">
      <c r="A1939" s="4" t="s">
        <v>14472</v>
      </c>
      <c r="B1939" s="4" t="s">
        <v>14459</v>
      </c>
      <c r="C1939" s="4" t="s">
        <v>14473</v>
      </c>
      <c r="D1939" s="4" t="n">
        <v>2009</v>
      </c>
      <c r="E1939" s="4" t="s">
        <v>91</v>
      </c>
      <c r="F1939" s="4" t="s">
        <v>564</v>
      </c>
      <c r="G1939" s="4" t="str">
        <f aca="false">IF(LEFT(I1939,3)="R1 ","L6",IF(D1939&gt;=2014,"L1",IF(D1939&gt;=1998,"L2",IF(D1939&gt;=1987,"L3",IF(D1939&gt;=1978,"L4",IF(D1939&gt;=1965,"L5","L6"))))))</f>
        <v>L2</v>
      </c>
      <c r="H1939" s="4" t="str">
        <f aca="false">IFERROR(INDEX(Lanes!$C$2:$C$60,MATCH(LEFT(I1939,FIND(" ",I1939)-1),Lanes!$A$2:$A$60,0)),"?")</f>
        <v>V</v>
      </c>
      <c r="I1939" s="4" t="s">
        <v>9653</v>
      </c>
      <c r="J1939" s="4"/>
      <c r="K1939" s="4" t="s">
        <v>445</v>
      </c>
      <c r="L1939" s="4" t="s">
        <v>472</v>
      </c>
      <c r="M1939" s="4" t="s">
        <v>990</v>
      </c>
      <c r="N1939" s="4"/>
      <c r="O1939" s="4" t="s">
        <v>14474</v>
      </c>
      <c r="P1939" s="2" t="s">
        <v>14475</v>
      </c>
      <c r="Q1939" s="2" t="s">
        <v>14476</v>
      </c>
      <c r="R1939" s="4" t="s">
        <v>50</v>
      </c>
      <c r="S1939" s="4" t="s">
        <v>14477</v>
      </c>
      <c r="T1939" s="4" t="s">
        <v>107</v>
      </c>
      <c r="U1939" s="4"/>
      <c r="V1939" s="4"/>
      <c r="W1939" s="4"/>
      <c r="X1939" s="2" t="s">
        <v>14465</v>
      </c>
      <c r="Y1939" s="4" t="s">
        <v>54</v>
      </c>
      <c r="Z1939" s="4"/>
      <c r="AA1939" s="4"/>
      <c r="AB1939" s="4"/>
    </row>
    <row r="1940" customFormat="false" ht="75" hidden="false" customHeight="true" outlineLevel="0" collapsed="false">
      <c r="A1940" s="4" t="s">
        <v>14478</v>
      </c>
      <c r="B1940" s="4" t="s">
        <v>14479</v>
      </c>
      <c r="C1940" s="4" t="s">
        <v>14480</v>
      </c>
      <c r="D1940" s="4" t="n">
        <v>2008</v>
      </c>
      <c r="E1940" s="4" t="s">
        <v>91</v>
      </c>
      <c r="F1940" s="4" t="s">
        <v>886</v>
      </c>
      <c r="G1940" s="4" t="str">
        <f aca="false">IF(LEFT(I1940,3)="R1 ","L6",IF(D1940&gt;=2014,"L1",IF(D1940&gt;=1998,"L2",IF(D1940&gt;=1987,"L3",IF(D1940&gt;=1978,"L4",IF(D1940&gt;=1965,"L5","L6"))))))</f>
        <v>L2</v>
      </c>
      <c r="H1940" s="4" t="str">
        <f aca="false">IFERROR(INDEX(Lanes!$C$2:$C$60,MATCH(LEFT(I1940,FIND(" ",I1940)-1),Lanes!$A$2:$A$60,0)),"?")</f>
        <v>V</v>
      </c>
      <c r="I1940" s="4" t="s">
        <v>9653</v>
      </c>
      <c r="J1940" s="4"/>
      <c r="K1940" s="4" t="s">
        <v>370</v>
      </c>
      <c r="L1940" s="4" t="s">
        <v>472</v>
      </c>
      <c r="M1940" s="4" t="s">
        <v>990</v>
      </c>
      <c r="N1940" s="4"/>
      <c r="O1940" s="4" t="s">
        <v>14481</v>
      </c>
      <c r="P1940" s="2" t="s">
        <v>14482</v>
      </c>
      <c r="Q1940" s="2" t="s">
        <v>14483</v>
      </c>
      <c r="R1940" s="4" t="s">
        <v>50</v>
      </c>
      <c r="S1940" s="4" t="s">
        <v>14484</v>
      </c>
      <c r="T1940" s="4" t="s">
        <v>52</v>
      </c>
      <c r="U1940" s="4"/>
      <c r="V1940" s="4"/>
      <c r="W1940" s="4"/>
      <c r="X1940" s="2" t="s">
        <v>14485</v>
      </c>
      <c r="Y1940" s="4" t="s">
        <v>77</v>
      </c>
      <c r="Z1940" s="4"/>
      <c r="AA1940" s="4"/>
      <c r="AB1940" s="4"/>
    </row>
    <row r="1941" customFormat="false" ht="75" hidden="false" customHeight="true" outlineLevel="0" collapsed="false">
      <c r="A1941" s="4" t="s">
        <v>14486</v>
      </c>
      <c r="B1941" s="4" t="s">
        <v>14479</v>
      </c>
      <c r="C1941" s="4" t="s">
        <v>14487</v>
      </c>
      <c r="D1941" s="4" t="n">
        <v>2010</v>
      </c>
      <c r="E1941" s="4" t="s">
        <v>91</v>
      </c>
      <c r="F1941" s="4" t="s">
        <v>886</v>
      </c>
      <c r="G1941" s="4" t="str">
        <f aca="false">IF(LEFT(I1941,3)="R1 ","L6",IF(D1941&gt;=2014,"L1",IF(D1941&gt;=1998,"L2",IF(D1941&gt;=1987,"L3",IF(D1941&gt;=1978,"L4",IF(D1941&gt;=1965,"L5","L6"))))))</f>
        <v>L2</v>
      </c>
      <c r="H1941" s="4" t="str">
        <f aca="false">IFERROR(INDEX(Lanes!$C$2:$C$60,MATCH(LEFT(I1941,FIND(" ",I1941)-1),Lanes!$A$2:$A$60,0)),"?")</f>
        <v>V</v>
      </c>
      <c r="I1941" s="4" t="s">
        <v>9653</v>
      </c>
      <c r="J1941" s="4"/>
      <c r="K1941" s="4" t="s">
        <v>370</v>
      </c>
      <c r="L1941" s="4" t="s">
        <v>472</v>
      </c>
      <c r="M1941" s="4" t="s">
        <v>990</v>
      </c>
      <c r="N1941" s="4"/>
      <c r="O1941" s="4" t="s">
        <v>14488</v>
      </c>
      <c r="P1941" s="2" t="s">
        <v>14489</v>
      </c>
      <c r="Q1941" s="2" t="s">
        <v>14490</v>
      </c>
      <c r="R1941" s="4" t="s">
        <v>50</v>
      </c>
      <c r="S1941" s="4" t="s">
        <v>14491</v>
      </c>
      <c r="T1941" s="4" t="s">
        <v>107</v>
      </c>
      <c r="U1941" s="4"/>
      <c r="V1941" s="4"/>
      <c r="W1941" s="4"/>
      <c r="X1941" s="2" t="s">
        <v>14485</v>
      </c>
      <c r="Y1941" s="4" t="s">
        <v>77</v>
      </c>
      <c r="Z1941" s="4"/>
      <c r="AA1941" s="4"/>
      <c r="AB1941" s="4"/>
    </row>
    <row r="1942" customFormat="false" ht="75" hidden="false" customHeight="true" outlineLevel="0" collapsed="false">
      <c r="A1942" s="4" t="s">
        <v>14492</v>
      </c>
      <c r="B1942" s="4" t="s">
        <v>1350</v>
      </c>
      <c r="C1942" s="4" t="s">
        <v>14493</v>
      </c>
      <c r="D1942" s="4" t="n">
        <v>2005</v>
      </c>
      <c r="E1942" s="4" t="s">
        <v>91</v>
      </c>
      <c r="F1942" s="4" t="s">
        <v>1406</v>
      </c>
      <c r="G1942" s="4" t="str">
        <f aca="false">IF(LEFT(I1942,3)="R1 ","L6",IF(D1942&gt;=2014,"L1",IF(D1942&gt;=1998,"L2",IF(D1942&gt;=1987,"L3",IF(D1942&gt;=1978,"L4",IF(D1942&gt;=1965,"L5","L6"))))))</f>
        <v>L2</v>
      </c>
      <c r="H1942" s="4" t="str">
        <f aca="false">IFERROR(INDEX(Lanes!$C$2:$C$60,MATCH(LEFT(I1942,FIND(" ",I1942)-1),Lanes!$A$2:$A$60,0)),"?")</f>
        <v>V</v>
      </c>
      <c r="I1942" s="4" t="s">
        <v>9653</v>
      </c>
      <c r="J1942" s="4" t="s">
        <v>3936</v>
      </c>
      <c r="K1942" s="4" t="s">
        <v>445</v>
      </c>
      <c r="L1942" s="4" t="s">
        <v>45</v>
      </c>
      <c r="M1942" s="4" t="s">
        <v>10056</v>
      </c>
      <c r="N1942" s="4"/>
      <c r="O1942" s="4" t="s">
        <v>14494</v>
      </c>
      <c r="P1942" s="2" t="s">
        <v>14495</v>
      </c>
      <c r="Q1942" s="2" t="s">
        <v>14496</v>
      </c>
      <c r="R1942" s="4" t="s">
        <v>50</v>
      </c>
      <c r="S1942" s="4" t="s">
        <v>14497</v>
      </c>
      <c r="T1942" s="4" t="s">
        <v>52</v>
      </c>
      <c r="U1942" s="4"/>
      <c r="V1942" s="4"/>
      <c r="W1942" s="4"/>
      <c r="X1942" s="2" t="s">
        <v>14498</v>
      </c>
      <c r="Y1942" s="4" t="s">
        <v>77</v>
      </c>
      <c r="Z1942" s="4"/>
      <c r="AA1942" s="4"/>
      <c r="AB1942" s="4"/>
    </row>
    <row r="1943" customFormat="false" ht="75" hidden="false" customHeight="true" outlineLevel="0" collapsed="false">
      <c r="A1943" s="4" t="s">
        <v>14499</v>
      </c>
      <c r="B1943" s="4" t="s">
        <v>1350</v>
      </c>
      <c r="C1943" s="4" t="s">
        <v>14500</v>
      </c>
      <c r="D1943" s="4" t="n">
        <v>2008</v>
      </c>
      <c r="E1943" s="4" t="s">
        <v>91</v>
      </c>
      <c r="F1943" s="4" t="s">
        <v>1406</v>
      </c>
      <c r="G1943" s="4" t="str">
        <f aca="false">IF(LEFT(I1943,3)="R1 ","L6",IF(D1943&gt;=2014,"L1",IF(D1943&gt;=1998,"L2",IF(D1943&gt;=1987,"L3",IF(D1943&gt;=1978,"L4",IF(D1943&gt;=1965,"L5","L6"))))))</f>
        <v>L2</v>
      </c>
      <c r="H1943" s="4" t="str">
        <f aca="false">IFERROR(INDEX(Lanes!$C$2:$C$60,MATCH(LEFT(I1943,FIND(" ",I1943)-1),Lanes!$A$2:$A$60,0)),"?")</f>
        <v>V</v>
      </c>
      <c r="I1943" s="4" t="s">
        <v>9653</v>
      </c>
      <c r="J1943" s="4" t="s">
        <v>3936</v>
      </c>
      <c r="K1943" s="4" t="s">
        <v>445</v>
      </c>
      <c r="L1943" s="4" t="s">
        <v>45</v>
      </c>
      <c r="M1943" s="4" t="s">
        <v>10056</v>
      </c>
      <c r="N1943" s="4"/>
      <c r="O1943" s="4" t="s">
        <v>14501</v>
      </c>
      <c r="P1943" s="2" t="s">
        <v>14502</v>
      </c>
      <c r="Q1943" s="2" t="s">
        <v>14503</v>
      </c>
      <c r="R1943" s="4" t="s">
        <v>50</v>
      </c>
      <c r="S1943" s="4" t="s">
        <v>14504</v>
      </c>
      <c r="T1943" s="4" t="s">
        <v>107</v>
      </c>
      <c r="U1943" s="4"/>
      <c r="V1943" s="4"/>
      <c r="W1943" s="4"/>
      <c r="X1943" s="2" t="s">
        <v>14498</v>
      </c>
      <c r="Y1943" s="4" t="s">
        <v>77</v>
      </c>
      <c r="Z1943" s="4"/>
      <c r="AA1943" s="4"/>
      <c r="AB1943" s="4"/>
    </row>
    <row r="1944" customFormat="false" ht="75" hidden="false" customHeight="true" outlineLevel="0" collapsed="false">
      <c r="A1944" s="4" t="s">
        <v>14505</v>
      </c>
      <c r="B1944" s="4" t="s">
        <v>14506</v>
      </c>
      <c r="C1944" s="4" t="s">
        <v>14507</v>
      </c>
      <c r="D1944" s="4" t="n">
        <v>2003</v>
      </c>
      <c r="E1944" s="4" t="s">
        <v>91</v>
      </c>
      <c r="F1944" s="4" t="s">
        <v>886</v>
      </c>
      <c r="G1944" s="4" t="str">
        <f aca="false">IF(LEFT(I1944,3)="R1 ","L6",IF(D1944&gt;=2014,"L1",IF(D1944&gt;=1998,"L2",IF(D1944&gt;=1987,"L3",IF(D1944&gt;=1978,"L4",IF(D1944&gt;=1965,"L5","L6"))))))</f>
        <v>L2</v>
      </c>
      <c r="H1944" s="4" t="str">
        <f aca="false">IFERROR(INDEX(Lanes!$C$2:$C$60,MATCH(LEFT(I1944,FIND(" ",I1944)-1),Lanes!$A$2:$A$60,0)),"?")</f>
        <v>V</v>
      </c>
      <c r="I1944" s="4" t="s">
        <v>9653</v>
      </c>
      <c r="J1944" s="4"/>
      <c r="K1944" s="4" t="s">
        <v>445</v>
      </c>
      <c r="L1944" s="4" t="s">
        <v>352</v>
      </c>
      <c r="M1944" s="4" t="s">
        <v>353</v>
      </c>
      <c r="N1944" s="4"/>
      <c r="O1944" s="4" t="s">
        <v>14508</v>
      </c>
      <c r="P1944" s="2" t="s">
        <v>14509</v>
      </c>
      <c r="Q1944" s="2" t="s">
        <v>14510</v>
      </c>
      <c r="R1944" s="4" t="s">
        <v>50</v>
      </c>
      <c r="S1944" s="4" t="s">
        <v>14511</v>
      </c>
      <c r="T1944" s="4" t="s">
        <v>107</v>
      </c>
      <c r="U1944" s="4"/>
      <c r="V1944" s="4"/>
      <c r="W1944" s="4"/>
      <c r="X1944" s="2" t="s">
        <v>14512</v>
      </c>
      <c r="Y1944" s="4" t="s">
        <v>77</v>
      </c>
      <c r="Z1944" s="4"/>
      <c r="AA1944" s="4"/>
      <c r="AB1944" s="4"/>
    </row>
    <row r="1945" customFormat="false" ht="75" hidden="false" customHeight="true" outlineLevel="0" collapsed="false">
      <c r="A1945" s="4" t="s">
        <v>14513</v>
      </c>
      <c r="B1945" s="4" t="s">
        <v>14506</v>
      </c>
      <c r="C1945" s="4" t="s">
        <v>14514</v>
      </c>
      <c r="D1945" s="4" t="n">
        <v>2009</v>
      </c>
      <c r="E1945" s="4" t="s">
        <v>91</v>
      </c>
      <c r="F1945" s="4" t="s">
        <v>886</v>
      </c>
      <c r="G1945" s="4" t="str">
        <f aca="false">IF(LEFT(I1945,3)="R1 ","L6",IF(D1945&gt;=2014,"L1",IF(D1945&gt;=1998,"L2",IF(D1945&gt;=1987,"L3",IF(D1945&gt;=1978,"L4",IF(D1945&gt;=1965,"L5","L6"))))))</f>
        <v>L2</v>
      </c>
      <c r="H1945" s="4" t="str">
        <f aca="false">IFERROR(INDEX(Lanes!$C$2:$C$60,MATCH(LEFT(I1945,FIND(" ",I1945)-1),Lanes!$A$2:$A$60,0)),"?")</f>
        <v>V</v>
      </c>
      <c r="I1945" s="4" t="s">
        <v>9653</v>
      </c>
      <c r="J1945" s="4"/>
      <c r="K1945" s="4" t="s">
        <v>445</v>
      </c>
      <c r="L1945" s="4" t="s">
        <v>352</v>
      </c>
      <c r="M1945" s="4" t="s">
        <v>353</v>
      </c>
      <c r="N1945" s="4"/>
      <c r="O1945" s="4" t="s">
        <v>14515</v>
      </c>
      <c r="P1945" s="2" t="s">
        <v>14516</v>
      </c>
      <c r="Q1945" s="2" t="s">
        <v>14517</v>
      </c>
      <c r="R1945" s="4" t="s">
        <v>50</v>
      </c>
      <c r="S1945" s="4" t="s">
        <v>14518</v>
      </c>
      <c r="T1945" s="4" t="s">
        <v>107</v>
      </c>
      <c r="U1945" s="4"/>
      <c r="V1945" s="4"/>
      <c r="W1945" s="4"/>
      <c r="X1945" s="2" t="s">
        <v>14512</v>
      </c>
      <c r="Y1945" s="4" t="s">
        <v>77</v>
      </c>
      <c r="Z1945" s="4"/>
      <c r="AA1945" s="4"/>
      <c r="AB1945" s="4"/>
    </row>
    <row r="1946" customFormat="false" ht="75" hidden="false" customHeight="true" outlineLevel="0" collapsed="false">
      <c r="A1946" s="4" t="s">
        <v>14519</v>
      </c>
      <c r="B1946" s="4" t="s">
        <v>14520</v>
      </c>
      <c r="C1946" s="4" t="s">
        <v>14521</v>
      </c>
      <c r="D1946" s="4" t="n">
        <v>2007</v>
      </c>
      <c r="E1946" s="4" t="s">
        <v>91</v>
      </c>
      <c r="F1946" s="4" t="s">
        <v>14522</v>
      </c>
      <c r="G1946" s="4" t="str">
        <f aca="false">IF(LEFT(I1946,3)="R1 ","L6",IF(D1946&gt;=2014,"L1",IF(D1946&gt;=1998,"L2",IF(D1946&gt;=1987,"L3",IF(D1946&gt;=1978,"L4",IF(D1946&gt;=1965,"L5","L6"))))))</f>
        <v>L2</v>
      </c>
      <c r="H1946" s="4" t="str">
        <f aca="false">IFERROR(INDEX(Lanes!$C$2:$C$60,MATCH(LEFT(I1946,FIND(" ",I1946)-1),Lanes!$A$2:$A$60,0)),"?")</f>
        <v>V</v>
      </c>
      <c r="I1946" s="4" t="s">
        <v>9653</v>
      </c>
      <c r="J1946" s="4"/>
      <c r="K1946" s="4" t="s">
        <v>925</v>
      </c>
      <c r="L1946" s="4" t="s">
        <v>10491</v>
      </c>
      <c r="M1946" s="4" t="s">
        <v>14523</v>
      </c>
      <c r="N1946" s="4"/>
      <c r="O1946" s="4" t="s">
        <v>14524</v>
      </c>
      <c r="P1946" s="2" t="s">
        <v>14525</v>
      </c>
      <c r="Q1946" s="2" t="s">
        <v>14526</v>
      </c>
      <c r="R1946" s="4" t="s">
        <v>50</v>
      </c>
      <c r="S1946" s="4" t="s">
        <v>14527</v>
      </c>
      <c r="T1946" s="4" t="s">
        <v>107</v>
      </c>
      <c r="U1946" s="4"/>
      <c r="V1946" s="4"/>
      <c r="W1946" s="4"/>
      <c r="X1946" s="2" t="s">
        <v>14528</v>
      </c>
      <c r="Y1946" s="4" t="s">
        <v>77</v>
      </c>
      <c r="Z1946" s="4"/>
      <c r="AA1946" s="4"/>
      <c r="AB1946" s="4"/>
    </row>
    <row r="1947" customFormat="false" ht="75" hidden="false" customHeight="true" outlineLevel="0" collapsed="false">
      <c r="A1947" s="4" t="s">
        <v>14529</v>
      </c>
      <c r="B1947" s="4" t="s">
        <v>14520</v>
      </c>
      <c r="C1947" s="4" t="s">
        <v>14530</v>
      </c>
      <c r="D1947" s="4" t="n">
        <v>2010</v>
      </c>
      <c r="E1947" s="4" t="s">
        <v>91</v>
      </c>
      <c r="F1947" s="4" t="s">
        <v>10366</v>
      </c>
      <c r="G1947" s="4" t="str">
        <f aca="false">IF(LEFT(I1947,3)="R1 ","L6",IF(D1947&gt;=2014,"L1",IF(D1947&gt;=1998,"L2",IF(D1947&gt;=1987,"L3",IF(D1947&gt;=1978,"L4",IF(D1947&gt;=1965,"L5","L6"))))))</f>
        <v>L2</v>
      </c>
      <c r="H1947" s="4" t="str">
        <f aca="false">IFERROR(INDEX(Lanes!$C$2:$C$60,MATCH(LEFT(I1947,FIND(" ",I1947)-1),Lanes!$A$2:$A$60,0)),"?")</f>
        <v>V</v>
      </c>
      <c r="I1947" s="4" t="s">
        <v>9653</v>
      </c>
      <c r="J1947" s="4"/>
      <c r="K1947" s="4" t="s">
        <v>925</v>
      </c>
      <c r="L1947" s="4" t="s">
        <v>10491</v>
      </c>
      <c r="M1947" s="4" t="s">
        <v>14523</v>
      </c>
      <c r="N1947" s="4"/>
      <c r="O1947" s="4" t="s">
        <v>14531</v>
      </c>
      <c r="P1947" s="2" t="s">
        <v>14532</v>
      </c>
      <c r="Q1947" s="2" t="s">
        <v>14533</v>
      </c>
      <c r="R1947" s="4" t="s">
        <v>50</v>
      </c>
      <c r="S1947" s="4" t="s">
        <v>14534</v>
      </c>
      <c r="T1947" s="4" t="s">
        <v>107</v>
      </c>
      <c r="U1947" s="4"/>
      <c r="V1947" s="4"/>
      <c r="W1947" s="4"/>
      <c r="X1947" s="2" t="s">
        <v>14528</v>
      </c>
      <c r="Y1947" s="4" t="s">
        <v>77</v>
      </c>
      <c r="Z1947" s="4"/>
      <c r="AA1947" s="4"/>
      <c r="AB1947" s="4"/>
    </row>
    <row r="1948" customFormat="false" ht="75" hidden="false" customHeight="true" outlineLevel="0" collapsed="false">
      <c r="A1948" s="4" t="s">
        <v>14535</v>
      </c>
      <c r="B1948" s="4" t="s">
        <v>14536</v>
      </c>
      <c r="C1948" s="4" t="s">
        <v>14537</v>
      </c>
      <c r="D1948" s="4" t="n">
        <v>2003</v>
      </c>
      <c r="E1948" s="4" t="s">
        <v>91</v>
      </c>
      <c r="F1948" s="4" t="s">
        <v>11679</v>
      </c>
      <c r="G1948" s="4" t="str">
        <f aca="false">IF(LEFT(I1948,3)="R1 ","L6",IF(D1948&gt;=2014,"L1",IF(D1948&gt;=1998,"L2",IF(D1948&gt;=1987,"L3",IF(D1948&gt;=1978,"L4",IF(D1948&gt;=1965,"L5","L6"))))))</f>
        <v>L2</v>
      </c>
      <c r="H1948" s="4" t="str">
        <f aca="false">IFERROR(INDEX(Lanes!$C$2:$C$60,MATCH(LEFT(I1948,FIND(" ",I1948)-1),Lanes!$A$2:$A$60,0)),"?")</f>
        <v>V</v>
      </c>
      <c r="I1948" s="4" t="s">
        <v>9653</v>
      </c>
      <c r="J1948" s="4"/>
      <c r="K1948" s="4" t="s">
        <v>44</v>
      </c>
      <c r="L1948" s="4" t="s">
        <v>753</v>
      </c>
      <c r="M1948" s="4" t="s">
        <v>754</v>
      </c>
      <c r="N1948" s="4"/>
      <c r="O1948" s="4" t="s">
        <v>14538</v>
      </c>
      <c r="P1948" s="2" t="s">
        <v>14539</v>
      </c>
      <c r="Q1948" s="2" t="s">
        <v>14540</v>
      </c>
      <c r="R1948" s="4" t="s">
        <v>50</v>
      </c>
      <c r="S1948" s="4" t="s">
        <v>14541</v>
      </c>
      <c r="T1948" s="4" t="s">
        <v>107</v>
      </c>
      <c r="U1948" s="4"/>
      <c r="V1948" s="4"/>
      <c r="W1948" s="4"/>
      <c r="X1948" s="2" t="s">
        <v>14542</v>
      </c>
      <c r="Y1948" s="4" t="s">
        <v>77</v>
      </c>
      <c r="Z1948" s="4"/>
      <c r="AA1948" s="4"/>
      <c r="AB1948" s="4"/>
    </row>
    <row r="1949" customFormat="false" ht="75" hidden="false" customHeight="true" outlineLevel="0" collapsed="false">
      <c r="A1949" s="4" t="s">
        <v>14543</v>
      </c>
      <c r="B1949" s="4" t="s">
        <v>14544</v>
      </c>
      <c r="C1949" s="4" t="s">
        <v>14545</v>
      </c>
      <c r="D1949" s="4" t="n">
        <v>1999</v>
      </c>
      <c r="E1949" s="4" t="s">
        <v>91</v>
      </c>
      <c r="F1949" s="4" t="s">
        <v>3459</v>
      </c>
      <c r="G1949" s="4" t="str">
        <f aca="false">IF(LEFT(I1949,3)="R1 ","L6",IF(D1949&gt;=2014,"L1",IF(D1949&gt;=1998,"L2",IF(D1949&gt;=1987,"L3",IF(D1949&gt;=1978,"L4",IF(D1949&gt;=1965,"L5","L6"))))))</f>
        <v>L2</v>
      </c>
      <c r="H1949" s="4" t="str">
        <f aca="false">IFERROR(INDEX(Lanes!$C$2:$C$60,MATCH(LEFT(I1949,FIND(" ",I1949)-1),Lanes!$A$2:$A$60,0)),"?")</f>
        <v>V</v>
      </c>
      <c r="I1949" s="4" t="s">
        <v>9653</v>
      </c>
      <c r="J1949" s="4"/>
      <c r="K1949" s="4" t="s">
        <v>370</v>
      </c>
      <c r="L1949" s="4" t="s">
        <v>753</v>
      </c>
      <c r="M1949" s="4" t="s">
        <v>754</v>
      </c>
      <c r="N1949" s="4"/>
      <c r="O1949" s="4" t="s">
        <v>14546</v>
      </c>
      <c r="P1949" s="2" t="s">
        <v>14547</v>
      </c>
      <c r="Q1949" s="2" t="s">
        <v>14548</v>
      </c>
      <c r="R1949" s="4" t="s">
        <v>50</v>
      </c>
      <c r="S1949" s="4" t="s">
        <v>14549</v>
      </c>
      <c r="T1949" s="4" t="s">
        <v>107</v>
      </c>
      <c r="U1949" s="4"/>
      <c r="V1949" s="4"/>
      <c r="W1949" s="4"/>
      <c r="X1949" s="2" t="s">
        <v>14550</v>
      </c>
      <c r="Y1949" s="4" t="s">
        <v>77</v>
      </c>
      <c r="Z1949" s="4"/>
      <c r="AA1949" s="4"/>
      <c r="AB1949" s="4"/>
    </row>
    <row r="1950" customFormat="false" ht="75" hidden="false" customHeight="true" outlineLevel="0" collapsed="false">
      <c r="A1950" s="4" t="s">
        <v>14551</v>
      </c>
      <c r="B1950" s="4" t="s">
        <v>14552</v>
      </c>
      <c r="C1950" s="4" t="s">
        <v>14553</v>
      </c>
      <c r="D1950" s="4" t="n">
        <v>2009</v>
      </c>
      <c r="E1950" s="4" t="s">
        <v>91</v>
      </c>
      <c r="F1950" s="4" t="s">
        <v>14554</v>
      </c>
      <c r="G1950" s="4" t="str">
        <f aca="false">IF(LEFT(I1950,3)="R1 ","L6",IF(D1950&gt;=2014,"L1",IF(D1950&gt;=1998,"L2",IF(D1950&gt;=1987,"L3",IF(D1950&gt;=1978,"L4",IF(D1950&gt;=1965,"L5","L6"))))))</f>
        <v>L2</v>
      </c>
      <c r="H1950" s="4" t="str">
        <f aca="false">IFERROR(INDEX(Lanes!$C$2:$C$60,MATCH(LEFT(I1950,FIND(" ",I1950)-1),Lanes!$A$2:$A$60,0)),"?")</f>
        <v>V</v>
      </c>
      <c r="I1950" s="4" t="s">
        <v>9653</v>
      </c>
      <c r="J1950" s="4"/>
      <c r="K1950" s="4" t="s">
        <v>44</v>
      </c>
      <c r="L1950" s="4" t="s">
        <v>753</v>
      </c>
      <c r="M1950" s="4" t="s">
        <v>14555</v>
      </c>
      <c r="N1950" s="4"/>
      <c r="O1950" s="4" t="s">
        <v>13195</v>
      </c>
      <c r="P1950" s="2" t="s">
        <v>14556</v>
      </c>
      <c r="Q1950" s="2" t="s">
        <v>14557</v>
      </c>
      <c r="R1950" s="4" t="s">
        <v>50</v>
      </c>
      <c r="S1950" s="4" t="s">
        <v>14558</v>
      </c>
      <c r="T1950" s="4" t="s">
        <v>402</v>
      </c>
      <c r="U1950" s="4"/>
      <c r="V1950" s="4"/>
      <c r="W1950" s="4"/>
      <c r="X1950" s="2" t="s">
        <v>14559</v>
      </c>
      <c r="Y1950" s="4" t="s">
        <v>77</v>
      </c>
      <c r="Z1950" s="4"/>
      <c r="AA1950" s="4"/>
      <c r="AB1950" s="4"/>
    </row>
    <row r="1951" customFormat="false" ht="75" hidden="false" customHeight="true" outlineLevel="0" collapsed="false">
      <c r="A1951" s="4" t="s">
        <v>14560</v>
      </c>
      <c r="B1951" s="4" t="s">
        <v>14561</v>
      </c>
      <c r="C1951" s="4" t="s">
        <v>14562</v>
      </c>
      <c r="D1951" s="4" t="n">
        <v>2003</v>
      </c>
      <c r="E1951" s="4" t="s">
        <v>91</v>
      </c>
      <c r="F1951" s="4" t="s">
        <v>886</v>
      </c>
      <c r="G1951" s="4" t="str">
        <f aca="false">IF(LEFT(I1951,3)="R1 ","L6",IF(D1951&gt;=2014,"L1",IF(D1951&gt;=1998,"L2",IF(D1951&gt;=1987,"L3",IF(D1951&gt;=1978,"L4",IF(D1951&gt;=1965,"L5","L6"))))))</f>
        <v>L2</v>
      </c>
      <c r="H1951" s="4" t="str">
        <f aca="false">IFERROR(INDEX(Lanes!$C$2:$C$60,MATCH(LEFT(I1951,FIND(" ",I1951)-1),Lanes!$A$2:$A$60,0)),"?")</f>
        <v>V</v>
      </c>
      <c r="I1951" s="4" t="s">
        <v>9653</v>
      </c>
      <c r="J1951" s="4"/>
      <c r="K1951" s="4" t="s">
        <v>351</v>
      </c>
      <c r="L1951" s="4" t="s">
        <v>93</v>
      </c>
      <c r="M1951" s="4" t="s">
        <v>1855</v>
      </c>
      <c r="N1951" s="4"/>
      <c r="O1951" s="4" t="s">
        <v>14563</v>
      </c>
      <c r="P1951" s="2" t="s">
        <v>14564</v>
      </c>
      <c r="Q1951" s="2" t="s">
        <v>14565</v>
      </c>
      <c r="R1951" s="4" t="s">
        <v>50</v>
      </c>
      <c r="S1951" s="4" t="s">
        <v>14566</v>
      </c>
      <c r="T1951" s="4" t="s">
        <v>402</v>
      </c>
      <c r="U1951" s="4"/>
      <c r="V1951" s="4"/>
      <c r="W1951" s="4"/>
      <c r="X1951" s="2" t="s">
        <v>14567</v>
      </c>
      <c r="Y1951" s="4" t="s">
        <v>77</v>
      </c>
      <c r="Z1951" s="4"/>
      <c r="AA1951" s="4"/>
      <c r="AB1951" s="4"/>
    </row>
    <row r="1952" customFormat="false" ht="75" hidden="false" customHeight="true" outlineLevel="0" collapsed="false">
      <c r="A1952" s="4" t="s">
        <v>14568</v>
      </c>
      <c r="B1952" s="4" t="s">
        <v>14569</v>
      </c>
      <c r="C1952" s="4" t="s">
        <v>14570</v>
      </c>
      <c r="D1952" s="4" t="n">
        <v>1997</v>
      </c>
      <c r="E1952" s="4" t="s">
        <v>91</v>
      </c>
      <c r="F1952" s="4" t="s">
        <v>14571</v>
      </c>
      <c r="G1952" s="4" t="str">
        <f aca="false">IF(LEFT(I1952,3)="R1 ","L6",IF(D1952&gt;=2014,"L1",IF(D1952&gt;=1998,"L2",IF(D1952&gt;=1987,"L3",IF(D1952&gt;=1978,"L4",IF(D1952&gt;=1965,"L5","L6"))))))</f>
        <v>L3</v>
      </c>
      <c r="H1952" s="4" t="str">
        <f aca="false">IFERROR(INDEX(Lanes!$C$2:$C$60,MATCH(LEFT(I1952,FIND(" ",I1952)-1),Lanes!$A$2:$A$60,0)),"?")</f>
        <v>V</v>
      </c>
      <c r="I1952" s="4" t="s">
        <v>14012</v>
      </c>
      <c r="J1952" s="4"/>
      <c r="K1952" s="4" t="s">
        <v>44</v>
      </c>
      <c r="L1952" s="4" t="s">
        <v>352</v>
      </c>
      <c r="M1952" s="4" t="s">
        <v>14572</v>
      </c>
      <c r="N1952" s="4"/>
      <c r="O1952" s="4" t="s">
        <v>14573</v>
      </c>
      <c r="P1952" s="2" t="s">
        <v>14574</v>
      </c>
      <c r="Q1952" s="2" t="s">
        <v>14575</v>
      </c>
      <c r="R1952" s="4" t="s">
        <v>50</v>
      </c>
      <c r="S1952" s="4" t="s">
        <v>14576</v>
      </c>
      <c r="T1952" s="4" t="s">
        <v>402</v>
      </c>
      <c r="U1952" s="4"/>
      <c r="V1952" s="4"/>
      <c r="W1952" s="4" t="s">
        <v>75</v>
      </c>
      <c r="X1952" s="2" t="s">
        <v>14577</v>
      </c>
      <c r="Y1952" s="4" t="s">
        <v>77</v>
      </c>
      <c r="Z1952" s="4"/>
      <c r="AA1952" s="4"/>
      <c r="AB1952" s="4"/>
    </row>
    <row r="1953" customFormat="false" ht="75" hidden="false" customHeight="true" outlineLevel="0" collapsed="false">
      <c r="A1953" s="4" t="s">
        <v>14578</v>
      </c>
      <c r="B1953" s="4" t="s">
        <v>14569</v>
      </c>
      <c r="C1953" s="4" t="s">
        <v>14579</v>
      </c>
      <c r="D1953" s="4" t="n">
        <v>2000</v>
      </c>
      <c r="E1953" s="4" t="s">
        <v>91</v>
      </c>
      <c r="F1953" s="4" t="s">
        <v>2614</v>
      </c>
      <c r="G1953" s="4" t="str">
        <f aca="false">IF(LEFT(I1953,3)="R1 ","L6",IF(D1953&gt;=2014,"L1",IF(D1953&gt;=1998,"L2",IF(D1953&gt;=1987,"L3",IF(D1953&gt;=1978,"L4",IF(D1953&gt;=1965,"L5","L6"))))))</f>
        <v>L2</v>
      </c>
      <c r="H1953" s="4" t="str">
        <f aca="false">IFERROR(INDEX(Lanes!$C$2:$C$60,MATCH(LEFT(I1953,FIND(" ",I1953)-1),Lanes!$A$2:$A$60,0)),"?")</f>
        <v>V</v>
      </c>
      <c r="I1953" s="4" t="s">
        <v>14012</v>
      </c>
      <c r="J1953" s="4"/>
      <c r="K1953" s="4" t="s">
        <v>370</v>
      </c>
      <c r="L1953" s="4" t="s">
        <v>352</v>
      </c>
      <c r="M1953" s="4" t="s">
        <v>14572</v>
      </c>
      <c r="N1953" s="4"/>
      <c r="O1953" s="4" t="s">
        <v>14580</v>
      </c>
      <c r="P1953" s="2" t="s">
        <v>14581</v>
      </c>
      <c r="Q1953" s="2" t="s">
        <v>14582</v>
      </c>
      <c r="R1953" s="4" t="s">
        <v>50</v>
      </c>
      <c r="S1953" s="4" t="s">
        <v>14583</v>
      </c>
      <c r="T1953" s="4" t="s">
        <v>52</v>
      </c>
      <c r="U1953" s="4"/>
      <c r="V1953" s="4"/>
      <c r="W1953" s="4" t="s">
        <v>75</v>
      </c>
      <c r="X1953" s="2" t="s">
        <v>14577</v>
      </c>
      <c r="Y1953" s="4" t="s">
        <v>77</v>
      </c>
      <c r="Z1953" s="4"/>
      <c r="AA1953" s="4"/>
      <c r="AB1953" s="4"/>
    </row>
    <row r="1954" customFormat="false" ht="75" hidden="false" customHeight="true" outlineLevel="0" collapsed="false">
      <c r="A1954" s="4" t="s">
        <v>14584</v>
      </c>
      <c r="B1954" s="4" t="s">
        <v>14569</v>
      </c>
      <c r="C1954" s="4" t="s">
        <v>14585</v>
      </c>
      <c r="D1954" s="4" t="n">
        <v>2002</v>
      </c>
      <c r="E1954" s="4" t="s">
        <v>91</v>
      </c>
      <c r="F1954" s="4" t="s">
        <v>2614</v>
      </c>
      <c r="G1954" s="4" t="str">
        <f aca="false">IF(LEFT(I1954,3)="R1 ","L6",IF(D1954&gt;=2014,"L1",IF(D1954&gt;=1998,"L2",IF(D1954&gt;=1987,"L3",IF(D1954&gt;=1978,"L4",IF(D1954&gt;=1965,"L5","L6"))))))</f>
        <v>L2</v>
      </c>
      <c r="H1954" s="4" t="str">
        <f aca="false">IFERROR(INDEX(Lanes!$C$2:$C$60,MATCH(LEFT(I1954,FIND(" ",I1954)-1),Lanes!$A$2:$A$60,0)),"?")</f>
        <v>V</v>
      </c>
      <c r="I1954" s="4" t="s">
        <v>14012</v>
      </c>
      <c r="J1954" s="4"/>
      <c r="K1954" s="4" t="s">
        <v>370</v>
      </c>
      <c r="L1954" s="4" t="s">
        <v>352</v>
      </c>
      <c r="M1954" s="4" t="s">
        <v>14572</v>
      </c>
      <c r="N1954" s="4"/>
      <c r="O1954" s="4" t="s">
        <v>14586</v>
      </c>
      <c r="P1954" s="2" t="s">
        <v>14587</v>
      </c>
      <c r="Q1954" s="2" t="s">
        <v>14588</v>
      </c>
      <c r="R1954" s="4" t="s">
        <v>50</v>
      </c>
      <c r="S1954" s="4" t="s">
        <v>14589</v>
      </c>
      <c r="T1954" s="4" t="s">
        <v>52</v>
      </c>
      <c r="U1954" s="4"/>
      <c r="V1954" s="4"/>
      <c r="W1954" s="4" t="s">
        <v>75</v>
      </c>
      <c r="X1954" s="2" t="s">
        <v>14577</v>
      </c>
      <c r="Y1954" s="4" t="s">
        <v>77</v>
      </c>
      <c r="Z1954" s="4"/>
      <c r="AA1954" s="4"/>
      <c r="AB1954" s="4"/>
    </row>
    <row r="1955" customFormat="false" ht="75" hidden="false" customHeight="true" outlineLevel="0" collapsed="false">
      <c r="A1955" s="4" t="s">
        <v>14590</v>
      </c>
      <c r="B1955" s="4" t="s">
        <v>14569</v>
      </c>
      <c r="C1955" s="4" t="s">
        <v>14591</v>
      </c>
      <c r="D1955" s="4" t="n">
        <v>2004</v>
      </c>
      <c r="E1955" s="4" t="s">
        <v>396</v>
      </c>
      <c r="F1955" s="4" t="s">
        <v>10137</v>
      </c>
      <c r="G1955" s="4" t="str">
        <f aca="false">IF(LEFT(I1955,3)="R1 ","L6",IF(D1955&gt;=2014,"L1",IF(D1955&gt;=1998,"L2",IF(D1955&gt;=1987,"L3",IF(D1955&gt;=1978,"L4",IF(D1955&gt;=1965,"L5","L6"))))))</f>
        <v>L2</v>
      </c>
      <c r="H1955" s="4" t="str">
        <f aca="false">IFERROR(INDEX(Lanes!$C$2:$C$60,MATCH(LEFT(I1955,FIND(" ",I1955)-1),Lanes!$A$2:$A$60,0)),"?")</f>
        <v>V</v>
      </c>
      <c r="I1955" s="4" t="s">
        <v>14012</v>
      </c>
      <c r="J1955" s="4"/>
      <c r="K1955" s="4" t="s">
        <v>370</v>
      </c>
      <c r="L1955" s="4" t="s">
        <v>352</v>
      </c>
      <c r="M1955" s="4" t="s">
        <v>14572</v>
      </c>
      <c r="N1955" s="4"/>
      <c r="O1955" s="4" t="s">
        <v>14592</v>
      </c>
      <c r="P1955" s="2" t="s">
        <v>14593</v>
      </c>
      <c r="Q1955" s="2" t="s">
        <v>14594</v>
      </c>
      <c r="R1955" s="4" t="s">
        <v>50</v>
      </c>
      <c r="S1955" s="4" t="s">
        <v>14595</v>
      </c>
      <c r="T1955" s="4" t="s">
        <v>107</v>
      </c>
      <c r="U1955" s="4"/>
      <c r="V1955" s="4"/>
      <c r="W1955" s="4" t="s">
        <v>75</v>
      </c>
      <c r="X1955" s="2" t="s">
        <v>14577</v>
      </c>
      <c r="Y1955" s="4" t="s">
        <v>77</v>
      </c>
      <c r="Z1955" s="4"/>
      <c r="AA1955" s="4"/>
      <c r="AB1955" s="4"/>
    </row>
    <row r="1956" customFormat="false" ht="75" hidden="false" customHeight="true" outlineLevel="0" collapsed="false">
      <c r="A1956" s="4" t="s">
        <v>14596</v>
      </c>
      <c r="B1956" s="4" t="s">
        <v>14569</v>
      </c>
      <c r="C1956" s="4" t="s">
        <v>14597</v>
      </c>
      <c r="D1956" s="4" t="n">
        <v>2006</v>
      </c>
      <c r="E1956" s="4" t="s">
        <v>91</v>
      </c>
      <c r="F1956" s="4" t="s">
        <v>10137</v>
      </c>
      <c r="G1956" s="4" t="str">
        <f aca="false">IF(LEFT(I1956,3)="R1 ","L6",IF(D1956&gt;=2014,"L1",IF(D1956&gt;=1998,"L2",IF(D1956&gt;=1987,"L3",IF(D1956&gt;=1978,"L4",IF(D1956&gt;=1965,"L5","L6"))))))</f>
        <v>L2</v>
      </c>
      <c r="H1956" s="4" t="str">
        <f aca="false">IFERROR(INDEX(Lanes!$C$2:$C$60,MATCH(LEFT(I1956,FIND(" ",I1956)-1),Lanes!$A$2:$A$60,0)),"?")</f>
        <v>V</v>
      </c>
      <c r="I1956" s="4" t="s">
        <v>14012</v>
      </c>
      <c r="J1956" s="4"/>
      <c r="K1956" s="4" t="s">
        <v>370</v>
      </c>
      <c r="L1956" s="4" t="s">
        <v>352</v>
      </c>
      <c r="M1956" s="4" t="s">
        <v>14572</v>
      </c>
      <c r="N1956" s="4"/>
      <c r="O1956" s="4" t="s">
        <v>14598</v>
      </c>
      <c r="P1956" s="2" t="s">
        <v>14599</v>
      </c>
      <c r="Q1956" s="2" t="s">
        <v>14600</v>
      </c>
      <c r="R1956" s="4" t="s">
        <v>50</v>
      </c>
      <c r="S1956" s="4" t="s">
        <v>14601</v>
      </c>
      <c r="T1956" s="4" t="s">
        <v>52</v>
      </c>
      <c r="U1956" s="4" t="s">
        <v>75</v>
      </c>
      <c r="V1956" s="4"/>
      <c r="W1956" s="4" t="s">
        <v>75</v>
      </c>
      <c r="X1956" s="2" t="s">
        <v>14577</v>
      </c>
      <c r="Y1956" s="4" t="s">
        <v>77</v>
      </c>
      <c r="Z1956" s="4"/>
      <c r="AA1956" s="4"/>
      <c r="AB1956" s="4"/>
    </row>
    <row r="1957" customFormat="false" ht="75" hidden="false" customHeight="true" outlineLevel="0" collapsed="false">
      <c r="A1957" s="4" t="s">
        <v>14602</v>
      </c>
      <c r="B1957" s="4" t="s">
        <v>14569</v>
      </c>
      <c r="C1957" s="4" t="s">
        <v>14603</v>
      </c>
      <c r="D1957" s="4" t="n">
        <v>2009</v>
      </c>
      <c r="E1957" s="4" t="s">
        <v>91</v>
      </c>
      <c r="F1957" s="4" t="s">
        <v>10137</v>
      </c>
      <c r="G1957" s="4" t="str">
        <f aca="false">IF(LEFT(I1957,3)="R1 ","L6",IF(D1957&gt;=2014,"L1",IF(D1957&gt;=1998,"L2",IF(D1957&gt;=1987,"L3",IF(D1957&gt;=1978,"L4",IF(D1957&gt;=1965,"L5","L6"))))))</f>
        <v>L2</v>
      </c>
      <c r="H1957" s="4" t="str">
        <f aca="false">IFERROR(INDEX(Lanes!$C$2:$C$60,MATCH(LEFT(I1957,FIND(" ",I1957)-1),Lanes!$A$2:$A$60,0)),"?")</f>
        <v>V</v>
      </c>
      <c r="I1957" s="4" t="s">
        <v>14012</v>
      </c>
      <c r="J1957" s="4"/>
      <c r="K1957" s="4" t="s">
        <v>370</v>
      </c>
      <c r="L1957" s="4" t="s">
        <v>352</v>
      </c>
      <c r="M1957" s="4" t="s">
        <v>14572</v>
      </c>
      <c r="N1957" s="4"/>
      <c r="O1957" s="4" t="s">
        <v>14604</v>
      </c>
      <c r="P1957" s="2" t="s">
        <v>14605</v>
      </c>
      <c r="Q1957" s="2" t="s">
        <v>14606</v>
      </c>
      <c r="R1957" s="4" t="s">
        <v>50</v>
      </c>
      <c r="S1957" s="4" t="s">
        <v>14607</v>
      </c>
      <c r="T1957" s="4" t="s">
        <v>52</v>
      </c>
      <c r="U1957" s="4"/>
      <c r="V1957" s="4"/>
      <c r="W1957" s="4" t="s">
        <v>75</v>
      </c>
      <c r="X1957" s="2" t="s">
        <v>14577</v>
      </c>
      <c r="Y1957" s="4" t="s">
        <v>77</v>
      </c>
      <c r="Z1957" s="4"/>
      <c r="AA1957" s="4"/>
      <c r="AB1957" s="4"/>
    </row>
    <row r="1958" customFormat="false" ht="75" hidden="false" customHeight="true" outlineLevel="0" collapsed="false">
      <c r="A1958" s="4" t="s">
        <v>14608</v>
      </c>
      <c r="B1958" s="4" t="s">
        <v>14569</v>
      </c>
      <c r="C1958" s="4" t="s">
        <v>14609</v>
      </c>
      <c r="D1958" s="4" t="n">
        <v>2013</v>
      </c>
      <c r="E1958" s="4" t="s">
        <v>91</v>
      </c>
      <c r="F1958" s="4" t="s">
        <v>10137</v>
      </c>
      <c r="G1958" s="4" t="str">
        <f aca="false">IF(LEFT(I1958,3)="R1 ","L6",IF(D1958&gt;=2014,"L1",IF(D1958&gt;=1998,"L2",IF(D1958&gt;=1987,"L3",IF(D1958&gt;=1978,"L4",IF(D1958&gt;=1965,"L5","L6"))))))</f>
        <v>L2</v>
      </c>
      <c r="H1958" s="4" t="str">
        <f aca="false">IFERROR(INDEX(Lanes!$C$2:$C$60,MATCH(LEFT(I1958,FIND(" ",I1958)-1),Lanes!$A$2:$A$60,0)),"?")</f>
        <v>V</v>
      </c>
      <c r="I1958" s="4" t="s">
        <v>14012</v>
      </c>
      <c r="J1958" s="4"/>
      <c r="K1958" s="4" t="s">
        <v>370</v>
      </c>
      <c r="L1958" s="4" t="s">
        <v>352</v>
      </c>
      <c r="M1958" s="4" t="s">
        <v>14572</v>
      </c>
      <c r="N1958" s="4"/>
      <c r="O1958" s="4" t="s">
        <v>14610</v>
      </c>
      <c r="P1958" s="2" t="s">
        <v>14611</v>
      </c>
      <c r="Q1958" s="2" t="s">
        <v>14612</v>
      </c>
      <c r="R1958" s="4" t="s">
        <v>50</v>
      </c>
      <c r="S1958" s="4" t="s">
        <v>14613</v>
      </c>
      <c r="T1958" s="4" t="s">
        <v>107</v>
      </c>
      <c r="U1958" s="4"/>
      <c r="V1958" s="4"/>
      <c r="W1958" s="4" t="s">
        <v>75</v>
      </c>
      <c r="X1958" s="2" t="s">
        <v>14577</v>
      </c>
      <c r="Y1958" s="4" t="s">
        <v>77</v>
      </c>
      <c r="Z1958" s="4"/>
      <c r="AA1958" s="4"/>
      <c r="AB1958" s="4"/>
    </row>
    <row r="1959" customFormat="false" ht="75" hidden="false" customHeight="true" outlineLevel="0" collapsed="false">
      <c r="A1959" s="4" t="s">
        <v>14614</v>
      </c>
      <c r="B1959" s="4" t="s">
        <v>14569</v>
      </c>
      <c r="C1959" s="4" t="s">
        <v>14615</v>
      </c>
      <c r="D1959" s="4" t="n">
        <v>2018</v>
      </c>
      <c r="E1959" s="4" t="s">
        <v>91</v>
      </c>
      <c r="F1959" s="4" t="s">
        <v>10137</v>
      </c>
      <c r="G1959" s="4" t="str">
        <f aca="false">IF(LEFT(I1959,3)="R1 ","L6",IF(D1959&gt;=2014,"L1",IF(D1959&gt;=1998,"L2",IF(D1959&gt;=1987,"L3",IF(D1959&gt;=1978,"L4",IF(D1959&gt;=1965,"L5","L6"))))))</f>
        <v>L1</v>
      </c>
      <c r="H1959" s="4" t="str">
        <f aca="false">IFERROR(INDEX(Lanes!$C$2:$C$60,MATCH(LEFT(I1959,FIND(" ",I1959)-1),Lanes!$A$2:$A$60,0)),"?")</f>
        <v>V</v>
      </c>
      <c r="I1959" s="4" t="s">
        <v>14012</v>
      </c>
      <c r="J1959" s="4"/>
      <c r="K1959" s="4" t="s">
        <v>370</v>
      </c>
      <c r="L1959" s="4" t="s">
        <v>352</v>
      </c>
      <c r="M1959" s="4" t="s">
        <v>14572</v>
      </c>
      <c r="N1959" s="4"/>
      <c r="O1959" s="4" t="s">
        <v>14616</v>
      </c>
      <c r="P1959" s="2" t="s">
        <v>14617</v>
      </c>
      <c r="Q1959" s="2" t="s">
        <v>14618</v>
      </c>
      <c r="R1959" s="4" t="s">
        <v>50</v>
      </c>
      <c r="S1959" s="4" t="s">
        <v>14619</v>
      </c>
      <c r="T1959" s="4" t="s">
        <v>107</v>
      </c>
      <c r="U1959" s="4"/>
      <c r="V1959" s="4"/>
      <c r="W1959" s="4" t="s">
        <v>75</v>
      </c>
      <c r="X1959" s="2" t="s">
        <v>14577</v>
      </c>
      <c r="Y1959" s="4" t="s">
        <v>77</v>
      </c>
      <c r="Z1959" s="4"/>
      <c r="AA1959" s="4"/>
      <c r="AB1959" s="4"/>
    </row>
    <row r="1960" customFormat="false" ht="75" hidden="false" customHeight="true" outlineLevel="0" collapsed="false">
      <c r="A1960" s="4" t="s">
        <v>14620</v>
      </c>
      <c r="B1960" s="4" t="s">
        <v>14569</v>
      </c>
      <c r="C1960" s="4" t="s">
        <v>14621</v>
      </c>
      <c r="D1960" s="4" t="n">
        <v>2025</v>
      </c>
      <c r="E1960" s="4" t="s">
        <v>91</v>
      </c>
      <c r="F1960" s="4" t="s">
        <v>10137</v>
      </c>
      <c r="G1960" s="4" t="str">
        <f aca="false">IF(LEFT(I1960,3)="R1 ","L6",IF(D1960&gt;=2014,"L1",IF(D1960&gt;=1998,"L2",IF(D1960&gt;=1987,"L3",IF(D1960&gt;=1978,"L4",IF(D1960&gt;=1965,"L5","L6"))))))</f>
        <v>L1</v>
      </c>
      <c r="H1960" s="4" t="str">
        <f aca="false">IFERROR(INDEX(Lanes!$C$2:$C$60,MATCH(LEFT(I1960,FIND(" ",I1960)-1),Lanes!$A$2:$A$60,0)),"?")</f>
        <v>V</v>
      </c>
      <c r="I1960" s="4" t="s">
        <v>14012</v>
      </c>
      <c r="J1960" s="4"/>
      <c r="K1960" s="4" t="s">
        <v>370</v>
      </c>
      <c r="L1960" s="4" t="s">
        <v>352</v>
      </c>
      <c r="M1960" s="4" t="s">
        <v>14572</v>
      </c>
      <c r="N1960" s="4"/>
      <c r="O1960" s="4" t="s">
        <v>14622</v>
      </c>
      <c r="P1960" s="2" t="s">
        <v>14623</v>
      </c>
      <c r="Q1960" s="2" t="s">
        <v>14624</v>
      </c>
      <c r="R1960" s="4" t="s">
        <v>50</v>
      </c>
      <c r="S1960" s="4" t="s">
        <v>14625</v>
      </c>
      <c r="T1960" s="4" t="s">
        <v>107</v>
      </c>
      <c r="U1960" s="4"/>
      <c r="V1960" s="4"/>
      <c r="W1960" s="4" t="s">
        <v>75</v>
      </c>
      <c r="X1960" s="2" t="s">
        <v>14577</v>
      </c>
      <c r="Y1960" s="4" t="s">
        <v>77</v>
      </c>
      <c r="Z1960" s="4"/>
      <c r="AA1960" s="4"/>
      <c r="AB1960" s="4"/>
    </row>
    <row r="1961" customFormat="false" ht="75" hidden="false" customHeight="true" outlineLevel="0" collapsed="false">
      <c r="A1961" s="4" t="s">
        <v>14626</v>
      </c>
      <c r="B1961" s="4" t="s">
        <v>14627</v>
      </c>
      <c r="C1961" s="4" t="s">
        <v>14628</v>
      </c>
      <c r="D1961" s="4" t="n">
        <v>2000</v>
      </c>
      <c r="E1961" s="4" t="s">
        <v>91</v>
      </c>
      <c r="F1961" s="4" t="s">
        <v>2614</v>
      </c>
      <c r="G1961" s="4" t="str">
        <f aca="false">IF(LEFT(I1961,3)="R1 ","L6",IF(D1961&gt;=2014,"L1",IF(D1961&gt;=1998,"L2",IF(D1961&gt;=1987,"L3",IF(D1961&gt;=1978,"L4",IF(D1961&gt;=1965,"L5","L6"))))))</f>
        <v>L2</v>
      </c>
      <c r="H1961" s="4" t="str">
        <f aca="false">IFERROR(INDEX(Lanes!$C$2:$C$60,MATCH(LEFT(I1961,FIND(" ",I1961)-1),Lanes!$A$2:$A$60,0)),"?")</f>
        <v>V</v>
      </c>
      <c r="I1961" s="4" t="s">
        <v>14012</v>
      </c>
      <c r="J1961" s="4"/>
      <c r="K1961" s="4" t="s">
        <v>44</v>
      </c>
      <c r="L1961" s="4" t="s">
        <v>45</v>
      </c>
      <c r="M1961" s="4" t="s">
        <v>131</v>
      </c>
      <c r="N1961" s="4"/>
      <c r="O1961" s="4" t="s">
        <v>14629</v>
      </c>
      <c r="P1961" s="2" t="s">
        <v>14630</v>
      </c>
      <c r="Q1961" s="2" t="s">
        <v>14631</v>
      </c>
      <c r="R1961" s="4" t="s">
        <v>50</v>
      </c>
      <c r="S1961" s="4" t="s">
        <v>14632</v>
      </c>
      <c r="T1961" s="4" t="s">
        <v>52</v>
      </c>
      <c r="U1961" s="4" t="s">
        <v>75</v>
      </c>
      <c r="V1961" s="4"/>
      <c r="W1961" s="4"/>
      <c r="X1961" s="2" t="s">
        <v>14633</v>
      </c>
      <c r="Y1961" s="4" t="s">
        <v>77</v>
      </c>
      <c r="Z1961" s="4"/>
      <c r="AA1961" s="4"/>
      <c r="AB1961" s="4"/>
    </row>
    <row r="1962" customFormat="false" ht="75" hidden="false" customHeight="true" outlineLevel="0" collapsed="false">
      <c r="A1962" s="4" t="s">
        <v>14634</v>
      </c>
      <c r="B1962" s="4" t="s">
        <v>14627</v>
      </c>
      <c r="C1962" s="4" t="s">
        <v>14635</v>
      </c>
      <c r="D1962" s="4" t="n">
        <v>2001</v>
      </c>
      <c r="E1962" s="4" t="s">
        <v>91</v>
      </c>
      <c r="F1962" s="4" t="s">
        <v>2198</v>
      </c>
      <c r="G1962" s="4" t="str">
        <f aca="false">IF(LEFT(I1962,3)="R1 ","L6",IF(D1962&gt;=2014,"L1",IF(D1962&gt;=1998,"L2",IF(D1962&gt;=1987,"L3",IF(D1962&gt;=1978,"L4",IF(D1962&gt;=1965,"L5","L6"))))))</f>
        <v>L2</v>
      </c>
      <c r="H1962" s="4" t="str">
        <f aca="false">IFERROR(INDEX(Lanes!$C$2:$C$60,MATCH(LEFT(I1962,FIND(" ",I1962)-1),Lanes!$A$2:$A$60,0)),"?")</f>
        <v>V</v>
      </c>
      <c r="I1962" s="4" t="s">
        <v>14012</v>
      </c>
      <c r="J1962" s="4"/>
      <c r="K1962" s="4" t="s">
        <v>429</v>
      </c>
      <c r="L1962" s="4" t="s">
        <v>45</v>
      </c>
      <c r="M1962" s="4" t="s">
        <v>131</v>
      </c>
      <c r="N1962" s="4"/>
      <c r="O1962" s="4" t="s">
        <v>14636</v>
      </c>
      <c r="P1962" s="2" t="s">
        <v>14637</v>
      </c>
      <c r="Q1962" s="2" t="s">
        <v>14638</v>
      </c>
      <c r="R1962" s="4" t="s">
        <v>50</v>
      </c>
      <c r="S1962" s="4" t="s">
        <v>14639</v>
      </c>
      <c r="T1962" s="4" t="s">
        <v>52</v>
      </c>
      <c r="U1962" s="4"/>
      <c r="V1962" s="4"/>
      <c r="W1962" s="4"/>
      <c r="X1962" s="2" t="s">
        <v>14633</v>
      </c>
      <c r="Y1962" s="4" t="s">
        <v>77</v>
      </c>
      <c r="Z1962" s="4"/>
      <c r="AA1962" s="4"/>
      <c r="AB1962" s="4"/>
    </row>
    <row r="1963" customFormat="false" ht="75" hidden="false" customHeight="true" outlineLevel="0" collapsed="false">
      <c r="A1963" s="4" t="s">
        <v>14640</v>
      </c>
      <c r="B1963" s="4" t="s">
        <v>14627</v>
      </c>
      <c r="C1963" s="4" t="s">
        <v>14641</v>
      </c>
      <c r="D1963" s="4" t="n">
        <v>2002</v>
      </c>
      <c r="E1963" s="4" t="s">
        <v>41</v>
      </c>
      <c r="F1963" s="4" t="s">
        <v>2198</v>
      </c>
      <c r="G1963" s="4" t="str">
        <f aca="false">IF(LEFT(I1963,3)="R1 ","L6",IF(D1963&gt;=2014,"L1",IF(D1963&gt;=1998,"L2",IF(D1963&gt;=1987,"L3",IF(D1963&gt;=1978,"L4",IF(D1963&gt;=1965,"L5","L6"))))))</f>
        <v>L2</v>
      </c>
      <c r="H1963" s="4" t="str">
        <f aca="false">IFERROR(INDEX(Lanes!$C$2:$C$60,MATCH(LEFT(I1963,FIND(" ",I1963)-1),Lanes!$A$2:$A$60,0)),"?")</f>
        <v>V</v>
      </c>
      <c r="I1963" s="4" t="s">
        <v>14012</v>
      </c>
      <c r="J1963" s="4"/>
      <c r="K1963" s="4" t="s">
        <v>44</v>
      </c>
      <c r="L1963" s="4" t="s">
        <v>45</v>
      </c>
      <c r="M1963" s="4" t="s">
        <v>131</v>
      </c>
      <c r="N1963" s="4"/>
      <c r="O1963" s="4" t="s">
        <v>14642</v>
      </c>
      <c r="P1963" s="2" t="s">
        <v>14643</v>
      </c>
      <c r="Q1963" s="2" t="s">
        <v>14644</v>
      </c>
      <c r="R1963" s="4" t="s">
        <v>50</v>
      </c>
      <c r="S1963" s="4" t="s">
        <v>14645</v>
      </c>
      <c r="T1963" s="4" t="s">
        <v>107</v>
      </c>
      <c r="U1963" s="4"/>
      <c r="V1963" s="4"/>
      <c r="W1963" s="4"/>
      <c r="X1963" s="2" t="s">
        <v>14633</v>
      </c>
      <c r="Y1963" s="4" t="s">
        <v>77</v>
      </c>
      <c r="Z1963" s="4"/>
      <c r="AA1963" s="4"/>
      <c r="AB1963" s="4"/>
    </row>
    <row r="1964" customFormat="false" ht="75" hidden="false" customHeight="true" outlineLevel="0" collapsed="false">
      <c r="A1964" s="4" t="s">
        <v>14646</v>
      </c>
      <c r="B1964" s="4" t="s">
        <v>14627</v>
      </c>
      <c r="C1964" s="4" t="s">
        <v>14647</v>
      </c>
      <c r="D1964" s="4" t="n">
        <v>2005</v>
      </c>
      <c r="E1964" s="4" t="s">
        <v>91</v>
      </c>
      <c r="F1964" s="4" t="s">
        <v>2198</v>
      </c>
      <c r="G1964" s="4" t="str">
        <f aca="false">IF(LEFT(I1964,3)="R1 ","L6",IF(D1964&gt;=2014,"L1",IF(D1964&gt;=1998,"L2",IF(D1964&gt;=1987,"L3",IF(D1964&gt;=1978,"L4",IF(D1964&gt;=1965,"L5","L6"))))))</f>
        <v>L2</v>
      </c>
      <c r="H1964" s="4" t="str">
        <f aca="false">IFERROR(INDEX(Lanes!$C$2:$C$60,MATCH(LEFT(I1964,FIND(" ",I1964)-1),Lanes!$A$2:$A$60,0)),"?")</f>
        <v>V</v>
      </c>
      <c r="I1964" s="4" t="s">
        <v>14012</v>
      </c>
      <c r="J1964" s="4"/>
      <c r="K1964" s="4" t="s">
        <v>429</v>
      </c>
      <c r="L1964" s="4" t="s">
        <v>45</v>
      </c>
      <c r="M1964" s="4" t="s">
        <v>131</v>
      </c>
      <c r="N1964" s="4"/>
      <c r="O1964" s="4" t="s">
        <v>14648</v>
      </c>
      <c r="P1964" s="2" t="s">
        <v>14649</v>
      </c>
      <c r="Q1964" s="2" t="s">
        <v>14650</v>
      </c>
      <c r="R1964" s="4" t="s">
        <v>50</v>
      </c>
      <c r="S1964" s="4" t="s">
        <v>14651</v>
      </c>
      <c r="T1964" s="4" t="s">
        <v>52</v>
      </c>
      <c r="U1964" s="4"/>
      <c r="V1964" s="4"/>
      <c r="W1964" s="4"/>
      <c r="X1964" s="2" t="s">
        <v>14633</v>
      </c>
      <c r="Y1964" s="4" t="s">
        <v>77</v>
      </c>
      <c r="Z1964" s="4"/>
      <c r="AA1964" s="4"/>
      <c r="AB1964" s="4"/>
    </row>
    <row r="1965" customFormat="false" ht="75" hidden="false" customHeight="true" outlineLevel="0" collapsed="false">
      <c r="A1965" s="4" t="s">
        <v>14652</v>
      </c>
      <c r="B1965" s="4" t="s">
        <v>14627</v>
      </c>
      <c r="C1965" s="4" t="s">
        <v>14653</v>
      </c>
      <c r="D1965" s="4" t="n">
        <v>2005</v>
      </c>
      <c r="E1965" s="4" t="s">
        <v>91</v>
      </c>
      <c r="F1965" s="4" t="s">
        <v>2198</v>
      </c>
      <c r="G1965" s="4" t="str">
        <f aca="false">IF(LEFT(I1965,3)="R1 ","L6",IF(D1965&gt;=2014,"L1",IF(D1965&gt;=1998,"L2",IF(D1965&gt;=1987,"L3",IF(D1965&gt;=1978,"L4",IF(D1965&gt;=1965,"L5","L6"))))))</f>
        <v>L2</v>
      </c>
      <c r="H1965" s="4" t="str">
        <f aca="false">IFERROR(INDEX(Lanes!$C$2:$C$60,MATCH(LEFT(I1965,FIND(" ",I1965)-1),Lanes!$A$2:$A$60,0)),"?")</f>
        <v>V</v>
      </c>
      <c r="I1965" s="4" t="s">
        <v>14012</v>
      </c>
      <c r="J1965" s="4"/>
      <c r="K1965" s="4" t="s">
        <v>69</v>
      </c>
      <c r="L1965" s="4" t="s">
        <v>45</v>
      </c>
      <c r="M1965" s="4" t="s">
        <v>131</v>
      </c>
      <c r="N1965" s="4"/>
      <c r="O1965" s="4" t="s">
        <v>14654</v>
      </c>
      <c r="P1965" s="2" t="s">
        <v>14655</v>
      </c>
      <c r="Q1965" s="2" t="s">
        <v>14656</v>
      </c>
      <c r="R1965" s="4" t="s">
        <v>50</v>
      </c>
      <c r="S1965" s="4" t="s">
        <v>14657</v>
      </c>
      <c r="T1965" s="4" t="s">
        <v>107</v>
      </c>
      <c r="U1965" s="4"/>
      <c r="V1965" s="4"/>
      <c r="W1965" s="4"/>
      <c r="X1965" s="2" t="s">
        <v>14633</v>
      </c>
      <c r="Y1965" s="4" t="s">
        <v>77</v>
      </c>
      <c r="Z1965" s="4"/>
      <c r="AA1965" s="4"/>
      <c r="AB1965" s="4"/>
    </row>
    <row r="1966" customFormat="false" ht="75" hidden="false" customHeight="true" outlineLevel="0" collapsed="false">
      <c r="A1966" s="4" t="s">
        <v>14658</v>
      </c>
      <c r="B1966" s="4" t="s">
        <v>14627</v>
      </c>
      <c r="C1966" s="4" t="s">
        <v>14659</v>
      </c>
      <c r="D1966" s="4" t="n">
        <v>2005</v>
      </c>
      <c r="E1966" s="4" t="s">
        <v>91</v>
      </c>
      <c r="F1966" s="4" t="s">
        <v>2198</v>
      </c>
      <c r="G1966" s="4" t="str">
        <f aca="false">IF(LEFT(I1966,3)="R1 ","L6",IF(D1966&gt;=2014,"L1",IF(D1966&gt;=1998,"L2",IF(D1966&gt;=1987,"L3",IF(D1966&gt;=1978,"L4",IF(D1966&gt;=1965,"L5","L6"))))))</f>
        <v>L2</v>
      </c>
      <c r="H1966" s="4" t="str">
        <f aca="false">IFERROR(INDEX(Lanes!$C$2:$C$60,MATCH(LEFT(I1966,FIND(" ",I1966)-1),Lanes!$A$2:$A$60,0)),"?")</f>
        <v>V</v>
      </c>
      <c r="I1966" s="4" t="s">
        <v>14012</v>
      </c>
      <c r="J1966" s="4"/>
      <c r="K1966" s="4" t="s">
        <v>429</v>
      </c>
      <c r="L1966" s="4" t="s">
        <v>45</v>
      </c>
      <c r="M1966" s="4" t="s">
        <v>131</v>
      </c>
      <c r="N1966" s="4"/>
      <c r="O1966" s="4" t="s">
        <v>14660</v>
      </c>
      <c r="P1966" s="2" t="s">
        <v>14661</v>
      </c>
      <c r="Q1966" s="2" t="s">
        <v>14662</v>
      </c>
      <c r="R1966" s="4" t="s">
        <v>50</v>
      </c>
      <c r="S1966" s="4" t="s">
        <v>14663</v>
      </c>
      <c r="T1966" s="4" t="s">
        <v>402</v>
      </c>
      <c r="U1966" s="4"/>
      <c r="V1966" s="4"/>
      <c r="W1966" s="4"/>
      <c r="X1966" s="2" t="s">
        <v>14633</v>
      </c>
      <c r="Y1966" s="4" t="s">
        <v>77</v>
      </c>
      <c r="Z1966" s="4"/>
      <c r="AA1966" s="4"/>
      <c r="AB1966" s="4"/>
    </row>
    <row r="1967" customFormat="false" ht="75" hidden="false" customHeight="true" outlineLevel="0" collapsed="false">
      <c r="A1967" s="4" t="s">
        <v>14664</v>
      </c>
      <c r="B1967" s="4" t="s">
        <v>14627</v>
      </c>
      <c r="C1967" s="4" t="s">
        <v>14665</v>
      </c>
      <c r="D1967" s="4" t="n">
        <v>2007</v>
      </c>
      <c r="E1967" s="4" t="s">
        <v>91</v>
      </c>
      <c r="F1967" s="4" t="s">
        <v>2198</v>
      </c>
      <c r="G1967" s="4" t="str">
        <f aca="false">IF(LEFT(I1967,3)="R1 ","L6",IF(D1967&gt;=2014,"L1",IF(D1967&gt;=1998,"L2",IF(D1967&gt;=1987,"L3",IF(D1967&gt;=1978,"L4",IF(D1967&gt;=1965,"L5","L6"))))))</f>
        <v>L2</v>
      </c>
      <c r="H1967" s="4" t="str">
        <f aca="false">IFERROR(INDEX(Lanes!$C$2:$C$60,MATCH(LEFT(I1967,FIND(" ",I1967)-1),Lanes!$A$2:$A$60,0)),"?")</f>
        <v>V</v>
      </c>
      <c r="I1967" s="4" t="s">
        <v>14012</v>
      </c>
      <c r="J1967" s="4"/>
      <c r="K1967" s="4" t="s">
        <v>429</v>
      </c>
      <c r="L1967" s="4" t="s">
        <v>45</v>
      </c>
      <c r="M1967" s="4" t="s">
        <v>131</v>
      </c>
      <c r="N1967" s="4"/>
      <c r="O1967" s="4" t="s">
        <v>14666</v>
      </c>
      <c r="P1967" s="2" t="s">
        <v>14667</v>
      </c>
      <c r="Q1967" s="2" t="s">
        <v>14668</v>
      </c>
      <c r="R1967" s="4" t="s">
        <v>50</v>
      </c>
      <c r="S1967" s="4" t="s">
        <v>14669</v>
      </c>
      <c r="T1967" s="4" t="s">
        <v>107</v>
      </c>
      <c r="U1967" s="4"/>
      <c r="V1967" s="4"/>
      <c r="W1967" s="4"/>
      <c r="X1967" s="2" t="s">
        <v>14633</v>
      </c>
      <c r="Y1967" s="4" t="s">
        <v>77</v>
      </c>
      <c r="Z1967" s="4"/>
      <c r="AA1967" s="4"/>
      <c r="AB1967" s="4"/>
    </row>
    <row r="1968" customFormat="false" ht="75" hidden="false" customHeight="true" outlineLevel="0" collapsed="false">
      <c r="A1968" s="4" t="s">
        <v>14670</v>
      </c>
      <c r="B1968" s="4" t="s">
        <v>14627</v>
      </c>
      <c r="C1968" s="4" t="s">
        <v>14671</v>
      </c>
      <c r="D1968" s="4" t="n">
        <v>2011</v>
      </c>
      <c r="E1968" s="4" t="s">
        <v>91</v>
      </c>
      <c r="F1968" s="4" t="s">
        <v>14672</v>
      </c>
      <c r="G1968" s="4" t="str">
        <f aca="false">IF(LEFT(I1968,3)="R1 ","L6",IF(D1968&gt;=2014,"L1",IF(D1968&gt;=1998,"L2",IF(D1968&gt;=1987,"L3",IF(D1968&gt;=1978,"L4",IF(D1968&gt;=1965,"L5","L6"))))))</f>
        <v>L2</v>
      </c>
      <c r="H1968" s="4" t="str">
        <f aca="false">IFERROR(INDEX(Lanes!$C$2:$C$60,MATCH(LEFT(I1968,FIND(" ",I1968)-1),Lanes!$A$2:$A$60,0)),"?")</f>
        <v>V</v>
      </c>
      <c r="I1968" s="4" t="s">
        <v>14012</v>
      </c>
      <c r="J1968" s="4"/>
      <c r="K1968" s="4" t="s">
        <v>44</v>
      </c>
      <c r="L1968" s="4" t="s">
        <v>45</v>
      </c>
      <c r="M1968" s="4" t="s">
        <v>131</v>
      </c>
      <c r="N1968" s="4"/>
      <c r="O1968" s="4" t="s">
        <v>14673</v>
      </c>
      <c r="P1968" s="2" t="s">
        <v>14674</v>
      </c>
      <c r="Q1968" s="2" t="s">
        <v>14675</v>
      </c>
      <c r="R1968" s="4" t="s">
        <v>50</v>
      </c>
      <c r="S1968" s="4" t="s">
        <v>14676</v>
      </c>
      <c r="T1968" s="4" t="s">
        <v>107</v>
      </c>
      <c r="U1968" s="4"/>
      <c r="V1968" s="4"/>
      <c r="W1968" s="4"/>
      <c r="X1968" s="2" t="s">
        <v>14633</v>
      </c>
      <c r="Y1968" s="4" t="s">
        <v>77</v>
      </c>
      <c r="Z1968" s="4"/>
      <c r="AA1968" s="4"/>
      <c r="AB1968" s="4"/>
    </row>
    <row r="1969" customFormat="false" ht="75" hidden="false" customHeight="true" outlineLevel="0" collapsed="false">
      <c r="A1969" s="4" t="s">
        <v>14677</v>
      </c>
      <c r="B1969" s="4" t="s">
        <v>10925</v>
      </c>
      <c r="C1969" s="4" t="s">
        <v>14678</v>
      </c>
      <c r="D1969" s="4" t="n">
        <v>2004</v>
      </c>
      <c r="E1969" s="4" t="s">
        <v>91</v>
      </c>
      <c r="F1969" s="4" t="s">
        <v>9025</v>
      </c>
      <c r="G1969" s="4" t="str">
        <f aca="false">IF(LEFT(I1969,3)="R1 ","L6",IF(D1969&gt;=2014,"L1",IF(D1969&gt;=1998,"L2",IF(D1969&gt;=1987,"L3",IF(D1969&gt;=1978,"L4",IF(D1969&gt;=1965,"L5","L6"))))))</f>
        <v>L2</v>
      </c>
      <c r="H1969" s="4" t="str">
        <f aca="false">IFERROR(INDEX(Lanes!$C$2:$C$60,MATCH(LEFT(I1969,FIND(" ",I1969)-1),Lanes!$A$2:$A$60,0)),"?")</f>
        <v>V</v>
      </c>
      <c r="I1969" s="4" t="s">
        <v>14012</v>
      </c>
      <c r="J1969" s="4"/>
      <c r="K1969" s="4" t="s">
        <v>370</v>
      </c>
      <c r="L1969" s="4" t="s">
        <v>93</v>
      </c>
      <c r="M1969" s="4" t="s">
        <v>1834</v>
      </c>
      <c r="N1969" s="4"/>
      <c r="O1969" s="4" t="s">
        <v>14679</v>
      </c>
      <c r="P1969" s="2" t="s">
        <v>14680</v>
      </c>
      <c r="Q1969" s="2" t="s">
        <v>14681</v>
      </c>
      <c r="R1969" s="4" t="s">
        <v>50</v>
      </c>
      <c r="S1969" s="4" t="s">
        <v>14682</v>
      </c>
      <c r="T1969" s="4" t="s">
        <v>107</v>
      </c>
      <c r="U1969" s="4"/>
      <c r="V1969" s="4"/>
      <c r="W1969" s="4"/>
      <c r="X1969" s="2" t="s">
        <v>10932</v>
      </c>
      <c r="Y1969" s="4" t="s">
        <v>77</v>
      </c>
      <c r="Z1969" s="4"/>
      <c r="AA1969" s="4"/>
      <c r="AB1969" s="4"/>
    </row>
    <row r="1970" customFormat="false" ht="75" hidden="false" customHeight="true" outlineLevel="0" collapsed="false">
      <c r="A1970" s="4" t="s">
        <v>14683</v>
      </c>
      <c r="B1970" s="4" t="s">
        <v>10925</v>
      </c>
      <c r="C1970" s="4" t="s">
        <v>14684</v>
      </c>
      <c r="D1970" s="4" t="n">
        <v>2008</v>
      </c>
      <c r="E1970" s="4" t="s">
        <v>91</v>
      </c>
      <c r="F1970" s="4" t="s">
        <v>9025</v>
      </c>
      <c r="G1970" s="4" t="str">
        <f aca="false">IF(LEFT(I1970,3)="R1 ","L6",IF(D1970&gt;=2014,"L1",IF(D1970&gt;=1998,"L2",IF(D1970&gt;=1987,"L3",IF(D1970&gt;=1978,"L4",IF(D1970&gt;=1965,"L5","L6"))))))</f>
        <v>L2</v>
      </c>
      <c r="H1970" s="4" t="str">
        <f aca="false">IFERROR(INDEX(Lanes!$C$2:$C$60,MATCH(LEFT(I1970,FIND(" ",I1970)-1),Lanes!$A$2:$A$60,0)),"?")</f>
        <v>V</v>
      </c>
      <c r="I1970" s="4" t="s">
        <v>14012</v>
      </c>
      <c r="J1970" s="4"/>
      <c r="K1970" s="4" t="s">
        <v>370</v>
      </c>
      <c r="L1970" s="4" t="s">
        <v>93</v>
      </c>
      <c r="M1970" s="4" t="s">
        <v>1834</v>
      </c>
      <c r="N1970" s="4"/>
      <c r="O1970" s="4" t="s">
        <v>14666</v>
      </c>
      <c r="P1970" s="2" t="s">
        <v>14685</v>
      </c>
      <c r="Q1970" s="2" t="s">
        <v>14686</v>
      </c>
      <c r="R1970" s="4" t="s">
        <v>50</v>
      </c>
      <c r="S1970" s="4" t="s">
        <v>14687</v>
      </c>
      <c r="T1970" s="4" t="s">
        <v>107</v>
      </c>
      <c r="U1970" s="4"/>
      <c r="V1970" s="4"/>
      <c r="W1970" s="4"/>
      <c r="X1970" s="2" t="s">
        <v>10932</v>
      </c>
      <c r="Y1970" s="4" t="s">
        <v>77</v>
      </c>
      <c r="Z1970" s="4"/>
      <c r="AA1970" s="4"/>
      <c r="AB1970" s="4"/>
    </row>
    <row r="1971" customFormat="false" ht="75" hidden="false" customHeight="true" outlineLevel="0" collapsed="false">
      <c r="A1971" s="4" t="s">
        <v>14688</v>
      </c>
      <c r="B1971" s="4" t="s">
        <v>10925</v>
      </c>
      <c r="C1971" s="4" t="s">
        <v>14689</v>
      </c>
      <c r="D1971" s="4" t="n">
        <v>2010</v>
      </c>
      <c r="E1971" s="4" t="s">
        <v>91</v>
      </c>
      <c r="F1971" s="4" t="s">
        <v>9025</v>
      </c>
      <c r="G1971" s="4" t="str">
        <f aca="false">IF(LEFT(I1971,3)="R1 ","L6",IF(D1971&gt;=2014,"L1",IF(D1971&gt;=1998,"L2",IF(D1971&gt;=1987,"L3",IF(D1971&gt;=1978,"L4",IF(D1971&gt;=1965,"L5","L6"))))))</f>
        <v>L2</v>
      </c>
      <c r="H1971" s="4" t="str">
        <f aca="false">IFERROR(INDEX(Lanes!$C$2:$C$60,MATCH(LEFT(I1971,FIND(" ",I1971)-1),Lanes!$A$2:$A$60,0)),"?")</f>
        <v>V</v>
      </c>
      <c r="I1971" s="4" t="s">
        <v>14012</v>
      </c>
      <c r="J1971" s="4"/>
      <c r="K1971" s="4" t="s">
        <v>370</v>
      </c>
      <c r="L1971" s="4" t="s">
        <v>93</v>
      </c>
      <c r="M1971" s="4" t="s">
        <v>1834</v>
      </c>
      <c r="N1971" s="4"/>
      <c r="O1971" s="4" t="s">
        <v>14690</v>
      </c>
      <c r="P1971" s="2" t="s">
        <v>14691</v>
      </c>
      <c r="Q1971" s="2" t="s">
        <v>14692</v>
      </c>
      <c r="R1971" s="4" t="s">
        <v>50</v>
      </c>
      <c r="S1971" s="4" t="s">
        <v>14693</v>
      </c>
      <c r="T1971" s="4" t="s">
        <v>402</v>
      </c>
      <c r="U1971" s="4"/>
      <c r="V1971" s="4"/>
      <c r="W1971" s="4"/>
      <c r="X1971" s="2" t="s">
        <v>10932</v>
      </c>
      <c r="Y1971" s="4" t="s">
        <v>77</v>
      </c>
      <c r="Z1971" s="4"/>
      <c r="AA1971" s="4"/>
      <c r="AB1971" s="4"/>
    </row>
    <row r="1972" customFormat="false" ht="75" hidden="false" customHeight="true" outlineLevel="0" collapsed="false">
      <c r="A1972" s="4" t="s">
        <v>14694</v>
      </c>
      <c r="B1972" s="4" t="s">
        <v>10925</v>
      </c>
      <c r="C1972" s="4" t="s">
        <v>14695</v>
      </c>
      <c r="D1972" s="4" t="n">
        <v>2014</v>
      </c>
      <c r="E1972" s="4" t="s">
        <v>91</v>
      </c>
      <c r="F1972" s="4" t="s">
        <v>9050</v>
      </c>
      <c r="G1972" s="4" t="str">
        <f aca="false">IF(LEFT(I1972,3)="R1 ","L6",IF(D1972&gt;=2014,"L1",IF(D1972&gt;=1998,"L2",IF(D1972&gt;=1987,"L3",IF(D1972&gt;=1978,"L4",IF(D1972&gt;=1965,"L5","L6"))))))</f>
        <v>L1</v>
      </c>
      <c r="H1972" s="4" t="str">
        <f aca="false">IFERROR(INDEX(Lanes!$C$2:$C$60,MATCH(LEFT(I1972,FIND(" ",I1972)-1),Lanes!$A$2:$A$60,0)),"?")</f>
        <v>V</v>
      </c>
      <c r="I1972" s="4" t="s">
        <v>14012</v>
      </c>
      <c r="J1972" s="4"/>
      <c r="K1972" s="4" t="s">
        <v>370</v>
      </c>
      <c r="L1972" s="4" t="s">
        <v>93</v>
      </c>
      <c r="M1972" s="4" t="s">
        <v>1834</v>
      </c>
      <c r="N1972" s="4"/>
      <c r="O1972" s="4" t="s">
        <v>14696</v>
      </c>
      <c r="P1972" s="2" t="s">
        <v>14697</v>
      </c>
      <c r="Q1972" s="2" t="s">
        <v>14698</v>
      </c>
      <c r="R1972" s="4" t="s">
        <v>50</v>
      </c>
      <c r="S1972" s="4" t="s">
        <v>14699</v>
      </c>
      <c r="T1972" s="4" t="s">
        <v>107</v>
      </c>
      <c r="U1972" s="4"/>
      <c r="V1972" s="4"/>
      <c r="W1972" s="4"/>
      <c r="X1972" s="2" t="s">
        <v>10932</v>
      </c>
      <c r="Y1972" s="4" t="s">
        <v>77</v>
      </c>
      <c r="Z1972" s="4"/>
      <c r="AA1972" s="4"/>
      <c r="AB1972" s="4"/>
    </row>
    <row r="1973" customFormat="false" ht="75" hidden="false" customHeight="true" outlineLevel="0" collapsed="false">
      <c r="A1973" s="4" t="s">
        <v>14700</v>
      </c>
      <c r="B1973" s="4" t="s">
        <v>10925</v>
      </c>
      <c r="C1973" s="4" t="s">
        <v>14701</v>
      </c>
      <c r="D1973" s="4" t="n">
        <v>2020</v>
      </c>
      <c r="E1973" s="4" t="s">
        <v>91</v>
      </c>
      <c r="F1973" s="4" t="s">
        <v>9050</v>
      </c>
      <c r="G1973" s="4" t="str">
        <f aca="false">IF(LEFT(I1973,3)="R1 ","L6",IF(D1973&gt;=2014,"L1",IF(D1973&gt;=1998,"L2",IF(D1973&gt;=1987,"L3",IF(D1973&gt;=1978,"L4",IF(D1973&gt;=1965,"L5","L6"))))))</f>
        <v>L1</v>
      </c>
      <c r="H1973" s="4" t="str">
        <f aca="false">IFERROR(INDEX(Lanes!$C$2:$C$60,MATCH(LEFT(I1973,FIND(" ",I1973)-1),Lanes!$A$2:$A$60,0)),"?")</f>
        <v>V</v>
      </c>
      <c r="I1973" s="4" t="s">
        <v>14012</v>
      </c>
      <c r="J1973" s="4"/>
      <c r="K1973" s="4" t="s">
        <v>370</v>
      </c>
      <c r="L1973" s="4" t="s">
        <v>93</v>
      </c>
      <c r="M1973" s="4" t="s">
        <v>1834</v>
      </c>
      <c r="N1973" s="4"/>
      <c r="O1973" s="4" t="s">
        <v>14702</v>
      </c>
      <c r="P1973" s="2" t="s">
        <v>14703</v>
      </c>
      <c r="Q1973" s="2" t="s">
        <v>14704</v>
      </c>
      <c r="R1973" s="4" t="s">
        <v>50</v>
      </c>
      <c r="S1973" s="4" t="s">
        <v>14705</v>
      </c>
      <c r="T1973" s="4" t="s">
        <v>402</v>
      </c>
      <c r="U1973" s="4"/>
      <c r="V1973" s="4"/>
      <c r="W1973" s="4"/>
      <c r="X1973" s="2" t="s">
        <v>10932</v>
      </c>
      <c r="Y1973" s="4" t="s">
        <v>77</v>
      </c>
      <c r="Z1973" s="4"/>
      <c r="AA1973" s="4"/>
      <c r="AB1973" s="4"/>
    </row>
    <row r="1974" customFormat="false" ht="75" hidden="false" customHeight="true" outlineLevel="0" collapsed="false">
      <c r="A1974" s="4" t="s">
        <v>14706</v>
      </c>
      <c r="B1974" s="4" t="s">
        <v>14707</v>
      </c>
      <c r="C1974" s="4" t="s">
        <v>14708</v>
      </c>
      <c r="D1974" s="4" t="n">
        <v>2002</v>
      </c>
      <c r="E1974" s="4" t="s">
        <v>91</v>
      </c>
      <c r="F1974" s="4" t="s">
        <v>910</v>
      </c>
      <c r="G1974" s="4" t="str">
        <f aca="false">IF(LEFT(I1974,3)="R1 ","L6",IF(D1974&gt;=2014,"L1",IF(D1974&gt;=1998,"L2",IF(D1974&gt;=1987,"L3",IF(D1974&gt;=1978,"L4",IF(D1974&gt;=1965,"L5","L6"))))))</f>
        <v>L2</v>
      </c>
      <c r="H1974" s="4" t="str">
        <f aca="false">IFERROR(INDEX(Lanes!$C$2:$C$60,MATCH(LEFT(I1974,FIND(" ",I1974)-1),Lanes!$A$2:$A$60,0)),"?")</f>
        <v>V</v>
      </c>
      <c r="I1974" s="4" t="s">
        <v>14012</v>
      </c>
      <c r="J1974" s="4"/>
      <c r="K1974" s="4" t="s">
        <v>925</v>
      </c>
      <c r="L1974" s="4" t="s">
        <v>93</v>
      </c>
      <c r="M1974" s="4" t="s">
        <v>1834</v>
      </c>
      <c r="N1974" s="4"/>
      <c r="O1974" s="4" t="s">
        <v>14709</v>
      </c>
      <c r="P1974" s="2" t="s">
        <v>14710</v>
      </c>
      <c r="Q1974" s="2" t="s">
        <v>14711</v>
      </c>
      <c r="R1974" s="4" t="s">
        <v>50</v>
      </c>
      <c r="S1974" s="4" t="s">
        <v>14712</v>
      </c>
      <c r="T1974" s="4" t="s">
        <v>402</v>
      </c>
      <c r="U1974" s="4"/>
      <c r="V1974" s="4"/>
      <c r="W1974" s="4"/>
      <c r="X1974" s="2" t="s">
        <v>14713</v>
      </c>
      <c r="Y1974" s="4" t="s">
        <v>77</v>
      </c>
      <c r="Z1974" s="4"/>
      <c r="AA1974" s="4"/>
      <c r="AB1974" s="4"/>
    </row>
    <row r="1975" customFormat="false" ht="75" hidden="false" customHeight="true" outlineLevel="0" collapsed="false">
      <c r="A1975" s="4" t="s">
        <v>14714</v>
      </c>
      <c r="B1975" s="4" t="s">
        <v>14715</v>
      </c>
      <c r="C1975" s="4" t="s">
        <v>14716</v>
      </c>
      <c r="D1975" s="4" t="n">
        <v>2002</v>
      </c>
      <c r="E1975" s="4" t="s">
        <v>91</v>
      </c>
      <c r="F1975" s="4" t="s">
        <v>14717</v>
      </c>
      <c r="G1975" s="4" t="str">
        <f aca="false">IF(LEFT(I1975,3)="R1 ","L6",IF(D1975&gt;=2014,"L1",IF(D1975&gt;=1998,"L2",IF(D1975&gt;=1987,"L3",IF(D1975&gt;=1978,"L4",IF(D1975&gt;=1965,"L5","L6"))))))</f>
        <v>L2</v>
      </c>
      <c r="H1975" s="4" t="str">
        <f aca="false">IFERROR(INDEX(Lanes!$C$2:$C$60,MATCH(LEFT(I1975,FIND(" ",I1975)-1),Lanes!$A$2:$A$60,0)),"?")</f>
        <v>V</v>
      </c>
      <c r="I1975" s="4" t="s">
        <v>14012</v>
      </c>
      <c r="J1975" s="4"/>
      <c r="K1975" s="4" t="s">
        <v>370</v>
      </c>
      <c r="L1975" s="4" t="s">
        <v>472</v>
      </c>
      <c r="M1975" s="4" t="s">
        <v>990</v>
      </c>
      <c r="N1975" s="4" t="s">
        <v>14718</v>
      </c>
      <c r="O1975" s="4" t="s">
        <v>14719</v>
      </c>
      <c r="P1975" s="2" t="s">
        <v>14720</v>
      </c>
      <c r="Q1975" s="2" t="s">
        <v>14721</v>
      </c>
      <c r="R1975" s="4" t="s">
        <v>50</v>
      </c>
      <c r="S1975" s="4" t="s">
        <v>14722</v>
      </c>
      <c r="T1975" s="4" t="s">
        <v>52</v>
      </c>
      <c r="U1975" s="4" t="s">
        <v>75</v>
      </c>
      <c r="V1975" s="4"/>
      <c r="W1975" s="4"/>
      <c r="X1975" s="2" t="s">
        <v>14723</v>
      </c>
      <c r="Y1975" s="4" t="s">
        <v>77</v>
      </c>
      <c r="Z1975" s="4"/>
      <c r="AA1975" s="4"/>
      <c r="AB1975" s="4"/>
    </row>
    <row r="1976" customFormat="false" ht="75" hidden="false" customHeight="true" outlineLevel="0" collapsed="false">
      <c r="A1976" s="4" t="s">
        <v>14724</v>
      </c>
      <c r="B1976" s="4" t="s">
        <v>14715</v>
      </c>
      <c r="C1976" s="4" t="s">
        <v>14725</v>
      </c>
      <c r="D1976" s="4" t="n">
        <v>2003</v>
      </c>
      <c r="E1976" s="4" t="s">
        <v>91</v>
      </c>
      <c r="F1976" s="4" t="s">
        <v>14726</v>
      </c>
      <c r="G1976" s="4" t="str">
        <f aca="false">IF(LEFT(I1976,3)="R1 ","L6",IF(D1976&gt;=2014,"L1",IF(D1976&gt;=1998,"L2",IF(D1976&gt;=1987,"L3",IF(D1976&gt;=1978,"L4",IF(D1976&gt;=1965,"L5","L6"))))))</f>
        <v>L2</v>
      </c>
      <c r="H1976" s="4" t="str">
        <f aca="false">IFERROR(INDEX(Lanes!$C$2:$C$60,MATCH(LEFT(I1976,FIND(" ",I1976)-1),Lanes!$A$2:$A$60,0)),"?")</f>
        <v>V</v>
      </c>
      <c r="I1976" s="4" t="s">
        <v>14012</v>
      </c>
      <c r="J1976" s="4"/>
      <c r="K1976" s="4" t="s">
        <v>370</v>
      </c>
      <c r="L1976" s="4" t="s">
        <v>472</v>
      </c>
      <c r="M1976" s="4" t="s">
        <v>990</v>
      </c>
      <c r="N1976" s="4" t="s">
        <v>14718</v>
      </c>
      <c r="O1976" s="4" t="s">
        <v>14727</v>
      </c>
      <c r="P1976" s="2" t="s">
        <v>14728</v>
      </c>
      <c r="Q1976" s="2" t="s">
        <v>14729</v>
      </c>
      <c r="R1976" s="4" t="s">
        <v>50</v>
      </c>
      <c r="S1976" s="4" t="s">
        <v>14730</v>
      </c>
      <c r="T1976" s="4" t="s">
        <v>107</v>
      </c>
      <c r="U1976" s="4"/>
      <c r="V1976" s="4"/>
      <c r="W1976" s="4"/>
      <c r="X1976" s="2" t="s">
        <v>14723</v>
      </c>
      <c r="Y1976" s="4" t="s">
        <v>77</v>
      </c>
      <c r="Z1976" s="4"/>
      <c r="AA1976" s="4"/>
      <c r="AB1976" s="4"/>
    </row>
    <row r="1977" customFormat="false" ht="75" hidden="false" customHeight="true" outlineLevel="0" collapsed="false">
      <c r="A1977" s="4" t="s">
        <v>14731</v>
      </c>
      <c r="B1977" s="4" t="s">
        <v>14715</v>
      </c>
      <c r="C1977" s="4" t="s">
        <v>14732</v>
      </c>
      <c r="D1977" s="4" t="n">
        <v>2005</v>
      </c>
      <c r="E1977" s="4" t="s">
        <v>91</v>
      </c>
      <c r="F1977" s="4" t="s">
        <v>14726</v>
      </c>
      <c r="G1977" s="4" t="str">
        <f aca="false">IF(LEFT(I1977,3)="R1 ","L6",IF(D1977&gt;=2014,"L1",IF(D1977&gt;=1998,"L2",IF(D1977&gt;=1987,"L3",IF(D1977&gt;=1978,"L4",IF(D1977&gt;=1965,"L5","L6"))))))</f>
        <v>L2</v>
      </c>
      <c r="H1977" s="4" t="str">
        <f aca="false">IFERROR(INDEX(Lanes!$C$2:$C$60,MATCH(LEFT(I1977,FIND(" ",I1977)-1),Lanes!$A$2:$A$60,0)),"?")</f>
        <v>V</v>
      </c>
      <c r="I1977" s="4" t="s">
        <v>14012</v>
      </c>
      <c r="J1977" s="4"/>
      <c r="K1977" s="4" t="s">
        <v>370</v>
      </c>
      <c r="L1977" s="4" t="s">
        <v>472</v>
      </c>
      <c r="M1977" s="4" t="s">
        <v>990</v>
      </c>
      <c r="N1977" s="4" t="s">
        <v>14718</v>
      </c>
      <c r="O1977" s="4" t="s">
        <v>14733</v>
      </c>
      <c r="P1977" s="2" t="s">
        <v>14734</v>
      </c>
      <c r="Q1977" s="2" t="s">
        <v>14735</v>
      </c>
      <c r="R1977" s="4" t="s">
        <v>50</v>
      </c>
      <c r="S1977" s="4" t="s">
        <v>14736</v>
      </c>
      <c r="T1977" s="4" t="s">
        <v>107</v>
      </c>
      <c r="U1977" s="4"/>
      <c r="V1977" s="4"/>
      <c r="W1977" s="4"/>
      <c r="X1977" s="2" t="s">
        <v>14723</v>
      </c>
      <c r="Y1977" s="4" t="s">
        <v>77</v>
      </c>
      <c r="Z1977" s="4"/>
      <c r="AA1977" s="4"/>
      <c r="AB1977" s="4"/>
    </row>
    <row r="1978" customFormat="false" ht="75" hidden="false" customHeight="true" outlineLevel="0" collapsed="false">
      <c r="A1978" s="4" t="s">
        <v>14737</v>
      </c>
      <c r="B1978" s="4" t="s">
        <v>14715</v>
      </c>
      <c r="C1978" s="4" t="s">
        <v>14738</v>
      </c>
      <c r="D1978" s="4" t="n">
        <v>2007</v>
      </c>
      <c r="E1978" s="4" t="s">
        <v>91</v>
      </c>
      <c r="F1978" s="4" t="s">
        <v>14726</v>
      </c>
      <c r="G1978" s="4" t="str">
        <f aca="false">IF(LEFT(I1978,3)="R1 ","L6",IF(D1978&gt;=2014,"L1",IF(D1978&gt;=1998,"L2",IF(D1978&gt;=1987,"L3",IF(D1978&gt;=1978,"L4",IF(D1978&gt;=1965,"L5","L6"))))))</f>
        <v>L2</v>
      </c>
      <c r="H1978" s="4" t="str">
        <f aca="false">IFERROR(INDEX(Lanes!$C$2:$C$60,MATCH(LEFT(I1978,FIND(" ",I1978)-1),Lanes!$A$2:$A$60,0)),"?")</f>
        <v>V</v>
      </c>
      <c r="I1978" s="4" t="s">
        <v>14012</v>
      </c>
      <c r="J1978" s="4"/>
      <c r="K1978" s="4" t="s">
        <v>370</v>
      </c>
      <c r="L1978" s="4" t="s">
        <v>472</v>
      </c>
      <c r="M1978" s="4" t="s">
        <v>990</v>
      </c>
      <c r="N1978" s="4" t="s">
        <v>14718</v>
      </c>
      <c r="O1978" s="4" t="s">
        <v>14739</v>
      </c>
      <c r="P1978" s="2" t="s">
        <v>14740</v>
      </c>
      <c r="Q1978" s="2" t="s">
        <v>14741</v>
      </c>
      <c r="R1978" s="4" t="s">
        <v>50</v>
      </c>
      <c r="S1978" s="4" t="s">
        <v>14742</v>
      </c>
      <c r="T1978" s="4" t="s">
        <v>52</v>
      </c>
      <c r="U1978" s="4"/>
      <c r="V1978" s="4"/>
      <c r="W1978" s="4"/>
      <c r="X1978" s="2" t="s">
        <v>14723</v>
      </c>
      <c r="Y1978" s="4" t="s">
        <v>77</v>
      </c>
      <c r="Z1978" s="4"/>
      <c r="AA1978" s="4"/>
      <c r="AB1978" s="4"/>
    </row>
    <row r="1979" customFormat="false" ht="75" hidden="false" customHeight="true" outlineLevel="0" collapsed="false">
      <c r="A1979" s="4" t="s">
        <v>14743</v>
      </c>
      <c r="B1979" s="4" t="s">
        <v>14715</v>
      </c>
      <c r="C1979" s="4" t="s">
        <v>14744</v>
      </c>
      <c r="D1979" s="4" t="n">
        <v>2011</v>
      </c>
      <c r="E1979" s="4" t="s">
        <v>91</v>
      </c>
      <c r="F1979" s="4" t="s">
        <v>14726</v>
      </c>
      <c r="G1979" s="4" t="str">
        <f aca="false">IF(LEFT(I1979,3)="R1 ","L6",IF(D1979&gt;=2014,"L1",IF(D1979&gt;=1998,"L2",IF(D1979&gt;=1987,"L3",IF(D1979&gt;=1978,"L4",IF(D1979&gt;=1965,"L5","L6"))))))</f>
        <v>L2</v>
      </c>
      <c r="H1979" s="4" t="str">
        <f aca="false">IFERROR(INDEX(Lanes!$C$2:$C$60,MATCH(LEFT(I1979,FIND(" ",I1979)-1),Lanes!$A$2:$A$60,0)),"?")</f>
        <v>V</v>
      </c>
      <c r="I1979" s="4" t="s">
        <v>14012</v>
      </c>
      <c r="J1979" s="4"/>
      <c r="K1979" s="4" t="s">
        <v>370</v>
      </c>
      <c r="L1979" s="4" t="s">
        <v>472</v>
      </c>
      <c r="M1979" s="4" t="s">
        <v>990</v>
      </c>
      <c r="N1979" s="4" t="s">
        <v>14718</v>
      </c>
      <c r="O1979" s="4" t="s">
        <v>14745</v>
      </c>
      <c r="P1979" s="2" t="s">
        <v>14746</v>
      </c>
      <c r="Q1979" s="2" t="s">
        <v>14747</v>
      </c>
      <c r="R1979" s="4" t="s">
        <v>50</v>
      </c>
      <c r="S1979" s="4" t="s">
        <v>14748</v>
      </c>
      <c r="T1979" s="4" t="s">
        <v>107</v>
      </c>
      <c r="U1979" s="4"/>
      <c r="V1979" s="4"/>
      <c r="W1979" s="4"/>
      <c r="X1979" s="2" t="s">
        <v>14723</v>
      </c>
      <c r="Y1979" s="4" t="s">
        <v>77</v>
      </c>
      <c r="Z1979" s="4"/>
      <c r="AA1979" s="4"/>
      <c r="AB1979" s="4"/>
    </row>
    <row r="1980" customFormat="false" ht="75" hidden="false" customHeight="true" outlineLevel="0" collapsed="false">
      <c r="A1980" s="4" t="s">
        <v>14749</v>
      </c>
      <c r="B1980" s="4" t="s">
        <v>14750</v>
      </c>
      <c r="C1980" s="4" t="s">
        <v>14751</v>
      </c>
      <c r="D1980" s="4" t="n">
        <v>2014</v>
      </c>
      <c r="E1980" s="4" t="s">
        <v>91</v>
      </c>
      <c r="F1980" s="4" t="s">
        <v>14726</v>
      </c>
      <c r="G1980" s="4" t="str">
        <f aca="false">IF(LEFT(I1980,3)="R1 ","L6",IF(D1980&gt;=2014,"L1",IF(D1980&gt;=1998,"L2",IF(D1980&gt;=1987,"L3",IF(D1980&gt;=1978,"L4",IF(D1980&gt;=1965,"L5","L6"))))))</f>
        <v>L1</v>
      </c>
      <c r="H1980" s="4" t="str">
        <f aca="false">IFERROR(INDEX(Lanes!$C$2:$C$60,MATCH(LEFT(I1980,FIND(" ",I1980)-1),Lanes!$A$2:$A$60,0)),"?")</f>
        <v>V</v>
      </c>
      <c r="I1980" s="4" t="s">
        <v>14012</v>
      </c>
      <c r="J1980" s="4"/>
      <c r="K1980" s="4" t="s">
        <v>44</v>
      </c>
      <c r="L1980" s="4" t="s">
        <v>472</v>
      </c>
      <c r="M1980" s="4" t="s">
        <v>990</v>
      </c>
      <c r="N1980" s="4" t="s">
        <v>14718</v>
      </c>
      <c r="O1980" s="4" t="s">
        <v>14752</v>
      </c>
      <c r="P1980" s="2" t="s">
        <v>14753</v>
      </c>
      <c r="Q1980" s="2" t="s">
        <v>14754</v>
      </c>
      <c r="R1980" s="4" t="s">
        <v>50</v>
      </c>
      <c r="S1980" s="4" t="s">
        <v>14755</v>
      </c>
      <c r="T1980" s="4" t="s">
        <v>52</v>
      </c>
      <c r="U1980" s="4" t="s">
        <v>75</v>
      </c>
      <c r="V1980" s="4"/>
      <c r="W1980" s="4"/>
      <c r="X1980" s="2" t="s">
        <v>14756</v>
      </c>
      <c r="Y1980" s="4" t="s">
        <v>77</v>
      </c>
      <c r="Z1980" s="4"/>
      <c r="AA1980" s="4"/>
      <c r="AB1980" s="4"/>
    </row>
    <row r="1981" customFormat="false" ht="75" hidden="false" customHeight="true" outlineLevel="0" collapsed="false">
      <c r="A1981" s="4" t="s">
        <v>14757</v>
      </c>
      <c r="B1981" s="4" t="s">
        <v>14750</v>
      </c>
      <c r="C1981" s="4" t="s">
        <v>14758</v>
      </c>
      <c r="D1981" s="4" t="n">
        <v>2019</v>
      </c>
      <c r="E1981" s="4" t="s">
        <v>91</v>
      </c>
      <c r="F1981" s="4" t="s">
        <v>14726</v>
      </c>
      <c r="G1981" s="4" t="str">
        <f aca="false">IF(LEFT(I1981,3)="R1 ","L6",IF(D1981&gt;=2014,"L1",IF(D1981&gt;=1998,"L2",IF(D1981&gt;=1987,"L3",IF(D1981&gt;=1978,"L4",IF(D1981&gt;=1965,"L5","L6"))))))</f>
        <v>L1</v>
      </c>
      <c r="H1981" s="4" t="str">
        <f aca="false">IFERROR(INDEX(Lanes!$C$2:$C$60,MATCH(LEFT(I1981,FIND(" ",I1981)-1),Lanes!$A$2:$A$60,0)),"?")</f>
        <v>V</v>
      </c>
      <c r="I1981" s="4" t="s">
        <v>14012</v>
      </c>
      <c r="J1981" s="4"/>
      <c r="K1981" s="4" t="s">
        <v>44</v>
      </c>
      <c r="L1981" s="4" t="s">
        <v>472</v>
      </c>
      <c r="M1981" s="4" t="s">
        <v>990</v>
      </c>
      <c r="N1981" s="4" t="s">
        <v>14718</v>
      </c>
      <c r="O1981" s="4" t="s">
        <v>14752</v>
      </c>
      <c r="P1981" s="2" t="s">
        <v>14759</v>
      </c>
      <c r="Q1981" s="2" t="s">
        <v>14760</v>
      </c>
      <c r="R1981" s="4" t="s">
        <v>50</v>
      </c>
      <c r="S1981" s="4" t="s">
        <v>14761</v>
      </c>
      <c r="T1981" s="4" t="s">
        <v>107</v>
      </c>
      <c r="U1981" s="4"/>
      <c r="V1981" s="4"/>
      <c r="W1981" s="4"/>
      <c r="X1981" s="2" t="s">
        <v>14756</v>
      </c>
      <c r="Y1981" s="4" t="s">
        <v>77</v>
      </c>
      <c r="Z1981" s="4"/>
      <c r="AA1981" s="4"/>
      <c r="AB1981" s="4"/>
    </row>
    <row r="1982" customFormat="false" ht="75" hidden="false" customHeight="true" outlineLevel="0" collapsed="false">
      <c r="A1982" s="4" t="s">
        <v>14762</v>
      </c>
      <c r="B1982" s="4" t="s">
        <v>14750</v>
      </c>
      <c r="C1982" s="4" t="s">
        <v>14763</v>
      </c>
      <c r="D1982" s="4" t="n">
        <v>2022</v>
      </c>
      <c r="E1982" s="4" t="s">
        <v>91</v>
      </c>
      <c r="F1982" s="4" t="s">
        <v>14726</v>
      </c>
      <c r="G1982" s="4" t="str">
        <f aca="false">IF(LEFT(I1982,3)="R1 ","L6",IF(D1982&gt;=2014,"L1",IF(D1982&gt;=1998,"L2",IF(D1982&gt;=1987,"L3",IF(D1982&gt;=1978,"L4",IF(D1982&gt;=1965,"L5","L6"))))))</f>
        <v>L1</v>
      </c>
      <c r="H1982" s="4" t="str">
        <f aca="false">IFERROR(INDEX(Lanes!$C$2:$C$60,MATCH(LEFT(I1982,FIND(" ",I1982)-1),Lanes!$A$2:$A$60,0)),"?")</f>
        <v>V</v>
      </c>
      <c r="I1982" s="4" t="s">
        <v>14012</v>
      </c>
      <c r="J1982" s="4"/>
      <c r="K1982" s="4" t="s">
        <v>44</v>
      </c>
      <c r="L1982" s="4" t="s">
        <v>472</v>
      </c>
      <c r="M1982" s="4" t="s">
        <v>990</v>
      </c>
      <c r="N1982" s="4" t="s">
        <v>14718</v>
      </c>
      <c r="O1982" s="4" t="s">
        <v>14764</v>
      </c>
      <c r="P1982" s="2" t="s">
        <v>14765</v>
      </c>
      <c r="Q1982" s="2" t="s">
        <v>14766</v>
      </c>
      <c r="R1982" s="4" t="s">
        <v>50</v>
      </c>
      <c r="S1982" s="4" t="s">
        <v>14767</v>
      </c>
      <c r="T1982" s="4" t="s">
        <v>107</v>
      </c>
      <c r="U1982" s="4"/>
      <c r="V1982" s="4"/>
      <c r="W1982" s="4"/>
      <c r="X1982" s="2" t="s">
        <v>14756</v>
      </c>
      <c r="Y1982" s="4" t="s">
        <v>77</v>
      </c>
      <c r="Z1982" s="4"/>
      <c r="AA1982" s="4"/>
      <c r="AB1982" s="4"/>
    </row>
    <row r="1983" customFormat="false" ht="75" hidden="false" customHeight="true" outlineLevel="0" collapsed="false">
      <c r="A1983" s="4" t="s">
        <v>14768</v>
      </c>
      <c r="B1983" s="4" t="s">
        <v>14750</v>
      </c>
      <c r="C1983" s="4" t="s">
        <v>14769</v>
      </c>
      <c r="D1983" s="4" t="n">
        <v>2025</v>
      </c>
      <c r="E1983" s="4" t="s">
        <v>91</v>
      </c>
      <c r="F1983" s="4" t="s">
        <v>14726</v>
      </c>
      <c r="G1983" s="4" t="str">
        <f aca="false">IF(LEFT(I1983,3)="R1 ","L6",IF(D1983&gt;=2014,"L1",IF(D1983&gt;=1998,"L2",IF(D1983&gt;=1987,"L3",IF(D1983&gt;=1978,"L4",IF(D1983&gt;=1965,"L5","L6"))))))</f>
        <v>L1</v>
      </c>
      <c r="H1983" s="4" t="str">
        <f aca="false">IFERROR(INDEX(Lanes!$C$2:$C$60,MATCH(LEFT(I1983,FIND(" ",I1983)-1),Lanes!$A$2:$A$60,0)),"?")</f>
        <v>V</v>
      </c>
      <c r="I1983" s="4" t="s">
        <v>14012</v>
      </c>
      <c r="J1983" s="4"/>
      <c r="K1983" s="4" t="s">
        <v>44</v>
      </c>
      <c r="L1983" s="4" t="s">
        <v>472</v>
      </c>
      <c r="M1983" s="4" t="s">
        <v>990</v>
      </c>
      <c r="N1983" s="4" t="s">
        <v>14718</v>
      </c>
      <c r="O1983" s="4" t="s">
        <v>14770</v>
      </c>
      <c r="P1983" s="2" t="s">
        <v>14771</v>
      </c>
      <c r="Q1983" s="2" t="s">
        <v>14772</v>
      </c>
      <c r="R1983" s="4" t="s">
        <v>50</v>
      </c>
      <c r="S1983" s="4" t="s">
        <v>14773</v>
      </c>
      <c r="T1983" s="4" t="s">
        <v>402</v>
      </c>
      <c r="U1983" s="4"/>
      <c r="V1983" s="4"/>
      <c r="W1983" s="4"/>
      <c r="X1983" s="2" t="s">
        <v>14756</v>
      </c>
      <c r="Y1983" s="4" t="s">
        <v>77</v>
      </c>
      <c r="Z1983" s="4"/>
      <c r="AA1983" s="4"/>
      <c r="AB1983" s="4"/>
    </row>
    <row r="1984" customFormat="false" ht="75" hidden="false" customHeight="true" outlineLevel="0" collapsed="false">
      <c r="A1984" s="4" t="s">
        <v>14774</v>
      </c>
      <c r="B1984" s="4" t="s">
        <v>14775</v>
      </c>
      <c r="C1984" s="4" t="s">
        <v>14776</v>
      </c>
      <c r="D1984" s="4" t="n">
        <v>2008</v>
      </c>
      <c r="E1984" s="4" t="s">
        <v>413</v>
      </c>
      <c r="F1984" s="4" t="s">
        <v>14777</v>
      </c>
      <c r="G1984" s="4" t="str">
        <f aca="false">IF(LEFT(I1984,3)="R1 ","L6",IF(D1984&gt;=2014,"L1",IF(D1984&gt;=1998,"L2",IF(D1984&gt;=1987,"L3",IF(D1984&gt;=1978,"L4",IF(D1984&gt;=1965,"L5","L6"))))))</f>
        <v>L2</v>
      </c>
      <c r="H1984" s="4" t="str">
        <f aca="false">IFERROR(INDEX(Lanes!$C$2:$C$60,MATCH(LEFT(I1984,FIND(" ",I1984)-1),Lanes!$A$2:$A$60,0)),"?")</f>
        <v>V</v>
      </c>
      <c r="I1984" s="4" t="s">
        <v>14012</v>
      </c>
      <c r="J1984" s="4"/>
      <c r="K1984" s="4" t="s">
        <v>44</v>
      </c>
      <c r="L1984" s="4" t="s">
        <v>45</v>
      </c>
      <c r="M1984" s="4" t="s">
        <v>131</v>
      </c>
      <c r="N1984" s="4"/>
      <c r="O1984" s="4" t="s">
        <v>14778</v>
      </c>
      <c r="P1984" s="2" t="s">
        <v>14779</v>
      </c>
      <c r="Q1984" s="2" t="s">
        <v>14780</v>
      </c>
      <c r="R1984" s="4" t="s">
        <v>50</v>
      </c>
      <c r="S1984" s="4" t="s">
        <v>14776</v>
      </c>
      <c r="T1984" s="4" t="s">
        <v>402</v>
      </c>
      <c r="U1984" s="4"/>
      <c r="V1984" s="4"/>
      <c r="W1984" s="4"/>
      <c r="X1984" s="2" t="s">
        <v>14781</v>
      </c>
      <c r="Y1984" s="4" t="s">
        <v>77</v>
      </c>
      <c r="Z1984" s="4"/>
      <c r="AA1984" s="4"/>
      <c r="AB1984" s="4"/>
    </row>
    <row r="1985" customFormat="false" ht="75" hidden="false" customHeight="true" outlineLevel="0" collapsed="false">
      <c r="A1985" s="4" t="s">
        <v>14782</v>
      </c>
      <c r="B1985" s="4" t="s">
        <v>14775</v>
      </c>
      <c r="C1985" s="4" t="s">
        <v>14783</v>
      </c>
      <c r="D1985" s="4" t="n">
        <v>2010</v>
      </c>
      <c r="E1985" s="4" t="s">
        <v>91</v>
      </c>
      <c r="F1985" s="4" t="s">
        <v>14777</v>
      </c>
      <c r="G1985" s="4" t="str">
        <f aca="false">IF(LEFT(I1985,3)="R1 ","L6",IF(D1985&gt;=2014,"L1",IF(D1985&gt;=1998,"L2",IF(D1985&gt;=1987,"L3",IF(D1985&gt;=1978,"L4",IF(D1985&gt;=1965,"L5","L6"))))))</f>
        <v>L2</v>
      </c>
      <c r="H1985" s="4" t="str">
        <f aca="false">IFERROR(INDEX(Lanes!$C$2:$C$60,MATCH(LEFT(I1985,FIND(" ",I1985)-1),Lanes!$A$2:$A$60,0)),"?")</f>
        <v>V</v>
      </c>
      <c r="I1985" s="4" t="s">
        <v>14012</v>
      </c>
      <c r="J1985" s="4"/>
      <c r="K1985" s="4" t="s">
        <v>44</v>
      </c>
      <c r="L1985" s="4" t="s">
        <v>45</v>
      </c>
      <c r="M1985" s="4" t="s">
        <v>131</v>
      </c>
      <c r="N1985" s="4"/>
      <c r="O1985" s="4" t="s">
        <v>14784</v>
      </c>
      <c r="P1985" s="2" t="s">
        <v>14785</v>
      </c>
      <c r="Q1985" s="2" t="s">
        <v>14786</v>
      </c>
      <c r="R1985" s="4" t="s">
        <v>50</v>
      </c>
      <c r="S1985" s="4" t="s">
        <v>14787</v>
      </c>
      <c r="T1985" s="4" t="s">
        <v>52</v>
      </c>
      <c r="U1985" s="4"/>
      <c r="V1985" s="4"/>
      <c r="W1985" s="4"/>
      <c r="X1985" s="2" t="s">
        <v>14781</v>
      </c>
      <c r="Y1985" s="4" t="s">
        <v>77</v>
      </c>
      <c r="Z1985" s="4"/>
      <c r="AA1985" s="4"/>
      <c r="AB1985" s="4"/>
    </row>
    <row r="1986" customFormat="false" ht="75" hidden="false" customHeight="true" outlineLevel="0" collapsed="false">
      <c r="A1986" s="4" t="s">
        <v>14788</v>
      </c>
      <c r="B1986" s="4" t="s">
        <v>14775</v>
      </c>
      <c r="C1986" s="4" t="s">
        <v>14789</v>
      </c>
      <c r="D1986" s="4" t="n">
        <v>2013</v>
      </c>
      <c r="E1986" s="4" t="s">
        <v>91</v>
      </c>
      <c r="F1986" s="4" t="s">
        <v>9050</v>
      </c>
      <c r="G1986" s="4" t="str">
        <f aca="false">IF(LEFT(I1986,3)="R1 ","L6",IF(D1986&gt;=2014,"L1",IF(D1986&gt;=1998,"L2",IF(D1986&gt;=1987,"L3",IF(D1986&gt;=1978,"L4",IF(D1986&gt;=1965,"L5","L6"))))))</f>
        <v>L2</v>
      </c>
      <c r="H1986" s="4" t="str">
        <f aca="false">IFERROR(INDEX(Lanes!$C$2:$C$60,MATCH(LEFT(I1986,FIND(" ",I1986)-1),Lanes!$A$2:$A$60,0)),"?")</f>
        <v>V</v>
      </c>
      <c r="I1986" s="4" t="s">
        <v>14012</v>
      </c>
      <c r="J1986" s="4"/>
      <c r="K1986" s="4" t="s">
        <v>44</v>
      </c>
      <c r="L1986" s="4" t="s">
        <v>45</v>
      </c>
      <c r="M1986" s="4" t="s">
        <v>131</v>
      </c>
      <c r="N1986" s="4"/>
      <c r="O1986" s="4" t="s">
        <v>14790</v>
      </c>
      <c r="P1986" s="2" t="s">
        <v>14791</v>
      </c>
      <c r="Q1986" s="2" t="s">
        <v>14792</v>
      </c>
      <c r="R1986" s="4" t="s">
        <v>50</v>
      </c>
      <c r="S1986" s="4" t="s">
        <v>14793</v>
      </c>
      <c r="T1986" s="4" t="s">
        <v>107</v>
      </c>
      <c r="U1986" s="4"/>
      <c r="V1986" s="4"/>
      <c r="W1986" s="4"/>
      <c r="X1986" s="2" t="s">
        <v>14781</v>
      </c>
      <c r="Y1986" s="4" t="s">
        <v>77</v>
      </c>
      <c r="Z1986" s="4"/>
      <c r="AA1986" s="4"/>
      <c r="AB1986" s="4"/>
    </row>
    <row r="1987" customFormat="false" ht="75" hidden="false" customHeight="true" outlineLevel="0" collapsed="false">
      <c r="A1987" s="4" t="s">
        <v>14794</v>
      </c>
      <c r="B1987" s="4" t="s">
        <v>14775</v>
      </c>
      <c r="C1987" s="4" t="s">
        <v>14795</v>
      </c>
      <c r="D1987" s="4" t="n">
        <v>2022</v>
      </c>
      <c r="E1987" s="4" t="s">
        <v>91</v>
      </c>
      <c r="F1987" s="4" t="s">
        <v>14796</v>
      </c>
      <c r="G1987" s="4" t="str">
        <f aca="false">IF(LEFT(I1987,3)="R1 ","L6",IF(D1987&gt;=2014,"L1",IF(D1987&gt;=1998,"L2",IF(D1987&gt;=1987,"L3",IF(D1987&gt;=1978,"L4",IF(D1987&gt;=1965,"L5","L6"))))))</f>
        <v>L1</v>
      </c>
      <c r="H1987" s="4" t="str">
        <f aca="false">IFERROR(INDEX(Lanes!$C$2:$C$60,MATCH(LEFT(I1987,FIND(" ",I1987)-1),Lanes!$A$2:$A$60,0)),"?")</f>
        <v>V</v>
      </c>
      <c r="I1987" s="4" t="s">
        <v>14012</v>
      </c>
      <c r="J1987" s="4"/>
      <c r="K1987" s="4" t="s">
        <v>44</v>
      </c>
      <c r="L1987" s="4" t="s">
        <v>45</v>
      </c>
      <c r="M1987" s="4" t="s">
        <v>131</v>
      </c>
      <c r="N1987" s="4"/>
      <c r="O1987" s="4" t="s">
        <v>14797</v>
      </c>
      <c r="P1987" s="2" t="s">
        <v>14798</v>
      </c>
      <c r="Q1987" s="2" t="s">
        <v>14799</v>
      </c>
      <c r="R1987" s="4" t="s">
        <v>50</v>
      </c>
      <c r="S1987" s="4" t="s">
        <v>14800</v>
      </c>
      <c r="T1987" s="4" t="s">
        <v>402</v>
      </c>
      <c r="U1987" s="4"/>
      <c r="V1987" s="4"/>
      <c r="W1987" s="4"/>
      <c r="X1987" s="2" t="s">
        <v>14781</v>
      </c>
      <c r="Y1987" s="4" t="s">
        <v>77</v>
      </c>
      <c r="Z1987" s="4"/>
      <c r="AA1987" s="4"/>
      <c r="AB1987" s="4"/>
    </row>
    <row r="1988" customFormat="false" ht="75" hidden="false" customHeight="true" outlineLevel="0" collapsed="false">
      <c r="A1988" s="4" t="s">
        <v>14801</v>
      </c>
      <c r="B1988" s="4" t="s">
        <v>14802</v>
      </c>
      <c r="C1988" s="4" t="s">
        <v>14803</v>
      </c>
      <c r="D1988" s="4" t="n">
        <v>2011</v>
      </c>
      <c r="E1988" s="4" t="s">
        <v>91</v>
      </c>
      <c r="F1988" s="4" t="s">
        <v>2614</v>
      </c>
      <c r="G1988" s="4" t="str">
        <f aca="false">IF(LEFT(I1988,3)="R1 ","L6",IF(D1988&gt;=2014,"L1",IF(D1988&gt;=1998,"L2",IF(D1988&gt;=1987,"L3",IF(D1988&gt;=1978,"L4",IF(D1988&gt;=1965,"L5","L6"))))))</f>
        <v>L2</v>
      </c>
      <c r="H1988" s="4" t="str">
        <f aca="false">IFERROR(INDEX(Lanes!$C$2:$C$60,MATCH(LEFT(I1988,FIND(" ",I1988)-1),Lanes!$A$2:$A$60,0)),"?")</f>
        <v>V</v>
      </c>
      <c r="I1988" s="4" t="s">
        <v>14012</v>
      </c>
      <c r="J1988" s="4"/>
      <c r="K1988" s="4" t="s">
        <v>2670</v>
      </c>
      <c r="L1988" s="4" t="s">
        <v>352</v>
      </c>
      <c r="M1988" s="4" t="s">
        <v>6394</v>
      </c>
      <c r="N1988" s="4" t="s">
        <v>14804</v>
      </c>
      <c r="O1988" s="4" t="s">
        <v>14805</v>
      </c>
      <c r="P1988" s="2" t="s">
        <v>14806</v>
      </c>
      <c r="Q1988" s="2" t="s">
        <v>14807</v>
      </c>
      <c r="R1988" s="4" t="s">
        <v>50</v>
      </c>
      <c r="S1988" s="4" t="s">
        <v>14808</v>
      </c>
      <c r="T1988" s="4" t="s">
        <v>52</v>
      </c>
      <c r="U1988" s="4" t="s">
        <v>75</v>
      </c>
      <c r="V1988" s="4"/>
      <c r="W1988" s="4"/>
      <c r="X1988" s="2" t="s">
        <v>14809</v>
      </c>
      <c r="Y1988" s="4" t="s">
        <v>77</v>
      </c>
      <c r="Z1988" s="4"/>
      <c r="AA1988" s="4"/>
      <c r="AB1988" s="4"/>
    </row>
    <row r="1989" customFormat="false" ht="75" hidden="false" customHeight="true" outlineLevel="0" collapsed="false">
      <c r="A1989" s="4" t="s">
        <v>14810</v>
      </c>
      <c r="B1989" s="4" t="s">
        <v>14802</v>
      </c>
      <c r="C1989" s="4" t="s">
        <v>14811</v>
      </c>
      <c r="D1989" s="4" t="n">
        <v>2014</v>
      </c>
      <c r="E1989" s="4" t="s">
        <v>91</v>
      </c>
      <c r="F1989" s="4" t="s">
        <v>2614</v>
      </c>
      <c r="G1989" s="4" t="str">
        <f aca="false">IF(LEFT(I1989,3)="R1 ","L6",IF(D1989&gt;=2014,"L1",IF(D1989&gt;=1998,"L2",IF(D1989&gt;=1987,"L3",IF(D1989&gt;=1978,"L4",IF(D1989&gt;=1965,"L5","L6"))))))</f>
        <v>L1</v>
      </c>
      <c r="H1989" s="4" t="str">
        <f aca="false">IFERROR(INDEX(Lanes!$C$2:$C$60,MATCH(LEFT(I1989,FIND(" ",I1989)-1),Lanes!$A$2:$A$60,0)),"?")</f>
        <v>V</v>
      </c>
      <c r="I1989" s="4" t="s">
        <v>14012</v>
      </c>
      <c r="J1989" s="4"/>
      <c r="K1989" s="4" t="s">
        <v>370</v>
      </c>
      <c r="L1989" s="4" t="s">
        <v>352</v>
      </c>
      <c r="M1989" s="4" t="s">
        <v>6394</v>
      </c>
      <c r="N1989" s="4" t="s">
        <v>14804</v>
      </c>
      <c r="O1989" s="4" t="s">
        <v>14812</v>
      </c>
      <c r="P1989" s="2" t="s">
        <v>14813</v>
      </c>
      <c r="Q1989" s="2" t="s">
        <v>14814</v>
      </c>
      <c r="R1989" s="4" t="s">
        <v>50</v>
      </c>
      <c r="S1989" s="4" t="s">
        <v>14815</v>
      </c>
      <c r="T1989" s="4" t="s">
        <v>52</v>
      </c>
      <c r="U1989" s="4"/>
      <c r="V1989" s="4"/>
      <c r="W1989" s="4"/>
      <c r="X1989" s="2" t="s">
        <v>14809</v>
      </c>
      <c r="Y1989" s="4" t="s">
        <v>77</v>
      </c>
      <c r="Z1989" s="4"/>
      <c r="AA1989" s="4"/>
      <c r="AB1989" s="4"/>
    </row>
    <row r="1990" customFormat="false" ht="75" hidden="false" customHeight="true" outlineLevel="0" collapsed="false">
      <c r="A1990" s="4" t="s">
        <v>14816</v>
      </c>
      <c r="B1990" s="4" t="s">
        <v>14802</v>
      </c>
      <c r="C1990" s="4" t="s">
        <v>14817</v>
      </c>
      <c r="D1990" s="4" t="n">
        <v>2016</v>
      </c>
      <c r="E1990" s="4" t="s">
        <v>91</v>
      </c>
      <c r="F1990" s="4" t="s">
        <v>2614</v>
      </c>
      <c r="G1990" s="4" t="str">
        <f aca="false">IF(LEFT(I1990,3)="R1 ","L6",IF(D1990&gt;=2014,"L1",IF(D1990&gt;=1998,"L2",IF(D1990&gt;=1987,"L3",IF(D1990&gt;=1978,"L4",IF(D1990&gt;=1965,"L5","L6"))))))</f>
        <v>L1</v>
      </c>
      <c r="H1990" s="4" t="str">
        <f aca="false">IFERROR(INDEX(Lanes!$C$2:$C$60,MATCH(LEFT(I1990,FIND(" ",I1990)-1),Lanes!$A$2:$A$60,0)),"?")</f>
        <v>V</v>
      </c>
      <c r="I1990" s="4" t="s">
        <v>14012</v>
      </c>
      <c r="J1990" s="4"/>
      <c r="K1990" s="4" t="s">
        <v>370</v>
      </c>
      <c r="L1990" s="4" t="s">
        <v>352</v>
      </c>
      <c r="M1990" s="4" t="s">
        <v>6394</v>
      </c>
      <c r="N1990" s="4" t="s">
        <v>14804</v>
      </c>
      <c r="O1990" s="4" t="s">
        <v>14818</v>
      </c>
      <c r="P1990" s="2" t="s">
        <v>14819</v>
      </c>
      <c r="Q1990" s="2" t="s">
        <v>14820</v>
      </c>
      <c r="R1990" s="4" t="s">
        <v>50</v>
      </c>
      <c r="S1990" s="4" t="s">
        <v>14821</v>
      </c>
      <c r="T1990" s="4" t="s">
        <v>107</v>
      </c>
      <c r="U1990" s="4"/>
      <c r="V1990" s="4"/>
      <c r="W1990" s="4"/>
      <c r="X1990" s="2" t="s">
        <v>14809</v>
      </c>
      <c r="Y1990" s="4" t="s">
        <v>77</v>
      </c>
      <c r="Z1990" s="4"/>
      <c r="AA1990" s="4"/>
      <c r="AB1990" s="4"/>
    </row>
    <row r="1991" customFormat="false" ht="75" hidden="false" customHeight="true" outlineLevel="0" collapsed="false">
      <c r="A1991" s="4" t="s">
        <v>14822</v>
      </c>
      <c r="B1991" s="4" t="s">
        <v>14802</v>
      </c>
      <c r="C1991" s="4" t="s">
        <v>14823</v>
      </c>
      <c r="D1991" s="4" t="n">
        <v>2020</v>
      </c>
      <c r="E1991" s="4" t="s">
        <v>91</v>
      </c>
      <c r="F1991" s="4" t="s">
        <v>14824</v>
      </c>
      <c r="G1991" s="4" t="str">
        <f aca="false">IF(LEFT(I1991,3)="R1 ","L6",IF(D1991&gt;=2014,"L1",IF(D1991&gt;=1998,"L2",IF(D1991&gt;=1987,"L3",IF(D1991&gt;=1978,"L4",IF(D1991&gt;=1965,"L5","L6"))))))</f>
        <v>L1</v>
      </c>
      <c r="H1991" s="4" t="str">
        <f aca="false">IFERROR(INDEX(Lanes!$C$2:$C$60,MATCH(LEFT(I1991,FIND(" ",I1991)-1),Lanes!$A$2:$A$60,0)),"?")</f>
        <v>V</v>
      </c>
      <c r="I1991" s="4" t="s">
        <v>14012</v>
      </c>
      <c r="J1991" s="4"/>
      <c r="K1991" s="4" t="s">
        <v>370</v>
      </c>
      <c r="L1991" s="4" t="s">
        <v>352</v>
      </c>
      <c r="M1991" s="4" t="s">
        <v>6394</v>
      </c>
      <c r="N1991" s="4" t="s">
        <v>14804</v>
      </c>
      <c r="O1991" s="4" t="s">
        <v>14825</v>
      </c>
      <c r="P1991" s="2" t="s">
        <v>14826</v>
      </c>
      <c r="Q1991" s="2" t="s">
        <v>14827</v>
      </c>
      <c r="R1991" s="4" t="s">
        <v>50</v>
      </c>
      <c r="S1991" s="4" t="s">
        <v>14828</v>
      </c>
      <c r="T1991" s="4" t="s">
        <v>107</v>
      </c>
      <c r="U1991" s="4"/>
      <c r="V1991" s="4"/>
      <c r="W1991" s="4"/>
      <c r="X1991" s="2" t="s">
        <v>14809</v>
      </c>
      <c r="Y1991" s="4" t="s">
        <v>77</v>
      </c>
      <c r="Z1991" s="4"/>
      <c r="AA1991" s="4"/>
      <c r="AB1991" s="4"/>
    </row>
    <row r="1992" customFormat="false" ht="75" hidden="false" customHeight="true" outlineLevel="0" collapsed="false">
      <c r="A1992" s="4" t="s">
        <v>14829</v>
      </c>
      <c r="B1992" s="4" t="s">
        <v>14802</v>
      </c>
      <c r="C1992" s="4" t="s">
        <v>14830</v>
      </c>
      <c r="D1992" s="4" t="n">
        <v>2023</v>
      </c>
      <c r="E1992" s="4" t="s">
        <v>91</v>
      </c>
      <c r="F1992" s="4" t="s">
        <v>2614</v>
      </c>
      <c r="G1992" s="4" t="str">
        <f aca="false">IF(LEFT(I1992,3)="R1 ","L6",IF(D1992&gt;=2014,"L1",IF(D1992&gt;=1998,"L2",IF(D1992&gt;=1987,"L3",IF(D1992&gt;=1978,"L4",IF(D1992&gt;=1965,"L5","L6"))))))</f>
        <v>L1</v>
      </c>
      <c r="H1992" s="4" t="str">
        <f aca="false">IFERROR(INDEX(Lanes!$C$2:$C$60,MATCH(LEFT(I1992,FIND(" ",I1992)-1),Lanes!$A$2:$A$60,0)),"?")</f>
        <v>V</v>
      </c>
      <c r="I1992" s="4" t="s">
        <v>14012</v>
      </c>
      <c r="J1992" s="4"/>
      <c r="K1992" s="4" t="s">
        <v>370</v>
      </c>
      <c r="L1992" s="4" t="s">
        <v>352</v>
      </c>
      <c r="M1992" s="4" t="s">
        <v>6394</v>
      </c>
      <c r="N1992" s="4" t="s">
        <v>14804</v>
      </c>
      <c r="O1992" s="4" t="s">
        <v>14831</v>
      </c>
      <c r="P1992" s="2" t="s">
        <v>14832</v>
      </c>
      <c r="Q1992" s="2" t="s">
        <v>14833</v>
      </c>
      <c r="R1992" s="4" t="s">
        <v>50</v>
      </c>
      <c r="S1992" s="4" t="s">
        <v>14834</v>
      </c>
      <c r="T1992" s="4" t="s">
        <v>107</v>
      </c>
      <c r="U1992" s="4"/>
      <c r="V1992" s="4"/>
      <c r="W1992" s="4"/>
      <c r="X1992" s="2" t="s">
        <v>14809</v>
      </c>
      <c r="Y1992" s="4" t="s">
        <v>77</v>
      </c>
      <c r="Z1992" s="4"/>
      <c r="AA1992" s="4"/>
      <c r="AB1992" s="4"/>
    </row>
    <row r="1993" customFormat="false" ht="75" hidden="false" customHeight="true" outlineLevel="0" collapsed="false">
      <c r="A1993" s="4" t="s">
        <v>14835</v>
      </c>
      <c r="B1993" s="4" t="s">
        <v>14836</v>
      </c>
      <c r="C1993" s="4" t="s">
        <v>14837</v>
      </c>
      <c r="D1993" s="4" t="n">
        <v>2010</v>
      </c>
      <c r="E1993" s="4" t="s">
        <v>91</v>
      </c>
      <c r="F1993" s="4" t="s">
        <v>1142</v>
      </c>
      <c r="G1993" s="4" t="str">
        <f aca="false">IF(LEFT(I1993,3)="R1 ","L6",IF(D1993&gt;=2014,"L1",IF(D1993&gt;=1998,"L2",IF(D1993&gt;=1987,"L3",IF(D1993&gt;=1978,"L4",IF(D1993&gt;=1965,"L5","L6"))))))</f>
        <v>L2</v>
      </c>
      <c r="H1993" s="4" t="str">
        <f aca="false">IFERROR(INDEX(Lanes!$C$2:$C$60,MATCH(LEFT(I1993,FIND(" ",I1993)-1),Lanes!$A$2:$A$60,0)),"?")</f>
        <v>V</v>
      </c>
      <c r="I1993" s="4" t="s">
        <v>14012</v>
      </c>
      <c r="J1993" s="4"/>
      <c r="K1993" s="4" t="s">
        <v>44</v>
      </c>
      <c r="L1993" s="4" t="s">
        <v>45</v>
      </c>
      <c r="M1993" s="4" t="s">
        <v>2413</v>
      </c>
      <c r="N1993" s="4" t="s">
        <v>6568</v>
      </c>
      <c r="O1993" s="4" t="s">
        <v>14838</v>
      </c>
      <c r="P1993" s="2" t="s">
        <v>14839</v>
      </c>
      <c r="Q1993" s="2" t="s">
        <v>14840</v>
      </c>
      <c r="R1993" s="4" t="s">
        <v>50</v>
      </c>
      <c r="S1993" s="4" t="s">
        <v>14841</v>
      </c>
      <c r="T1993" s="4" t="s">
        <v>402</v>
      </c>
      <c r="U1993" s="4"/>
      <c r="V1993" s="4"/>
      <c r="W1993" s="4"/>
      <c r="X1993" s="2" t="s">
        <v>14842</v>
      </c>
      <c r="Y1993" s="4" t="s">
        <v>77</v>
      </c>
      <c r="Z1993" s="4"/>
      <c r="AA1993" s="4"/>
      <c r="AB1993" s="4"/>
    </row>
    <row r="1994" customFormat="false" ht="75" hidden="false" customHeight="true" outlineLevel="0" collapsed="false">
      <c r="A1994" s="4" t="s">
        <v>14843</v>
      </c>
      <c r="B1994" s="4" t="s">
        <v>14836</v>
      </c>
      <c r="C1994" s="4" t="s">
        <v>14844</v>
      </c>
      <c r="D1994" s="4" t="n">
        <v>2012</v>
      </c>
      <c r="E1994" s="4" t="s">
        <v>91</v>
      </c>
      <c r="F1994" s="4" t="s">
        <v>11679</v>
      </c>
      <c r="G1994" s="4" t="str">
        <f aca="false">IF(LEFT(I1994,3)="R1 ","L6",IF(D1994&gt;=2014,"L1",IF(D1994&gt;=1998,"L2",IF(D1994&gt;=1987,"L3",IF(D1994&gt;=1978,"L4",IF(D1994&gt;=1965,"L5","L6"))))))</f>
        <v>L2</v>
      </c>
      <c r="H1994" s="4" t="str">
        <f aca="false">IFERROR(INDEX(Lanes!$C$2:$C$60,MATCH(LEFT(I1994,FIND(" ",I1994)-1),Lanes!$A$2:$A$60,0)),"?")</f>
        <v>V</v>
      </c>
      <c r="I1994" s="4" t="s">
        <v>14012</v>
      </c>
      <c r="J1994" s="4"/>
      <c r="K1994" s="4" t="s">
        <v>44</v>
      </c>
      <c r="L1994" s="4" t="s">
        <v>45</v>
      </c>
      <c r="M1994" s="4" t="s">
        <v>2413</v>
      </c>
      <c r="N1994" s="4" t="s">
        <v>6568</v>
      </c>
      <c r="O1994" s="4" t="s">
        <v>14845</v>
      </c>
      <c r="P1994" s="2" t="s">
        <v>14846</v>
      </c>
      <c r="Q1994" s="2" t="s">
        <v>14847</v>
      </c>
      <c r="R1994" s="4" t="s">
        <v>50</v>
      </c>
      <c r="S1994" s="4" t="s">
        <v>14848</v>
      </c>
      <c r="T1994" s="4" t="s">
        <v>107</v>
      </c>
      <c r="U1994" s="4"/>
      <c r="V1994" s="4"/>
      <c r="W1994" s="4"/>
      <c r="X1994" s="2" t="s">
        <v>14842</v>
      </c>
      <c r="Y1994" s="4" t="s">
        <v>77</v>
      </c>
      <c r="Z1994" s="4"/>
      <c r="AA1994" s="4"/>
      <c r="AB1994" s="4"/>
    </row>
    <row r="1995" customFormat="false" ht="75" hidden="false" customHeight="true" outlineLevel="0" collapsed="false">
      <c r="A1995" s="4" t="s">
        <v>14849</v>
      </c>
      <c r="B1995" s="4" t="s">
        <v>14836</v>
      </c>
      <c r="C1995" s="4" t="s">
        <v>14850</v>
      </c>
      <c r="D1995" s="4" t="n">
        <v>2014</v>
      </c>
      <c r="E1995" s="4" t="s">
        <v>91</v>
      </c>
      <c r="F1995" s="4" t="s">
        <v>9050</v>
      </c>
      <c r="G1995" s="4" t="str">
        <f aca="false">IF(LEFT(I1995,3)="R1 ","L6",IF(D1995&gt;=2014,"L1",IF(D1995&gt;=1998,"L2",IF(D1995&gt;=1987,"L3",IF(D1995&gt;=1978,"L4",IF(D1995&gt;=1965,"L5","L6"))))))</f>
        <v>L1</v>
      </c>
      <c r="H1995" s="4" t="str">
        <f aca="false">IFERROR(INDEX(Lanes!$C$2:$C$60,MATCH(LEFT(I1995,FIND(" ",I1995)-1),Lanes!$A$2:$A$60,0)),"?")</f>
        <v>V</v>
      </c>
      <c r="I1995" s="4" t="s">
        <v>14012</v>
      </c>
      <c r="J1995" s="4"/>
      <c r="K1995" s="4" t="s">
        <v>44</v>
      </c>
      <c r="L1995" s="4" t="s">
        <v>45</v>
      </c>
      <c r="M1995" s="4" t="s">
        <v>2413</v>
      </c>
      <c r="N1995" s="4" t="s">
        <v>6568</v>
      </c>
      <c r="O1995" s="4" t="s">
        <v>14851</v>
      </c>
      <c r="P1995" s="2" t="s">
        <v>14852</v>
      </c>
      <c r="Q1995" s="2" t="s">
        <v>14853</v>
      </c>
      <c r="R1995" s="4" t="s">
        <v>50</v>
      </c>
      <c r="S1995" s="4" t="s">
        <v>14854</v>
      </c>
      <c r="T1995" s="4" t="s">
        <v>52</v>
      </c>
      <c r="U1995" s="4" t="s">
        <v>75</v>
      </c>
      <c r="V1995" s="4" t="s">
        <v>14855</v>
      </c>
      <c r="W1995" s="4"/>
      <c r="X1995" s="2" t="s">
        <v>14842</v>
      </c>
      <c r="Y1995" s="4" t="s">
        <v>77</v>
      </c>
      <c r="Z1995" s="4"/>
      <c r="AA1995" s="4"/>
      <c r="AB1995" s="4"/>
    </row>
    <row r="1996" customFormat="false" ht="75" hidden="false" customHeight="true" outlineLevel="0" collapsed="false">
      <c r="A1996" s="4" t="s">
        <v>14856</v>
      </c>
      <c r="B1996" s="4" t="s">
        <v>14836</v>
      </c>
      <c r="C1996" s="4" t="s">
        <v>14857</v>
      </c>
      <c r="D1996" s="4" t="n">
        <v>2017</v>
      </c>
      <c r="E1996" s="4" t="s">
        <v>91</v>
      </c>
      <c r="F1996" s="4" t="s">
        <v>9050</v>
      </c>
      <c r="G1996" s="4" t="str">
        <f aca="false">IF(LEFT(I1996,3)="R1 ","L6",IF(D1996&gt;=2014,"L1",IF(D1996&gt;=1998,"L2",IF(D1996&gt;=1987,"L3",IF(D1996&gt;=1978,"L4",IF(D1996&gt;=1965,"L5","L6"))))))</f>
        <v>L1</v>
      </c>
      <c r="H1996" s="4" t="str">
        <f aca="false">IFERROR(INDEX(Lanes!$C$2:$C$60,MATCH(LEFT(I1996,FIND(" ",I1996)-1),Lanes!$A$2:$A$60,0)),"?")</f>
        <v>V</v>
      </c>
      <c r="I1996" s="4" t="s">
        <v>14012</v>
      </c>
      <c r="J1996" s="4"/>
      <c r="K1996" s="4" t="s">
        <v>44</v>
      </c>
      <c r="L1996" s="4" t="s">
        <v>45</v>
      </c>
      <c r="M1996" s="4" t="s">
        <v>2413</v>
      </c>
      <c r="N1996" s="4" t="s">
        <v>6568</v>
      </c>
      <c r="O1996" s="4" t="s">
        <v>14858</v>
      </c>
      <c r="P1996" s="2" t="s">
        <v>14859</v>
      </c>
      <c r="Q1996" s="2" t="s">
        <v>14860</v>
      </c>
      <c r="R1996" s="4" t="s">
        <v>50</v>
      </c>
      <c r="S1996" s="4" t="s">
        <v>14861</v>
      </c>
      <c r="T1996" s="4" t="s">
        <v>52</v>
      </c>
      <c r="U1996" s="4"/>
      <c r="V1996" s="4"/>
      <c r="W1996" s="4"/>
      <c r="X1996" s="2" t="s">
        <v>14842</v>
      </c>
      <c r="Y1996" s="4" t="s">
        <v>77</v>
      </c>
      <c r="Z1996" s="4"/>
      <c r="AA1996" s="4"/>
      <c r="AB1996" s="4"/>
    </row>
    <row r="1997" customFormat="false" ht="75" hidden="false" customHeight="true" outlineLevel="0" collapsed="false">
      <c r="A1997" s="4" t="s">
        <v>14862</v>
      </c>
      <c r="B1997" s="4" t="s">
        <v>14836</v>
      </c>
      <c r="C1997" s="4" t="s">
        <v>14863</v>
      </c>
      <c r="D1997" s="4" t="n">
        <v>2022</v>
      </c>
      <c r="E1997" s="4" t="s">
        <v>91</v>
      </c>
      <c r="F1997" s="4" t="s">
        <v>2536</v>
      </c>
      <c r="G1997" s="4" t="str">
        <f aca="false">IF(LEFT(I1997,3)="R1 ","L6",IF(D1997&gt;=2014,"L1",IF(D1997&gt;=1998,"L2",IF(D1997&gt;=1987,"L3",IF(D1997&gt;=1978,"L4",IF(D1997&gt;=1965,"L5","L6"))))))</f>
        <v>L1</v>
      </c>
      <c r="H1997" s="4" t="str">
        <f aca="false">IFERROR(INDEX(Lanes!$C$2:$C$60,MATCH(LEFT(I1997,FIND(" ",I1997)-1),Lanes!$A$2:$A$60,0)),"?")</f>
        <v>V</v>
      </c>
      <c r="I1997" s="4" t="s">
        <v>14012</v>
      </c>
      <c r="J1997" s="4"/>
      <c r="K1997" s="4" t="s">
        <v>445</v>
      </c>
      <c r="L1997" s="4" t="s">
        <v>45</v>
      </c>
      <c r="M1997" s="4" t="s">
        <v>2413</v>
      </c>
      <c r="N1997" s="4" t="s">
        <v>6568</v>
      </c>
      <c r="O1997" s="4" t="s">
        <v>14864</v>
      </c>
      <c r="P1997" s="2" t="s">
        <v>14865</v>
      </c>
      <c r="Q1997" s="2" t="s">
        <v>14866</v>
      </c>
      <c r="R1997" s="4" t="s">
        <v>50</v>
      </c>
      <c r="S1997" s="4" t="s">
        <v>14867</v>
      </c>
      <c r="T1997" s="4" t="s">
        <v>107</v>
      </c>
      <c r="U1997" s="4"/>
      <c r="V1997" s="4" t="s">
        <v>9723</v>
      </c>
      <c r="W1997" s="4"/>
      <c r="X1997" s="2" t="s">
        <v>14842</v>
      </c>
      <c r="Y1997" s="4" t="s">
        <v>77</v>
      </c>
      <c r="Z1997" s="4"/>
      <c r="AA1997" s="4"/>
      <c r="AB1997" s="4"/>
    </row>
    <row r="1998" customFormat="false" ht="75" hidden="false" customHeight="true" outlineLevel="0" collapsed="false">
      <c r="A1998" s="4" t="s">
        <v>14868</v>
      </c>
      <c r="B1998" s="4" t="s">
        <v>14836</v>
      </c>
      <c r="C1998" s="4" t="s">
        <v>14869</v>
      </c>
      <c r="D1998" s="4" t="n">
        <v>2024</v>
      </c>
      <c r="E1998" s="4" t="s">
        <v>91</v>
      </c>
      <c r="F1998" s="4" t="s">
        <v>2536</v>
      </c>
      <c r="G1998" s="4" t="str">
        <f aca="false">IF(LEFT(I1998,3)="R1 ","L6",IF(D1998&gt;=2014,"L1",IF(D1998&gt;=1998,"L2",IF(D1998&gt;=1987,"L3",IF(D1998&gt;=1978,"L4",IF(D1998&gt;=1965,"L5","L6"))))))</f>
        <v>L1</v>
      </c>
      <c r="H1998" s="4" t="str">
        <f aca="false">IFERROR(INDEX(Lanes!$C$2:$C$60,MATCH(LEFT(I1998,FIND(" ",I1998)-1),Lanes!$A$2:$A$60,0)),"?")</f>
        <v>V</v>
      </c>
      <c r="I1998" s="4" t="s">
        <v>14012</v>
      </c>
      <c r="J1998" s="4"/>
      <c r="K1998" s="4" t="s">
        <v>445</v>
      </c>
      <c r="L1998" s="4" t="s">
        <v>45</v>
      </c>
      <c r="M1998" s="4" t="s">
        <v>2413</v>
      </c>
      <c r="N1998" s="4" t="s">
        <v>6568</v>
      </c>
      <c r="O1998" s="4" t="s">
        <v>14870</v>
      </c>
      <c r="P1998" s="2" t="s">
        <v>14871</v>
      </c>
      <c r="Q1998" s="2" t="s">
        <v>14872</v>
      </c>
      <c r="R1998" s="4" t="s">
        <v>50</v>
      </c>
      <c r="S1998" s="4" t="s">
        <v>14873</v>
      </c>
      <c r="T1998" s="4" t="s">
        <v>52</v>
      </c>
      <c r="U1998" s="4"/>
      <c r="V1998" s="4" t="s">
        <v>6486</v>
      </c>
      <c r="W1998" s="4"/>
      <c r="X1998" s="2" t="s">
        <v>14842</v>
      </c>
      <c r="Y1998" s="4" t="s">
        <v>77</v>
      </c>
      <c r="Z1998" s="4"/>
      <c r="AA1998" s="4"/>
      <c r="AB1998" s="4"/>
    </row>
    <row r="1999" customFormat="false" ht="75" hidden="false" customHeight="true" outlineLevel="0" collapsed="false">
      <c r="A1999" s="4" t="s">
        <v>14874</v>
      </c>
      <c r="B1999" s="4" t="s">
        <v>14875</v>
      </c>
      <c r="C1999" s="4" t="s">
        <v>14876</v>
      </c>
      <c r="D1999" s="4" t="n">
        <v>2008</v>
      </c>
      <c r="E1999" s="4" t="s">
        <v>91</v>
      </c>
      <c r="F1999" s="4" t="s">
        <v>2614</v>
      </c>
      <c r="G1999" s="4" t="str">
        <f aca="false">IF(LEFT(I1999,3)="R1 ","L6",IF(D1999&gt;=2014,"L1",IF(D1999&gt;=1998,"L2",IF(D1999&gt;=1987,"L3",IF(D1999&gt;=1978,"L4",IF(D1999&gt;=1965,"L5","L6"))))))</f>
        <v>L2</v>
      </c>
      <c r="H1999" s="4" t="str">
        <f aca="false">IFERROR(INDEX(Lanes!$C$2:$C$60,MATCH(LEFT(I1999,FIND(" ",I1999)-1),Lanes!$A$2:$A$60,0)),"?")</f>
        <v>V</v>
      </c>
      <c r="I1999" s="4" t="s">
        <v>14012</v>
      </c>
      <c r="J1999" s="4"/>
      <c r="K1999" s="4" t="s">
        <v>44</v>
      </c>
      <c r="L1999" s="4" t="s">
        <v>45</v>
      </c>
      <c r="M1999" s="4" t="s">
        <v>131</v>
      </c>
      <c r="N1999" s="4"/>
      <c r="O1999" s="4" t="s">
        <v>14877</v>
      </c>
      <c r="P1999" s="2" t="s">
        <v>14878</v>
      </c>
      <c r="Q1999" s="2" t="s">
        <v>14879</v>
      </c>
      <c r="R1999" s="4" t="s">
        <v>50</v>
      </c>
      <c r="S1999" s="4" t="s">
        <v>14880</v>
      </c>
      <c r="T1999" s="4" t="s">
        <v>52</v>
      </c>
      <c r="U1999" s="4"/>
      <c r="V1999" s="4"/>
      <c r="W1999" s="4"/>
      <c r="X1999" s="2" t="s">
        <v>14881</v>
      </c>
      <c r="Y1999" s="4" t="s">
        <v>77</v>
      </c>
      <c r="Z1999" s="4"/>
      <c r="AA1999" s="4"/>
      <c r="AB1999" s="4"/>
    </row>
    <row r="2000" customFormat="false" ht="75" hidden="false" customHeight="true" outlineLevel="0" collapsed="false">
      <c r="A2000" s="4" t="s">
        <v>14882</v>
      </c>
      <c r="B2000" s="4" t="s">
        <v>14875</v>
      </c>
      <c r="C2000" s="4" t="s">
        <v>14883</v>
      </c>
      <c r="D2000" s="4" t="n">
        <v>2009</v>
      </c>
      <c r="E2000" s="4" t="s">
        <v>91</v>
      </c>
      <c r="F2000" s="4" t="s">
        <v>2614</v>
      </c>
      <c r="G2000" s="4" t="str">
        <f aca="false">IF(LEFT(I2000,3)="R1 ","L6",IF(D2000&gt;=2014,"L1",IF(D2000&gt;=1998,"L2",IF(D2000&gt;=1987,"L3",IF(D2000&gt;=1978,"L4",IF(D2000&gt;=1965,"L5","L6"))))))</f>
        <v>L2</v>
      </c>
      <c r="H2000" s="4" t="str">
        <f aca="false">IFERROR(INDEX(Lanes!$C$2:$C$60,MATCH(LEFT(I2000,FIND(" ",I2000)-1),Lanes!$A$2:$A$60,0)),"?")</f>
        <v>V</v>
      </c>
      <c r="I2000" s="4" t="s">
        <v>14012</v>
      </c>
      <c r="J2000" s="4"/>
      <c r="K2000" s="4" t="s">
        <v>44</v>
      </c>
      <c r="L2000" s="4" t="s">
        <v>45</v>
      </c>
      <c r="M2000" s="4" t="s">
        <v>131</v>
      </c>
      <c r="N2000" s="4"/>
      <c r="O2000" s="4" t="s">
        <v>14884</v>
      </c>
      <c r="P2000" s="2" t="s">
        <v>14885</v>
      </c>
      <c r="Q2000" s="2" t="s">
        <v>14886</v>
      </c>
      <c r="R2000" s="4" t="s">
        <v>50</v>
      </c>
      <c r="S2000" s="4" t="s">
        <v>14887</v>
      </c>
      <c r="T2000" s="4" t="s">
        <v>107</v>
      </c>
      <c r="U2000" s="4"/>
      <c r="V2000" s="4"/>
      <c r="W2000" s="4"/>
      <c r="X2000" s="2" t="s">
        <v>14881</v>
      </c>
      <c r="Y2000" s="4" t="s">
        <v>77</v>
      </c>
      <c r="Z2000" s="4"/>
      <c r="AA2000" s="4"/>
      <c r="AB2000" s="4"/>
    </row>
    <row r="2001" customFormat="false" ht="75" hidden="false" customHeight="true" outlineLevel="0" collapsed="false">
      <c r="A2001" s="4" t="s">
        <v>14888</v>
      </c>
      <c r="B2001" s="4" t="s">
        <v>14875</v>
      </c>
      <c r="C2001" s="4" t="s">
        <v>14889</v>
      </c>
      <c r="D2001" s="4" t="n">
        <v>2010</v>
      </c>
      <c r="E2001" s="4" t="s">
        <v>91</v>
      </c>
      <c r="F2001" s="4" t="s">
        <v>2614</v>
      </c>
      <c r="G2001" s="4" t="str">
        <f aca="false">IF(LEFT(I2001,3)="R1 ","L6",IF(D2001&gt;=2014,"L1",IF(D2001&gt;=1998,"L2",IF(D2001&gt;=1987,"L3",IF(D2001&gt;=1978,"L4",IF(D2001&gt;=1965,"L5","L6"))))))</f>
        <v>L2</v>
      </c>
      <c r="H2001" s="4" t="str">
        <f aca="false">IFERROR(INDEX(Lanes!$C$2:$C$60,MATCH(LEFT(I2001,FIND(" ",I2001)-1),Lanes!$A$2:$A$60,0)),"?")</f>
        <v>V</v>
      </c>
      <c r="I2001" s="4" t="s">
        <v>14012</v>
      </c>
      <c r="J2001" s="4"/>
      <c r="K2001" s="4" t="s">
        <v>44</v>
      </c>
      <c r="L2001" s="4" t="s">
        <v>45</v>
      </c>
      <c r="M2001" s="4" t="s">
        <v>131</v>
      </c>
      <c r="N2001" s="4"/>
      <c r="O2001" s="4" t="s">
        <v>14890</v>
      </c>
      <c r="P2001" s="2" t="s">
        <v>14891</v>
      </c>
      <c r="Q2001" s="2" t="s">
        <v>14892</v>
      </c>
      <c r="R2001" s="4" t="s">
        <v>50</v>
      </c>
      <c r="S2001" s="4" t="s">
        <v>14893</v>
      </c>
      <c r="T2001" s="4" t="s">
        <v>52</v>
      </c>
      <c r="U2001" s="4" t="s">
        <v>75</v>
      </c>
      <c r="V2001" s="4"/>
      <c r="W2001" s="4"/>
      <c r="X2001" s="2" t="s">
        <v>14881</v>
      </c>
      <c r="Y2001" s="4" t="s">
        <v>77</v>
      </c>
      <c r="Z2001" s="4"/>
      <c r="AA2001" s="4"/>
      <c r="AB2001" s="4"/>
    </row>
    <row r="2002" customFormat="false" ht="75" hidden="false" customHeight="true" outlineLevel="0" collapsed="false">
      <c r="A2002" s="4" t="s">
        <v>14894</v>
      </c>
      <c r="B2002" s="4" t="s">
        <v>14875</v>
      </c>
      <c r="C2002" s="4" t="s">
        <v>14895</v>
      </c>
      <c r="D2002" s="4" t="n">
        <v>2014</v>
      </c>
      <c r="E2002" s="4" t="s">
        <v>91</v>
      </c>
      <c r="F2002" s="4" t="s">
        <v>14896</v>
      </c>
      <c r="G2002" s="4" t="str">
        <f aca="false">IF(LEFT(I2002,3)="R1 ","L6",IF(D2002&gt;=2014,"L1",IF(D2002&gt;=1998,"L2",IF(D2002&gt;=1987,"L3",IF(D2002&gt;=1978,"L4",IF(D2002&gt;=1965,"L5","L6"))))))</f>
        <v>L1</v>
      </c>
      <c r="H2002" s="4" t="str">
        <f aca="false">IFERROR(INDEX(Lanes!$C$2:$C$60,MATCH(LEFT(I2002,FIND(" ",I2002)-1),Lanes!$A$2:$A$60,0)),"?")</f>
        <v>V</v>
      </c>
      <c r="I2002" s="4" t="s">
        <v>14012</v>
      </c>
      <c r="J2002" s="4"/>
      <c r="K2002" s="4" t="s">
        <v>44</v>
      </c>
      <c r="L2002" s="4" t="s">
        <v>45</v>
      </c>
      <c r="M2002" s="4" t="s">
        <v>131</v>
      </c>
      <c r="N2002" s="4"/>
      <c r="O2002" s="4" t="s">
        <v>14897</v>
      </c>
      <c r="P2002" s="2" t="s">
        <v>14898</v>
      </c>
      <c r="Q2002" s="2" t="s">
        <v>14899</v>
      </c>
      <c r="R2002" s="4" t="s">
        <v>50</v>
      </c>
      <c r="S2002" s="4" t="s">
        <v>14900</v>
      </c>
      <c r="T2002" s="4" t="s">
        <v>107</v>
      </c>
      <c r="U2002" s="4"/>
      <c r="V2002" s="4"/>
      <c r="W2002" s="4"/>
      <c r="X2002" s="2" t="s">
        <v>14881</v>
      </c>
      <c r="Y2002" s="4" t="s">
        <v>77</v>
      </c>
      <c r="Z2002" s="4"/>
      <c r="AA2002" s="4"/>
      <c r="AB2002" s="4"/>
    </row>
    <row r="2003" customFormat="false" ht="75" hidden="false" customHeight="true" outlineLevel="0" collapsed="false">
      <c r="A2003" s="4" t="s">
        <v>14901</v>
      </c>
      <c r="B2003" s="4" t="s">
        <v>14875</v>
      </c>
      <c r="C2003" s="4" t="s">
        <v>14902</v>
      </c>
      <c r="D2003" s="4" t="n">
        <v>2017</v>
      </c>
      <c r="E2003" s="4" t="s">
        <v>91</v>
      </c>
      <c r="F2003" s="4" t="s">
        <v>9025</v>
      </c>
      <c r="G2003" s="4" t="str">
        <f aca="false">IF(LEFT(I2003,3)="R1 ","L6",IF(D2003&gt;=2014,"L1",IF(D2003&gt;=1998,"L2",IF(D2003&gt;=1987,"L3",IF(D2003&gt;=1978,"L4",IF(D2003&gt;=1965,"L5","L6"))))))</f>
        <v>L1</v>
      </c>
      <c r="H2003" s="4" t="str">
        <f aca="false">IFERROR(INDEX(Lanes!$C$2:$C$60,MATCH(LEFT(I2003,FIND(" ",I2003)-1),Lanes!$A$2:$A$60,0)),"?")</f>
        <v>V</v>
      </c>
      <c r="I2003" s="4" t="s">
        <v>14012</v>
      </c>
      <c r="J2003" s="4"/>
      <c r="K2003" s="4" t="s">
        <v>44</v>
      </c>
      <c r="L2003" s="4" t="s">
        <v>45</v>
      </c>
      <c r="M2003" s="4" t="s">
        <v>131</v>
      </c>
      <c r="N2003" s="4"/>
      <c r="O2003" s="4" t="s">
        <v>14903</v>
      </c>
      <c r="P2003" s="2" t="s">
        <v>14904</v>
      </c>
      <c r="Q2003" s="2" t="s">
        <v>14905</v>
      </c>
      <c r="R2003" s="4" t="s">
        <v>50</v>
      </c>
      <c r="S2003" s="4" t="s">
        <v>14906</v>
      </c>
      <c r="T2003" s="4" t="s">
        <v>107</v>
      </c>
      <c r="U2003" s="4"/>
      <c r="V2003" s="4"/>
      <c r="W2003" s="4"/>
      <c r="X2003" s="2" t="s">
        <v>14881</v>
      </c>
      <c r="Y2003" s="4" t="s">
        <v>77</v>
      </c>
      <c r="Z2003" s="4"/>
      <c r="AA2003" s="4"/>
      <c r="AB2003" s="4"/>
    </row>
    <row r="2004" customFormat="false" ht="75" hidden="false" customHeight="true" outlineLevel="0" collapsed="false">
      <c r="A2004" s="4" t="s">
        <v>14907</v>
      </c>
      <c r="B2004" s="4" t="s">
        <v>14875</v>
      </c>
      <c r="C2004" s="4" t="s">
        <v>14908</v>
      </c>
      <c r="D2004" s="4" t="n">
        <v>2019</v>
      </c>
      <c r="E2004" s="4" t="s">
        <v>91</v>
      </c>
      <c r="F2004" s="4" t="s">
        <v>9025</v>
      </c>
      <c r="G2004" s="4" t="str">
        <f aca="false">IF(LEFT(I2004,3)="R1 ","L6",IF(D2004&gt;=2014,"L1",IF(D2004&gt;=1998,"L2",IF(D2004&gt;=1987,"L3",IF(D2004&gt;=1978,"L4",IF(D2004&gt;=1965,"L5","L6"))))))</f>
        <v>L1</v>
      </c>
      <c r="H2004" s="4" t="str">
        <f aca="false">IFERROR(INDEX(Lanes!$C$2:$C$60,MATCH(LEFT(I2004,FIND(" ",I2004)-1),Lanes!$A$2:$A$60,0)),"?")</f>
        <v>V</v>
      </c>
      <c r="I2004" s="4" t="s">
        <v>14012</v>
      </c>
      <c r="J2004" s="4"/>
      <c r="K2004" s="4" t="s">
        <v>44</v>
      </c>
      <c r="L2004" s="4" t="s">
        <v>45</v>
      </c>
      <c r="M2004" s="4" t="s">
        <v>131</v>
      </c>
      <c r="N2004" s="4"/>
      <c r="O2004" s="4" t="s">
        <v>14909</v>
      </c>
      <c r="P2004" s="2" t="s">
        <v>14910</v>
      </c>
      <c r="Q2004" s="2" t="s">
        <v>14911</v>
      </c>
      <c r="R2004" s="4" t="s">
        <v>50</v>
      </c>
      <c r="S2004" s="4" t="s">
        <v>14912</v>
      </c>
      <c r="T2004" s="4" t="s">
        <v>52</v>
      </c>
      <c r="U2004" s="4"/>
      <c r="V2004" s="4"/>
      <c r="W2004" s="4"/>
      <c r="X2004" s="2" t="s">
        <v>14881</v>
      </c>
      <c r="Y2004" s="4" t="s">
        <v>77</v>
      </c>
      <c r="Z2004" s="4"/>
      <c r="AA2004" s="4"/>
      <c r="AB2004" s="4"/>
    </row>
    <row r="2005" customFormat="false" ht="75" hidden="false" customHeight="true" outlineLevel="0" collapsed="false">
      <c r="A2005" s="4" t="s">
        <v>14913</v>
      </c>
      <c r="B2005" s="4" t="s">
        <v>2515</v>
      </c>
      <c r="C2005" s="4" t="s">
        <v>14914</v>
      </c>
      <c r="D2005" s="4" t="n">
        <v>2002</v>
      </c>
      <c r="E2005" s="4" t="s">
        <v>91</v>
      </c>
      <c r="F2005" s="4" t="s">
        <v>2517</v>
      </c>
      <c r="G2005" s="4" t="str">
        <f aca="false">IF(LEFT(I2005,3)="R1 ","L6",IF(D2005&gt;=2014,"L1",IF(D2005&gt;=1998,"L2",IF(D2005&gt;=1987,"L3",IF(D2005&gt;=1978,"L4",IF(D2005&gt;=1965,"L5","L6"))))))</f>
        <v>L2</v>
      </c>
      <c r="H2005" s="4" t="str">
        <f aca="false">IFERROR(INDEX(Lanes!$C$2:$C$60,MATCH(LEFT(I2005,FIND(" ",I2005)-1),Lanes!$A$2:$A$60,0)),"?")</f>
        <v>V</v>
      </c>
      <c r="I2005" s="4" t="s">
        <v>14012</v>
      </c>
      <c r="J2005" s="4"/>
      <c r="K2005" s="4" t="s">
        <v>44</v>
      </c>
      <c r="L2005" s="4" t="s">
        <v>93</v>
      </c>
      <c r="M2005" s="4" t="s">
        <v>902</v>
      </c>
      <c r="N2005" s="4"/>
      <c r="O2005" s="4" t="s">
        <v>14915</v>
      </c>
      <c r="P2005" s="2" t="s">
        <v>14916</v>
      </c>
      <c r="Q2005" s="2" t="s">
        <v>14917</v>
      </c>
      <c r="R2005" s="4" t="s">
        <v>50</v>
      </c>
      <c r="S2005" s="4" t="s">
        <v>14918</v>
      </c>
      <c r="T2005" s="4" t="s">
        <v>107</v>
      </c>
      <c r="U2005" s="4"/>
      <c r="V2005" s="4"/>
      <c r="W2005" s="4"/>
      <c r="X2005" s="2" t="s">
        <v>14919</v>
      </c>
      <c r="Y2005" s="4" t="s">
        <v>77</v>
      </c>
      <c r="Z2005" s="4"/>
      <c r="AA2005" s="4"/>
      <c r="AB2005" s="4"/>
    </row>
    <row r="2006" customFormat="false" ht="75" hidden="false" customHeight="true" outlineLevel="0" collapsed="false">
      <c r="A2006" s="4" t="s">
        <v>14920</v>
      </c>
      <c r="B2006" s="4" t="s">
        <v>2515</v>
      </c>
      <c r="C2006" s="4" t="s">
        <v>14921</v>
      </c>
      <c r="D2006" s="4" t="n">
        <v>2007</v>
      </c>
      <c r="E2006" s="4" t="s">
        <v>91</v>
      </c>
      <c r="F2006" s="4" t="s">
        <v>2517</v>
      </c>
      <c r="G2006" s="4" t="str">
        <f aca="false">IF(LEFT(I2006,3)="R1 ","L6",IF(D2006&gt;=2014,"L1",IF(D2006&gt;=1998,"L2",IF(D2006&gt;=1987,"L3",IF(D2006&gt;=1978,"L4",IF(D2006&gt;=1965,"L5","L6"))))))</f>
        <v>L2</v>
      </c>
      <c r="H2006" s="4" t="str">
        <f aca="false">IFERROR(INDEX(Lanes!$C$2:$C$60,MATCH(LEFT(I2006,FIND(" ",I2006)-1),Lanes!$A$2:$A$60,0)),"?")</f>
        <v>V</v>
      </c>
      <c r="I2006" s="4" t="s">
        <v>14012</v>
      </c>
      <c r="J2006" s="4"/>
      <c r="K2006" s="4" t="s">
        <v>370</v>
      </c>
      <c r="L2006" s="4" t="s">
        <v>93</v>
      </c>
      <c r="M2006" s="4" t="s">
        <v>902</v>
      </c>
      <c r="N2006" s="4"/>
      <c r="O2006" s="4" t="s">
        <v>14922</v>
      </c>
      <c r="P2006" s="2" t="s">
        <v>14923</v>
      </c>
      <c r="Q2006" s="2" t="s">
        <v>14924</v>
      </c>
      <c r="R2006" s="4" t="s">
        <v>50</v>
      </c>
      <c r="S2006" s="4" t="s">
        <v>14925</v>
      </c>
      <c r="T2006" s="4" t="s">
        <v>107</v>
      </c>
      <c r="U2006" s="4"/>
      <c r="V2006" s="4"/>
      <c r="W2006" s="4"/>
      <c r="X2006" s="2" t="s">
        <v>14919</v>
      </c>
      <c r="Y2006" s="4" t="s">
        <v>77</v>
      </c>
      <c r="Z2006" s="4"/>
      <c r="AA2006" s="4"/>
      <c r="AB2006" s="4"/>
    </row>
    <row r="2007" customFormat="false" ht="75" hidden="false" customHeight="true" outlineLevel="0" collapsed="false">
      <c r="A2007" s="4" t="s">
        <v>14926</v>
      </c>
      <c r="B2007" s="4" t="s">
        <v>11032</v>
      </c>
      <c r="C2007" s="4" t="s">
        <v>14927</v>
      </c>
      <c r="D2007" s="4" t="n">
        <v>2005</v>
      </c>
      <c r="E2007" s="4" t="s">
        <v>91</v>
      </c>
      <c r="F2007" s="4" t="s">
        <v>14928</v>
      </c>
      <c r="G2007" s="4" t="str">
        <f aca="false">IF(LEFT(I2007,3)="R1 ","L6",IF(D2007&gt;=2014,"L1",IF(D2007&gt;=1998,"L2",IF(D2007&gt;=1987,"L3",IF(D2007&gt;=1978,"L4",IF(D2007&gt;=1965,"L5","L6"))))))</f>
        <v>L2</v>
      </c>
      <c r="H2007" s="4" t="str">
        <f aca="false">IFERROR(INDEX(Lanes!$C$2:$C$60,MATCH(LEFT(I2007,FIND(" ",I2007)-1),Lanes!$A$2:$A$60,0)),"?")</f>
        <v>V</v>
      </c>
      <c r="I2007" s="4" t="s">
        <v>14012</v>
      </c>
      <c r="J2007" s="4"/>
      <c r="K2007" s="4" t="s">
        <v>69</v>
      </c>
      <c r="L2007" s="4" t="s">
        <v>352</v>
      </c>
      <c r="M2007" s="4" t="s">
        <v>353</v>
      </c>
      <c r="N2007" s="4"/>
      <c r="O2007" s="4" t="s">
        <v>14929</v>
      </c>
      <c r="P2007" s="2" t="s">
        <v>14930</v>
      </c>
      <c r="Q2007" s="2" t="s">
        <v>14931</v>
      </c>
      <c r="R2007" s="4" t="s">
        <v>50</v>
      </c>
      <c r="S2007" s="4" t="s">
        <v>14932</v>
      </c>
      <c r="T2007" s="4" t="s">
        <v>52</v>
      </c>
      <c r="U2007" s="4"/>
      <c r="V2007" s="4"/>
      <c r="W2007" s="4"/>
      <c r="X2007" s="2" t="s">
        <v>11038</v>
      </c>
      <c r="Y2007" s="4" t="s">
        <v>77</v>
      </c>
      <c r="Z2007" s="4"/>
      <c r="AA2007" s="4"/>
      <c r="AB2007" s="4"/>
    </row>
    <row r="2008" customFormat="false" ht="75" hidden="false" customHeight="true" outlineLevel="0" collapsed="false">
      <c r="A2008" s="4" t="s">
        <v>14933</v>
      </c>
      <c r="B2008" s="4" t="s">
        <v>11032</v>
      </c>
      <c r="C2008" s="4" t="s">
        <v>14934</v>
      </c>
      <c r="D2008" s="4" t="n">
        <v>2013</v>
      </c>
      <c r="E2008" s="4" t="s">
        <v>91</v>
      </c>
      <c r="F2008" s="4" t="s">
        <v>2614</v>
      </c>
      <c r="G2008" s="4" t="str">
        <f aca="false">IF(LEFT(I2008,3)="R1 ","L6",IF(D2008&gt;=2014,"L1",IF(D2008&gt;=1998,"L2",IF(D2008&gt;=1987,"L3",IF(D2008&gt;=1978,"L4",IF(D2008&gt;=1965,"L5","L6"))))))</f>
        <v>L2</v>
      </c>
      <c r="H2008" s="4" t="str">
        <f aca="false">IFERROR(INDEX(Lanes!$C$2:$C$60,MATCH(LEFT(I2008,FIND(" ",I2008)-1),Lanes!$A$2:$A$60,0)),"?")</f>
        <v>V</v>
      </c>
      <c r="I2008" s="4" t="s">
        <v>14012</v>
      </c>
      <c r="J2008" s="4"/>
      <c r="K2008" s="4" t="s">
        <v>202</v>
      </c>
      <c r="L2008" s="4" t="s">
        <v>352</v>
      </c>
      <c r="M2008" s="4" t="s">
        <v>353</v>
      </c>
      <c r="N2008" s="4"/>
      <c r="O2008" s="4" t="s">
        <v>14935</v>
      </c>
      <c r="P2008" s="2" t="s">
        <v>14936</v>
      </c>
      <c r="Q2008" s="2" t="s">
        <v>14937</v>
      </c>
      <c r="R2008" s="4" t="s">
        <v>50</v>
      </c>
      <c r="S2008" s="4" t="s">
        <v>14938</v>
      </c>
      <c r="T2008" s="4" t="s">
        <v>107</v>
      </c>
      <c r="U2008" s="4"/>
      <c r="V2008" s="4"/>
      <c r="W2008" s="4"/>
      <c r="X2008" s="2" t="s">
        <v>11038</v>
      </c>
      <c r="Y2008" s="4" t="s">
        <v>77</v>
      </c>
      <c r="Z2008" s="4"/>
      <c r="AA2008" s="4"/>
      <c r="AB2008" s="4"/>
    </row>
    <row r="2009" customFormat="false" ht="75" hidden="false" customHeight="true" outlineLevel="0" collapsed="false">
      <c r="A2009" s="4" t="s">
        <v>14939</v>
      </c>
      <c r="B2009" s="4" t="s">
        <v>11032</v>
      </c>
      <c r="C2009" s="4" t="s">
        <v>14940</v>
      </c>
      <c r="D2009" s="4" t="n">
        <v>2016</v>
      </c>
      <c r="E2009" s="4" t="s">
        <v>91</v>
      </c>
      <c r="F2009" s="4" t="s">
        <v>2614</v>
      </c>
      <c r="G2009" s="4" t="str">
        <f aca="false">IF(LEFT(I2009,3)="R1 ","L6",IF(D2009&gt;=2014,"L1",IF(D2009&gt;=1998,"L2",IF(D2009&gt;=1987,"L3",IF(D2009&gt;=1978,"L4",IF(D2009&gt;=1965,"L5","L6"))))))</f>
        <v>L1</v>
      </c>
      <c r="H2009" s="4" t="str">
        <f aca="false">IFERROR(INDEX(Lanes!$C$2:$C$60,MATCH(LEFT(I2009,FIND(" ",I2009)-1),Lanes!$A$2:$A$60,0)),"?")</f>
        <v>V</v>
      </c>
      <c r="I2009" s="4" t="s">
        <v>14012</v>
      </c>
      <c r="J2009" s="4"/>
      <c r="K2009" s="4" t="s">
        <v>44</v>
      </c>
      <c r="L2009" s="4" t="s">
        <v>352</v>
      </c>
      <c r="M2009" s="4" t="s">
        <v>353</v>
      </c>
      <c r="N2009" s="4"/>
      <c r="O2009" s="4" t="s">
        <v>14941</v>
      </c>
      <c r="P2009" s="2" t="s">
        <v>14942</v>
      </c>
      <c r="Q2009" s="2" t="s">
        <v>14943</v>
      </c>
      <c r="R2009" s="4" t="s">
        <v>50</v>
      </c>
      <c r="S2009" s="4" t="s">
        <v>14944</v>
      </c>
      <c r="T2009" s="4" t="s">
        <v>52</v>
      </c>
      <c r="U2009" s="4"/>
      <c r="V2009" s="4"/>
      <c r="W2009" s="4"/>
      <c r="X2009" s="2" t="s">
        <v>11038</v>
      </c>
      <c r="Y2009" s="4" t="s">
        <v>77</v>
      </c>
      <c r="Z2009" s="4"/>
      <c r="AA2009" s="4"/>
      <c r="AB2009" s="4"/>
    </row>
    <row r="2010" customFormat="false" ht="75" hidden="false" customHeight="true" outlineLevel="0" collapsed="false">
      <c r="A2010" s="4" t="s">
        <v>14945</v>
      </c>
      <c r="B2010" s="4" t="s">
        <v>10958</v>
      </c>
      <c r="C2010" s="4" t="s">
        <v>14946</v>
      </c>
      <c r="D2010" s="4" t="n">
        <v>1999</v>
      </c>
      <c r="E2010" s="4" t="s">
        <v>91</v>
      </c>
      <c r="F2010" s="4" t="s">
        <v>9196</v>
      </c>
      <c r="G2010" s="4" t="str">
        <f aca="false">IF(LEFT(I2010,3)="R1 ","L6",IF(D2010&gt;=2014,"L1",IF(D2010&gt;=1998,"L2",IF(D2010&gt;=1987,"L3",IF(D2010&gt;=1978,"L4",IF(D2010&gt;=1965,"L5","L6"))))))</f>
        <v>L2</v>
      </c>
      <c r="H2010" s="4" t="str">
        <f aca="false">IFERROR(INDEX(Lanes!$C$2:$C$60,MATCH(LEFT(I2010,FIND(" ",I2010)-1),Lanes!$A$2:$A$60,0)),"?")</f>
        <v>V</v>
      </c>
      <c r="I2010" s="4" t="s">
        <v>14012</v>
      </c>
      <c r="J2010" s="4"/>
      <c r="K2010" s="4" t="s">
        <v>3617</v>
      </c>
      <c r="L2010" s="4" t="s">
        <v>352</v>
      </c>
      <c r="M2010" s="4" t="s">
        <v>10960</v>
      </c>
      <c r="N2010" s="4"/>
      <c r="O2010" s="4" t="s">
        <v>14947</v>
      </c>
      <c r="P2010" s="2" t="s">
        <v>14948</v>
      </c>
      <c r="Q2010" s="2" t="s">
        <v>14949</v>
      </c>
      <c r="R2010" s="4" t="s">
        <v>50</v>
      </c>
      <c r="S2010" s="4" t="s">
        <v>14950</v>
      </c>
      <c r="T2010" s="4" t="s">
        <v>402</v>
      </c>
      <c r="U2010" s="4"/>
      <c r="V2010" s="4"/>
      <c r="W2010" s="4"/>
      <c r="X2010" s="2" t="s">
        <v>14951</v>
      </c>
      <c r="Y2010" s="4" t="s">
        <v>54</v>
      </c>
      <c r="Z2010" s="4"/>
      <c r="AA2010" s="4"/>
      <c r="AB2010" s="4"/>
    </row>
    <row r="2011" customFormat="false" ht="75" hidden="false" customHeight="true" outlineLevel="0" collapsed="false">
      <c r="A2011" s="4" t="s">
        <v>14952</v>
      </c>
      <c r="B2011" s="4" t="s">
        <v>10958</v>
      </c>
      <c r="C2011" s="4" t="s">
        <v>14953</v>
      </c>
      <c r="D2011" s="4" t="n">
        <v>2003</v>
      </c>
      <c r="E2011" s="4" t="s">
        <v>91</v>
      </c>
      <c r="F2011" s="4" t="s">
        <v>14954</v>
      </c>
      <c r="G2011" s="4" t="str">
        <f aca="false">IF(LEFT(I2011,3)="R1 ","L6",IF(D2011&gt;=2014,"L1",IF(D2011&gt;=1998,"L2",IF(D2011&gt;=1987,"L3",IF(D2011&gt;=1978,"L4",IF(D2011&gt;=1965,"L5","L6"))))))</f>
        <v>L2</v>
      </c>
      <c r="H2011" s="4" t="str">
        <f aca="false">IFERROR(INDEX(Lanes!$C$2:$C$60,MATCH(LEFT(I2011,FIND(" ",I2011)-1),Lanes!$A$2:$A$60,0)),"?")</f>
        <v>V</v>
      </c>
      <c r="I2011" s="4" t="s">
        <v>14012</v>
      </c>
      <c r="J2011" s="4"/>
      <c r="K2011" s="4" t="s">
        <v>3617</v>
      </c>
      <c r="L2011" s="4" t="s">
        <v>352</v>
      </c>
      <c r="M2011" s="4" t="s">
        <v>10960</v>
      </c>
      <c r="N2011" s="4"/>
      <c r="O2011" s="4" t="s">
        <v>14955</v>
      </c>
      <c r="P2011" s="2" t="s">
        <v>14956</v>
      </c>
      <c r="Q2011" s="2" t="s">
        <v>14957</v>
      </c>
      <c r="R2011" s="4" t="s">
        <v>50</v>
      </c>
      <c r="S2011" s="4" t="s">
        <v>14958</v>
      </c>
      <c r="T2011" s="4" t="s">
        <v>107</v>
      </c>
      <c r="U2011" s="4"/>
      <c r="V2011" s="4"/>
      <c r="W2011" s="4"/>
      <c r="X2011" s="2" t="s">
        <v>10965</v>
      </c>
      <c r="Y2011" s="4" t="s">
        <v>77</v>
      </c>
      <c r="Z2011" s="4"/>
      <c r="AA2011" s="4"/>
      <c r="AB2011" s="4"/>
    </row>
    <row r="2012" customFormat="false" ht="75" hidden="false" customHeight="true" outlineLevel="0" collapsed="false">
      <c r="A2012" s="4" t="s">
        <v>14959</v>
      </c>
      <c r="B2012" s="4" t="s">
        <v>10958</v>
      </c>
      <c r="C2012" s="4" t="s">
        <v>14960</v>
      </c>
      <c r="D2012" s="4" t="n">
        <v>2006</v>
      </c>
      <c r="E2012" s="4" t="s">
        <v>91</v>
      </c>
      <c r="F2012" s="4" t="s">
        <v>2614</v>
      </c>
      <c r="G2012" s="4" t="str">
        <f aca="false">IF(LEFT(I2012,3)="R1 ","L6",IF(D2012&gt;=2014,"L1",IF(D2012&gt;=1998,"L2",IF(D2012&gt;=1987,"L3",IF(D2012&gt;=1978,"L4",IF(D2012&gt;=1965,"L5","L6"))))))</f>
        <v>L2</v>
      </c>
      <c r="H2012" s="4" t="str">
        <f aca="false">IFERROR(INDEX(Lanes!$C$2:$C$60,MATCH(LEFT(I2012,FIND(" ",I2012)-1),Lanes!$A$2:$A$60,0)),"?")</f>
        <v>V</v>
      </c>
      <c r="I2012" s="4" t="s">
        <v>14012</v>
      </c>
      <c r="J2012" s="4"/>
      <c r="K2012" s="4" t="s">
        <v>3617</v>
      </c>
      <c r="L2012" s="4" t="s">
        <v>352</v>
      </c>
      <c r="M2012" s="4" t="s">
        <v>10960</v>
      </c>
      <c r="N2012" s="4"/>
      <c r="O2012" s="4" t="s">
        <v>14961</v>
      </c>
      <c r="P2012" s="2" t="s">
        <v>14962</v>
      </c>
      <c r="Q2012" s="2" t="s">
        <v>14963</v>
      </c>
      <c r="R2012" s="4" t="s">
        <v>50</v>
      </c>
      <c r="S2012" s="4" t="s">
        <v>14964</v>
      </c>
      <c r="T2012" s="4" t="s">
        <v>107</v>
      </c>
      <c r="U2012" s="4"/>
      <c r="V2012" s="4"/>
      <c r="W2012" s="4"/>
      <c r="X2012" s="2" t="s">
        <v>10965</v>
      </c>
      <c r="Y2012" s="4" t="s">
        <v>77</v>
      </c>
      <c r="Z2012" s="4"/>
      <c r="AA2012" s="4"/>
      <c r="AB2012" s="4"/>
    </row>
    <row r="2013" customFormat="false" ht="75" hidden="false" customHeight="true" outlineLevel="0" collapsed="false">
      <c r="A2013" s="4" t="s">
        <v>14965</v>
      </c>
      <c r="B2013" s="4" t="s">
        <v>10958</v>
      </c>
      <c r="C2013" s="4" t="s">
        <v>14966</v>
      </c>
      <c r="D2013" s="4" t="n">
        <v>2009</v>
      </c>
      <c r="E2013" s="4" t="s">
        <v>91</v>
      </c>
      <c r="F2013" s="4" t="s">
        <v>2614</v>
      </c>
      <c r="G2013" s="4" t="str">
        <f aca="false">IF(LEFT(I2013,3)="R1 ","L6",IF(D2013&gt;=2014,"L1",IF(D2013&gt;=1998,"L2",IF(D2013&gt;=1987,"L3",IF(D2013&gt;=1978,"L4",IF(D2013&gt;=1965,"L5","L6"))))))</f>
        <v>L2</v>
      </c>
      <c r="H2013" s="4" t="str">
        <f aca="false">IFERROR(INDEX(Lanes!$C$2:$C$60,MATCH(LEFT(I2013,FIND(" ",I2013)-1),Lanes!$A$2:$A$60,0)),"?")</f>
        <v>V</v>
      </c>
      <c r="I2013" s="4" t="s">
        <v>14012</v>
      </c>
      <c r="J2013" s="4"/>
      <c r="K2013" s="4" t="s">
        <v>3617</v>
      </c>
      <c r="L2013" s="4" t="s">
        <v>352</v>
      </c>
      <c r="M2013" s="4" t="s">
        <v>10960</v>
      </c>
      <c r="N2013" s="4"/>
      <c r="O2013" s="4" t="s">
        <v>14967</v>
      </c>
      <c r="P2013" s="2" t="s">
        <v>14968</v>
      </c>
      <c r="Q2013" s="2" t="s">
        <v>14969</v>
      </c>
      <c r="R2013" s="4" t="s">
        <v>50</v>
      </c>
      <c r="S2013" s="4" t="s">
        <v>14966</v>
      </c>
      <c r="T2013" s="4" t="s">
        <v>402</v>
      </c>
      <c r="U2013" s="4"/>
      <c r="V2013" s="4"/>
      <c r="W2013" s="4"/>
      <c r="X2013" s="2" t="s">
        <v>14970</v>
      </c>
      <c r="Y2013" s="4" t="s">
        <v>54</v>
      </c>
      <c r="Z2013" s="4"/>
      <c r="AA2013" s="4"/>
      <c r="AB2013" s="4"/>
    </row>
    <row r="2014" customFormat="false" ht="75" hidden="false" customHeight="true" outlineLevel="0" collapsed="false">
      <c r="A2014" s="4" t="s">
        <v>14971</v>
      </c>
      <c r="B2014" s="4" t="s">
        <v>10958</v>
      </c>
      <c r="C2014" s="4" t="s">
        <v>14972</v>
      </c>
      <c r="D2014" s="4" t="n">
        <v>2015</v>
      </c>
      <c r="E2014" s="4" t="s">
        <v>91</v>
      </c>
      <c r="F2014" s="4" t="s">
        <v>2614</v>
      </c>
      <c r="G2014" s="4" t="str">
        <f aca="false">IF(LEFT(I2014,3)="R1 ","L6",IF(D2014&gt;=2014,"L1",IF(D2014&gt;=1998,"L2",IF(D2014&gt;=1987,"L3",IF(D2014&gt;=1978,"L4",IF(D2014&gt;=1965,"L5","L6"))))))</f>
        <v>L1</v>
      </c>
      <c r="H2014" s="4" t="str">
        <f aca="false">IFERROR(INDEX(Lanes!$C$2:$C$60,MATCH(LEFT(I2014,FIND(" ",I2014)-1),Lanes!$A$2:$A$60,0)),"?")</f>
        <v>V</v>
      </c>
      <c r="I2014" s="4" t="s">
        <v>14012</v>
      </c>
      <c r="J2014" s="4"/>
      <c r="K2014" s="4" t="s">
        <v>3617</v>
      </c>
      <c r="L2014" s="4" t="s">
        <v>352</v>
      </c>
      <c r="M2014" s="4" t="s">
        <v>10960</v>
      </c>
      <c r="N2014" s="4"/>
      <c r="O2014" s="4" t="s">
        <v>14961</v>
      </c>
      <c r="P2014" s="2" t="s">
        <v>14973</v>
      </c>
      <c r="Q2014" s="2" t="s">
        <v>14974</v>
      </c>
      <c r="R2014" s="4" t="s">
        <v>50</v>
      </c>
      <c r="S2014" s="4" t="s">
        <v>14975</v>
      </c>
      <c r="T2014" s="4" t="s">
        <v>107</v>
      </c>
      <c r="U2014" s="4"/>
      <c r="V2014" s="4"/>
      <c r="W2014" s="4"/>
      <c r="X2014" s="2" t="s">
        <v>14970</v>
      </c>
      <c r="Y2014" s="4" t="s">
        <v>54</v>
      </c>
      <c r="Z2014" s="4"/>
      <c r="AA2014" s="4"/>
      <c r="AB2014" s="4"/>
    </row>
    <row r="2015" customFormat="false" ht="75" hidden="false" customHeight="true" outlineLevel="0" collapsed="false">
      <c r="A2015" s="4" t="s">
        <v>14976</v>
      </c>
      <c r="B2015" s="4" t="s">
        <v>14977</v>
      </c>
      <c r="C2015" s="4" t="s">
        <v>14978</v>
      </c>
      <c r="D2015" s="4" t="n">
        <v>2001</v>
      </c>
      <c r="E2015" s="4" t="s">
        <v>91</v>
      </c>
      <c r="F2015" s="4" t="s">
        <v>2614</v>
      </c>
      <c r="G2015" s="4" t="str">
        <f aca="false">IF(LEFT(I2015,3)="R1 ","L6",IF(D2015&gt;=2014,"L1",IF(D2015&gt;=1998,"L2",IF(D2015&gt;=1987,"L3",IF(D2015&gt;=1978,"L4",IF(D2015&gt;=1965,"L5","L6"))))))</f>
        <v>L2</v>
      </c>
      <c r="H2015" s="4" t="str">
        <f aca="false">IFERROR(INDEX(Lanes!$C$2:$C$60,MATCH(LEFT(I2015,FIND(" ",I2015)-1),Lanes!$A$2:$A$60,0)),"?")</f>
        <v>V</v>
      </c>
      <c r="I2015" s="4" t="s">
        <v>14012</v>
      </c>
      <c r="J2015" s="4" t="s">
        <v>5080</v>
      </c>
      <c r="K2015" s="4" t="s">
        <v>69</v>
      </c>
      <c r="L2015" s="4" t="s">
        <v>93</v>
      </c>
      <c r="M2015" s="4" t="s">
        <v>902</v>
      </c>
      <c r="N2015" s="4"/>
      <c r="O2015" s="4" t="s">
        <v>14979</v>
      </c>
      <c r="P2015" s="2" t="s">
        <v>14980</v>
      </c>
      <c r="Q2015" s="2" t="s">
        <v>14981</v>
      </c>
      <c r="R2015" s="4" t="s">
        <v>50</v>
      </c>
      <c r="S2015" s="4" t="s">
        <v>14982</v>
      </c>
      <c r="T2015" s="4" t="s">
        <v>107</v>
      </c>
      <c r="U2015" s="4"/>
      <c r="V2015" s="4"/>
      <c r="W2015" s="4"/>
      <c r="X2015" s="2" t="s">
        <v>14983</v>
      </c>
      <c r="Y2015" s="4" t="s">
        <v>77</v>
      </c>
      <c r="Z2015" s="4"/>
      <c r="AA2015" s="4"/>
      <c r="AB2015" s="4"/>
    </row>
    <row r="2016" customFormat="false" ht="75" hidden="false" customHeight="true" outlineLevel="0" collapsed="false">
      <c r="A2016" s="4" t="s">
        <v>14984</v>
      </c>
      <c r="B2016" s="4" t="s">
        <v>14977</v>
      </c>
      <c r="C2016" s="4" t="s">
        <v>14985</v>
      </c>
      <c r="D2016" s="4" t="n">
        <v>2003</v>
      </c>
      <c r="E2016" s="4" t="s">
        <v>91</v>
      </c>
      <c r="F2016" s="4" t="s">
        <v>2614</v>
      </c>
      <c r="G2016" s="4" t="str">
        <f aca="false">IF(LEFT(I2016,3)="R1 ","L6",IF(D2016&gt;=2014,"L1",IF(D2016&gt;=1998,"L2",IF(D2016&gt;=1987,"L3",IF(D2016&gt;=1978,"L4",IF(D2016&gt;=1965,"L5","L6"))))))</f>
        <v>L2</v>
      </c>
      <c r="H2016" s="4" t="str">
        <f aca="false">IFERROR(INDEX(Lanes!$C$2:$C$60,MATCH(LEFT(I2016,FIND(" ",I2016)-1),Lanes!$A$2:$A$60,0)),"?")</f>
        <v>V</v>
      </c>
      <c r="I2016" s="4" t="s">
        <v>14012</v>
      </c>
      <c r="J2016" s="4" t="s">
        <v>5080</v>
      </c>
      <c r="K2016" s="4" t="s">
        <v>69</v>
      </c>
      <c r="L2016" s="4" t="s">
        <v>93</v>
      </c>
      <c r="M2016" s="4" t="s">
        <v>902</v>
      </c>
      <c r="N2016" s="4"/>
      <c r="O2016" s="4" t="s">
        <v>14986</v>
      </c>
      <c r="P2016" s="2" t="s">
        <v>14987</v>
      </c>
      <c r="Q2016" s="2" t="s">
        <v>14988</v>
      </c>
      <c r="R2016" s="4" t="s">
        <v>50</v>
      </c>
      <c r="S2016" s="4" t="s">
        <v>14989</v>
      </c>
      <c r="T2016" s="4" t="s">
        <v>107</v>
      </c>
      <c r="U2016" s="4"/>
      <c r="V2016" s="4"/>
      <c r="W2016" s="4"/>
      <c r="X2016" s="2" t="s">
        <v>14983</v>
      </c>
      <c r="Y2016" s="4" t="s">
        <v>77</v>
      </c>
      <c r="Z2016" s="4"/>
      <c r="AA2016" s="4"/>
      <c r="AB2016" s="4"/>
    </row>
    <row r="2017" customFormat="false" ht="75" hidden="false" customHeight="true" outlineLevel="0" collapsed="false">
      <c r="A2017" s="4" t="s">
        <v>14990</v>
      </c>
      <c r="B2017" s="4" t="s">
        <v>14977</v>
      </c>
      <c r="C2017" s="4" t="s">
        <v>14991</v>
      </c>
      <c r="D2017" s="4" t="n">
        <v>2009</v>
      </c>
      <c r="E2017" s="4" t="s">
        <v>91</v>
      </c>
      <c r="F2017" s="4" t="s">
        <v>2614</v>
      </c>
      <c r="G2017" s="4" t="str">
        <f aca="false">IF(LEFT(I2017,3)="R1 ","L6",IF(D2017&gt;=2014,"L1",IF(D2017&gt;=1998,"L2",IF(D2017&gt;=1987,"L3",IF(D2017&gt;=1978,"L4",IF(D2017&gt;=1965,"L5","L6"))))))</f>
        <v>L2</v>
      </c>
      <c r="H2017" s="4" t="str">
        <f aca="false">IFERROR(INDEX(Lanes!$C$2:$C$60,MATCH(LEFT(I2017,FIND(" ",I2017)-1),Lanes!$A$2:$A$60,0)),"?")</f>
        <v>V</v>
      </c>
      <c r="I2017" s="4" t="s">
        <v>14012</v>
      </c>
      <c r="J2017" s="4" t="s">
        <v>5080</v>
      </c>
      <c r="K2017" s="4" t="s">
        <v>69</v>
      </c>
      <c r="L2017" s="4" t="s">
        <v>93</v>
      </c>
      <c r="M2017" s="4" t="s">
        <v>902</v>
      </c>
      <c r="N2017" s="4"/>
      <c r="O2017" s="4" t="s">
        <v>14979</v>
      </c>
      <c r="P2017" s="2" t="s">
        <v>14992</v>
      </c>
      <c r="Q2017" s="2" t="s">
        <v>14993</v>
      </c>
      <c r="R2017" s="4" t="s">
        <v>50</v>
      </c>
      <c r="S2017" s="4" t="s">
        <v>14994</v>
      </c>
      <c r="T2017" s="4" t="s">
        <v>402</v>
      </c>
      <c r="U2017" s="4"/>
      <c r="V2017" s="4"/>
      <c r="W2017" s="4"/>
      <c r="X2017" s="2" t="s">
        <v>14983</v>
      </c>
      <c r="Y2017" s="4" t="s">
        <v>77</v>
      </c>
      <c r="Z2017" s="4"/>
      <c r="AA2017" s="4"/>
      <c r="AB2017" s="4"/>
    </row>
    <row r="2018" customFormat="false" ht="75" hidden="false" customHeight="true" outlineLevel="0" collapsed="false">
      <c r="A2018" s="4" t="s">
        <v>14995</v>
      </c>
      <c r="B2018" s="4" t="s">
        <v>14996</v>
      </c>
      <c r="C2018" s="4" t="s">
        <v>14997</v>
      </c>
      <c r="D2018" s="4" t="n">
        <v>2002</v>
      </c>
      <c r="E2018" s="4" t="s">
        <v>91</v>
      </c>
      <c r="F2018" s="4" t="s">
        <v>14998</v>
      </c>
      <c r="G2018" s="4" t="str">
        <f aca="false">IF(LEFT(I2018,3)="R1 ","L6",IF(D2018&gt;=2014,"L1",IF(D2018&gt;=1998,"L2",IF(D2018&gt;=1987,"L3",IF(D2018&gt;=1978,"L4",IF(D2018&gt;=1965,"L5","L6"))))))</f>
        <v>L2</v>
      </c>
      <c r="H2018" s="4" t="str">
        <f aca="false">IFERROR(INDEX(Lanes!$C$2:$C$60,MATCH(LEFT(I2018,FIND(" ",I2018)-1),Lanes!$A$2:$A$60,0)),"?")</f>
        <v>V</v>
      </c>
      <c r="I2018" s="4" t="s">
        <v>14012</v>
      </c>
      <c r="J2018" s="4"/>
      <c r="K2018" s="4" t="s">
        <v>44</v>
      </c>
      <c r="L2018" s="4" t="s">
        <v>887</v>
      </c>
      <c r="M2018" s="4" t="s">
        <v>14999</v>
      </c>
      <c r="N2018" s="4" t="s">
        <v>15000</v>
      </c>
      <c r="O2018" s="4" t="s">
        <v>15001</v>
      </c>
      <c r="P2018" s="2" t="s">
        <v>15002</v>
      </c>
      <c r="Q2018" s="2" t="s">
        <v>15003</v>
      </c>
      <c r="R2018" s="4" t="s">
        <v>50</v>
      </c>
      <c r="S2018" s="4" t="s">
        <v>15004</v>
      </c>
      <c r="T2018" s="4" t="s">
        <v>52</v>
      </c>
      <c r="U2018" s="4" t="s">
        <v>75</v>
      </c>
      <c r="V2018" s="4"/>
      <c r="W2018" s="4"/>
      <c r="X2018" s="2" t="s">
        <v>15005</v>
      </c>
      <c r="Y2018" s="4" t="s">
        <v>77</v>
      </c>
      <c r="Z2018" s="4"/>
      <c r="AA2018" s="4"/>
      <c r="AB2018" s="4"/>
    </row>
    <row r="2019" customFormat="false" ht="75" hidden="false" customHeight="true" outlineLevel="0" collapsed="false">
      <c r="A2019" s="4" t="s">
        <v>15006</v>
      </c>
      <c r="B2019" s="4" t="s">
        <v>14996</v>
      </c>
      <c r="C2019" s="4" t="s">
        <v>15007</v>
      </c>
      <c r="D2019" s="4" t="n">
        <v>2005</v>
      </c>
      <c r="E2019" s="4" t="s">
        <v>91</v>
      </c>
      <c r="F2019" s="4" t="s">
        <v>14998</v>
      </c>
      <c r="G2019" s="4" t="str">
        <f aca="false">IF(LEFT(I2019,3)="R1 ","L6",IF(D2019&gt;=2014,"L1",IF(D2019&gt;=1998,"L2",IF(D2019&gt;=1987,"L3",IF(D2019&gt;=1978,"L4",IF(D2019&gt;=1965,"L5","L6"))))))</f>
        <v>L2</v>
      </c>
      <c r="H2019" s="4" t="str">
        <f aca="false">IFERROR(INDEX(Lanes!$C$2:$C$60,MATCH(LEFT(I2019,FIND(" ",I2019)-1),Lanes!$A$2:$A$60,0)),"?")</f>
        <v>V</v>
      </c>
      <c r="I2019" s="4" t="s">
        <v>14012</v>
      </c>
      <c r="J2019" s="4"/>
      <c r="K2019" s="4" t="s">
        <v>44</v>
      </c>
      <c r="L2019" s="4" t="s">
        <v>887</v>
      </c>
      <c r="M2019" s="4" t="s">
        <v>14999</v>
      </c>
      <c r="N2019" s="4" t="s">
        <v>15000</v>
      </c>
      <c r="O2019" s="4" t="s">
        <v>15008</v>
      </c>
      <c r="P2019" s="2" t="s">
        <v>15009</v>
      </c>
      <c r="Q2019" s="2" t="s">
        <v>15010</v>
      </c>
      <c r="R2019" s="4" t="s">
        <v>50</v>
      </c>
      <c r="S2019" s="4" t="s">
        <v>15011</v>
      </c>
      <c r="T2019" s="4" t="s">
        <v>107</v>
      </c>
      <c r="U2019" s="4"/>
      <c r="V2019" s="4"/>
      <c r="W2019" s="4"/>
      <c r="X2019" s="2" t="s">
        <v>15005</v>
      </c>
      <c r="Y2019" s="4" t="s">
        <v>77</v>
      </c>
      <c r="Z2019" s="4"/>
      <c r="AA2019" s="4"/>
      <c r="AB2019" s="4"/>
    </row>
    <row r="2020" customFormat="false" ht="75" hidden="false" customHeight="true" outlineLevel="0" collapsed="false">
      <c r="A2020" s="4" t="s">
        <v>15012</v>
      </c>
      <c r="B2020" s="4" t="s">
        <v>14996</v>
      </c>
      <c r="C2020" s="4" t="s">
        <v>15013</v>
      </c>
      <c r="D2020" s="4" t="n">
        <v>2007</v>
      </c>
      <c r="E2020" s="4" t="s">
        <v>91</v>
      </c>
      <c r="F2020" s="4" t="s">
        <v>14998</v>
      </c>
      <c r="G2020" s="4" t="str">
        <f aca="false">IF(LEFT(I2020,3)="R1 ","L6",IF(D2020&gt;=2014,"L1",IF(D2020&gt;=1998,"L2",IF(D2020&gt;=1987,"L3",IF(D2020&gt;=1978,"L4",IF(D2020&gt;=1965,"L5","L6"))))))</f>
        <v>L2</v>
      </c>
      <c r="H2020" s="4" t="str">
        <f aca="false">IFERROR(INDEX(Lanes!$C$2:$C$60,MATCH(LEFT(I2020,FIND(" ",I2020)-1),Lanes!$A$2:$A$60,0)),"?")</f>
        <v>V</v>
      </c>
      <c r="I2020" s="4" t="s">
        <v>14012</v>
      </c>
      <c r="J2020" s="4"/>
      <c r="K2020" s="4" t="s">
        <v>44</v>
      </c>
      <c r="L2020" s="4" t="s">
        <v>887</v>
      </c>
      <c r="M2020" s="4" t="s">
        <v>14999</v>
      </c>
      <c r="N2020" s="4" t="s">
        <v>15000</v>
      </c>
      <c r="O2020" s="4" t="s">
        <v>15014</v>
      </c>
      <c r="P2020" s="2" t="s">
        <v>15015</v>
      </c>
      <c r="Q2020" s="2" t="s">
        <v>15016</v>
      </c>
      <c r="R2020" s="4" t="s">
        <v>50</v>
      </c>
      <c r="S2020" s="4" t="s">
        <v>15017</v>
      </c>
      <c r="T2020" s="4" t="s">
        <v>107</v>
      </c>
      <c r="U2020" s="4"/>
      <c r="V2020" s="4"/>
      <c r="W2020" s="4"/>
      <c r="X2020" s="2" t="s">
        <v>15005</v>
      </c>
      <c r="Y2020" s="4" t="s">
        <v>77</v>
      </c>
      <c r="Z2020" s="4"/>
      <c r="AA2020" s="4"/>
      <c r="AB2020" s="4"/>
    </row>
    <row r="2021" customFormat="false" ht="75" hidden="false" customHeight="true" outlineLevel="0" collapsed="false">
      <c r="A2021" s="4" t="s">
        <v>15018</v>
      </c>
      <c r="B2021" s="4" t="s">
        <v>14996</v>
      </c>
      <c r="C2021" s="4" t="s">
        <v>15019</v>
      </c>
      <c r="D2021" s="4" t="n">
        <v>2012</v>
      </c>
      <c r="E2021" s="4" t="s">
        <v>91</v>
      </c>
      <c r="F2021" s="4" t="s">
        <v>9025</v>
      </c>
      <c r="G2021" s="4" t="str">
        <f aca="false">IF(LEFT(I2021,3)="R1 ","L6",IF(D2021&gt;=2014,"L1",IF(D2021&gt;=1998,"L2",IF(D2021&gt;=1987,"L3",IF(D2021&gt;=1978,"L4",IF(D2021&gt;=1965,"L5","L6"))))))</f>
        <v>L2</v>
      </c>
      <c r="H2021" s="4" t="str">
        <f aca="false">IFERROR(INDEX(Lanes!$C$2:$C$60,MATCH(LEFT(I2021,FIND(" ",I2021)-1),Lanes!$A$2:$A$60,0)),"?")</f>
        <v>V</v>
      </c>
      <c r="I2021" s="4" t="s">
        <v>14012</v>
      </c>
      <c r="J2021" s="4"/>
      <c r="K2021" s="4" t="s">
        <v>44</v>
      </c>
      <c r="L2021" s="4" t="s">
        <v>887</v>
      </c>
      <c r="M2021" s="4" t="s">
        <v>14999</v>
      </c>
      <c r="N2021" s="4" t="s">
        <v>15000</v>
      </c>
      <c r="O2021" s="4" t="s">
        <v>15008</v>
      </c>
      <c r="P2021" s="2" t="s">
        <v>15020</v>
      </c>
      <c r="Q2021" s="2" t="s">
        <v>15021</v>
      </c>
      <c r="R2021" s="4" t="s">
        <v>50</v>
      </c>
      <c r="S2021" s="4" t="s">
        <v>15022</v>
      </c>
      <c r="T2021" s="4" t="s">
        <v>107</v>
      </c>
      <c r="U2021" s="4"/>
      <c r="V2021" s="4"/>
      <c r="W2021" s="4"/>
      <c r="X2021" s="2" t="s">
        <v>15005</v>
      </c>
      <c r="Y2021" s="4" t="s">
        <v>77</v>
      </c>
      <c r="Z2021" s="4"/>
      <c r="AA2021" s="4"/>
      <c r="AB2021" s="4"/>
    </row>
    <row r="2022" customFormat="false" ht="75" hidden="false" customHeight="true" outlineLevel="0" collapsed="false">
      <c r="A2022" s="4" t="s">
        <v>15023</v>
      </c>
      <c r="B2022" s="4" t="s">
        <v>15024</v>
      </c>
      <c r="C2022" s="4" t="s">
        <v>15025</v>
      </c>
      <c r="D2022" s="4" t="n">
        <v>2000</v>
      </c>
      <c r="E2022" s="4" t="s">
        <v>91</v>
      </c>
      <c r="F2022" s="4" t="s">
        <v>2493</v>
      </c>
      <c r="G2022" s="4" t="str">
        <f aca="false">IF(LEFT(I2022,3)="R1 ","L6",IF(D2022&gt;=2014,"L1",IF(D2022&gt;=1998,"L2",IF(D2022&gt;=1987,"L3",IF(D2022&gt;=1978,"L4",IF(D2022&gt;=1965,"L5","L6"))))))</f>
        <v>L2</v>
      </c>
      <c r="H2022" s="4" t="str">
        <f aca="false">IFERROR(INDEX(Lanes!$C$2:$C$60,MATCH(LEFT(I2022,FIND(" ",I2022)-1),Lanes!$A$2:$A$60,0)),"?")</f>
        <v>V</v>
      </c>
      <c r="I2022" s="4" t="s">
        <v>14012</v>
      </c>
      <c r="J2022" s="4"/>
      <c r="K2022" s="4" t="s">
        <v>44</v>
      </c>
      <c r="L2022" s="4" t="s">
        <v>93</v>
      </c>
      <c r="M2022" s="4" t="s">
        <v>902</v>
      </c>
      <c r="N2022" s="4"/>
      <c r="O2022" s="4" t="s">
        <v>15026</v>
      </c>
      <c r="P2022" s="2" t="s">
        <v>15027</v>
      </c>
      <c r="Q2022" s="2" t="s">
        <v>15028</v>
      </c>
      <c r="R2022" s="4" t="s">
        <v>50</v>
      </c>
      <c r="S2022" s="4" t="s">
        <v>15029</v>
      </c>
      <c r="T2022" s="4" t="s">
        <v>52</v>
      </c>
      <c r="U2022" s="4"/>
      <c r="V2022" s="4"/>
      <c r="W2022" s="4"/>
      <c r="X2022" s="2" t="s">
        <v>15030</v>
      </c>
      <c r="Y2022" s="4" t="s">
        <v>77</v>
      </c>
      <c r="Z2022" s="4"/>
      <c r="AA2022" s="4"/>
      <c r="AB2022" s="4"/>
    </row>
    <row r="2023" customFormat="false" ht="75" hidden="false" customHeight="true" outlineLevel="0" collapsed="false">
      <c r="A2023" s="4" t="s">
        <v>15031</v>
      </c>
      <c r="B2023" s="4" t="s">
        <v>15024</v>
      </c>
      <c r="C2023" s="4" t="s">
        <v>15032</v>
      </c>
      <c r="D2023" s="4" t="n">
        <v>2004</v>
      </c>
      <c r="E2023" s="4" t="s">
        <v>91</v>
      </c>
      <c r="F2023" s="4" t="s">
        <v>2493</v>
      </c>
      <c r="G2023" s="4" t="str">
        <f aca="false">IF(LEFT(I2023,3)="R1 ","L6",IF(D2023&gt;=2014,"L1",IF(D2023&gt;=1998,"L2",IF(D2023&gt;=1987,"L3",IF(D2023&gt;=1978,"L4",IF(D2023&gt;=1965,"L5","L6"))))))</f>
        <v>L2</v>
      </c>
      <c r="H2023" s="4" t="str">
        <f aca="false">IFERROR(INDEX(Lanes!$C$2:$C$60,MATCH(LEFT(I2023,FIND(" ",I2023)-1),Lanes!$A$2:$A$60,0)),"?")</f>
        <v>V</v>
      </c>
      <c r="I2023" s="4" t="s">
        <v>14012</v>
      </c>
      <c r="J2023" s="4"/>
      <c r="K2023" s="4" t="s">
        <v>44</v>
      </c>
      <c r="L2023" s="4" t="s">
        <v>93</v>
      </c>
      <c r="M2023" s="4" t="s">
        <v>902</v>
      </c>
      <c r="N2023" s="4"/>
      <c r="O2023" s="4" t="s">
        <v>15033</v>
      </c>
      <c r="P2023" s="2" t="s">
        <v>15034</v>
      </c>
      <c r="Q2023" s="2" t="s">
        <v>15035</v>
      </c>
      <c r="R2023" s="4" t="s">
        <v>50</v>
      </c>
      <c r="S2023" s="4" t="s">
        <v>15036</v>
      </c>
      <c r="T2023" s="4" t="s">
        <v>107</v>
      </c>
      <c r="U2023" s="4"/>
      <c r="V2023" s="4"/>
      <c r="W2023" s="4"/>
      <c r="X2023" s="2" t="s">
        <v>15030</v>
      </c>
      <c r="Y2023" s="4" t="s">
        <v>77</v>
      </c>
      <c r="Z2023" s="4"/>
      <c r="AA2023" s="4"/>
      <c r="AB2023" s="4"/>
    </row>
    <row r="2024" customFormat="false" ht="75" hidden="false" customHeight="true" outlineLevel="0" collapsed="false">
      <c r="A2024" s="4" t="s">
        <v>15037</v>
      </c>
      <c r="B2024" s="4" t="s">
        <v>15024</v>
      </c>
      <c r="C2024" s="4" t="s">
        <v>15038</v>
      </c>
      <c r="D2024" s="4" t="n">
        <v>2006</v>
      </c>
      <c r="E2024" s="4" t="s">
        <v>91</v>
      </c>
      <c r="F2024" s="4" t="s">
        <v>15039</v>
      </c>
      <c r="G2024" s="4" t="str">
        <f aca="false">IF(LEFT(I2024,3)="R1 ","L6",IF(D2024&gt;=2014,"L1",IF(D2024&gt;=1998,"L2",IF(D2024&gt;=1987,"L3",IF(D2024&gt;=1978,"L4",IF(D2024&gt;=1965,"L5","L6"))))))</f>
        <v>L2</v>
      </c>
      <c r="H2024" s="4" t="str">
        <f aca="false">IFERROR(INDEX(Lanes!$C$2:$C$60,MATCH(LEFT(I2024,FIND(" ",I2024)-1),Lanes!$A$2:$A$60,0)),"?")</f>
        <v>V</v>
      </c>
      <c r="I2024" s="4" t="s">
        <v>14012</v>
      </c>
      <c r="J2024" s="4"/>
      <c r="K2024" s="4" t="s">
        <v>44</v>
      </c>
      <c r="L2024" s="4" t="s">
        <v>93</v>
      </c>
      <c r="M2024" s="4" t="s">
        <v>902</v>
      </c>
      <c r="N2024" s="4"/>
      <c r="O2024" s="4" t="s">
        <v>7031</v>
      </c>
      <c r="P2024" s="2" t="s">
        <v>15040</v>
      </c>
      <c r="Q2024" s="2" t="s">
        <v>15041</v>
      </c>
      <c r="R2024" s="4" t="s">
        <v>50</v>
      </c>
      <c r="S2024" s="4" t="s">
        <v>12182</v>
      </c>
      <c r="T2024" s="4" t="s">
        <v>402</v>
      </c>
      <c r="U2024" s="4"/>
      <c r="V2024" s="4"/>
      <c r="W2024" s="4"/>
      <c r="X2024" s="2" t="s">
        <v>15030</v>
      </c>
      <c r="Y2024" s="4" t="s">
        <v>77</v>
      </c>
      <c r="Z2024" s="4"/>
      <c r="AA2024" s="4"/>
      <c r="AB2024" s="4"/>
    </row>
    <row r="2025" customFormat="false" ht="75" hidden="false" customHeight="true" outlineLevel="0" collapsed="false">
      <c r="A2025" s="4" t="s">
        <v>15042</v>
      </c>
      <c r="B2025" s="4" t="s">
        <v>15043</v>
      </c>
      <c r="C2025" s="4" t="s">
        <v>15044</v>
      </c>
      <c r="D2025" s="4" t="n">
        <v>2005</v>
      </c>
      <c r="E2025" s="4" t="s">
        <v>91</v>
      </c>
      <c r="F2025" s="4" t="s">
        <v>15045</v>
      </c>
      <c r="G2025" s="4" t="str">
        <f aca="false">IF(LEFT(I2025,3)="R1 ","L6",IF(D2025&gt;=2014,"L1",IF(D2025&gt;=1998,"L2",IF(D2025&gt;=1987,"L3",IF(D2025&gt;=1978,"L4",IF(D2025&gt;=1965,"L5","L6"))))))</f>
        <v>L2</v>
      </c>
      <c r="H2025" s="4" t="str">
        <f aca="false">IFERROR(INDEX(Lanes!$C$2:$C$60,MATCH(LEFT(I2025,FIND(" ",I2025)-1),Lanes!$A$2:$A$60,0)),"?")</f>
        <v>V</v>
      </c>
      <c r="I2025" s="4" t="s">
        <v>14012</v>
      </c>
      <c r="J2025" s="4" t="s">
        <v>15046</v>
      </c>
      <c r="K2025" s="4" t="s">
        <v>44</v>
      </c>
      <c r="L2025" s="4" t="s">
        <v>93</v>
      </c>
      <c r="M2025" s="4" t="s">
        <v>15047</v>
      </c>
      <c r="N2025" s="4"/>
      <c r="O2025" s="4" t="s">
        <v>15048</v>
      </c>
      <c r="P2025" s="2" t="s">
        <v>15049</v>
      </c>
      <c r="Q2025" s="2" t="s">
        <v>15050</v>
      </c>
      <c r="R2025" s="4" t="s">
        <v>50</v>
      </c>
      <c r="S2025" s="4" t="s">
        <v>15051</v>
      </c>
      <c r="T2025" s="4" t="s">
        <v>107</v>
      </c>
      <c r="U2025" s="4"/>
      <c r="V2025" s="4"/>
      <c r="W2025" s="4"/>
      <c r="X2025" s="2" t="s">
        <v>15052</v>
      </c>
      <c r="Y2025" s="4" t="s">
        <v>77</v>
      </c>
      <c r="Z2025" s="4"/>
      <c r="AA2025" s="4"/>
      <c r="AB2025" s="4"/>
    </row>
    <row r="2026" customFormat="false" ht="75" hidden="false" customHeight="true" outlineLevel="0" collapsed="false">
      <c r="A2026" s="4" t="s">
        <v>15053</v>
      </c>
      <c r="B2026" s="4" t="s">
        <v>15043</v>
      </c>
      <c r="C2026" s="4" t="s">
        <v>15054</v>
      </c>
      <c r="D2026" s="4" t="n">
        <v>2008</v>
      </c>
      <c r="E2026" s="4" t="s">
        <v>91</v>
      </c>
      <c r="F2026" s="4" t="s">
        <v>2198</v>
      </c>
      <c r="G2026" s="4" t="str">
        <f aca="false">IF(LEFT(I2026,3)="R1 ","L6",IF(D2026&gt;=2014,"L1",IF(D2026&gt;=1998,"L2",IF(D2026&gt;=1987,"L3",IF(D2026&gt;=1978,"L4",IF(D2026&gt;=1965,"L5","L6"))))))</f>
        <v>L2</v>
      </c>
      <c r="H2026" s="4" t="str">
        <f aca="false">IFERROR(INDEX(Lanes!$C$2:$C$60,MATCH(LEFT(I2026,FIND(" ",I2026)-1),Lanes!$A$2:$A$60,0)),"?")</f>
        <v>V</v>
      </c>
      <c r="I2026" s="4" t="s">
        <v>14012</v>
      </c>
      <c r="J2026" s="4" t="s">
        <v>15046</v>
      </c>
      <c r="K2026" s="4" t="s">
        <v>44</v>
      </c>
      <c r="L2026" s="4" t="s">
        <v>93</v>
      </c>
      <c r="M2026" s="4" t="s">
        <v>15047</v>
      </c>
      <c r="N2026" s="4"/>
      <c r="O2026" s="4" t="s">
        <v>15055</v>
      </c>
      <c r="P2026" s="2" t="s">
        <v>15056</v>
      </c>
      <c r="Q2026" s="2" t="s">
        <v>15057</v>
      </c>
      <c r="R2026" s="4" t="s">
        <v>50</v>
      </c>
      <c r="S2026" s="4" t="s">
        <v>15058</v>
      </c>
      <c r="T2026" s="4" t="s">
        <v>52</v>
      </c>
      <c r="U2026" s="4"/>
      <c r="V2026" s="4"/>
      <c r="W2026" s="4"/>
      <c r="X2026" s="2" t="s">
        <v>15052</v>
      </c>
      <c r="Y2026" s="4" t="s">
        <v>77</v>
      </c>
      <c r="Z2026" s="4"/>
      <c r="AA2026" s="4"/>
      <c r="AB2026" s="4"/>
    </row>
    <row r="2027" customFormat="false" ht="75" hidden="false" customHeight="true" outlineLevel="0" collapsed="false">
      <c r="A2027" s="4" t="s">
        <v>15059</v>
      </c>
      <c r="B2027" s="4" t="s">
        <v>15043</v>
      </c>
      <c r="C2027" s="4" t="s">
        <v>15060</v>
      </c>
      <c r="D2027" s="4" t="n">
        <v>2011</v>
      </c>
      <c r="E2027" s="4" t="s">
        <v>91</v>
      </c>
      <c r="F2027" s="4" t="s">
        <v>2198</v>
      </c>
      <c r="G2027" s="4" t="str">
        <f aca="false">IF(LEFT(I2027,3)="R1 ","L6",IF(D2027&gt;=2014,"L1",IF(D2027&gt;=1998,"L2",IF(D2027&gt;=1987,"L3",IF(D2027&gt;=1978,"L4",IF(D2027&gt;=1965,"L5","L6"))))))</f>
        <v>L2</v>
      </c>
      <c r="H2027" s="4" t="str">
        <f aca="false">IFERROR(INDEX(Lanes!$C$2:$C$60,MATCH(LEFT(I2027,FIND(" ",I2027)-1),Lanes!$A$2:$A$60,0)),"?")</f>
        <v>V</v>
      </c>
      <c r="I2027" s="4" t="s">
        <v>14012</v>
      </c>
      <c r="J2027" s="4" t="s">
        <v>15046</v>
      </c>
      <c r="K2027" s="4" t="s">
        <v>44</v>
      </c>
      <c r="L2027" s="4" t="s">
        <v>93</v>
      </c>
      <c r="M2027" s="4" t="s">
        <v>15047</v>
      </c>
      <c r="N2027" s="4"/>
      <c r="O2027" s="4" t="s">
        <v>15061</v>
      </c>
      <c r="P2027" s="2" t="s">
        <v>15062</v>
      </c>
      <c r="Q2027" s="2" t="s">
        <v>15063</v>
      </c>
      <c r="R2027" s="4" t="s">
        <v>50</v>
      </c>
      <c r="S2027" s="4" t="s">
        <v>15064</v>
      </c>
      <c r="T2027" s="4" t="s">
        <v>107</v>
      </c>
      <c r="U2027" s="4"/>
      <c r="V2027" s="4"/>
      <c r="W2027" s="4"/>
      <c r="X2027" s="2" t="s">
        <v>15052</v>
      </c>
      <c r="Y2027" s="4" t="s">
        <v>77</v>
      </c>
      <c r="Z2027" s="4"/>
      <c r="AA2027" s="4"/>
      <c r="AB2027" s="4"/>
    </row>
    <row r="2028" customFormat="false" ht="75" hidden="false" customHeight="true" outlineLevel="0" collapsed="false">
      <c r="A2028" s="4" t="s">
        <v>15065</v>
      </c>
      <c r="B2028" s="4" t="s">
        <v>15043</v>
      </c>
      <c r="C2028" s="4" t="s">
        <v>15066</v>
      </c>
      <c r="D2028" s="4" t="n">
        <v>2016</v>
      </c>
      <c r="E2028" s="4" t="s">
        <v>91</v>
      </c>
      <c r="F2028" s="4" t="s">
        <v>15045</v>
      </c>
      <c r="G2028" s="4" t="str">
        <f aca="false">IF(LEFT(I2028,3)="R1 ","L6",IF(D2028&gt;=2014,"L1",IF(D2028&gt;=1998,"L2",IF(D2028&gt;=1987,"L3",IF(D2028&gt;=1978,"L4",IF(D2028&gt;=1965,"L5","L6"))))))</f>
        <v>L1</v>
      </c>
      <c r="H2028" s="4" t="str">
        <f aca="false">IFERROR(INDEX(Lanes!$C$2:$C$60,MATCH(LEFT(I2028,FIND(" ",I2028)-1),Lanes!$A$2:$A$60,0)),"?")</f>
        <v>V</v>
      </c>
      <c r="I2028" s="4" t="s">
        <v>14012</v>
      </c>
      <c r="J2028" s="4" t="s">
        <v>15046</v>
      </c>
      <c r="K2028" s="4" t="s">
        <v>44</v>
      </c>
      <c r="L2028" s="4" t="s">
        <v>93</v>
      </c>
      <c r="M2028" s="4" t="s">
        <v>15047</v>
      </c>
      <c r="N2028" s="4"/>
      <c r="O2028" s="4" t="s">
        <v>15067</v>
      </c>
      <c r="P2028" s="2" t="s">
        <v>15068</v>
      </c>
      <c r="Q2028" s="2" t="s">
        <v>15069</v>
      </c>
      <c r="R2028" s="4" t="s">
        <v>50</v>
      </c>
      <c r="S2028" s="4" t="s">
        <v>15070</v>
      </c>
      <c r="T2028" s="4" t="s">
        <v>107</v>
      </c>
      <c r="U2028" s="4"/>
      <c r="V2028" s="4"/>
      <c r="W2028" s="4"/>
      <c r="X2028" s="2" t="s">
        <v>15052</v>
      </c>
      <c r="Y2028" s="4" t="s">
        <v>77</v>
      </c>
      <c r="Z2028" s="4"/>
      <c r="AA2028" s="4"/>
      <c r="AB2028" s="4"/>
    </row>
    <row r="2029" customFormat="false" ht="75" hidden="false" customHeight="true" outlineLevel="0" collapsed="false">
      <c r="A2029" s="4" t="s">
        <v>15071</v>
      </c>
      <c r="B2029" s="4" t="s">
        <v>15072</v>
      </c>
      <c r="C2029" s="4" t="s">
        <v>15073</v>
      </c>
      <c r="D2029" s="4" t="n">
        <v>2007</v>
      </c>
      <c r="E2029" s="4" t="s">
        <v>91</v>
      </c>
      <c r="F2029" s="4" t="s">
        <v>15074</v>
      </c>
      <c r="G2029" s="4" t="str">
        <f aca="false">IF(LEFT(I2029,3)="R1 ","L6",IF(D2029&gt;=2014,"L1",IF(D2029&gt;=1998,"L2",IF(D2029&gt;=1987,"L3",IF(D2029&gt;=1978,"L4",IF(D2029&gt;=1965,"L5","L6"))))))</f>
        <v>L2</v>
      </c>
      <c r="H2029" s="4" t="str">
        <f aca="false">IFERROR(INDEX(Lanes!$C$2:$C$60,MATCH(LEFT(I2029,FIND(" ",I2029)-1),Lanes!$A$2:$A$60,0)),"?")</f>
        <v>V</v>
      </c>
      <c r="I2029" s="4" t="s">
        <v>14012</v>
      </c>
      <c r="J2029" s="4"/>
      <c r="K2029" s="4" t="s">
        <v>69</v>
      </c>
      <c r="L2029" s="4" t="s">
        <v>45</v>
      </c>
      <c r="M2029" s="4" t="s">
        <v>131</v>
      </c>
      <c r="N2029" s="4"/>
      <c r="O2029" s="4" t="s">
        <v>15075</v>
      </c>
      <c r="P2029" s="2" t="s">
        <v>15076</v>
      </c>
      <c r="Q2029" s="2" t="s">
        <v>15077</v>
      </c>
      <c r="R2029" s="4" t="s">
        <v>50</v>
      </c>
      <c r="S2029" s="4" t="s">
        <v>15078</v>
      </c>
      <c r="T2029" s="4" t="s">
        <v>52</v>
      </c>
      <c r="U2029" s="4"/>
      <c r="V2029" s="4"/>
      <c r="W2029" s="4"/>
      <c r="X2029" s="2" t="s">
        <v>15079</v>
      </c>
      <c r="Y2029" s="4" t="s">
        <v>77</v>
      </c>
      <c r="Z2029" s="4"/>
      <c r="AA2029" s="4"/>
      <c r="AB2029" s="4"/>
    </row>
    <row r="2030" customFormat="false" ht="75" hidden="false" customHeight="true" outlineLevel="0" collapsed="false">
      <c r="A2030" s="4" t="s">
        <v>15080</v>
      </c>
      <c r="B2030" s="4" t="s">
        <v>15072</v>
      </c>
      <c r="C2030" s="4" t="s">
        <v>15081</v>
      </c>
      <c r="D2030" s="4" t="n">
        <v>2010</v>
      </c>
      <c r="E2030" s="4" t="s">
        <v>91</v>
      </c>
      <c r="F2030" s="4" t="s">
        <v>15074</v>
      </c>
      <c r="G2030" s="4" t="str">
        <f aca="false">IF(LEFT(I2030,3)="R1 ","L6",IF(D2030&gt;=2014,"L1",IF(D2030&gt;=1998,"L2",IF(D2030&gt;=1987,"L3",IF(D2030&gt;=1978,"L4",IF(D2030&gt;=1965,"L5","L6"))))))</f>
        <v>L2</v>
      </c>
      <c r="H2030" s="4" t="str">
        <f aca="false">IFERROR(INDEX(Lanes!$C$2:$C$60,MATCH(LEFT(I2030,FIND(" ",I2030)-1),Lanes!$A$2:$A$60,0)),"?")</f>
        <v>V</v>
      </c>
      <c r="I2030" s="4" t="s">
        <v>14012</v>
      </c>
      <c r="J2030" s="4"/>
      <c r="K2030" s="4" t="s">
        <v>370</v>
      </c>
      <c r="L2030" s="4" t="s">
        <v>45</v>
      </c>
      <c r="M2030" s="4" t="s">
        <v>131</v>
      </c>
      <c r="N2030" s="4"/>
      <c r="O2030" s="4" t="s">
        <v>15082</v>
      </c>
      <c r="P2030" s="2" t="s">
        <v>15083</v>
      </c>
      <c r="Q2030" s="2" t="s">
        <v>15084</v>
      </c>
      <c r="R2030" s="4" t="s">
        <v>50</v>
      </c>
      <c r="S2030" s="4" t="s">
        <v>15085</v>
      </c>
      <c r="T2030" s="4" t="s">
        <v>52</v>
      </c>
      <c r="U2030" s="4" t="s">
        <v>75</v>
      </c>
      <c r="V2030" s="4"/>
      <c r="W2030" s="4"/>
      <c r="X2030" s="2" t="s">
        <v>15079</v>
      </c>
      <c r="Y2030" s="4" t="s">
        <v>77</v>
      </c>
      <c r="Z2030" s="4"/>
      <c r="AA2030" s="4"/>
      <c r="AB2030" s="4"/>
    </row>
    <row r="2031" customFormat="false" ht="75" hidden="false" customHeight="true" outlineLevel="0" collapsed="false">
      <c r="A2031" s="4" t="s">
        <v>15086</v>
      </c>
      <c r="B2031" s="4" t="s">
        <v>15072</v>
      </c>
      <c r="C2031" s="4" t="s">
        <v>15087</v>
      </c>
      <c r="D2031" s="4" t="n">
        <v>2016</v>
      </c>
      <c r="E2031" s="4" t="s">
        <v>91</v>
      </c>
      <c r="F2031" s="4" t="s">
        <v>15088</v>
      </c>
      <c r="G2031" s="4" t="str">
        <f aca="false">IF(LEFT(I2031,3)="R1 ","L6",IF(D2031&gt;=2014,"L1",IF(D2031&gt;=1998,"L2",IF(D2031&gt;=1987,"L3",IF(D2031&gt;=1978,"L4",IF(D2031&gt;=1965,"L5","L6"))))))</f>
        <v>L1</v>
      </c>
      <c r="H2031" s="4" t="str">
        <f aca="false">IFERROR(INDEX(Lanes!$C$2:$C$60,MATCH(LEFT(I2031,FIND(" ",I2031)-1),Lanes!$A$2:$A$60,0)),"?")</f>
        <v>V</v>
      </c>
      <c r="I2031" s="4" t="s">
        <v>14012</v>
      </c>
      <c r="J2031" s="4"/>
      <c r="K2031" s="4" t="s">
        <v>370</v>
      </c>
      <c r="L2031" s="4" t="s">
        <v>45</v>
      </c>
      <c r="M2031" s="4" t="s">
        <v>131</v>
      </c>
      <c r="N2031" s="4"/>
      <c r="O2031" s="4" t="s">
        <v>15089</v>
      </c>
      <c r="P2031" s="2" t="s">
        <v>15090</v>
      </c>
      <c r="Q2031" s="2" t="s">
        <v>15091</v>
      </c>
      <c r="R2031" s="4" t="s">
        <v>50</v>
      </c>
      <c r="S2031" s="4" t="s">
        <v>15092</v>
      </c>
      <c r="T2031" s="4" t="s">
        <v>107</v>
      </c>
      <c r="U2031" s="4"/>
      <c r="V2031" s="4"/>
      <c r="W2031" s="4"/>
      <c r="X2031" s="2" t="s">
        <v>15079</v>
      </c>
      <c r="Y2031" s="4" t="s">
        <v>77</v>
      </c>
      <c r="Z2031" s="4"/>
      <c r="AA2031" s="4"/>
      <c r="AB2031" s="4"/>
    </row>
    <row r="2032" customFormat="false" ht="75" hidden="false" customHeight="true" outlineLevel="0" collapsed="false">
      <c r="A2032" s="4" t="s">
        <v>15093</v>
      </c>
      <c r="B2032" s="4" t="s">
        <v>15072</v>
      </c>
      <c r="C2032" s="4" t="s">
        <v>15094</v>
      </c>
      <c r="D2032" s="4" t="n">
        <v>2020</v>
      </c>
      <c r="E2032" s="4" t="s">
        <v>91</v>
      </c>
      <c r="F2032" s="4" t="s">
        <v>15088</v>
      </c>
      <c r="G2032" s="4" t="str">
        <f aca="false">IF(LEFT(I2032,3)="R1 ","L6",IF(D2032&gt;=2014,"L1",IF(D2032&gt;=1998,"L2",IF(D2032&gt;=1987,"L3",IF(D2032&gt;=1978,"L4",IF(D2032&gt;=1965,"L5","L6"))))))</f>
        <v>L1</v>
      </c>
      <c r="H2032" s="4" t="str">
        <f aca="false">IFERROR(INDEX(Lanes!$C$2:$C$60,MATCH(LEFT(I2032,FIND(" ",I2032)-1),Lanes!$A$2:$A$60,0)),"?")</f>
        <v>V</v>
      </c>
      <c r="I2032" s="4" t="s">
        <v>14012</v>
      </c>
      <c r="J2032" s="4"/>
      <c r="K2032" s="4" t="s">
        <v>370</v>
      </c>
      <c r="L2032" s="4" t="s">
        <v>45</v>
      </c>
      <c r="M2032" s="4" t="s">
        <v>131</v>
      </c>
      <c r="N2032" s="4"/>
      <c r="O2032" s="4" t="s">
        <v>15095</v>
      </c>
      <c r="P2032" s="2" t="s">
        <v>15096</v>
      </c>
      <c r="Q2032" s="2" t="s">
        <v>15097</v>
      </c>
      <c r="R2032" s="4" t="s">
        <v>50</v>
      </c>
      <c r="S2032" s="4" t="s">
        <v>15098</v>
      </c>
      <c r="T2032" s="4" t="s">
        <v>107</v>
      </c>
      <c r="U2032" s="4"/>
      <c r="V2032" s="4"/>
      <c r="W2032" s="4"/>
      <c r="X2032" s="2" t="s">
        <v>15079</v>
      </c>
      <c r="Y2032" s="4" t="s">
        <v>77</v>
      </c>
      <c r="Z2032" s="4"/>
      <c r="AA2032" s="4"/>
      <c r="AB2032" s="4"/>
    </row>
    <row r="2033" customFormat="false" ht="75" hidden="false" customHeight="true" outlineLevel="0" collapsed="false">
      <c r="A2033" s="4" t="s">
        <v>15099</v>
      </c>
      <c r="B2033" s="4" t="s">
        <v>15100</v>
      </c>
      <c r="C2033" s="4" t="s">
        <v>15101</v>
      </c>
      <c r="D2033" s="4" t="n">
        <v>2006</v>
      </c>
      <c r="E2033" s="4" t="s">
        <v>91</v>
      </c>
      <c r="F2033" s="4" t="s">
        <v>15102</v>
      </c>
      <c r="G2033" s="4" t="str">
        <f aca="false">IF(LEFT(I2033,3)="R1 ","L6",IF(D2033&gt;=2014,"L1",IF(D2033&gt;=1998,"L2",IF(D2033&gt;=1987,"L3",IF(D2033&gt;=1978,"L4",IF(D2033&gt;=1965,"L5","L6"))))))</f>
        <v>L2</v>
      </c>
      <c r="H2033" s="4" t="str">
        <f aca="false">IFERROR(INDEX(Lanes!$C$2:$C$60,MATCH(LEFT(I2033,FIND(" ",I2033)-1),Lanes!$A$2:$A$60,0)),"?")</f>
        <v>V</v>
      </c>
      <c r="I2033" s="4" t="s">
        <v>14012</v>
      </c>
      <c r="J2033" s="4"/>
      <c r="K2033" s="4" t="s">
        <v>44</v>
      </c>
      <c r="L2033" s="4" t="s">
        <v>472</v>
      </c>
      <c r="M2033" s="4" t="s">
        <v>597</v>
      </c>
      <c r="N2033" s="4"/>
      <c r="O2033" s="4" t="s">
        <v>15103</v>
      </c>
      <c r="P2033" s="2" t="s">
        <v>15104</v>
      </c>
      <c r="Q2033" s="2" t="s">
        <v>15105</v>
      </c>
      <c r="R2033" s="4" t="s">
        <v>50</v>
      </c>
      <c r="S2033" s="4" t="s">
        <v>15101</v>
      </c>
      <c r="T2033" s="4" t="s">
        <v>402</v>
      </c>
      <c r="U2033" s="4"/>
      <c r="V2033" s="4"/>
      <c r="W2033" s="4"/>
      <c r="X2033" s="2" t="s">
        <v>15106</v>
      </c>
      <c r="Y2033" s="4" t="s">
        <v>77</v>
      </c>
      <c r="Z2033" s="4"/>
      <c r="AA2033" s="4"/>
      <c r="AB2033" s="4"/>
    </row>
    <row r="2034" customFormat="false" ht="75" hidden="false" customHeight="true" outlineLevel="0" collapsed="false">
      <c r="A2034" s="4" t="s">
        <v>15107</v>
      </c>
      <c r="B2034" s="4" t="s">
        <v>15100</v>
      </c>
      <c r="C2034" s="4" t="s">
        <v>15108</v>
      </c>
      <c r="D2034" s="4" t="n">
        <v>2007</v>
      </c>
      <c r="E2034" s="4" t="s">
        <v>91</v>
      </c>
      <c r="F2034" s="4" t="s">
        <v>15102</v>
      </c>
      <c r="G2034" s="4" t="str">
        <f aca="false">IF(LEFT(I2034,3)="R1 ","L6",IF(D2034&gt;=2014,"L1",IF(D2034&gt;=1998,"L2",IF(D2034&gt;=1987,"L3",IF(D2034&gt;=1978,"L4",IF(D2034&gt;=1965,"L5","L6"))))))</f>
        <v>L2</v>
      </c>
      <c r="H2034" s="4" t="str">
        <f aca="false">IFERROR(INDEX(Lanes!$C$2:$C$60,MATCH(LEFT(I2034,FIND(" ",I2034)-1),Lanes!$A$2:$A$60,0)),"?")</f>
        <v>V</v>
      </c>
      <c r="I2034" s="4" t="s">
        <v>14012</v>
      </c>
      <c r="J2034" s="4"/>
      <c r="K2034" s="4" t="s">
        <v>44</v>
      </c>
      <c r="L2034" s="4" t="s">
        <v>472</v>
      </c>
      <c r="M2034" s="4" t="s">
        <v>597</v>
      </c>
      <c r="N2034" s="4"/>
      <c r="O2034" s="4" t="s">
        <v>15109</v>
      </c>
      <c r="P2034" s="2" t="s">
        <v>15110</v>
      </c>
      <c r="Q2034" s="2" t="s">
        <v>15111</v>
      </c>
      <c r="R2034" s="4" t="s">
        <v>50</v>
      </c>
      <c r="S2034" s="4" t="s">
        <v>15112</v>
      </c>
      <c r="T2034" s="4" t="s">
        <v>107</v>
      </c>
      <c r="U2034" s="4"/>
      <c r="V2034" s="4"/>
      <c r="W2034" s="4"/>
      <c r="X2034" s="2" t="s">
        <v>15106</v>
      </c>
      <c r="Y2034" s="4" t="s">
        <v>77</v>
      </c>
      <c r="Z2034" s="4"/>
      <c r="AA2034" s="4"/>
      <c r="AB2034" s="4"/>
    </row>
    <row r="2035" customFormat="false" ht="75" hidden="false" customHeight="true" outlineLevel="0" collapsed="false">
      <c r="A2035" s="4" t="s">
        <v>15113</v>
      </c>
      <c r="B2035" s="4" t="s">
        <v>15100</v>
      </c>
      <c r="C2035" s="4" t="s">
        <v>15114</v>
      </c>
      <c r="D2035" s="4" t="n">
        <v>2011</v>
      </c>
      <c r="E2035" s="4" t="s">
        <v>91</v>
      </c>
      <c r="F2035" s="4" t="s">
        <v>15102</v>
      </c>
      <c r="G2035" s="4" t="str">
        <f aca="false">IF(LEFT(I2035,3)="R1 ","L6",IF(D2035&gt;=2014,"L1",IF(D2035&gt;=1998,"L2",IF(D2035&gt;=1987,"L3",IF(D2035&gt;=1978,"L4",IF(D2035&gt;=1965,"L5","L6"))))))</f>
        <v>L2</v>
      </c>
      <c r="H2035" s="4" t="str">
        <f aca="false">IFERROR(INDEX(Lanes!$C$2:$C$60,MATCH(LEFT(I2035,FIND(" ",I2035)-1),Lanes!$A$2:$A$60,0)),"?")</f>
        <v>V</v>
      </c>
      <c r="I2035" s="4" t="s">
        <v>14012</v>
      </c>
      <c r="J2035" s="4"/>
      <c r="K2035" s="4" t="s">
        <v>44</v>
      </c>
      <c r="L2035" s="4" t="s">
        <v>472</v>
      </c>
      <c r="M2035" s="4" t="s">
        <v>597</v>
      </c>
      <c r="N2035" s="4"/>
      <c r="O2035" s="4" t="s">
        <v>15115</v>
      </c>
      <c r="P2035" s="2" t="s">
        <v>15116</v>
      </c>
      <c r="Q2035" s="2" t="s">
        <v>15117</v>
      </c>
      <c r="R2035" s="4" t="s">
        <v>50</v>
      </c>
      <c r="S2035" s="4" t="s">
        <v>15118</v>
      </c>
      <c r="T2035" s="4" t="s">
        <v>52</v>
      </c>
      <c r="U2035" s="4"/>
      <c r="V2035" s="4"/>
      <c r="W2035" s="4"/>
      <c r="X2035" s="2" t="s">
        <v>15106</v>
      </c>
      <c r="Y2035" s="4" t="s">
        <v>77</v>
      </c>
      <c r="Z2035" s="4"/>
      <c r="AA2035" s="4"/>
      <c r="AB2035" s="4"/>
    </row>
    <row r="2036" customFormat="false" ht="75" hidden="false" customHeight="true" outlineLevel="0" collapsed="false">
      <c r="A2036" s="4" t="s">
        <v>15119</v>
      </c>
      <c r="B2036" s="4" t="s">
        <v>15120</v>
      </c>
      <c r="C2036" s="4" t="s">
        <v>15121</v>
      </c>
      <c r="D2036" s="4" t="n">
        <v>2011</v>
      </c>
      <c r="E2036" s="4" t="s">
        <v>91</v>
      </c>
      <c r="F2036" s="4" t="s">
        <v>1142</v>
      </c>
      <c r="G2036" s="4" t="str">
        <f aca="false">IF(LEFT(I2036,3)="R1 ","L6",IF(D2036&gt;=2014,"L1",IF(D2036&gt;=1998,"L2",IF(D2036&gt;=1987,"L3",IF(D2036&gt;=1978,"L4",IF(D2036&gt;=1965,"L5","L6"))))))</f>
        <v>L2</v>
      </c>
      <c r="H2036" s="4" t="str">
        <f aca="false">IFERROR(INDEX(Lanes!$C$2:$C$60,MATCH(LEFT(I2036,FIND(" ",I2036)-1),Lanes!$A$2:$A$60,0)),"?")</f>
        <v>V</v>
      </c>
      <c r="I2036" s="4" t="s">
        <v>14012</v>
      </c>
      <c r="J2036" s="4" t="s">
        <v>9388</v>
      </c>
      <c r="K2036" s="4" t="s">
        <v>44</v>
      </c>
      <c r="L2036" s="4" t="s">
        <v>45</v>
      </c>
      <c r="M2036" s="4" t="s">
        <v>131</v>
      </c>
      <c r="N2036" s="4"/>
      <c r="O2036" s="4" t="s">
        <v>12227</v>
      </c>
      <c r="P2036" s="2" t="s">
        <v>15122</v>
      </c>
      <c r="Q2036" s="2" t="s">
        <v>15123</v>
      </c>
      <c r="R2036" s="4" t="s">
        <v>50</v>
      </c>
      <c r="S2036" s="4" t="s">
        <v>15124</v>
      </c>
      <c r="T2036" s="4" t="s">
        <v>107</v>
      </c>
      <c r="U2036" s="4"/>
      <c r="V2036" s="4"/>
      <c r="W2036" s="4"/>
      <c r="X2036" s="2" t="s">
        <v>15125</v>
      </c>
      <c r="Y2036" s="4" t="s">
        <v>77</v>
      </c>
      <c r="Z2036" s="4"/>
      <c r="AA2036" s="4"/>
      <c r="AB2036" s="4"/>
    </row>
    <row r="2037" customFormat="false" ht="75" hidden="false" customHeight="true" outlineLevel="0" collapsed="false">
      <c r="A2037" s="4" t="s">
        <v>15126</v>
      </c>
      <c r="B2037" s="4" t="s">
        <v>15120</v>
      </c>
      <c r="C2037" s="4" t="s">
        <v>15127</v>
      </c>
      <c r="D2037" s="4" t="n">
        <v>2013</v>
      </c>
      <c r="E2037" s="4" t="s">
        <v>91</v>
      </c>
      <c r="F2037" s="4" t="s">
        <v>11176</v>
      </c>
      <c r="G2037" s="4" t="str">
        <f aca="false">IF(LEFT(I2037,3)="R1 ","L6",IF(D2037&gt;=2014,"L1",IF(D2037&gt;=1998,"L2",IF(D2037&gt;=1987,"L3",IF(D2037&gt;=1978,"L4",IF(D2037&gt;=1965,"L5","L6"))))))</f>
        <v>L2</v>
      </c>
      <c r="H2037" s="4" t="str">
        <f aca="false">IFERROR(INDEX(Lanes!$C$2:$C$60,MATCH(LEFT(I2037,FIND(" ",I2037)-1),Lanes!$A$2:$A$60,0)),"?")</f>
        <v>V</v>
      </c>
      <c r="I2037" s="4" t="s">
        <v>14012</v>
      </c>
      <c r="J2037" s="4" t="s">
        <v>9388</v>
      </c>
      <c r="K2037" s="4" t="s">
        <v>44</v>
      </c>
      <c r="L2037" s="4" t="s">
        <v>45</v>
      </c>
      <c r="M2037" s="4" t="s">
        <v>131</v>
      </c>
      <c r="N2037" s="4"/>
      <c r="O2037" s="4" t="s">
        <v>15128</v>
      </c>
      <c r="P2037" s="2" t="s">
        <v>15129</v>
      </c>
      <c r="Q2037" s="2" t="s">
        <v>15130</v>
      </c>
      <c r="R2037" s="4" t="s">
        <v>50</v>
      </c>
      <c r="S2037" s="4" t="s">
        <v>15131</v>
      </c>
      <c r="T2037" s="4" t="s">
        <v>107</v>
      </c>
      <c r="U2037" s="4"/>
      <c r="V2037" s="4"/>
      <c r="W2037" s="4"/>
      <c r="X2037" s="2" t="s">
        <v>15125</v>
      </c>
      <c r="Y2037" s="4" t="s">
        <v>77</v>
      </c>
      <c r="Z2037" s="4"/>
      <c r="AA2037" s="4"/>
      <c r="AB2037" s="4"/>
    </row>
    <row r="2038" customFormat="false" ht="75" hidden="false" customHeight="true" outlineLevel="0" collapsed="false">
      <c r="A2038" s="4" t="s">
        <v>15132</v>
      </c>
      <c r="B2038" s="4" t="s">
        <v>15120</v>
      </c>
      <c r="C2038" s="4" t="s">
        <v>15133</v>
      </c>
      <c r="D2038" s="4" t="n">
        <v>2016</v>
      </c>
      <c r="E2038" s="4" t="s">
        <v>91</v>
      </c>
      <c r="F2038" s="4" t="s">
        <v>15134</v>
      </c>
      <c r="G2038" s="4" t="str">
        <f aca="false">IF(LEFT(I2038,3)="R1 ","L6",IF(D2038&gt;=2014,"L1",IF(D2038&gt;=1998,"L2",IF(D2038&gt;=1987,"L3",IF(D2038&gt;=1978,"L4",IF(D2038&gt;=1965,"L5","L6"))))))</f>
        <v>L1</v>
      </c>
      <c r="H2038" s="4" t="str">
        <f aca="false">IFERROR(INDEX(Lanes!$C$2:$C$60,MATCH(LEFT(I2038,FIND(" ",I2038)-1),Lanes!$A$2:$A$60,0)),"?")</f>
        <v>V</v>
      </c>
      <c r="I2038" s="4" t="s">
        <v>14012</v>
      </c>
      <c r="J2038" s="4" t="s">
        <v>9388</v>
      </c>
      <c r="K2038" s="4" t="s">
        <v>44</v>
      </c>
      <c r="L2038" s="4" t="s">
        <v>45</v>
      </c>
      <c r="M2038" s="4" t="s">
        <v>131</v>
      </c>
      <c r="N2038" s="4"/>
      <c r="O2038" s="4" t="s">
        <v>15135</v>
      </c>
      <c r="P2038" s="2" t="s">
        <v>15136</v>
      </c>
      <c r="Q2038" s="2" t="s">
        <v>15137</v>
      </c>
      <c r="R2038" s="4" t="s">
        <v>50</v>
      </c>
      <c r="S2038" s="4" t="s">
        <v>15138</v>
      </c>
      <c r="T2038" s="4" t="s">
        <v>107</v>
      </c>
      <c r="U2038" s="4"/>
      <c r="V2038" s="4"/>
      <c r="W2038" s="4"/>
      <c r="X2038" s="2" t="s">
        <v>15125</v>
      </c>
      <c r="Y2038" s="4" t="s">
        <v>77</v>
      </c>
      <c r="Z2038" s="4"/>
      <c r="AA2038" s="4"/>
      <c r="AB2038" s="4"/>
    </row>
    <row r="2039" customFormat="false" ht="75" hidden="false" customHeight="true" outlineLevel="0" collapsed="false">
      <c r="A2039" s="4" t="s">
        <v>15139</v>
      </c>
      <c r="B2039" s="4" t="s">
        <v>15140</v>
      </c>
      <c r="C2039" s="4" t="s">
        <v>15141</v>
      </c>
      <c r="D2039" s="4" t="n">
        <v>2002</v>
      </c>
      <c r="E2039" s="4" t="s">
        <v>91</v>
      </c>
      <c r="F2039" s="4" t="s">
        <v>14928</v>
      </c>
      <c r="G2039" s="4" t="str">
        <f aca="false">IF(LEFT(I2039,3)="R1 ","L6",IF(D2039&gt;=2014,"L1",IF(D2039&gt;=1998,"L2",IF(D2039&gt;=1987,"L3",IF(D2039&gt;=1978,"L4",IF(D2039&gt;=1965,"L5","L6"))))))</f>
        <v>L2</v>
      </c>
      <c r="H2039" s="4" t="str">
        <f aca="false">IFERROR(INDEX(Lanes!$C$2:$C$60,MATCH(LEFT(I2039,FIND(" ",I2039)-1),Lanes!$A$2:$A$60,0)),"?")</f>
        <v>V</v>
      </c>
      <c r="I2039" s="4" t="s">
        <v>14012</v>
      </c>
      <c r="J2039" s="4"/>
      <c r="K2039" s="4" t="s">
        <v>370</v>
      </c>
      <c r="L2039" s="4" t="s">
        <v>516</v>
      </c>
      <c r="M2039" s="4" t="s">
        <v>3963</v>
      </c>
      <c r="N2039" s="4"/>
      <c r="O2039" s="4" t="s">
        <v>15142</v>
      </c>
      <c r="P2039" s="2" t="s">
        <v>15143</v>
      </c>
      <c r="Q2039" s="2" t="s">
        <v>15144</v>
      </c>
      <c r="R2039" s="4" t="s">
        <v>50</v>
      </c>
      <c r="S2039" s="4" t="s">
        <v>15145</v>
      </c>
      <c r="T2039" s="4" t="s">
        <v>107</v>
      </c>
      <c r="U2039" s="4"/>
      <c r="V2039" s="4"/>
      <c r="W2039" s="4"/>
      <c r="X2039" s="2" t="s">
        <v>15146</v>
      </c>
      <c r="Y2039" s="4" t="s">
        <v>77</v>
      </c>
      <c r="Z2039" s="4"/>
      <c r="AA2039" s="4"/>
      <c r="AB2039" s="4"/>
    </row>
    <row r="2040" customFormat="false" ht="75" hidden="false" customHeight="true" outlineLevel="0" collapsed="false">
      <c r="A2040" s="4" t="s">
        <v>15147</v>
      </c>
      <c r="B2040" s="4" t="s">
        <v>15140</v>
      </c>
      <c r="C2040" s="4" t="s">
        <v>15148</v>
      </c>
      <c r="D2040" s="4" t="n">
        <v>2003</v>
      </c>
      <c r="E2040" s="4" t="s">
        <v>91</v>
      </c>
      <c r="F2040" s="4" t="s">
        <v>14928</v>
      </c>
      <c r="G2040" s="4" t="str">
        <f aca="false">IF(LEFT(I2040,3)="R1 ","L6",IF(D2040&gt;=2014,"L1",IF(D2040&gt;=1998,"L2",IF(D2040&gt;=1987,"L3",IF(D2040&gt;=1978,"L4",IF(D2040&gt;=1965,"L5","L6"))))))</f>
        <v>L2</v>
      </c>
      <c r="H2040" s="4" t="str">
        <f aca="false">IFERROR(INDEX(Lanes!$C$2:$C$60,MATCH(LEFT(I2040,FIND(" ",I2040)-1),Lanes!$A$2:$A$60,0)),"?")</f>
        <v>V</v>
      </c>
      <c r="I2040" s="4" t="s">
        <v>14012</v>
      </c>
      <c r="J2040" s="4"/>
      <c r="K2040" s="4" t="s">
        <v>370</v>
      </c>
      <c r="L2040" s="4" t="s">
        <v>516</v>
      </c>
      <c r="M2040" s="4" t="s">
        <v>3963</v>
      </c>
      <c r="N2040" s="4"/>
      <c r="O2040" s="4" t="s">
        <v>15149</v>
      </c>
      <c r="P2040" s="2" t="s">
        <v>15150</v>
      </c>
      <c r="Q2040" s="2" t="s">
        <v>15151</v>
      </c>
      <c r="R2040" s="4" t="s">
        <v>50</v>
      </c>
      <c r="S2040" s="4" t="s">
        <v>15152</v>
      </c>
      <c r="T2040" s="4" t="s">
        <v>402</v>
      </c>
      <c r="U2040" s="4"/>
      <c r="V2040" s="4"/>
      <c r="W2040" s="4"/>
      <c r="X2040" s="2" t="s">
        <v>15146</v>
      </c>
      <c r="Y2040" s="4" t="s">
        <v>77</v>
      </c>
      <c r="Z2040" s="4"/>
      <c r="AA2040" s="4"/>
      <c r="AB2040" s="4"/>
    </row>
    <row r="2041" customFormat="false" ht="75" hidden="false" customHeight="true" outlineLevel="0" collapsed="false">
      <c r="A2041" s="4" t="s">
        <v>15153</v>
      </c>
      <c r="B2041" s="4" t="s">
        <v>15154</v>
      </c>
      <c r="C2041" s="4" t="s">
        <v>15155</v>
      </c>
      <c r="D2041" s="4" t="n">
        <v>2002</v>
      </c>
      <c r="E2041" s="4" t="s">
        <v>91</v>
      </c>
      <c r="F2041" s="4" t="s">
        <v>2198</v>
      </c>
      <c r="G2041" s="4" t="str">
        <f aca="false">IF(LEFT(I2041,3)="R1 ","L6",IF(D2041&gt;=2014,"L1",IF(D2041&gt;=1998,"L2",IF(D2041&gt;=1987,"L3",IF(D2041&gt;=1978,"L4",IF(D2041&gt;=1965,"L5","L6"))))))</f>
        <v>L2</v>
      </c>
      <c r="H2041" s="4" t="str">
        <f aca="false">IFERROR(INDEX(Lanes!$C$2:$C$60,MATCH(LEFT(I2041,FIND(" ",I2041)-1),Lanes!$A$2:$A$60,0)),"?")</f>
        <v>V</v>
      </c>
      <c r="I2041" s="4" t="s">
        <v>14012</v>
      </c>
      <c r="J2041" s="4"/>
      <c r="K2041" s="4" t="s">
        <v>44</v>
      </c>
      <c r="L2041" s="4" t="s">
        <v>516</v>
      </c>
      <c r="M2041" s="4" t="s">
        <v>3963</v>
      </c>
      <c r="N2041" s="4" t="s">
        <v>15156</v>
      </c>
      <c r="O2041" s="4" t="s">
        <v>15157</v>
      </c>
      <c r="P2041" s="2" t="s">
        <v>15158</v>
      </c>
      <c r="Q2041" s="2" t="s">
        <v>15159</v>
      </c>
      <c r="R2041" s="4" t="s">
        <v>50</v>
      </c>
      <c r="S2041" s="4" t="s">
        <v>15160</v>
      </c>
      <c r="T2041" s="4" t="s">
        <v>107</v>
      </c>
      <c r="U2041" s="4"/>
      <c r="V2041" s="4"/>
      <c r="W2041" s="4"/>
      <c r="X2041" s="2" t="s">
        <v>15161</v>
      </c>
      <c r="Y2041" s="4" t="s">
        <v>77</v>
      </c>
      <c r="Z2041" s="4"/>
      <c r="AA2041" s="4"/>
      <c r="AB2041" s="4"/>
    </row>
    <row r="2042" customFormat="false" ht="75" hidden="false" customHeight="true" outlineLevel="0" collapsed="false">
      <c r="A2042" s="4" t="s">
        <v>15162</v>
      </c>
      <c r="B2042" s="4" t="s">
        <v>15154</v>
      </c>
      <c r="C2042" s="4" t="s">
        <v>15163</v>
      </c>
      <c r="D2042" s="4" t="n">
        <v>2004</v>
      </c>
      <c r="E2042" s="4" t="s">
        <v>91</v>
      </c>
      <c r="F2042" s="4" t="s">
        <v>2198</v>
      </c>
      <c r="G2042" s="4" t="str">
        <f aca="false">IF(LEFT(I2042,3)="R1 ","L6",IF(D2042&gt;=2014,"L1",IF(D2042&gt;=1998,"L2",IF(D2042&gt;=1987,"L3",IF(D2042&gt;=1978,"L4",IF(D2042&gt;=1965,"L5","L6"))))))</f>
        <v>L2</v>
      </c>
      <c r="H2042" s="4" t="str">
        <f aca="false">IFERROR(INDEX(Lanes!$C$2:$C$60,MATCH(LEFT(I2042,FIND(" ",I2042)-1),Lanes!$A$2:$A$60,0)),"?")</f>
        <v>V</v>
      </c>
      <c r="I2042" s="4" t="s">
        <v>14012</v>
      </c>
      <c r="J2042" s="4"/>
      <c r="K2042" s="4" t="s">
        <v>429</v>
      </c>
      <c r="L2042" s="4" t="s">
        <v>516</v>
      </c>
      <c r="M2042" s="4" t="s">
        <v>3963</v>
      </c>
      <c r="N2042" s="4" t="s">
        <v>15156</v>
      </c>
      <c r="O2042" s="4" t="s">
        <v>15164</v>
      </c>
      <c r="P2042" s="2" t="s">
        <v>15165</v>
      </c>
      <c r="Q2042" s="2" t="s">
        <v>15166</v>
      </c>
      <c r="R2042" s="4" t="s">
        <v>50</v>
      </c>
      <c r="S2042" s="4" t="s">
        <v>15167</v>
      </c>
      <c r="T2042" s="4" t="s">
        <v>52</v>
      </c>
      <c r="U2042" s="4"/>
      <c r="V2042" s="4"/>
      <c r="W2042" s="4"/>
      <c r="X2042" s="2" t="s">
        <v>15161</v>
      </c>
      <c r="Y2042" s="4" t="s">
        <v>77</v>
      </c>
      <c r="Z2042" s="4"/>
      <c r="AA2042" s="4"/>
      <c r="AB2042" s="4"/>
    </row>
    <row r="2043" customFormat="false" ht="75" hidden="false" customHeight="true" outlineLevel="0" collapsed="false">
      <c r="A2043" s="4" t="s">
        <v>15168</v>
      </c>
      <c r="B2043" s="4" t="s">
        <v>15154</v>
      </c>
      <c r="C2043" s="4" t="s">
        <v>15169</v>
      </c>
      <c r="D2043" s="4" t="n">
        <v>2008</v>
      </c>
      <c r="E2043" s="4" t="s">
        <v>91</v>
      </c>
      <c r="F2043" s="4" t="s">
        <v>15170</v>
      </c>
      <c r="G2043" s="4" t="str">
        <f aca="false">IF(LEFT(I2043,3)="R1 ","L6",IF(D2043&gt;=2014,"L1",IF(D2043&gt;=1998,"L2",IF(D2043&gt;=1987,"L3",IF(D2043&gt;=1978,"L4",IF(D2043&gt;=1965,"L5","L6"))))))</f>
        <v>L2</v>
      </c>
      <c r="H2043" s="4" t="str">
        <f aca="false">IFERROR(INDEX(Lanes!$C$2:$C$60,MATCH(LEFT(I2043,FIND(" ",I2043)-1),Lanes!$A$2:$A$60,0)),"?")</f>
        <v>V</v>
      </c>
      <c r="I2043" s="4" t="s">
        <v>14012</v>
      </c>
      <c r="J2043" s="4"/>
      <c r="K2043" s="4" t="s">
        <v>44</v>
      </c>
      <c r="L2043" s="4" t="s">
        <v>516</v>
      </c>
      <c r="M2043" s="4" t="s">
        <v>3963</v>
      </c>
      <c r="N2043" s="4" t="s">
        <v>15156</v>
      </c>
      <c r="O2043" s="4" t="s">
        <v>15171</v>
      </c>
      <c r="P2043" s="2" t="s">
        <v>15172</v>
      </c>
      <c r="Q2043" s="2" t="s">
        <v>15173</v>
      </c>
      <c r="R2043" s="4" t="s">
        <v>50</v>
      </c>
      <c r="S2043" s="4" t="s">
        <v>15174</v>
      </c>
      <c r="T2043" s="4" t="s">
        <v>107</v>
      </c>
      <c r="U2043" s="4"/>
      <c r="V2043" s="4"/>
      <c r="W2043" s="4"/>
      <c r="X2043" s="2" t="s">
        <v>15161</v>
      </c>
      <c r="Y2043" s="4" t="s">
        <v>77</v>
      </c>
      <c r="Z2043" s="4"/>
      <c r="AA2043" s="4"/>
      <c r="AB2043" s="4"/>
    </row>
    <row r="2044" customFormat="false" ht="75" hidden="false" customHeight="true" outlineLevel="0" collapsed="false">
      <c r="A2044" s="4" t="s">
        <v>15175</v>
      </c>
      <c r="B2044" s="4" t="s">
        <v>15176</v>
      </c>
      <c r="C2044" s="4" t="s">
        <v>15177</v>
      </c>
      <c r="D2044" s="4" t="n">
        <v>2003</v>
      </c>
      <c r="E2044" s="4" t="s">
        <v>91</v>
      </c>
      <c r="F2044" s="4" t="s">
        <v>15178</v>
      </c>
      <c r="G2044" s="4" t="str">
        <f aca="false">IF(LEFT(I2044,3)="R1 ","L6",IF(D2044&gt;=2014,"L1",IF(D2044&gt;=1998,"L2",IF(D2044&gt;=1987,"L3",IF(D2044&gt;=1978,"L4",IF(D2044&gt;=1965,"L5","L6"))))))</f>
        <v>L2</v>
      </c>
      <c r="H2044" s="4" t="str">
        <f aca="false">IFERROR(INDEX(Lanes!$C$2:$C$60,MATCH(LEFT(I2044,FIND(" ",I2044)-1),Lanes!$A$2:$A$60,0)),"?")</f>
        <v>V</v>
      </c>
      <c r="I2044" s="4" t="s">
        <v>14012</v>
      </c>
      <c r="J2044" s="4"/>
      <c r="K2044" s="4" t="s">
        <v>370</v>
      </c>
      <c r="L2044" s="4" t="s">
        <v>887</v>
      </c>
      <c r="M2044" s="4" t="s">
        <v>15179</v>
      </c>
      <c r="N2044" s="4"/>
      <c r="O2044" s="4" t="s">
        <v>15180</v>
      </c>
      <c r="P2044" s="2" t="s">
        <v>15181</v>
      </c>
      <c r="Q2044" s="2" t="s">
        <v>15182</v>
      </c>
      <c r="R2044" s="4" t="s">
        <v>50</v>
      </c>
      <c r="S2044" s="4" t="s">
        <v>15183</v>
      </c>
      <c r="T2044" s="4" t="s">
        <v>52</v>
      </c>
      <c r="U2044" s="4" t="s">
        <v>75</v>
      </c>
      <c r="V2044" s="4"/>
      <c r="W2044" s="4"/>
      <c r="X2044" s="2" t="s">
        <v>15184</v>
      </c>
      <c r="Y2044" s="4" t="s">
        <v>77</v>
      </c>
      <c r="Z2044" s="4"/>
      <c r="AA2044" s="4"/>
      <c r="AB2044" s="4"/>
    </row>
    <row r="2045" customFormat="false" ht="75" hidden="false" customHeight="true" outlineLevel="0" collapsed="false">
      <c r="A2045" s="4" t="s">
        <v>15185</v>
      </c>
      <c r="B2045" s="4" t="s">
        <v>15176</v>
      </c>
      <c r="C2045" s="4" t="s">
        <v>15186</v>
      </c>
      <c r="D2045" s="4" t="n">
        <v>2005</v>
      </c>
      <c r="E2045" s="4" t="s">
        <v>91</v>
      </c>
      <c r="F2045" s="4" t="s">
        <v>15178</v>
      </c>
      <c r="G2045" s="4" t="str">
        <f aca="false">IF(LEFT(I2045,3)="R1 ","L6",IF(D2045&gt;=2014,"L1",IF(D2045&gt;=1998,"L2",IF(D2045&gt;=1987,"L3",IF(D2045&gt;=1978,"L4",IF(D2045&gt;=1965,"L5","L6"))))))</f>
        <v>L2</v>
      </c>
      <c r="H2045" s="4" t="str">
        <f aca="false">IFERROR(INDEX(Lanes!$C$2:$C$60,MATCH(LEFT(I2045,FIND(" ",I2045)-1),Lanes!$A$2:$A$60,0)),"?")</f>
        <v>V</v>
      </c>
      <c r="I2045" s="4" t="s">
        <v>14012</v>
      </c>
      <c r="J2045" s="4"/>
      <c r="K2045" s="4" t="s">
        <v>370</v>
      </c>
      <c r="L2045" s="4" t="s">
        <v>887</v>
      </c>
      <c r="M2045" s="4" t="s">
        <v>15179</v>
      </c>
      <c r="N2045" s="4"/>
      <c r="O2045" s="4" t="s">
        <v>15187</v>
      </c>
      <c r="P2045" s="2" t="s">
        <v>15188</v>
      </c>
      <c r="Q2045" s="2" t="s">
        <v>15189</v>
      </c>
      <c r="R2045" s="4" t="s">
        <v>50</v>
      </c>
      <c r="S2045" s="4" t="s">
        <v>15190</v>
      </c>
      <c r="T2045" s="4" t="s">
        <v>107</v>
      </c>
      <c r="U2045" s="4"/>
      <c r="V2045" s="4"/>
      <c r="W2045" s="4"/>
      <c r="X2045" s="2" t="s">
        <v>15184</v>
      </c>
      <c r="Y2045" s="4" t="s">
        <v>77</v>
      </c>
      <c r="Z2045" s="4"/>
      <c r="AA2045" s="4"/>
      <c r="AB2045" s="4"/>
    </row>
    <row r="2046" customFormat="false" ht="75" hidden="false" customHeight="true" outlineLevel="0" collapsed="false">
      <c r="A2046" s="4" t="s">
        <v>15191</v>
      </c>
      <c r="B2046" s="4" t="s">
        <v>15176</v>
      </c>
      <c r="C2046" s="4" t="s">
        <v>15192</v>
      </c>
      <c r="D2046" s="4" t="n">
        <v>2008</v>
      </c>
      <c r="E2046" s="4" t="s">
        <v>91</v>
      </c>
      <c r="F2046" s="4" t="s">
        <v>15178</v>
      </c>
      <c r="G2046" s="4" t="str">
        <f aca="false">IF(LEFT(I2046,3)="R1 ","L6",IF(D2046&gt;=2014,"L1",IF(D2046&gt;=1998,"L2",IF(D2046&gt;=1987,"L3",IF(D2046&gt;=1978,"L4",IF(D2046&gt;=1965,"L5","L6"))))))</f>
        <v>L2</v>
      </c>
      <c r="H2046" s="4" t="str">
        <f aca="false">IFERROR(INDEX(Lanes!$C$2:$C$60,MATCH(LEFT(I2046,FIND(" ",I2046)-1),Lanes!$A$2:$A$60,0)),"?")</f>
        <v>V</v>
      </c>
      <c r="I2046" s="4" t="s">
        <v>14012</v>
      </c>
      <c r="J2046" s="4"/>
      <c r="K2046" s="4" t="s">
        <v>370</v>
      </c>
      <c r="L2046" s="4" t="s">
        <v>887</v>
      </c>
      <c r="M2046" s="4" t="s">
        <v>15179</v>
      </c>
      <c r="N2046" s="4"/>
      <c r="O2046" s="4" t="s">
        <v>15193</v>
      </c>
      <c r="P2046" s="2" t="s">
        <v>15194</v>
      </c>
      <c r="Q2046" s="2" t="s">
        <v>15195</v>
      </c>
      <c r="R2046" s="4" t="s">
        <v>50</v>
      </c>
      <c r="S2046" s="4" t="s">
        <v>15196</v>
      </c>
      <c r="T2046" s="4" t="s">
        <v>52</v>
      </c>
      <c r="U2046" s="4"/>
      <c r="V2046" s="4"/>
      <c r="W2046" s="4"/>
      <c r="X2046" s="2" t="s">
        <v>15184</v>
      </c>
      <c r="Y2046" s="4" t="s">
        <v>77</v>
      </c>
      <c r="Z2046" s="4"/>
      <c r="AA2046" s="4"/>
      <c r="AB2046" s="4"/>
    </row>
    <row r="2047" customFormat="false" ht="75" hidden="false" customHeight="true" outlineLevel="0" collapsed="false">
      <c r="A2047" s="4" t="s">
        <v>15197</v>
      </c>
      <c r="B2047" s="4" t="s">
        <v>15176</v>
      </c>
      <c r="C2047" s="4" t="s">
        <v>15198</v>
      </c>
      <c r="D2047" s="4" t="n">
        <v>2012</v>
      </c>
      <c r="E2047" s="4" t="s">
        <v>91</v>
      </c>
      <c r="F2047" s="4" t="s">
        <v>15178</v>
      </c>
      <c r="G2047" s="4" t="str">
        <f aca="false">IF(LEFT(I2047,3)="R1 ","L6",IF(D2047&gt;=2014,"L1",IF(D2047&gt;=1998,"L2",IF(D2047&gt;=1987,"L3",IF(D2047&gt;=1978,"L4",IF(D2047&gt;=1965,"L5","L6"))))))</f>
        <v>L2</v>
      </c>
      <c r="H2047" s="4" t="str">
        <f aca="false">IFERROR(INDEX(Lanes!$C$2:$C$60,MATCH(LEFT(I2047,FIND(" ",I2047)-1),Lanes!$A$2:$A$60,0)),"?")</f>
        <v>V</v>
      </c>
      <c r="I2047" s="4" t="s">
        <v>14012</v>
      </c>
      <c r="J2047" s="4"/>
      <c r="K2047" s="4" t="s">
        <v>445</v>
      </c>
      <c r="L2047" s="4" t="s">
        <v>887</v>
      </c>
      <c r="M2047" s="4" t="s">
        <v>15179</v>
      </c>
      <c r="N2047" s="4"/>
      <c r="O2047" s="4" t="s">
        <v>15199</v>
      </c>
      <c r="P2047" s="2" t="s">
        <v>15200</v>
      </c>
      <c r="Q2047" s="2" t="s">
        <v>15201</v>
      </c>
      <c r="R2047" s="4" t="s">
        <v>50</v>
      </c>
      <c r="S2047" s="4" t="s">
        <v>15202</v>
      </c>
      <c r="T2047" s="4" t="s">
        <v>107</v>
      </c>
      <c r="U2047" s="4"/>
      <c r="V2047" s="4"/>
      <c r="W2047" s="4"/>
      <c r="X2047" s="2" t="s">
        <v>15184</v>
      </c>
      <c r="Y2047" s="4" t="s">
        <v>77</v>
      </c>
      <c r="Z2047" s="4"/>
      <c r="AA2047" s="4"/>
      <c r="AB2047" s="4"/>
    </row>
    <row r="2048" customFormat="false" ht="75" hidden="false" customHeight="true" outlineLevel="0" collapsed="false">
      <c r="A2048" s="4" t="s">
        <v>15203</v>
      </c>
      <c r="B2048" s="4" t="s">
        <v>15204</v>
      </c>
      <c r="C2048" s="4" t="s">
        <v>15205</v>
      </c>
      <c r="D2048" s="4" t="n">
        <v>2003</v>
      </c>
      <c r="E2048" s="4" t="s">
        <v>91</v>
      </c>
      <c r="F2048" s="4" t="s">
        <v>15206</v>
      </c>
      <c r="G2048" s="4" t="str">
        <f aca="false">IF(LEFT(I2048,3)="R1 ","L6",IF(D2048&gt;=2014,"L1",IF(D2048&gt;=1998,"L2",IF(D2048&gt;=1987,"L3",IF(D2048&gt;=1978,"L4",IF(D2048&gt;=1965,"L5","L6"))))))</f>
        <v>L2</v>
      </c>
      <c r="H2048" s="4" t="str">
        <f aca="false">IFERROR(INDEX(Lanes!$C$2:$C$60,MATCH(LEFT(I2048,FIND(" ",I2048)-1),Lanes!$A$2:$A$60,0)),"?")</f>
        <v>V</v>
      </c>
      <c r="I2048" s="4" t="s">
        <v>14012</v>
      </c>
      <c r="J2048" s="4"/>
      <c r="K2048" s="4" t="s">
        <v>44</v>
      </c>
      <c r="L2048" s="4" t="s">
        <v>352</v>
      </c>
      <c r="M2048" s="4" t="s">
        <v>15207</v>
      </c>
      <c r="N2048" s="4"/>
      <c r="O2048" s="4" t="s">
        <v>15208</v>
      </c>
      <c r="P2048" s="2" t="s">
        <v>15209</v>
      </c>
      <c r="Q2048" s="2" t="s">
        <v>15210</v>
      </c>
      <c r="R2048" s="4" t="s">
        <v>50</v>
      </c>
      <c r="S2048" s="4" t="s">
        <v>15211</v>
      </c>
      <c r="T2048" s="4" t="s">
        <v>52</v>
      </c>
      <c r="U2048" s="4"/>
      <c r="V2048" s="4"/>
      <c r="W2048" s="4"/>
      <c r="X2048" s="2" t="s">
        <v>15212</v>
      </c>
      <c r="Y2048" s="4" t="s">
        <v>77</v>
      </c>
      <c r="Z2048" s="4"/>
      <c r="AA2048" s="4"/>
      <c r="AB2048" s="4"/>
    </row>
    <row r="2049" customFormat="false" ht="75" hidden="false" customHeight="true" outlineLevel="0" collapsed="false">
      <c r="A2049" s="4" t="s">
        <v>15213</v>
      </c>
      <c r="B2049" s="4" t="s">
        <v>15204</v>
      </c>
      <c r="C2049" s="4" t="s">
        <v>15214</v>
      </c>
      <c r="D2049" s="4" t="n">
        <v>2006</v>
      </c>
      <c r="E2049" s="4" t="s">
        <v>91</v>
      </c>
      <c r="F2049" s="4" t="s">
        <v>15206</v>
      </c>
      <c r="G2049" s="4" t="str">
        <f aca="false">IF(LEFT(I2049,3)="R1 ","L6",IF(D2049&gt;=2014,"L1",IF(D2049&gt;=1998,"L2",IF(D2049&gt;=1987,"L3",IF(D2049&gt;=1978,"L4",IF(D2049&gt;=1965,"L5","L6"))))))</f>
        <v>L2</v>
      </c>
      <c r="H2049" s="4" t="str">
        <f aca="false">IFERROR(INDEX(Lanes!$C$2:$C$60,MATCH(LEFT(I2049,FIND(" ",I2049)-1),Lanes!$A$2:$A$60,0)),"?")</f>
        <v>V</v>
      </c>
      <c r="I2049" s="4" t="s">
        <v>14012</v>
      </c>
      <c r="J2049" s="4"/>
      <c r="K2049" s="4" t="s">
        <v>44</v>
      </c>
      <c r="L2049" s="4" t="s">
        <v>352</v>
      </c>
      <c r="M2049" s="4" t="s">
        <v>15207</v>
      </c>
      <c r="N2049" s="4"/>
      <c r="O2049" s="4" t="s">
        <v>15208</v>
      </c>
      <c r="P2049" s="2" t="s">
        <v>15215</v>
      </c>
      <c r="Q2049" s="2" t="s">
        <v>15216</v>
      </c>
      <c r="R2049" s="4" t="s">
        <v>50</v>
      </c>
      <c r="S2049" s="4" t="s">
        <v>15217</v>
      </c>
      <c r="T2049" s="4" t="s">
        <v>107</v>
      </c>
      <c r="U2049" s="4"/>
      <c r="V2049" s="4"/>
      <c r="W2049" s="4"/>
      <c r="X2049" s="2" t="s">
        <v>15212</v>
      </c>
      <c r="Y2049" s="4" t="s">
        <v>77</v>
      </c>
      <c r="Z2049" s="4"/>
      <c r="AA2049" s="4"/>
      <c r="AB2049" s="4"/>
    </row>
    <row r="2050" customFormat="false" ht="75" hidden="false" customHeight="true" outlineLevel="0" collapsed="false">
      <c r="A2050" s="4" t="s">
        <v>15218</v>
      </c>
      <c r="B2050" s="4" t="s">
        <v>15204</v>
      </c>
      <c r="C2050" s="4" t="s">
        <v>15219</v>
      </c>
      <c r="D2050" s="4" t="n">
        <v>2009</v>
      </c>
      <c r="E2050" s="4" t="s">
        <v>91</v>
      </c>
      <c r="F2050" s="4" t="s">
        <v>10366</v>
      </c>
      <c r="G2050" s="4" t="str">
        <f aca="false">IF(LEFT(I2050,3)="R1 ","L6",IF(D2050&gt;=2014,"L1",IF(D2050&gt;=1998,"L2",IF(D2050&gt;=1987,"L3",IF(D2050&gt;=1978,"L4",IF(D2050&gt;=1965,"L5","L6"))))))</f>
        <v>L2</v>
      </c>
      <c r="H2050" s="4" t="str">
        <f aca="false">IFERROR(INDEX(Lanes!$C$2:$C$60,MATCH(LEFT(I2050,FIND(" ",I2050)-1),Lanes!$A$2:$A$60,0)),"?")</f>
        <v>V</v>
      </c>
      <c r="I2050" s="4" t="s">
        <v>14012</v>
      </c>
      <c r="J2050" s="4"/>
      <c r="K2050" s="4" t="s">
        <v>44</v>
      </c>
      <c r="L2050" s="4" t="s">
        <v>352</v>
      </c>
      <c r="M2050" s="4" t="s">
        <v>15207</v>
      </c>
      <c r="N2050" s="4"/>
      <c r="O2050" s="4" t="s">
        <v>15220</v>
      </c>
      <c r="P2050" s="2" t="s">
        <v>15221</v>
      </c>
      <c r="Q2050" s="2" t="s">
        <v>15222</v>
      </c>
      <c r="R2050" s="4" t="s">
        <v>50</v>
      </c>
      <c r="S2050" s="4" t="s">
        <v>15223</v>
      </c>
      <c r="T2050" s="4" t="s">
        <v>107</v>
      </c>
      <c r="U2050" s="4"/>
      <c r="V2050" s="4"/>
      <c r="W2050" s="4"/>
      <c r="X2050" s="2" t="s">
        <v>15212</v>
      </c>
      <c r="Y2050" s="4" t="s">
        <v>77</v>
      </c>
      <c r="Z2050" s="4"/>
      <c r="AA2050" s="4"/>
      <c r="AB2050" s="4"/>
    </row>
    <row r="2051" customFormat="false" ht="75" hidden="false" customHeight="true" outlineLevel="0" collapsed="false">
      <c r="A2051" s="4" t="s">
        <v>15224</v>
      </c>
      <c r="B2051" s="4" t="s">
        <v>15225</v>
      </c>
      <c r="C2051" s="4" t="s">
        <v>15226</v>
      </c>
      <c r="D2051" s="4" t="n">
        <v>2010</v>
      </c>
      <c r="E2051" s="4" t="s">
        <v>91</v>
      </c>
      <c r="F2051" s="4" t="s">
        <v>15227</v>
      </c>
      <c r="G2051" s="4" t="str">
        <f aca="false">IF(LEFT(I2051,3)="R1 ","L6",IF(D2051&gt;=2014,"L1",IF(D2051&gt;=1998,"L2",IF(D2051&gt;=1987,"L3",IF(D2051&gt;=1978,"L4",IF(D2051&gt;=1965,"L5","L6"))))))</f>
        <v>L2</v>
      </c>
      <c r="H2051" s="4" t="str">
        <f aca="false">IFERROR(INDEX(Lanes!$C$2:$C$60,MATCH(LEFT(I2051,FIND(" ",I2051)-1),Lanes!$A$2:$A$60,0)),"?")</f>
        <v>V</v>
      </c>
      <c r="I2051" s="4" t="s">
        <v>14012</v>
      </c>
      <c r="J2051" s="4"/>
      <c r="K2051" s="4" t="s">
        <v>44</v>
      </c>
      <c r="L2051" s="4" t="s">
        <v>352</v>
      </c>
      <c r="M2051" s="4" t="s">
        <v>353</v>
      </c>
      <c r="N2051" s="4"/>
      <c r="O2051" s="4" t="s">
        <v>15228</v>
      </c>
      <c r="P2051" s="2" t="s">
        <v>15229</v>
      </c>
      <c r="Q2051" s="2" t="s">
        <v>15230</v>
      </c>
      <c r="R2051" s="4" t="s">
        <v>50</v>
      </c>
      <c r="S2051" s="4" t="s">
        <v>15231</v>
      </c>
      <c r="T2051" s="4" t="s">
        <v>107</v>
      </c>
      <c r="U2051" s="4"/>
      <c r="V2051" s="4"/>
      <c r="W2051" s="4"/>
      <c r="X2051" s="2" t="s">
        <v>15232</v>
      </c>
      <c r="Y2051" s="4" t="s">
        <v>77</v>
      </c>
      <c r="Z2051" s="4"/>
      <c r="AA2051" s="4"/>
      <c r="AB2051" s="4"/>
    </row>
    <row r="2052" customFormat="false" ht="75" hidden="false" customHeight="true" outlineLevel="0" collapsed="false">
      <c r="A2052" s="4" t="s">
        <v>15233</v>
      </c>
      <c r="B2052" s="4" t="s">
        <v>15225</v>
      </c>
      <c r="C2052" s="4" t="s">
        <v>15234</v>
      </c>
      <c r="D2052" s="4" t="n">
        <v>2012</v>
      </c>
      <c r="E2052" s="4" t="s">
        <v>91</v>
      </c>
      <c r="F2052" s="4" t="s">
        <v>15227</v>
      </c>
      <c r="G2052" s="4" t="str">
        <f aca="false">IF(LEFT(I2052,3)="R1 ","L6",IF(D2052&gt;=2014,"L1",IF(D2052&gt;=1998,"L2",IF(D2052&gt;=1987,"L3",IF(D2052&gt;=1978,"L4",IF(D2052&gt;=1965,"L5","L6"))))))</f>
        <v>L2</v>
      </c>
      <c r="H2052" s="4" t="str">
        <f aca="false">IFERROR(INDEX(Lanes!$C$2:$C$60,MATCH(LEFT(I2052,FIND(" ",I2052)-1),Lanes!$A$2:$A$60,0)),"?")</f>
        <v>V</v>
      </c>
      <c r="I2052" s="4" t="s">
        <v>14012</v>
      </c>
      <c r="J2052" s="4"/>
      <c r="K2052" s="4" t="s">
        <v>44</v>
      </c>
      <c r="L2052" s="4" t="s">
        <v>352</v>
      </c>
      <c r="M2052" s="4" t="s">
        <v>353</v>
      </c>
      <c r="N2052" s="4"/>
      <c r="O2052" s="4" t="s">
        <v>15235</v>
      </c>
      <c r="P2052" s="2" t="s">
        <v>15236</v>
      </c>
      <c r="Q2052" s="2" t="s">
        <v>15237</v>
      </c>
      <c r="R2052" s="4" t="s">
        <v>50</v>
      </c>
      <c r="S2052" s="4" t="s">
        <v>15238</v>
      </c>
      <c r="T2052" s="4" t="s">
        <v>402</v>
      </c>
      <c r="U2052" s="4"/>
      <c r="V2052" s="4"/>
      <c r="W2052" s="4"/>
      <c r="X2052" s="2" t="s">
        <v>15232</v>
      </c>
      <c r="Y2052" s="4" t="s">
        <v>77</v>
      </c>
      <c r="Z2052" s="4"/>
      <c r="AA2052" s="4"/>
      <c r="AB2052" s="4"/>
    </row>
    <row r="2053" customFormat="false" ht="75" hidden="false" customHeight="true" outlineLevel="0" collapsed="false">
      <c r="A2053" s="4" t="s">
        <v>15239</v>
      </c>
      <c r="B2053" s="4" t="s">
        <v>15240</v>
      </c>
      <c r="C2053" s="4" t="s">
        <v>15241</v>
      </c>
      <c r="D2053" s="4" t="n">
        <v>2008</v>
      </c>
      <c r="E2053" s="4" t="s">
        <v>91</v>
      </c>
      <c r="F2053" s="4" t="s">
        <v>15242</v>
      </c>
      <c r="G2053" s="4" t="str">
        <f aca="false">IF(LEFT(I2053,3)="R1 ","L6",IF(D2053&gt;=2014,"L1",IF(D2053&gt;=1998,"L2",IF(D2053&gt;=1987,"L3",IF(D2053&gt;=1978,"L4",IF(D2053&gt;=1965,"L5","L6"))))))</f>
        <v>L2</v>
      </c>
      <c r="H2053" s="4" t="str">
        <f aca="false">IFERROR(INDEX(Lanes!$C$2:$C$60,MATCH(LEFT(I2053,FIND(" ",I2053)-1),Lanes!$A$2:$A$60,0)),"?")</f>
        <v>V</v>
      </c>
      <c r="I2053" s="4" t="s">
        <v>14012</v>
      </c>
      <c r="J2053" s="4" t="s">
        <v>386</v>
      </c>
      <c r="K2053" s="4" t="s">
        <v>44</v>
      </c>
      <c r="L2053" s="4" t="s">
        <v>352</v>
      </c>
      <c r="M2053" s="4" t="s">
        <v>15243</v>
      </c>
      <c r="N2053" s="4"/>
      <c r="O2053" s="4" t="s">
        <v>15244</v>
      </c>
      <c r="P2053" s="2" t="s">
        <v>15245</v>
      </c>
      <c r="Q2053" s="2" t="s">
        <v>15246</v>
      </c>
      <c r="R2053" s="4" t="s">
        <v>50</v>
      </c>
      <c r="S2053" s="4" t="s">
        <v>15247</v>
      </c>
      <c r="T2053" s="4" t="s">
        <v>107</v>
      </c>
      <c r="U2053" s="4"/>
      <c r="V2053" s="4"/>
      <c r="W2053" s="4"/>
      <c r="X2053" s="2" t="s">
        <v>15248</v>
      </c>
      <c r="Y2053" s="4" t="s">
        <v>77</v>
      </c>
      <c r="Z2053" s="4"/>
      <c r="AA2053" s="4"/>
      <c r="AB2053" s="4"/>
    </row>
    <row r="2054" customFormat="false" ht="75" hidden="false" customHeight="true" outlineLevel="0" collapsed="false">
      <c r="A2054" s="4" t="s">
        <v>15249</v>
      </c>
      <c r="B2054" s="4" t="s">
        <v>15240</v>
      </c>
      <c r="C2054" s="4" t="s">
        <v>15250</v>
      </c>
      <c r="D2054" s="4" t="n">
        <v>2011</v>
      </c>
      <c r="E2054" s="4" t="s">
        <v>91</v>
      </c>
      <c r="F2054" s="4" t="s">
        <v>15251</v>
      </c>
      <c r="G2054" s="4" t="str">
        <f aca="false">IF(LEFT(I2054,3)="R1 ","L6",IF(D2054&gt;=2014,"L1",IF(D2054&gt;=1998,"L2",IF(D2054&gt;=1987,"L3",IF(D2054&gt;=1978,"L4",IF(D2054&gt;=1965,"L5","L6"))))))</f>
        <v>L2</v>
      </c>
      <c r="H2054" s="4" t="str">
        <f aca="false">IFERROR(INDEX(Lanes!$C$2:$C$60,MATCH(LEFT(I2054,FIND(" ",I2054)-1),Lanes!$A$2:$A$60,0)),"?")</f>
        <v>V</v>
      </c>
      <c r="I2054" s="4" t="s">
        <v>14012</v>
      </c>
      <c r="J2054" s="4" t="s">
        <v>386</v>
      </c>
      <c r="K2054" s="4" t="s">
        <v>44</v>
      </c>
      <c r="L2054" s="4" t="s">
        <v>352</v>
      </c>
      <c r="M2054" s="4" t="s">
        <v>15243</v>
      </c>
      <c r="N2054" s="4"/>
      <c r="O2054" s="4" t="s">
        <v>15252</v>
      </c>
      <c r="P2054" s="2" t="s">
        <v>15253</v>
      </c>
      <c r="Q2054" s="2" t="s">
        <v>15254</v>
      </c>
      <c r="R2054" s="4" t="s">
        <v>50</v>
      </c>
      <c r="S2054" s="4" t="s">
        <v>15255</v>
      </c>
      <c r="T2054" s="4" t="s">
        <v>402</v>
      </c>
      <c r="U2054" s="4"/>
      <c r="V2054" s="4"/>
      <c r="W2054" s="4"/>
      <c r="X2054" s="2" t="s">
        <v>15248</v>
      </c>
      <c r="Y2054" s="4" t="s">
        <v>77</v>
      </c>
      <c r="Z2054" s="4"/>
      <c r="AA2054" s="4"/>
      <c r="AB2054" s="4"/>
    </row>
    <row r="2055" customFormat="false" ht="75" hidden="false" customHeight="true" outlineLevel="0" collapsed="false">
      <c r="A2055" s="4" t="s">
        <v>15256</v>
      </c>
      <c r="B2055" s="4" t="s">
        <v>15257</v>
      </c>
      <c r="C2055" s="4" t="s">
        <v>15257</v>
      </c>
      <c r="D2055" s="4" t="n">
        <v>2015</v>
      </c>
      <c r="E2055" s="4" t="s">
        <v>91</v>
      </c>
      <c r="F2055" s="4" t="s">
        <v>9025</v>
      </c>
      <c r="G2055" s="4" t="str">
        <f aca="false">IF(LEFT(I2055,3)="R1 ","L6",IF(D2055&gt;=2014,"L1",IF(D2055&gt;=1998,"L2",IF(D2055&gt;=1987,"L3",IF(D2055&gt;=1978,"L4",IF(D2055&gt;=1965,"L5","L6"))))))</f>
        <v>L1</v>
      </c>
      <c r="H2055" s="4" t="str">
        <f aca="false">IFERROR(INDEX(Lanes!$C$2:$C$60,MATCH(LEFT(I2055,FIND(" ",I2055)-1),Lanes!$A$2:$A$60,0)),"?")</f>
        <v>V</v>
      </c>
      <c r="I2055" s="4" t="s">
        <v>14012</v>
      </c>
      <c r="J2055" s="4" t="s">
        <v>10211</v>
      </c>
      <c r="K2055" s="4" t="s">
        <v>44</v>
      </c>
      <c r="L2055" s="4" t="s">
        <v>45</v>
      </c>
      <c r="M2055" s="4" t="s">
        <v>2413</v>
      </c>
      <c r="N2055" s="4" t="s">
        <v>6568</v>
      </c>
      <c r="O2055" s="4" t="s">
        <v>15258</v>
      </c>
      <c r="P2055" s="2" t="s">
        <v>15259</v>
      </c>
      <c r="Q2055" s="2" t="s">
        <v>15260</v>
      </c>
      <c r="R2055" s="4" t="s">
        <v>50</v>
      </c>
      <c r="S2055" s="4" t="s">
        <v>15261</v>
      </c>
      <c r="T2055" s="4" t="s">
        <v>107</v>
      </c>
      <c r="U2055" s="4"/>
      <c r="V2055" s="4"/>
      <c r="W2055" s="4"/>
      <c r="X2055" s="2" t="s">
        <v>15262</v>
      </c>
      <c r="Y2055" s="4" t="s">
        <v>77</v>
      </c>
      <c r="Z2055" s="4"/>
      <c r="AA2055" s="4"/>
      <c r="AB2055" s="4"/>
    </row>
    <row r="2056" customFormat="false" ht="75" hidden="false" customHeight="true" outlineLevel="0" collapsed="false">
      <c r="A2056" s="4" t="s">
        <v>15263</v>
      </c>
      <c r="B2056" s="4" t="s">
        <v>15257</v>
      </c>
      <c r="C2056" s="4" t="s">
        <v>15264</v>
      </c>
      <c r="D2056" s="4" t="n">
        <v>2017</v>
      </c>
      <c r="E2056" s="4" t="s">
        <v>91</v>
      </c>
      <c r="F2056" s="4" t="s">
        <v>9025</v>
      </c>
      <c r="G2056" s="4" t="str">
        <f aca="false">IF(LEFT(I2056,3)="R1 ","L6",IF(D2056&gt;=2014,"L1",IF(D2056&gt;=1998,"L2",IF(D2056&gt;=1987,"L3",IF(D2056&gt;=1978,"L4",IF(D2056&gt;=1965,"L5","L6"))))))</f>
        <v>L1</v>
      </c>
      <c r="H2056" s="4" t="str">
        <f aca="false">IFERROR(INDEX(Lanes!$C$2:$C$60,MATCH(LEFT(I2056,FIND(" ",I2056)-1),Lanes!$A$2:$A$60,0)),"?")</f>
        <v>V</v>
      </c>
      <c r="I2056" s="4" t="s">
        <v>14012</v>
      </c>
      <c r="J2056" s="4" t="s">
        <v>10211</v>
      </c>
      <c r="K2056" s="4" t="s">
        <v>44</v>
      </c>
      <c r="L2056" s="4" t="s">
        <v>45</v>
      </c>
      <c r="M2056" s="4" t="s">
        <v>2413</v>
      </c>
      <c r="N2056" s="4" t="s">
        <v>6568</v>
      </c>
      <c r="O2056" s="4" t="s">
        <v>15265</v>
      </c>
      <c r="P2056" s="2" t="s">
        <v>15266</v>
      </c>
      <c r="Q2056" s="2" t="s">
        <v>15267</v>
      </c>
      <c r="R2056" s="4" t="s">
        <v>50</v>
      </c>
      <c r="S2056" s="4" t="s">
        <v>15268</v>
      </c>
      <c r="T2056" s="4" t="s">
        <v>402</v>
      </c>
      <c r="U2056" s="4"/>
      <c r="V2056" s="4"/>
      <c r="W2056" s="4"/>
      <c r="X2056" s="2" t="s">
        <v>15262</v>
      </c>
      <c r="Y2056" s="4" t="s">
        <v>77</v>
      </c>
      <c r="Z2056" s="4"/>
      <c r="AA2056" s="4"/>
      <c r="AB2056" s="4"/>
    </row>
    <row r="2057" customFormat="false" ht="75" hidden="false" customHeight="true" outlineLevel="0" collapsed="false">
      <c r="A2057" s="4" t="s">
        <v>15269</v>
      </c>
      <c r="B2057" s="4" t="s">
        <v>15257</v>
      </c>
      <c r="C2057" s="4" t="s">
        <v>15270</v>
      </c>
      <c r="D2057" s="4" t="n">
        <v>2022</v>
      </c>
      <c r="E2057" s="4" t="s">
        <v>91</v>
      </c>
      <c r="F2057" s="4" t="s">
        <v>9025</v>
      </c>
      <c r="G2057" s="4" t="str">
        <f aca="false">IF(LEFT(I2057,3)="R1 ","L6",IF(D2057&gt;=2014,"L1",IF(D2057&gt;=1998,"L2",IF(D2057&gt;=1987,"L3",IF(D2057&gt;=1978,"L4",IF(D2057&gt;=1965,"L5","L6"))))))</f>
        <v>L1</v>
      </c>
      <c r="H2057" s="4" t="str">
        <f aca="false">IFERROR(INDEX(Lanes!$C$2:$C$60,MATCH(LEFT(I2057,FIND(" ",I2057)-1),Lanes!$A$2:$A$60,0)),"?")</f>
        <v>V</v>
      </c>
      <c r="I2057" s="4" t="s">
        <v>14012</v>
      </c>
      <c r="J2057" s="4" t="s">
        <v>10211</v>
      </c>
      <c r="K2057" s="4" t="s">
        <v>44</v>
      </c>
      <c r="L2057" s="4" t="s">
        <v>45</v>
      </c>
      <c r="M2057" s="4" t="s">
        <v>2413</v>
      </c>
      <c r="N2057" s="4" t="s">
        <v>6568</v>
      </c>
      <c r="O2057" s="4" t="s">
        <v>15258</v>
      </c>
      <c r="P2057" s="2" t="s">
        <v>15271</v>
      </c>
      <c r="Q2057" s="2" t="s">
        <v>15272</v>
      </c>
      <c r="R2057" s="4" t="s">
        <v>50</v>
      </c>
      <c r="S2057" s="4" t="s">
        <v>15273</v>
      </c>
      <c r="T2057" s="4" t="s">
        <v>402</v>
      </c>
      <c r="U2057" s="4"/>
      <c r="V2057" s="4"/>
      <c r="W2057" s="4"/>
      <c r="X2057" s="2" t="s">
        <v>15262</v>
      </c>
      <c r="Y2057" s="4" t="s">
        <v>77</v>
      </c>
      <c r="Z2057" s="4"/>
      <c r="AA2057" s="4"/>
      <c r="AB2057" s="4"/>
    </row>
    <row r="2058" customFormat="false" ht="75" hidden="false" customHeight="true" outlineLevel="0" collapsed="false">
      <c r="A2058" s="4" t="s">
        <v>15274</v>
      </c>
      <c r="B2058" s="4" t="s">
        <v>15275</v>
      </c>
      <c r="C2058" s="4" t="s">
        <v>15276</v>
      </c>
      <c r="D2058" s="4" t="n">
        <v>2019</v>
      </c>
      <c r="E2058" s="4" t="s">
        <v>91</v>
      </c>
      <c r="F2058" s="4" t="s">
        <v>12479</v>
      </c>
      <c r="G2058" s="4" t="str">
        <f aca="false">IF(LEFT(I2058,3)="R1 ","L6",IF(D2058&gt;=2014,"L1",IF(D2058&gt;=1998,"L2",IF(D2058&gt;=1987,"L3",IF(D2058&gt;=1978,"L4",IF(D2058&gt;=1965,"L5","L6"))))))</f>
        <v>L1</v>
      </c>
      <c r="H2058" s="4" t="str">
        <f aca="false">IFERROR(INDEX(Lanes!$C$2:$C$60,MATCH(LEFT(I2058,FIND(" ",I2058)-1),Lanes!$A$2:$A$60,0)),"?")</f>
        <v>V</v>
      </c>
      <c r="I2058" s="4" t="s">
        <v>14012</v>
      </c>
      <c r="J2058" s="4"/>
      <c r="K2058" s="4" t="s">
        <v>44</v>
      </c>
      <c r="L2058" s="4" t="s">
        <v>45</v>
      </c>
      <c r="M2058" s="4" t="s">
        <v>2413</v>
      </c>
      <c r="N2058" s="4" t="s">
        <v>6568</v>
      </c>
      <c r="O2058" s="4" t="s">
        <v>15277</v>
      </c>
      <c r="P2058" s="2" t="s">
        <v>15278</v>
      </c>
      <c r="Q2058" s="2" t="s">
        <v>15279</v>
      </c>
      <c r="R2058" s="4" t="s">
        <v>50</v>
      </c>
      <c r="S2058" s="4" t="s">
        <v>15280</v>
      </c>
      <c r="T2058" s="4" t="s">
        <v>107</v>
      </c>
      <c r="U2058" s="4"/>
      <c r="V2058" s="4"/>
      <c r="W2058" s="4"/>
      <c r="X2058" s="2" t="s">
        <v>15281</v>
      </c>
      <c r="Y2058" s="4" t="s">
        <v>77</v>
      </c>
      <c r="Z2058" s="4"/>
      <c r="AA2058" s="4"/>
      <c r="AB2058" s="4"/>
    </row>
    <row r="2059" customFormat="false" ht="75" hidden="false" customHeight="true" outlineLevel="0" collapsed="false">
      <c r="A2059" s="4" t="s">
        <v>15282</v>
      </c>
      <c r="B2059" s="4" t="s">
        <v>15275</v>
      </c>
      <c r="C2059" s="4" t="s">
        <v>15283</v>
      </c>
      <c r="D2059" s="4" t="n">
        <v>2021</v>
      </c>
      <c r="E2059" s="4" t="s">
        <v>91</v>
      </c>
      <c r="F2059" s="4" t="s">
        <v>12479</v>
      </c>
      <c r="G2059" s="4" t="str">
        <f aca="false">IF(LEFT(I2059,3)="R1 ","L6",IF(D2059&gt;=2014,"L1",IF(D2059&gt;=1998,"L2",IF(D2059&gt;=1987,"L3",IF(D2059&gt;=1978,"L4",IF(D2059&gt;=1965,"L5","L6"))))))</f>
        <v>L1</v>
      </c>
      <c r="H2059" s="4" t="str">
        <f aca="false">IFERROR(INDEX(Lanes!$C$2:$C$60,MATCH(LEFT(I2059,FIND(" ",I2059)-1),Lanes!$A$2:$A$60,0)),"?")</f>
        <v>V</v>
      </c>
      <c r="I2059" s="4" t="s">
        <v>14012</v>
      </c>
      <c r="J2059" s="4"/>
      <c r="K2059" s="4" t="s">
        <v>44</v>
      </c>
      <c r="L2059" s="4" t="s">
        <v>45</v>
      </c>
      <c r="M2059" s="4" t="s">
        <v>2413</v>
      </c>
      <c r="N2059" s="4" t="s">
        <v>6568</v>
      </c>
      <c r="O2059" s="4" t="s">
        <v>15284</v>
      </c>
      <c r="P2059" s="2" t="s">
        <v>15285</v>
      </c>
      <c r="Q2059" s="2" t="s">
        <v>15286</v>
      </c>
      <c r="R2059" s="4" t="s">
        <v>50</v>
      </c>
      <c r="S2059" s="4" t="s">
        <v>15287</v>
      </c>
      <c r="T2059" s="4" t="s">
        <v>107</v>
      </c>
      <c r="U2059" s="4"/>
      <c r="V2059" s="4"/>
      <c r="W2059" s="4"/>
      <c r="X2059" s="2" t="s">
        <v>15281</v>
      </c>
      <c r="Y2059" s="4" t="s">
        <v>77</v>
      </c>
      <c r="Z2059" s="4"/>
      <c r="AA2059" s="4"/>
      <c r="AB2059" s="4"/>
    </row>
    <row r="2060" customFormat="false" ht="75" hidden="false" customHeight="true" outlineLevel="0" collapsed="false">
      <c r="A2060" s="4" t="s">
        <v>15288</v>
      </c>
      <c r="B2060" s="4" t="s">
        <v>15275</v>
      </c>
      <c r="C2060" s="4" t="s">
        <v>15289</v>
      </c>
      <c r="D2060" s="4" t="n">
        <v>2023</v>
      </c>
      <c r="E2060" s="4" t="s">
        <v>91</v>
      </c>
      <c r="F2060" s="4" t="s">
        <v>9025</v>
      </c>
      <c r="G2060" s="4" t="str">
        <f aca="false">IF(LEFT(I2060,3)="R1 ","L6",IF(D2060&gt;=2014,"L1",IF(D2060&gt;=1998,"L2",IF(D2060&gt;=1987,"L3",IF(D2060&gt;=1978,"L4",IF(D2060&gt;=1965,"L5","L6"))))))</f>
        <v>L1</v>
      </c>
      <c r="H2060" s="4" t="str">
        <f aca="false">IFERROR(INDEX(Lanes!$C$2:$C$60,MATCH(LEFT(I2060,FIND(" ",I2060)-1),Lanes!$A$2:$A$60,0)),"?")</f>
        <v>V</v>
      </c>
      <c r="I2060" s="4" t="s">
        <v>14012</v>
      </c>
      <c r="J2060" s="4" t="s">
        <v>10211</v>
      </c>
      <c r="K2060" s="4" t="s">
        <v>370</v>
      </c>
      <c r="L2060" s="4" t="s">
        <v>45</v>
      </c>
      <c r="M2060" s="4" t="s">
        <v>2413</v>
      </c>
      <c r="N2060" s="4" t="s">
        <v>6568</v>
      </c>
      <c r="O2060" s="4" t="s">
        <v>15290</v>
      </c>
      <c r="P2060" s="2" t="s">
        <v>15291</v>
      </c>
      <c r="Q2060" s="2" t="s">
        <v>15292</v>
      </c>
      <c r="R2060" s="4" t="s">
        <v>50</v>
      </c>
      <c r="S2060" s="4" t="s">
        <v>15293</v>
      </c>
      <c r="T2060" s="4" t="s">
        <v>107</v>
      </c>
      <c r="U2060" s="4"/>
      <c r="V2060" s="4"/>
      <c r="W2060" s="4"/>
      <c r="X2060" s="2" t="s">
        <v>15281</v>
      </c>
      <c r="Y2060" s="4" t="s">
        <v>77</v>
      </c>
      <c r="Z2060" s="4"/>
      <c r="AA2060" s="4"/>
      <c r="AB2060" s="4"/>
    </row>
    <row r="2061" customFormat="false" ht="75" hidden="false" customHeight="true" outlineLevel="0" collapsed="false">
      <c r="A2061" s="4" t="s">
        <v>15294</v>
      </c>
      <c r="B2061" s="4" t="s">
        <v>15275</v>
      </c>
      <c r="C2061" s="4" t="s">
        <v>15295</v>
      </c>
      <c r="D2061" s="4" t="n">
        <v>2025</v>
      </c>
      <c r="E2061" s="4" t="s">
        <v>91</v>
      </c>
      <c r="F2061" s="4" t="s">
        <v>9025</v>
      </c>
      <c r="G2061" s="4" t="str">
        <f aca="false">IF(LEFT(I2061,3)="R1 ","L6",IF(D2061&gt;=2014,"L1",IF(D2061&gt;=1998,"L2",IF(D2061&gt;=1987,"L3",IF(D2061&gt;=1978,"L4",IF(D2061&gt;=1965,"L5","L6"))))))</f>
        <v>L1</v>
      </c>
      <c r="H2061" s="4" t="str">
        <f aca="false">IFERROR(INDEX(Lanes!$C$2:$C$60,MATCH(LEFT(I2061,FIND(" ",I2061)-1),Lanes!$A$2:$A$60,0)),"?")</f>
        <v>V</v>
      </c>
      <c r="I2061" s="4" t="s">
        <v>14012</v>
      </c>
      <c r="J2061" s="4" t="s">
        <v>10211</v>
      </c>
      <c r="K2061" s="4" t="s">
        <v>370</v>
      </c>
      <c r="L2061" s="4" t="s">
        <v>45</v>
      </c>
      <c r="M2061" s="4" t="s">
        <v>2413</v>
      </c>
      <c r="N2061" s="4" t="s">
        <v>6568</v>
      </c>
      <c r="O2061" s="4" t="s">
        <v>15296</v>
      </c>
      <c r="P2061" s="2" t="s">
        <v>15297</v>
      </c>
      <c r="Q2061" s="2" t="s">
        <v>15298</v>
      </c>
      <c r="R2061" s="4" t="s">
        <v>50</v>
      </c>
      <c r="S2061" s="4" t="s">
        <v>15295</v>
      </c>
      <c r="T2061" s="4" t="s">
        <v>107</v>
      </c>
      <c r="U2061" s="4"/>
      <c r="V2061" s="4"/>
      <c r="W2061" s="4"/>
      <c r="X2061" s="2" t="s">
        <v>15281</v>
      </c>
      <c r="Y2061" s="4" t="s">
        <v>77</v>
      </c>
      <c r="Z2061" s="4"/>
      <c r="AA2061" s="4"/>
      <c r="AB2061" s="4"/>
    </row>
    <row r="2062" customFormat="false" ht="75" hidden="false" customHeight="true" outlineLevel="0" collapsed="false">
      <c r="A2062" s="4" t="s">
        <v>15299</v>
      </c>
      <c r="B2062" s="4" t="s">
        <v>15300</v>
      </c>
      <c r="C2062" s="4" t="s">
        <v>15301</v>
      </c>
      <c r="D2062" s="4" t="n">
        <v>2013</v>
      </c>
      <c r="E2062" s="4" t="s">
        <v>91</v>
      </c>
      <c r="F2062" s="4" t="s">
        <v>15302</v>
      </c>
      <c r="G2062" s="4" t="str">
        <f aca="false">IF(LEFT(I2062,3)="R1 ","L6",IF(D2062&gt;=2014,"L1",IF(D2062&gt;=1998,"L2",IF(D2062&gt;=1987,"L3",IF(D2062&gt;=1978,"L4",IF(D2062&gt;=1965,"L5","L6"))))))</f>
        <v>L2</v>
      </c>
      <c r="H2062" s="4" t="str">
        <f aca="false">IFERROR(INDEX(Lanes!$C$2:$C$60,MATCH(LEFT(I2062,FIND(" ",I2062)-1),Lanes!$A$2:$A$60,0)),"?")</f>
        <v>V</v>
      </c>
      <c r="I2062" s="4" t="s">
        <v>14012</v>
      </c>
      <c r="J2062" s="4"/>
      <c r="K2062" s="4" t="s">
        <v>69</v>
      </c>
      <c r="L2062" s="4" t="s">
        <v>887</v>
      </c>
      <c r="M2062" s="4" t="s">
        <v>15303</v>
      </c>
      <c r="N2062" s="4"/>
      <c r="O2062" s="4" t="s">
        <v>15304</v>
      </c>
      <c r="P2062" s="2" t="s">
        <v>15305</v>
      </c>
      <c r="Q2062" s="2" t="s">
        <v>15306</v>
      </c>
      <c r="R2062" s="4" t="s">
        <v>50</v>
      </c>
      <c r="S2062" s="4" t="s">
        <v>15307</v>
      </c>
      <c r="T2062" s="4" t="s">
        <v>107</v>
      </c>
      <c r="U2062" s="4"/>
      <c r="V2062" s="4"/>
      <c r="W2062" s="4"/>
      <c r="X2062" s="2" t="s">
        <v>15308</v>
      </c>
      <c r="Y2062" s="4" t="s">
        <v>77</v>
      </c>
      <c r="Z2062" s="4"/>
      <c r="AA2062" s="4"/>
      <c r="AB2062" s="4"/>
    </row>
    <row r="2063" customFormat="false" ht="75" hidden="false" customHeight="true" outlineLevel="0" collapsed="false">
      <c r="A2063" s="4" t="s">
        <v>15309</v>
      </c>
      <c r="B2063" s="4" t="s">
        <v>15300</v>
      </c>
      <c r="C2063" s="4" t="s">
        <v>15310</v>
      </c>
      <c r="D2063" s="4" t="n">
        <v>2015</v>
      </c>
      <c r="E2063" s="4" t="s">
        <v>91</v>
      </c>
      <c r="F2063" s="4" t="s">
        <v>9025</v>
      </c>
      <c r="G2063" s="4" t="str">
        <f aca="false">IF(LEFT(I2063,3)="R1 ","L6",IF(D2063&gt;=2014,"L1",IF(D2063&gt;=1998,"L2",IF(D2063&gt;=1987,"L3",IF(D2063&gt;=1978,"L4",IF(D2063&gt;=1965,"L5","L6"))))))</f>
        <v>L1</v>
      </c>
      <c r="H2063" s="4" t="str">
        <f aca="false">IFERROR(INDEX(Lanes!$C$2:$C$60,MATCH(LEFT(I2063,FIND(" ",I2063)-1),Lanes!$A$2:$A$60,0)),"?")</f>
        <v>V</v>
      </c>
      <c r="I2063" s="4" t="s">
        <v>14012</v>
      </c>
      <c r="J2063" s="4"/>
      <c r="K2063" s="4" t="s">
        <v>69</v>
      </c>
      <c r="L2063" s="4" t="s">
        <v>887</v>
      </c>
      <c r="M2063" s="4" t="s">
        <v>15303</v>
      </c>
      <c r="N2063" s="4"/>
      <c r="O2063" s="4" t="s">
        <v>15311</v>
      </c>
      <c r="P2063" s="2" t="s">
        <v>15312</v>
      </c>
      <c r="Q2063" s="2" t="s">
        <v>15313</v>
      </c>
      <c r="R2063" s="4" t="s">
        <v>50</v>
      </c>
      <c r="S2063" s="4" t="s">
        <v>15314</v>
      </c>
      <c r="T2063" s="4" t="s">
        <v>107</v>
      </c>
      <c r="U2063" s="4"/>
      <c r="V2063" s="4"/>
      <c r="W2063" s="4"/>
      <c r="X2063" s="2" t="s">
        <v>15308</v>
      </c>
      <c r="Y2063" s="4" t="s">
        <v>77</v>
      </c>
      <c r="Z2063" s="4"/>
      <c r="AA2063" s="4"/>
      <c r="AB2063" s="4"/>
    </row>
    <row r="2064" customFormat="false" ht="75" hidden="false" customHeight="true" outlineLevel="0" collapsed="false">
      <c r="A2064" s="4" t="s">
        <v>15315</v>
      </c>
      <c r="B2064" s="4" t="s">
        <v>15300</v>
      </c>
      <c r="C2064" s="4" t="s">
        <v>15316</v>
      </c>
      <c r="D2064" s="4" t="n">
        <v>2016</v>
      </c>
      <c r="E2064" s="4" t="s">
        <v>91</v>
      </c>
      <c r="F2064" s="4" t="s">
        <v>9025</v>
      </c>
      <c r="G2064" s="4" t="str">
        <f aca="false">IF(LEFT(I2064,3)="R1 ","L6",IF(D2064&gt;=2014,"L1",IF(D2064&gt;=1998,"L2",IF(D2064&gt;=1987,"L3",IF(D2064&gt;=1978,"L4",IF(D2064&gt;=1965,"L5","L6"))))))</f>
        <v>L1</v>
      </c>
      <c r="H2064" s="4" t="str">
        <f aca="false">IFERROR(INDEX(Lanes!$C$2:$C$60,MATCH(LEFT(I2064,FIND(" ",I2064)-1),Lanes!$A$2:$A$60,0)),"?")</f>
        <v>V</v>
      </c>
      <c r="I2064" s="4" t="s">
        <v>14012</v>
      </c>
      <c r="J2064" s="4"/>
      <c r="K2064" s="4" t="s">
        <v>429</v>
      </c>
      <c r="L2064" s="4" t="s">
        <v>887</v>
      </c>
      <c r="M2064" s="4" t="s">
        <v>15303</v>
      </c>
      <c r="N2064" s="4"/>
      <c r="O2064" s="4" t="s">
        <v>15317</v>
      </c>
      <c r="P2064" s="2" t="s">
        <v>15318</v>
      </c>
      <c r="Q2064" s="2" t="s">
        <v>15319</v>
      </c>
      <c r="R2064" s="4" t="s">
        <v>50</v>
      </c>
      <c r="S2064" s="4" t="s">
        <v>15320</v>
      </c>
      <c r="T2064" s="4" t="s">
        <v>107</v>
      </c>
      <c r="U2064" s="4"/>
      <c r="V2064" s="4"/>
      <c r="W2064" s="4"/>
      <c r="X2064" s="2" t="s">
        <v>15308</v>
      </c>
      <c r="Y2064" s="4" t="s">
        <v>77</v>
      </c>
      <c r="Z2064" s="4"/>
      <c r="AA2064" s="4"/>
      <c r="AB2064" s="4"/>
    </row>
    <row r="2065" customFormat="false" ht="75" hidden="false" customHeight="true" outlineLevel="0" collapsed="false">
      <c r="A2065" s="4" t="s">
        <v>15321</v>
      </c>
      <c r="B2065" s="4" t="s">
        <v>15300</v>
      </c>
      <c r="C2065" s="4" t="s">
        <v>15322</v>
      </c>
      <c r="D2065" s="4" t="n">
        <v>2017</v>
      </c>
      <c r="E2065" s="4" t="s">
        <v>91</v>
      </c>
      <c r="F2065" s="4" t="s">
        <v>9025</v>
      </c>
      <c r="G2065" s="4" t="str">
        <f aca="false">IF(LEFT(I2065,3)="R1 ","L6",IF(D2065&gt;=2014,"L1",IF(D2065&gt;=1998,"L2",IF(D2065&gt;=1987,"L3",IF(D2065&gt;=1978,"L4",IF(D2065&gt;=1965,"L5","L6"))))))</f>
        <v>L1</v>
      </c>
      <c r="H2065" s="4" t="str">
        <f aca="false">IFERROR(INDEX(Lanes!$C$2:$C$60,MATCH(LEFT(I2065,FIND(" ",I2065)-1),Lanes!$A$2:$A$60,0)),"?")</f>
        <v>V</v>
      </c>
      <c r="I2065" s="4" t="s">
        <v>14012</v>
      </c>
      <c r="J2065" s="4"/>
      <c r="K2065" s="4" t="s">
        <v>429</v>
      </c>
      <c r="L2065" s="4" t="s">
        <v>887</v>
      </c>
      <c r="M2065" s="4" t="s">
        <v>15303</v>
      </c>
      <c r="N2065" s="4"/>
      <c r="O2065" s="4" t="s">
        <v>15323</v>
      </c>
      <c r="P2065" s="2" t="s">
        <v>15324</v>
      </c>
      <c r="Q2065" s="2" t="s">
        <v>15325</v>
      </c>
      <c r="R2065" s="4" t="s">
        <v>50</v>
      </c>
      <c r="S2065" s="4" t="s">
        <v>15326</v>
      </c>
      <c r="T2065" s="4" t="s">
        <v>402</v>
      </c>
      <c r="U2065" s="4"/>
      <c r="V2065" s="4"/>
      <c r="W2065" s="4"/>
      <c r="X2065" s="2" t="s">
        <v>15308</v>
      </c>
      <c r="Y2065" s="4" t="s">
        <v>77</v>
      </c>
      <c r="Z2065" s="4"/>
      <c r="AA2065" s="4"/>
      <c r="AB2065" s="4"/>
    </row>
    <row r="2066" customFormat="false" ht="75" hidden="false" customHeight="true" outlineLevel="0" collapsed="false">
      <c r="A2066" s="4" t="s">
        <v>15327</v>
      </c>
      <c r="B2066" s="4" t="s">
        <v>15328</v>
      </c>
      <c r="C2066" s="4" t="s">
        <v>15329</v>
      </c>
      <c r="D2066" s="4" t="n">
        <v>2015</v>
      </c>
      <c r="E2066" s="4" t="s">
        <v>91</v>
      </c>
      <c r="F2066" s="4" t="s">
        <v>15330</v>
      </c>
      <c r="G2066" s="4" t="str">
        <f aca="false">IF(LEFT(I2066,3)="R1 ","L6",IF(D2066&gt;=2014,"L1",IF(D2066&gt;=1998,"L2",IF(D2066&gt;=1987,"L3",IF(D2066&gt;=1978,"L4",IF(D2066&gt;=1965,"L5","L6"))))))</f>
        <v>L1</v>
      </c>
      <c r="H2066" s="4" t="str">
        <f aca="false">IFERROR(INDEX(Lanes!$C$2:$C$60,MATCH(LEFT(I2066,FIND(" ",I2066)-1),Lanes!$A$2:$A$60,0)),"?")</f>
        <v>V</v>
      </c>
      <c r="I2066" s="4" t="s">
        <v>14012</v>
      </c>
      <c r="J2066" s="4"/>
      <c r="K2066" s="4" t="s">
        <v>69</v>
      </c>
      <c r="L2066" s="4" t="s">
        <v>93</v>
      </c>
      <c r="M2066" s="4" t="s">
        <v>902</v>
      </c>
      <c r="N2066" s="4"/>
      <c r="O2066" s="4" t="s">
        <v>15304</v>
      </c>
      <c r="P2066" s="2" t="s">
        <v>15331</v>
      </c>
      <c r="Q2066" s="2" t="s">
        <v>15332</v>
      </c>
      <c r="R2066" s="4" t="s">
        <v>50</v>
      </c>
      <c r="S2066" s="4" t="s">
        <v>15333</v>
      </c>
      <c r="T2066" s="4" t="s">
        <v>107</v>
      </c>
      <c r="U2066" s="4"/>
      <c r="V2066" s="4"/>
      <c r="W2066" s="4"/>
      <c r="X2066" s="2" t="s">
        <v>15334</v>
      </c>
      <c r="Y2066" s="4" t="s">
        <v>77</v>
      </c>
      <c r="Z2066" s="4"/>
      <c r="AA2066" s="4"/>
      <c r="AB2066" s="4"/>
    </row>
    <row r="2067" customFormat="false" ht="75" hidden="false" customHeight="true" outlineLevel="0" collapsed="false">
      <c r="A2067" s="4" t="s">
        <v>15335</v>
      </c>
      <c r="B2067" s="4" t="s">
        <v>15328</v>
      </c>
      <c r="C2067" s="4" t="s">
        <v>15336</v>
      </c>
      <c r="D2067" s="4" t="n">
        <v>2017</v>
      </c>
      <c r="E2067" s="4" t="s">
        <v>91</v>
      </c>
      <c r="F2067" s="4" t="s">
        <v>15337</v>
      </c>
      <c r="G2067" s="4" t="str">
        <f aca="false">IF(LEFT(I2067,3)="R1 ","L6",IF(D2067&gt;=2014,"L1",IF(D2067&gt;=1998,"L2",IF(D2067&gt;=1987,"L3",IF(D2067&gt;=1978,"L4",IF(D2067&gt;=1965,"L5","L6"))))))</f>
        <v>L1</v>
      </c>
      <c r="H2067" s="4" t="str">
        <f aca="false">IFERROR(INDEX(Lanes!$C$2:$C$60,MATCH(LEFT(I2067,FIND(" ",I2067)-1),Lanes!$A$2:$A$60,0)),"?")</f>
        <v>V</v>
      </c>
      <c r="I2067" s="4" t="s">
        <v>14012</v>
      </c>
      <c r="J2067" s="4"/>
      <c r="K2067" s="4" t="s">
        <v>69</v>
      </c>
      <c r="L2067" s="4" t="s">
        <v>93</v>
      </c>
      <c r="M2067" s="4" t="s">
        <v>902</v>
      </c>
      <c r="N2067" s="4"/>
      <c r="O2067" s="4" t="s">
        <v>14915</v>
      </c>
      <c r="P2067" s="2" t="s">
        <v>15338</v>
      </c>
      <c r="Q2067" s="2" t="s">
        <v>15339</v>
      </c>
      <c r="R2067" s="4" t="s">
        <v>50</v>
      </c>
      <c r="S2067" s="4" t="s">
        <v>15340</v>
      </c>
      <c r="T2067" s="4" t="s">
        <v>107</v>
      </c>
      <c r="U2067" s="4"/>
      <c r="V2067" s="4"/>
      <c r="W2067" s="4"/>
      <c r="X2067" s="2" t="s">
        <v>15334</v>
      </c>
      <c r="Y2067" s="4" t="s">
        <v>77</v>
      </c>
      <c r="Z2067" s="4"/>
      <c r="AA2067" s="4"/>
      <c r="AB2067" s="4"/>
    </row>
    <row r="2068" customFormat="false" ht="75" hidden="false" customHeight="true" outlineLevel="0" collapsed="false">
      <c r="A2068" s="4" t="s">
        <v>15341</v>
      </c>
      <c r="B2068" s="4" t="s">
        <v>15342</v>
      </c>
      <c r="C2068" s="4" t="s">
        <v>15343</v>
      </c>
      <c r="D2068" s="4" t="n">
        <v>2014</v>
      </c>
      <c r="E2068" s="4" t="s">
        <v>91</v>
      </c>
      <c r="F2068" s="4" t="s">
        <v>1142</v>
      </c>
      <c r="G2068" s="4" t="str">
        <f aca="false">IF(LEFT(I2068,3)="R1 ","L6",IF(D2068&gt;=2014,"L1",IF(D2068&gt;=1998,"L2",IF(D2068&gt;=1987,"L3",IF(D2068&gt;=1978,"L4",IF(D2068&gt;=1965,"L5","L6"))))))</f>
        <v>L1</v>
      </c>
      <c r="H2068" s="4" t="str">
        <f aca="false">IFERROR(INDEX(Lanes!$C$2:$C$60,MATCH(LEFT(I2068,FIND(" ",I2068)-1),Lanes!$A$2:$A$60,0)),"?")</f>
        <v>V</v>
      </c>
      <c r="I2068" s="4" t="s">
        <v>14012</v>
      </c>
      <c r="J2068" s="4" t="s">
        <v>9388</v>
      </c>
      <c r="K2068" s="4" t="s">
        <v>69</v>
      </c>
      <c r="L2068" s="4" t="s">
        <v>352</v>
      </c>
      <c r="M2068" s="4" t="s">
        <v>15344</v>
      </c>
      <c r="N2068" s="4"/>
      <c r="O2068" s="4" t="s">
        <v>15345</v>
      </c>
      <c r="P2068" s="2" t="s">
        <v>15346</v>
      </c>
      <c r="Q2068" s="2" t="s">
        <v>15347</v>
      </c>
      <c r="R2068" s="4" t="s">
        <v>50</v>
      </c>
      <c r="S2068" s="4" t="s">
        <v>15348</v>
      </c>
      <c r="T2068" s="4" t="s">
        <v>107</v>
      </c>
      <c r="U2068" s="4"/>
      <c r="V2068" s="4"/>
      <c r="W2068" s="4"/>
      <c r="X2068" s="2" t="s">
        <v>15349</v>
      </c>
      <c r="Y2068" s="4" t="s">
        <v>77</v>
      </c>
      <c r="Z2068" s="4"/>
      <c r="AA2068" s="4"/>
      <c r="AB2068" s="4"/>
    </row>
    <row r="2069" customFormat="false" ht="75" hidden="false" customHeight="true" outlineLevel="0" collapsed="false">
      <c r="A2069" s="4" t="s">
        <v>15350</v>
      </c>
      <c r="B2069" s="4" t="s">
        <v>15342</v>
      </c>
      <c r="C2069" s="4" t="s">
        <v>15351</v>
      </c>
      <c r="D2069" s="4" t="n">
        <v>2016</v>
      </c>
      <c r="E2069" s="4" t="s">
        <v>91</v>
      </c>
      <c r="F2069" s="4" t="s">
        <v>15352</v>
      </c>
      <c r="G2069" s="4" t="str">
        <f aca="false">IF(LEFT(I2069,3)="R1 ","L6",IF(D2069&gt;=2014,"L1",IF(D2069&gt;=1998,"L2",IF(D2069&gt;=1987,"L3",IF(D2069&gt;=1978,"L4",IF(D2069&gt;=1965,"L5","L6"))))))</f>
        <v>L1</v>
      </c>
      <c r="H2069" s="4" t="str">
        <f aca="false">IFERROR(INDEX(Lanes!$C$2:$C$60,MATCH(LEFT(I2069,FIND(" ",I2069)-1),Lanes!$A$2:$A$60,0)),"?")</f>
        <v>V</v>
      </c>
      <c r="I2069" s="4" t="s">
        <v>14012</v>
      </c>
      <c r="J2069" s="4" t="s">
        <v>9388</v>
      </c>
      <c r="K2069" s="4" t="s">
        <v>69</v>
      </c>
      <c r="L2069" s="4" t="s">
        <v>352</v>
      </c>
      <c r="M2069" s="4" t="s">
        <v>15344</v>
      </c>
      <c r="N2069" s="4"/>
      <c r="O2069" s="4" t="s">
        <v>15345</v>
      </c>
      <c r="P2069" s="2" t="s">
        <v>15353</v>
      </c>
      <c r="Q2069" s="2" t="s">
        <v>15354</v>
      </c>
      <c r="R2069" s="4" t="s">
        <v>50</v>
      </c>
      <c r="S2069" s="4" t="s">
        <v>15355</v>
      </c>
      <c r="T2069" s="4" t="s">
        <v>107</v>
      </c>
      <c r="U2069" s="4"/>
      <c r="V2069" s="4"/>
      <c r="W2069" s="4"/>
      <c r="X2069" s="2" t="s">
        <v>15349</v>
      </c>
      <c r="Y2069" s="4" t="s">
        <v>77</v>
      </c>
      <c r="Z2069" s="4"/>
      <c r="AA2069" s="4"/>
      <c r="AB2069" s="4"/>
    </row>
    <row r="2070" customFormat="false" ht="75" hidden="false" customHeight="true" outlineLevel="0" collapsed="false">
      <c r="A2070" s="4" t="s">
        <v>15356</v>
      </c>
      <c r="B2070" s="4" t="s">
        <v>15342</v>
      </c>
      <c r="C2070" s="4" t="s">
        <v>15357</v>
      </c>
      <c r="D2070" s="4" t="n">
        <v>2019</v>
      </c>
      <c r="E2070" s="4" t="s">
        <v>91</v>
      </c>
      <c r="F2070" s="4" t="s">
        <v>7469</v>
      </c>
      <c r="G2070" s="4" t="str">
        <f aca="false">IF(LEFT(I2070,3)="R1 ","L6",IF(D2070&gt;=2014,"L1",IF(D2070&gt;=1998,"L2",IF(D2070&gt;=1987,"L3",IF(D2070&gt;=1978,"L4",IF(D2070&gt;=1965,"L5","L6"))))))</f>
        <v>L1</v>
      </c>
      <c r="H2070" s="4" t="str">
        <f aca="false">IFERROR(INDEX(Lanes!$C$2:$C$60,MATCH(LEFT(I2070,FIND(" ",I2070)-1),Lanes!$A$2:$A$60,0)),"?")</f>
        <v>V</v>
      </c>
      <c r="I2070" s="4" t="s">
        <v>14012</v>
      </c>
      <c r="J2070" s="4" t="s">
        <v>9388</v>
      </c>
      <c r="K2070" s="4" t="s">
        <v>69</v>
      </c>
      <c r="L2070" s="4" t="s">
        <v>352</v>
      </c>
      <c r="M2070" s="4" t="s">
        <v>15344</v>
      </c>
      <c r="N2070" s="4"/>
      <c r="O2070" s="4" t="s">
        <v>15358</v>
      </c>
      <c r="P2070" s="2" t="s">
        <v>15359</v>
      </c>
      <c r="Q2070" s="2" t="s">
        <v>15360</v>
      </c>
      <c r="R2070" s="4" t="s">
        <v>50</v>
      </c>
      <c r="S2070" s="4" t="s">
        <v>15361</v>
      </c>
      <c r="T2070" s="4" t="s">
        <v>52</v>
      </c>
      <c r="U2070" s="4"/>
      <c r="V2070" s="4"/>
      <c r="W2070" s="4"/>
      <c r="X2070" s="2" t="s">
        <v>15349</v>
      </c>
      <c r="Y2070" s="4" t="s">
        <v>77</v>
      </c>
      <c r="Z2070" s="4"/>
      <c r="AA2070" s="4"/>
      <c r="AB2070" s="4"/>
    </row>
    <row r="2071" customFormat="false" ht="75" hidden="false" customHeight="true" outlineLevel="0" collapsed="false">
      <c r="A2071" s="4" t="s">
        <v>15362</v>
      </c>
      <c r="B2071" s="4" t="s">
        <v>15363</v>
      </c>
      <c r="C2071" s="4" t="s">
        <v>15364</v>
      </c>
      <c r="D2071" s="4" t="n">
        <v>2012</v>
      </c>
      <c r="E2071" s="4" t="s">
        <v>91</v>
      </c>
      <c r="F2071" s="4" t="s">
        <v>15365</v>
      </c>
      <c r="G2071" s="4" t="str">
        <f aca="false">IF(LEFT(I2071,3)="R1 ","L6",IF(D2071&gt;=2014,"L1",IF(D2071&gt;=1998,"L2",IF(D2071&gt;=1987,"L3",IF(D2071&gt;=1978,"L4",IF(D2071&gt;=1965,"L5","L6"))))))</f>
        <v>L2</v>
      </c>
      <c r="H2071" s="4" t="str">
        <f aca="false">IFERROR(INDEX(Lanes!$C$2:$C$60,MATCH(LEFT(I2071,FIND(" ",I2071)-1),Lanes!$A$2:$A$60,0)),"?")</f>
        <v>V</v>
      </c>
      <c r="I2071" s="4" t="s">
        <v>14012</v>
      </c>
      <c r="J2071" s="4"/>
      <c r="K2071" s="4" t="s">
        <v>44</v>
      </c>
      <c r="L2071" s="4" t="s">
        <v>45</v>
      </c>
      <c r="M2071" s="4" t="s">
        <v>131</v>
      </c>
      <c r="N2071" s="4"/>
      <c r="O2071" s="4" t="s">
        <v>15366</v>
      </c>
      <c r="P2071" s="2" t="s">
        <v>15367</v>
      </c>
      <c r="Q2071" s="2" t="s">
        <v>15368</v>
      </c>
      <c r="R2071" s="4" t="s">
        <v>50</v>
      </c>
      <c r="S2071" s="4" t="s">
        <v>15369</v>
      </c>
      <c r="T2071" s="4" t="s">
        <v>107</v>
      </c>
      <c r="U2071" s="4"/>
      <c r="V2071" s="4"/>
      <c r="W2071" s="4"/>
      <c r="X2071" s="2" t="s">
        <v>15370</v>
      </c>
      <c r="Y2071" s="4" t="s">
        <v>77</v>
      </c>
      <c r="Z2071" s="4"/>
      <c r="AA2071" s="4"/>
      <c r="AB2071" s="4"/>
    </row>
    <row r="2072" customFormat="false" ht="75" hidden="false" customHeight="true" outlineLevel="0" collapsed="false">
      <c r="A2072" s="4" t="s">
        <v>15371</v>
      </c>
      <c r="B2072" s="4" t="s">
        <v>15363</v>
      </c>
      <c r="C2072" s="4" t="s">
        <v>15372</v>
      </c>
      <c r="D2072" s="4" t="n">
        <v>2015</v>
      </c>
      <c r="E2072" s="4" t="s">
        <v>91</v>
      </c>
      <c r="F2072" s="4" t="s">
        <v>15365</v>
      </c>
      <c r="G2072" s="4" t="str">
        <f aca="false">IF(LEFT(I2072,3)="R1 ","L6",IF(D2072&gt;=2014,"L1",IF(D2072&gt;=1998,"L2",IF(D2072&gt;=1987,"L3",IF(D2072&gt;=1978,"L4",IF(D2072&gt;=1965,"L5","L6"))))))</f>
        <v>L1</v>
      </c>
      <c r="H2072" s="4" t="str">
        <f aca="false">IFERROR(INDEX(Lanes!$C$2:$C$60,MATCH(LEFT(I2072,FIND(" ",I2072)-1),Lanes!$A$2:$A$60,0)),"?")</f>
        <v>V</v>
      </c>
      <c r="I2072" s="4" t="s">
        <v>14012</v>
      </c>
      <c r="J2072" s="4"/>
      <c r="K2072" s="4" t="s">
        <v>44</v>
      </c>
      <c r="L2072" s="4" t="s">
        <v>45</v>
      </c>
      <c r="M2072" s="4" t="s">
        <v>131</v>
      </c>
      <c r="N2072" s="4"/>
      <c r="O2072" s="4" t="s">
        <v>15373</v>
      </c>
      <c r="P2072" s="2" t="s">
        <v>15374</v>
      </c>
      <c r="Q2072" s="2" t="s">
        <v>15375</v>
      </c>
      <c r="R2072" s="4" t="s">
        <v>50</v>
      </c>
      <c r="S2072" s="4" t="s">
        <v>15376</v>
      </c>
      <c r="T2072" s="4" t="s">
        <v>107</v>
      </c>
      <c r="U2072" s="4"/>
      <c r="V2072" s="4"/>
      <c r="W2072" s="4"/>
      <c r="X2072" s="2" t="s">
        <v>15370</v>
      </c>
      <c r="Y2072" s="4" t="s">
        <v>77</v>
      </c>
      <c r="Z2072" s="4"/>
      <c r="AA2072" s="4"/>
      <c r="AB2072" s="4"/>
    </row>
    <row r="2073" customFormat="false" ht="75" hidden="false" customHeight="true" outlineLevel="0" collapsed="false">
      <c r="A2073" s="4" t="s">
        <v>15377</v>
      </c>
      <c r="B2073" s="4" t="s">
        <v>15363</v>
      </c>
      <c r="C2073" s="4" t="s">
        <v>15378</v>
      </c>
      <c r="D2073" s="4" t="n">
        <v>2017</v>
      </c>
      <c r="E2073" s="4" t="s">
        <v>91</v>
      </c>
      <c r="F2073" s="4" t="s">
        <v>11679</v>
      </c>
      <c r="G2073" s="4" t="str">
        <f aca="false">IF(LEFT(I2073,3)="R1 ","L6",IF(D2073&gt;=2014,"L1",IF(D2073&gt;=1998,"L2",IF(D2073&gt;=1987,"L3",IF(D2073&gt;=1978,"L4",IF(D2073&gt;=1965,"L5","L6"))))))</f>
        <v>L1</v>
      </c>
      <c r="H2073" s="4" t="str">
        <f aca="false">IFERROR(INDEX(Lanes!$C$2:$C$60,MATCH(LEFT(I2073,FIND(" ",I2073)-1),Lanes!$A$2:$A$60,0)),"?")</f>
        <v>V</v>
      </c>
      <c r="I2073" s="4" t="s">
        <v>14012</v>
      </c>
      <c r="J2073" s="4"/>
      <c r="K2073" s="4" t="s">
        <v>44</v>
      </c>
      <c r="L2073" s="4" t="s">
        <v>45</v>
      </c>
      <c r="M2073" s="4" t="s">
        <v>131</v>
      </c>
      <c r="N2073" s="4"/>
      <c r="O2073" s="4" t="s">
        <v>15379</v>
      </c>
      <c r="P2073" s="2" t="s">
        <v>15380</v>
      </c>
      <c r="Q2073" s="2" t="s">
        <v>15381</v>
      </c>
      <c r="R2073" s="4" t="s">
        <v>50</v>
      </c>
      <c r="S2073" s="4" t="s">
        <v>15382</v>
      </c>
      <c r="T2073" s="4" t="s">
        <v>402</v>
      </c>
      <c r="U2073" s="4"/>
      <c r="V2073" s="4"/>
      <c r="W2073" s="4"/>
      <c r="X2073" s="2" t="s">
        <v>15370</v>
      </c>
      <c r="Y2073" s="4" t="s">
        <v>77</v>
      </c>
      <c r="Z2073" s="4"/>
      <c r="AA2073" s="4"/>
      <c r="AB2073" s="4"/>
    </row>
    <row r="2074" customFormat="false" ht="75" hidden="false" customHeight="true" outlineLevel="0" collapsed="false">
      <c r="A2074" s="4" t="s">
        <v>15383</v>
      </c>
      <c r="B2074" s="4" t="s">
        <v>12101</v>
      </c>
      <c r="C2074" s="4" t="s">
        <v>15384</v>
      </c>
      <c r="D2074" s="4" t="n">
        <v>2011</v>
      </c>
      <c r="E2074" s="4" t="s">
        <v>91</v>
      </c>
      <c r="F2074" s="4" t="s">
        <v>15385</v>
      </c>
      <c r="G2074" s="4" t="str">
        <f aca="false">IF(LEFT(I2074,3)="R1 ","L6",IF(D2074&gt;=2014,"L1",IF(D2074&gt;=1998,"L2",IF(D2074&gt;=1987,"L3",IF(D2074&gt;=1978,"L4",IF(D2074&gt;=1965,"L5","L6"))))))</f>
        <v>L2</v>
      </c>
      <c r="H2074" s="4" t="str">
        <f aca="false">IFERROR(INDEX(Lanes!$C$2:$C$60,MATCH(LEFT(I2074,FIND(" ",I2074)-1),Lanes!$A$2:$A$60,0)),"?")</f>
        <v>V</v>
      </c>
      <c r="I2074" s="4" t="s">
        <v>14012</v>
      </c>
      <c r="J2074" s="4" t="s">
        <v>7454</v>
      </c>
      <c r="K2074" s="4" t="s">
        <v>44</v>
      </c>
      <c r="L2074" s="4" t="s">
        <v>45</v>
      </c>
      <c r="M2074" s="4" t="s">
        <v>131</v>
      </c>
      <c r="N2074" s="4"/>
      <c r="O2074" s="4" t="s">
        <v>15386</v>
      </c>
      <c r="P2074" s="2" t="s">
        <v>15387</v>
      </c>
      <c r="Q2074" s="2" t="s">
        <v>15388</v>
      </c>
      <c r="R2074" s="4" t="s">
        <v>50</v>
      </c>
      <c r="S2074" s="4" t="s">
        <v>15389</v>
      </c>
      <c r="T2074" s="4" t="s">
        <v>107</v>
      </c>
      <c r="U2074" s="4"/>
      <c r="V2074" s="4"/>
      <c r="W2074" s="4"/>
      <c r="X2074" s="2" t="s">
        <v>15390</v>
      </c>
      <c r="Y2074" s="4" t="s">
        <v>77</v>
      </c>
      <c r="Z2074" s="4"/>
      <c r="AA2074" s="4"/>
      <c r="AB2074" s="4"/>
    </row>
    <row r="2075" customFormat="false" ht="75" hidden="false" customHeight="true" outlineLevel="0" collapsed="false">
      <c r="A2075" s="4" t="s">
        <v>15391</v>
      </c>
      <c r="B2075" s="4" t="s">
        <v>12101</v>
      </c>
      <c r="C2075" s="4" t="s">
        <v>15392</v>
      </c>
      <c r="D2075" s="4" t="n">
        <v>2013</v>
      </c>
      <c r="E2075" s="4" t="s">
        <v>91</v>
      </c>
      <c r="F2075" s="4" t="s">
        <v>11679</v>
      </c>
      <c r="G2075" s="4" t="str">
        <f aca="false">IF(LEFT(I2075,3)="R1 ","L6",IF(D2075&gt;=2014,"L1",IF(D2075&gt;=1998,"L2",IF(D2075&gt;=1987,"L3",IF(D2075&gt;=1978,"L4",IF(D2075&gt;=1965,"L5","L6"))))))</f>
        <v>L2</v>
      </c>
      <c r="H2075" s="4" t="str">
        <f aca="false">IFERROR(INDEX(Lanes!$C$2:$C$60,MATCH(LEFT(I2075,FIND(" ",I2075)-1),Lanes!$A$2:$A$60,0)),"?")</f>
        <v>V</v>
      </c>
      <c r="I2075" s="4" t="s">
        <v>14012</v>
      </c>
      <c r="J2075" s="4" t="s">
        <v>7454</v>
      </c>
      <c r="K2075" s="4" t="s">
        <v>44</v>
      </c>
      <c r="L2075" s="4" t="s">
        <v>45</v>
      </c>
      <c r="M2075" s="4" t="s">
        <v>131</v>
      </c>
      <c r="N2075" s="4"/>
      <c r="O2075" s="4" t="s">
        <v>15393</v>
      </c>
      <c r="P2075" s="2" t="s">
        <v>15394</v>
      </c>
      <c r="Q2075" s="2" t="s">
        <v>15395</v>
      </c>
      <c r="R2075" s="4" t="s">
        <v>50</v>
      </c>
      <c r="S2075" s="4" t="s">
        <v>15396</v>
      </c>
      <c r="T2075" s="4" t="s">
        <v>107</v>
      </c>
      <c r="U2075" s="4"/>
      <c r="V2075" s="4"/>
      <c r="W2075" s="4"/>
      <c r="X2075" s="2" t="s">
        <v>15390</v>
      </c>
      <c r="Y2075" s="4" t="s">
        <v>77</v>
      </c>
      <c r="Z2075" s="4"/>
      <c r="AA2075" s="4"/>
      <c r="AB2075" s="4"/>
    </row>
    <row r="2076" customFormat="false" ht="75" hidden="false" customHeight="true" outlineLevel="0" collapsed="false">
      <c r="A2076" s="4" t="s">
        <v>15397</v>
      </c>
      <c r="B2076" s="4" t="s">
        <v>15398</v>
      </c>
      <c r="C2076" s="4" t="s">
        <v>15399</v>
      </c>
      <c r="D2076" s="4" t="n">
        <v>2005</v>
      </c>
      <c r="E2076" s="4" t="s">
        <v>91</v>
      </c>
      <c r="F2076" s="4" t="s">
        <v>2614</v>
      </c>
      <c r="G2076" s="4" t="str">
        <f aca="false">IF(LEFT(I2076,3)="R1 ","L6",IF(D2076&gt;=2014,"L1",IF(D2076&gt;=1998,"L2",IF(D2076&gt;=1987,"L3",IF(D2076&gt;=1978,"L4",IF(D2076&gt;=1965,"L5","L6"))))))</f>
        <v>L2</v>
      </c>
      <c r="H2076" s="4" t="str">
        <f aca="false">IFERROR(INDEX(Lanes!$C$2:$C$60,MATCH(LEFT(I2076,FIND(" ",I2076)-1),Lanes!$A$2:$A$60,0)),"?")</f>
        <v>V</v>
      </c>
      <c r="I2076" s="4" t="s">
        <v>14012</v>
      </c>
      <c r="J2076" s="4"/>
      <c r="K2076" s="4" t="s">
        <v>544</v>
      </c>
      <c r="L2076" s="4" t="s">
        <v>93</v>
      </c>
      <c r="M2076" s="4" t="s">
        <v>902</v>
      </c>
      <c r="N2076" s="4"/>
      <c r="O2076" s="4" t="s">
        <v>15400</v>
      </c>
      <c r="P2076" s="2" t="s">
        <v>15401</v>
      </c>
      <c r="Q2076" s="2" t="s">
        <v>15402</v>
      </c>
      <c r="R2076" s="4" t="s">
        <v>50</v>
      </c>
      <c r="S2076" s="4" t="s">
        <v>15403</v>
      </c>
      <c r="T2076" s="4" t="s">
        <v>107</v>
      </c>
      <c r="U2076" s="4"/>
      <c r="V2076" s="4"/>
      <c r="W2076" s="4"/>
      <c r="X2076" s="2" t="s">
        <v>15404</v>
      </c>
      <c r="Y2076" s="4" t="s">
        <v>77</v>
      </c>
      <c r="Z2076" s="4"/>
      <c r="AA2076" s="4"/>
      <c r="AB2076" s="4"/>
    </row>
    <row r="2077" customFormat="false" ht="75" hidden="false" customHeight="true" outlineLevel="0" collapsed="false">
      <c r="A2077" s="4" t="s">
        <v>15405</v>
      </c>
      <c r="B2077" s="4" t="s">
        <v>15398</v>
      </c>
      <c r="C2077" s="4" t="s">
        <v>15406</v>
      </c>
      <c r="D2077" s="4" t="n">
        <v>2006</v>
      </c>
      <c r="E2077" s="4" t="s">
        <v>91</v>
      </c>
      <c r="F2077" s="4" t="s">
        <v>2614</v>
      </c>
      <c r="G2077" s="4" t="str">
        <f aca="false">IF(LEFT(I2077,3)="R1 ","L6",IF(D2077&gt;=2014,"L1",IF(D2077&gt;=1998,"L2",IF(D2077&gt;=1987,"L3",IF(D2077&gt;=1978,"L4",IF(D2077&gt;=1965,"L5","L6"))))))</f>
        <v>L2</v>
      </c>
      <c r="H2077" s="4" t="str">
        <f aca="false">IFERROR(INDEX(Lanes!$C$2:$C$60,MATCH(LEFT(I2077,FIND(" ",I2077)-1),Lanes!$A$2:$A$60,0)),"?")</f>
        <v>V</v>
      </c>
      <c r="I2077" s="4" t="s">
        <v>14012</v>
      </c>
      <c r="J2077" s="4"/>
      <c r="K2077" s="4" t="s">
        <v>544</v>
      </c>
      <c r="L2077" s="4" t="s">
        <v>93</v>
      </c>
      <c r="M2077" s="4" t="s">
        <v>902</v>
      </c>
      <c r="N2077" s="4"/>
      <c r="O2077" s="4" t="s">
        <v>15407</v>
      </c>
      <c r="P2077" s="2" t="s">
        <v>15408</v>
      </c>
      <c r="Q2077" s="2" t="s">
        <v>15409</v>
      </c>
      <c r="R2077" s="4" t="s">
        <v>50</v>
      </c>
      <c r="S2077" s="4" t="s">
        <v>15410</v>
      </c>
      <c r="T2077" s="4" t="s">
        <v>402</v>
      </c>
      <c r="U2077" s="4"/>
      <c r="V2077" s="4"/>
      <c r="W2077" s="4"/>
      <c r="X2077" s="2" t="s">
        <v>15404</v>
      </c>
      <c r="Y2077" s="4" t="s">
        <v>77</v>
      </c>
      <c r="Z2077" s="4"/>
      <c r="AA2077" s="4"/>
      <c r="AB2077" s="4"/>
    </row>
    <row r="2078" customFormat="false" ht="75" hidden="false" customHeight="true" outlineLevel="0" collapsed="false">
      <c r="A2078" s="4" t="s">
        <v>15411</v>
      </c>
      <c r="B2078" s="4" t="s">
        <v>15398</v>
      </c>
      <c r="C2078" s="4" t="s">
        <v>15412</v>
      </c>
      <c r="D2078" s="4" t="n">
        <v>2014</v>
      </c>
      <c r="E2078" s="4" t="s">
        <v>91</v>
      </c>
      <c r="F2078" s="4" t="s">
        <v>2614</v>
      </c>
      <c r="G2078" s="4" t="str">
        <f aca="false">IF(LEFT(I2078,3)="R1 ","L6",IF(D2078&gt;=2014,"L1",IF(D2078&gt;=1998,"L2",IF(D2078&gt;=1987,"L3",IF(D2078&gt;=1978,"L4",IF(D2078&gt;=1965,"L5","L6"))))))</f>
        <v>L1</v>
      </c>
      <c r="H2078" s="4" t="str">
        <f aca="false">IFERROR(INDEX(Lanes!$C$2:$C$60,MATCH(LEFT(I2078,FIND(" ",I2078)-1),Lanes!$A$2:$A$60,0)),"?")</f>
        <v>V</v>
      </c>
      <c r="I2078" s="4" t="s">
        <v>14012</v>
      </c>
      <c r="J2078" s="4"/>
      <c r="K2078" s="4" t="s">
        <v>544</v>
      </c>
      <c r="L2078" s="4" t="s">
        <v>93</v>
      </c>
      <c r="M2078" s="4" t="s">
        <v>902</v>
      </c>
      <c r="N2078" s="4"/>
      <c r="O2078" s="4" t="s">
        <v>15413</v>
      </c>
      <c r="P2078" s="2" t="s">
        <v>15414</v>
      </c>
      <c r="Q2078" s="2" t="s">
        <v>15415</v>
      </c>
      <c r="R2078" s="4" t="s">
        <v>50</v>
      </c>
      <c r="S2078" s="4" t="s">
        <v>15416</v>
      </c>
      <c r="T2078" s="4" t="s">
        <v>402</v>
      </c>
      <c r="U2078" s="4"/>
      <c r="V2078" s="4"/>
      <c r="W2078" s="4"/>
      <c r="X2078" s="2" t="s">
        <v>15404</v>
      </c>
      <c r="Y2078" s="4" t="s">
        <v>77</v>
      </c>
      <c r="Z2078" s="4"/>
      <c r="AA2078" s="4"/>
      <c r="AB2078" s="4"/>
    </row>
    <row r="2079" customFormat="false" ht="75" hidden="false" customHeight="true" outlineLevel="0" collapsed="false">
      <c r="A2079" s="4" t="s">
        <v>15417</v>
      </c>
      <c r="B2079" s="4" t="s">
        <v>15418</v>
      </c>
      <c r="C2079" s="4" t="s">
        <v>15419</v>
      </c>
      <c r="D2079" s="4" t="n">
        <v>2009</v>
      </c>
      <c r="E2079" s="4" t="s">
        <v>91</v>
      </c>
      <c r="F2079" s="4" t="s">
        <v>15420</v>
      </c>
      <c r="G2079" s="4" t="str">
        <f aca="false">IF(LEFT(I2079,3)="R1 ","L6",IF(D2079&gt;=2014,"L1",IF(D2079&gt;=1998,"L2",IF(D2079&gt;=1987,"L3",IF(D2079&gt;=1978,"L4",IF(D2079&gt;=1965,"L5","L6"))))))</f>
        <v>L2</v>
      </c>
      <c r="H2079" s="4" t="str">
        <f aca="false">IFERROR(INDEX(Lanes!$C$2:$C$60,MATCH(LEFT(I2079,FIND(" ",I2079)-1),Lanes!$A$2:$A$60,0)),"?")</f>
        <v>V</v>
      </c>
      <c r="I2079" s="4" t="s">
        <v>14012</v>
      </c>
      <c r="J2079" s="4"/>
      <c r="K2079" s="4" t="s">
        <v>44</v>
      </c>
      <c r="L2079" s="4" t="s">
        <v>352</v>
      </c>
      <c r="M2079" s="4" t="s">
        <v>15421</v>
      </c>
      <c r="N2079" s="4"/>
      <c r="O2079" s="4" t="s">
        <v>15422</v>
      </c>
      <c r="P2079" s="2" t="s">
        <v>15423</v>
      </c>
      <c r="Q2079" s="2" t="s">
        <v>15424</v>
      </c>
      <c r="R2079" s="4" t="s">
        <v>50</v>
      </c>
      <c r="S2079" s="4" t="s">
        <v>15425</v>
      </c>
      <c r="T2079" s="4" t="s">
        <v>107</v>
      </c>
      <c r="U2079" s="4"/>
      <c r="V2079" s="4"/>
      <c r="W2079" s="4"/>
      <c r="X2079" s="2" t="s">
        <v>15426</v>
      </c>
      <c r="Y2079" s="4" t="s">
        <v>77</v>
      </c>
      <c r="Z2079" s="4"/>
      <c r="AA2079" s="4"/>
      <c r="AB2079" s="4"/>
    </row>
    <row r="2080" customFormat="false" ht="75" hidden="false" customHeight="true" outlineLevel="0" collapsed="false">
      <c r="A2080" s="4" t="s">
        <v>15427</v>
      </c>
      <c r="B2080" s="4" t="s">
        <v>15418</v>
      </c>
      <c r="C2080" s="4" t="s">
        <v>15428</v>
      </c>
      <c r="D2080" s="4" t="n">
        <v>2012</v>
      </c>
      <c r="E2080" s="4" t="s">
        <v>91</v>
      </c>
      <c r="F2080" s="4" t="s">
        <v>15429</v>
      </c>
      <c r="G2080" s="4" t="str">
        <f aca="false">IF(LEFT(I2080,3)="R1 ","L6",IF(D2080&gt;=2014,"L1",IF(D2080&gt;=1998,"L2",IF(D2080&gt;=1987,"L3",IF(D2080&gt;=1978,"L4",IF(D2080&gt;=1965,"L5","L6"))))))</f>
        <v>L2</v>
      </c>
      <c r="H2080" s="4" t="str">
        <f aca="false">IFERROR(INDEX(Lanes!$C$2:$C$60,MATCH(LEFT(I2080,FIND(" ",I2080)-1),Lanes!$A$2:$A$60,0)),"?")</f>
        <v>V</v>
      </c>
      <c r="I2080" s="4" t="s">
        <v>14012</v>
      </c>
      <c r="J2080" s="4"/>
      <c r="K2080" s="4" t="s">
        <v>44</v>
      </c>
      <c r="L2080" s="4" t="s">
        <v>352</v>
      </c>
      <c r="M2080" s="4" t="s">
        <v>15421</v>
      </c>
      <c r="N2080" s="4"/>
      <c r="O2080" s="4" t="s">
        <v>15430</v>
      </c>
      <c r="P2080" s="2" t="s">
        <v>15431</v>
      </c>
      <c r="Q2080" s="2" t="s">
        <v>15432</v>
      </c>
      <c r="R2080" s="4" t="s">
        <v>50</v>
      </c>
      <c r="S2080" s="4" t="s">
        <v>15433</v>
      </c>
      <c r="T2080" s="4" t="s">
        <v>107</v>
      </c>
      <c r="U2080" s="4"/>
      <c r="V2080" s="4"/>
      <c r="W2080" s="4"/>
      <c r="X2080" s="2" t="s">
        <v>15426</v>
      </c>
      <c r="Y2080" s="4" t="s">
        <v>77</v>
      </c>
      <c r="Z2080" s="4"/>
      <c r="AA2080" s="4"/>
      <c r="AB2080" s="4"/>
    </row>
    <row r="2081" customFormat="false" ht="75" hidden="false" customHeight="true" outlineLevel="0" collapsed="false">
      <c r="A2081" s="4" t="s">
        <v>15434</v>
      </c>
      <c r="B2081" s="4" t="s">
        <v>15435</v>
      </c>
      <c r="C2081" s="4" t="s">
        <v>15436</v>
      </c>
      <c r="D2081" s="4" t="n">
        <v>2005</v>
      </c>
      <c r="E2081" s="4" t="s">
        <v>91</v>
      </c>
      <c r="F2081" s="4" t="s">
        <v>2614</v>
      </c>
      <c r="G2081" s="4" t="str">
        <f aca="false">IF(LEFT(I2081,3)="R1 ","L6",IF(D2081&gt;=2014,"L1",IF(D2081&gt;=1998,"L2",IF(D2081&gt;=1987,"L3",IF(D2081&gt;=1978,"L4",IF(D2081&gt;=1965,"L5","L6"))))))</f>
        <v>L2</v>
      </c>
      <c r="H2081" s="4" t="str">
        <f aca="false">IFERROR(INDEX(Lanes!$C$2:$C$60,MATCH(LEFT(I2081,FIND(" ",I2081)-1),Lanes!$A$2:$A$60,0)),"?")</f>
        <v>V</v>
      </c>
      <c r="I2081" s="4" t="s">
        <v>14012</v>
      </c>
      <c r="J2081" s="4"/>
      <c r="K2081" s="4" t="s">
        <v>429</v>
      </c>
      <c r="L2081" s="4" t="s">
        <v>352</v>
      </c>
      <c r="M2081" s="4" t="s">
        <v>4371</v>
      </c>
      <c r="N2081" s="4"/>
      <c r="O2081" s="4" t="s">
        <v>15437</v>
      </c>
      <c r="P2081" s="2" t="s">
        <v>15438</v>
      </c>
      <c r="Q2081" s="2" t="s">
        <v>15439</v>
      </c>
      <c r="R2081" s="4" t="s">
        <v>50</v>
      </c>
      <c r="S2081" s="4" t="s">
        <v>15440</v>
      </c>
      <c r="T2081" s="4" t="s">
        <v>107</v>
      </c>
      <c r="U2081" s="4"/>
      <c r="V2081" s="4"/>
      <c r="W2081" s="4"/>
      <c r="X2081" s="2" t="s">
        <v>15441</v>
      </c>
      <c r="Y2081" s="4" t="s">
        <v>77</v>
      </c>
      <c r="Z2081" s="4"/>
      <c r="AA2081" s="4"/>
      <c r="AB2081" s="4"/>
    </row>
    <row r="2082" customFormat="false" ht="75" hidden="false" customHeight="true" outlineLevel="0" collapsed="false">
      <c r="A2082" s="4" t="s">
        <v>15442</v>
      </c>
      <c r="B2082" s="4" t="s">
        <v>15435</v>
      </c>
      <c r="C2082" s="4" t="s">
        <v>15443</v>
      </c>
      <c r="D2082" s="4" t="n">
        <v>2007</v>
      </c>
      <c r="E2082" s="4" t="s">
        <v>91</v>
      </c>
      <c r="F2082" s="4" t="s">
        <v>2614</v>
      </c>
      <c r="G2082" s="4" t="str">
        <f aca="false">IF(LEFT(I2082,3)="R1 ","L6",IF(D2082&gt;=2014,"L1",IF(D2082&gt;=1998,"L2",IF(D2082&gt;=1987,"L3",IF(D2082&gt;=1978,"L4",IF(D2082&gt;=1965,"L5","L6"))))))</f>
        <v>L2</v>
      </c>
      <c r="H2082" s="4" t="str">
        <f aca="false">IFERROR(INDEX(Lanes!$C$2:$C$60,MATCH(LEFT(I2082,FIND(" ",I2082)-1),Lanes!$A$2:$A$60,0)),"?")</f>
        <v>V</v>
      </c>
      <c r="I2082" s="4" t="s">
        <v>14012</v>
      </c>
      <c r="J2082" s="4"/>
      <c r="K2082" s="4" t="s">
        <v>429</v>
      </c>
      <c r="L2082" s="4" t="s">
        <v>352</v>
      </c>
      <c r="M2082" s="4" t="s">
        <v>4371</v>
      </c>
      <c r="N2082" s="4"/>
      <c r="O2082" s="4" t="s">
        <v>15437</v>
      </c>
      <c r="P2082" s="2" t="s">
        <v>15444</v>
      </c>
      <c r="Q2082" s="2" t="s">
        <v>15445</v>
      </c>
      <c r="R2082" s="4" t="s">
        <v>50</v>
      </c>
      <c r="S2082" s="4" t="s">
        <v>15446</v>
      </c>
      <c r="T2082" s="4" t="s">
        <v>402</v>
      </c>
      <c r="U2082" s="4"/>
      <c r="V2082" s="4"/>
      <c r="W2082" s="4"/>
      <c r="X2082" s="2" t="s">
        <v>15441</v>
      </c>
      <c r="Y2082" s="4" t="s">
        <v>77</v>
      </c>
      <c r="Z2082" s="4"/>
      <c r="AA2082" s="4"/>
      <c r="AB2082" s="4"/>
    </row>
    <row r="2083" customFormat="false" ht="75" hidden="false" customHeight="true" outlineLevel="0" collapsed="false">
      <c r="A2083" s="4" t="s">
        <v>15447</v>
      </c>
      <c r="B2083" s="4" t="s">
        <v>15448</v>
      </c>
      <c r="C2083" s="4" t="s">
        <v>15449</v>
      </c>
      <c r="D2083" s="4" t="n">
        <v>2003</v>
      </c>
      <c r="E2083" s="4" t="s">
        <v>91</v>
      </c>
      <c r="F2083" s="4" t="s">
        <v>2614</v>
      </c>
      <c r="G2083" s="4" t="str">
        <f aca="false">IF(LEFT(I2083,3)="R1 ","L6",IF(D2083&gt;=2014,"L1",IF(D2083&gt;=1998,"L2",IF(D2083&gt;=1987,"L3",IF(D2083&gt;=1978,"L4",IF(D2083&gt;=1965,"L5","L6"))))))</f>
        <v>L2</v>
      </c>
      <c r="H2083" s="4" t="str">
        <f aca="false">IFERROR(INDEX(Lanes!$C$2:$C$60,MATCH(LEFT(I2083,FIND(" ",I2083)-1),Lanes!$A$2:$A$60,0)),"?")</f>
        <v>V</v>
      </c>
      <c r="I2083" s="4" t="s">
        <v>14012</v>
      </c>
      <c r="J2083" s="4"/>
      <c r="K2083" s="4" t="s">
        <v>544</v>
      </c>
      <c r="L2083" s="4" t="s">
        <v>45</v>
      </c>
      <c r="M2083" s="4" t="s">
        <v>15450</v>
      </c>
      <c r="N2083" s="4"/>
      <c r="O2083" s="4" t="s">
        <v>15451</v>
      </c>
      <c r="P2083" s="2" t="s">
        <v>15452</v>
      </c>
      <c r="Q2083" s="2" t="s">
        <v>15453</v>
      </c>
      <c r="R2083" s="4" t="s">
        <v>50</v>
      </c>
      <c r="S2083" s="4" t="s">
        <v>15454</v>
      </c>
      <c r="T2083" s="4" t="s">
        <v>402</v>
      </c>
      <c r="U2083" s="4"/>
      <c r="V2083" s="4"/>
      <c r="W2083" s="4"/>
      <c r="X2083" s="2" t="s">
        <v>15455</v>
      </c>
      <c r="Y2083" s="4" t="s">
        <v>77</v>
      </c>
      <c r="Z2083" s="4"/>
      <c r="AA2083" s="4"/>
      <c r="AB2083" s="4"/>
    </row>
    <row r="2084" customFormat="false" ht="75" hidden="false" customHeight="true" outlineLevel="0" collapsed="false">
      <c r="A2084" s="4" t="s">
        <v>15456</v>
      </c>
      <c r="B2084" s="4" t="s">
        <v>15448</v>
      </c>
      <c r="C2084" s="4" t="s">
        <v>15457</v>
      </c>
      <c r="D2084" s="4" t="n">
        <v>2004</v>
      </c>
      <c r="E2084" s="4" t="s">
        <v>91</v>
      </c>
      <c r="F2084" s="4" t="s">
        <v>14928</v>
      </c>
      <c r="G2084" s="4" t="str">
        <f aca="false">IF(LEFT(I2084,3)="R1 ","L6",IF(D2084&gt;=2014,"L1",IF(D2084&gt;=1998,"L2",IF(D2084&gt;=1987,"L3",IF(D2084&gt;=1978,"L4",IF(D2084&gt;=1965,"L5","L6"))))))</f>
        <v>L2</v>
      </c>
      <c r="H2084" s="4" t="str">
        <f aca="false">IFERROR(INDEX(Lanes!$C$2:$C$60,MATCH(LEFT(I2084,FIND(" ",I2084)-1),Lanes!$A$2:$A$60,0)),"?")</f>
        <v>V</v>
      </c>
      <c r="I2084" s="4" t="s">
        <v>14012</v>
      </c>
      <c r="J2084" s="4"/>
      <c r="K2084" s="4" t="s">
        <v>544</v>
      </c>
      <c r="L2084" s="4" t="s">
        <v>45</v>
      </c>
      <c r="M2084" s="4" t="s">
        <v>15450</v>
      </c>
      <c r="N2084" s="4"/>
      <c r="O2084" s="4" t="s">
        <v>15458</v>
      </c>
      <c r="P2084" s="2" t="s">
        <v>15459</v>
      </c>
      <c r="Q2084" s="2" t="s">
        <v>15460</v>
      </c>
      <c r="R2084" s="4" t="s">
        <v>50</v>
      </c>
      <c r="S2084" s="4" t="s">
        <v>15461</v>
      </c>
      <c r="T2084" s="4" t="s">
        <v>402</v>
      </c>
      <c r="U2084" s="4"/>
      <c r="V2084" s="4"/>
      <c r="W2084" s="4"/>
      <c r="X2084" s="2" t="s">
        <v>15455</v>
      </c>
      <c r="Y2084" s="4" t="s">
        <v>77</v>
      </c>
      <c r="Z2084" s="4"/>
      <c r="AA2084" s="4"/>
      <c r="AB2084" s="4"/>
    </row>
    <row r="2085" customFormat="false" ht="75" hidden="false" customHeight="true" outlineLevel="0" collapsed="false">
      <c r="A2085" s="4" t="s">
        <v>15462</v>
      </c>
      <c r="B2085" s="4" t="s">
        <v>15463</v>
      </c>
      <c r="C2085" s="4" t="s">
        <v>15464</v>
      </c>
      <c r="D2085" s="4" t="n">
        <v>2009</v>
      </c>
      <c r="E2085" s="4" t="s">
        <v>91</v>
      </c>
      <c r="F2085" s="4" t="s">
        <v>2614</v>
      </c>
      <c r="G2085" s="4" t="str">
        <f aca="false">IF(LEFT(I2085,3)="R1 ","L6",IF(D2085&gt;=2014,"L1",IF(D2085&gt;=1998,"L2",IF(D2085&gt;=1987,"L3",IF(D2085&gt;=1978,"L4",IF(D2085&gt;=1965,"L5","L6"))))))</f>
        <v>L2</v>
      </c>
      <c r="H2085" s="4" t="str">
        <f aca="false">IFERROR(INDEX(Lanes!$C$2:$C$60,MATCH(LEFT(I2085,FIND(" ",I2085)-1),Lanes!$A$2:$A$60,0)),"?")</f>
        <v>V</v>
      </c>
      <c r="I2085" s="4" t="s">
        <v>14012</v>
      </c>
      <c r="J2085" s="4"/>
      <c r="K2085" s="4" t="s">
        <v>3617</v>
      </c>
      <c r="L2085" s="4" t="s">
        <v>352</v>
      </c>
      <c r="M2085" s="4" t="s">
        <v>15465</v>
      </c>
      <c r="N2085" s="4"/>
      <c r="O2085" s="4" t="s">
        <v>15466</v>
      </c>
      <c r="P2085" s="2" t="s">
        <v>15467</v>
      </c>
      <c r="Q2085" s="2" t="s">
        <v>15468</v>
      </c>
      <c r="R2085" s="4" t="s">
        <v>50</v>
      </c>
      <c r="S2085" s="4" t="s">
        <v>15469</v>
      </c>
      <c r="T2085" s="4" t="s">
        <v>107</v>
      </c>
      <c r="U2085" s="4"/>
      <c r="V2085" s="4"/>
      <c r="W2085" s="4"/>
      <c r="X2085" s="2" t="s">
        <v>15470</v>
      </c>
      <c r="Y2085" s="4" t="s">
        <v>77</v>
      </c>
      <c r="Z2085" s="4"/>
      <c r="AA2085" s="4"/>
      <c r="AB2085" s="4"/>
    </row>
    <row r="2086" customFormat="false" ht="75" hidden="false" customHeight="true" outlineLevel="0" collapsed="false">
      <c r="A2086" s="4" t="s">
        <v>15471</v>
      </c>
      <c r="B2086" s="4" t="s">
        <v>15463</v>
      </c>
      <c r="C2086" s="4" t="s">
        <v>15472</v>
      </c>
      <c r="D2086" s="4" t="n">
        <v>2011</v>
      </c>
      <c r="E2086" s="4" t="s">
        <v>91</v>
      </c>
      <c r="F2086" s="4" t="s">
        <v>2614</v>
      </c>
      <c r="G2086" s="4" t="str">
        <f aca="false">IF(LEFT(I2086,3)="R1 ","L6",IF(D2086&gt;=2014,"L1",IF(D2086&gt;=1998,"L2",IF(D2086&gt;=1987,"L3",IF(D2086&gt;=1978,"L4",IF(D2086&gt;=1965,"L5","L6"))))))</f>
        <v>L2</v>
      </c>
      <c r="H2086" s="4" t="str">
        <f aca="false">IFERROR(INDEX(Lanes!$C$2:$C$60,MATCH(LEFT(I2086,FIND(" ",I2086)-1),Lanes!$A$2:$A$60,0)),"?")</f>
        <v>V</v>
      </c>
      <c r="I2086" s="4" t="s">
        <v>14012</v>
      </c>
      <c r="J2086" s="4"/>
      <c r="K2086" s="4" t="s">
        <v>3617</v>
      </c>
      <c r="L2086" s="4" t="s">
        <v>352</v>
      </c>
      <c r="M2086" s="4" t="s">
        <v>15465</v>
      </c>
      <c r="N2086" s="4"/>
      <c r="O2086" s="4" t="s">
        <v>15473</v>
      </c>
      <c r="P2086" s="2" t="s">
        <v>15474</v>
      </c>
      <c r="Q2086" s="2" t="s">
        <v>15475</v>
      </c>
      <c r="R2086" s="4" t="s">
        <v>50</v>
      </c>
      <c r="S2086" s="4" t="s">
        <v>15476</v>
      </c>
      <c r="T2086" s="4" t="s">
        <v>402</v>
      </c>
      <c r="U2086" s="4"/>
      <c r="V2086" s="4"/>
      <c r="W2086" s="4"/>
      <c r="X2086" s="2" t="s">
        <v>15470</v>
      </c>
      <c r="Y2086" s="4" t="s">
        <v>77</v>
      </c>
      <c r="Z2086" s="4"/>
      <c r="AA2086" s="4"/>
      <c r="AB2086" s="4"/>
    </row>
    <row r="2087" customFormat="false" ht="75" hidden="false" customHeight="true" outlineLevel="0" collapsed="false">
      <c r="A2087" s="4" t="s">
        <v>15477</v>
      </c>
      <c r="B2087" s="4" t="s">
        <v>11232</v>
      </c>
      <c r="C2087" s="4" t="s">
        <v>15478</v>
      </c>
      <c r="D2087" s="4" t="n">
        <v>2004</v>
      </c>
      <c r="E2087" s="4" t="s">
        <v>91</v>
      </c>
      <c r="F2087" s="4" t="s">
        <v>14928</v>
      </c>
      <c r="G2087" s="4" t="str">
        <f aca="false">IF(LEFT(I2087,3)="R1 ","L6",IF(D2087&gt;=2014,"L1",IF(D2087&gt;=1998,"L2",IF(D2087&gt;=1987,"L3",IF(D2087&gt;=1978,"L4",IF(D2087&gt;=1965,"L5","L6"))))))</f>
        <v>L2</v>
      </c>
      <c r="H2087" s="4" t="str">
        <f aca="false">IFERROR(INDEX(Lanes!$C$2:$C$60,MATCH(LEFT(I2087,FIND(" ",I2087)-1),Lanes!$A$2:$A$60,0)),"?")</f>
        <v>V</v>
      </c>
      <c r="I2087" s="4" t="s">
        <v>14012</v>
      </c>
      <c r="J2087" s="4"/>
      <c r="K2087" s="4" t="s">
        <v>2528</v>
      </c>
      <c r="L2087" s="4" t="s">
        <v>887</v>
      </c>
      <c r="M2087" s="4" t="s">
        <v>11234</v>
      </c>
      <c r="N2087" s="4"/>
      <c r="O2087" s="4" t="s">
        <v>15479</v>
      </c>
      <c r="P2087" s="2" t="s">
        <v>15480</v>
      </c>
      <c r="Q2087" s="2" t="s">
        <v>15481</v>
      </c>
      <c r="R2087" s="4" t="s">
        <v>50</v>
      </c>
      <c r="S2087" s="4" t="s">
        <v>15482</v>
      </c>
      <c r="T2087" s="4" t="s">
        <v>107</v>
      </c>
      <c r="U2087" s="4"/>
      <c r="V2087" s="4"/>
      <c r="W2087" s="4"/>
      <c r="X2087" s="2" t="s">
        <v>15483</v>
      </c>
      <c r="Y2087" s="4" t="s">
        <v>77</v>
      </c>
      <c r="Z2087" s="4"/>
      <c r="AA2087" s="4"/>
      <c r="AB2087" s="4"/>
    </row>
    <row r="2088" customFormat="false" ht="75" hidden="false" customHeight="true" outlineLevel="0" collapsed="false">
      <c r="A2088" s="4" t="s">
        <v>15484</v>
      </c>
      <c r="B2088" s="4" t="s">
        <v>11232</v>
      </c>
      <c r="C2088" s="4" t="s">
        <v>15485</v>
      </c>
      <c r="D2088" s="4" t="n">
        <v>2007</v>
      </c>
      <c r="E2088" s="4" t="s">
        <v>91</v>
      </c>
      <c r="F2088" s="4" t="s">
        <v>14928</v>
      </c>
      <c r="G2088" s="4" t="str">
        <f aca="false">IF(LEFT(I2088,3)="R1 ","L6",IF(D2088&gt;=2014,"L1",IF(D2088&gt;=1998,"L2",IF(D2088&gt;=1987,"L3",IF(D2088&gt;=1978,"L4",IF(D2088&gt;=1965,"L5","L6"))))))</f>
        <v>L2</v>
      </c>
      <c r="H2088" s="4" t="str">
        <f aca="false">IFERROR(INDEX(Lanes!$C$2:$C$60,MATCH(LEFT(I2088,FIND(" ",I2088)-1),Lanes!$A$2:$A$60,0)),"?")</f>
        <v>V</v>
      </c>
      <c r="I2088" s="4" t="s">
        <v>14012</v>
      </c>
      <c r="J2088" s="4"/>
      <c r="K2088" s="4" t="s">
        <v>2528</v>
      </c>
      <c r="L2088" s="4" t="s">
        <v>887</v>
      </c>
      <c r="M2088" s="4" t="s">
        <v>11234</v>
      </c>
      <c r="N2088" s="4"/>
      <c r="O2088" s="4" t="s">
        <v>15486</v>
      </c>
      <c r="P2088" s="2" t="s">
        <v>15487</v>
      </c>
      <c r="Q2088" s="2" t="s">
        <v>15488</v>
      </c>
      <c r="R2088" s="4" t="s">
        <v>50</v>
      </c>
      <c r="S2088" s="4" t="s">
        <v>15489</v>
      </c>
      <c r="T2088" s="4" t="s">
        <v>107</v>
      </c>
      <c r="U2088" s="4"/>
      <c r="V2088" s="4"/>
      <c r="W2088" s="4"/>
      <c r="X2088" s="2" t="s">
        <v>15483</v>
      </c>
      <c r="Y2088" s="4" t="s">
        <v>77</v>
      </c>
      <c r="Z2088" s="4"/>
      <c r="AA2088" s="4"/>
      <c r="AB2088" s="4"/>
    </row>
    <row r="2089" customFormat="false" ht="75" hidden="false" customHeight="true" outlineLevel="0" collapsed="false">
      <c r="A2089" s="4" t="s">
        <v>15490</v>
      </c>
      <c r="B2089" s="4" t="s">
        <v>11232</v>
      </c>
      <c r="C2089" s="4" t="s">
        <v>15491</v>
      </c>
      <c r="D2089" s="4" t="n">
        <v>2017</v>
      </c>
      <c r="E2089" s="4" t="s">
        <v>91</v>
      </c>
      <c r="F2089" s="4" t="s">
        <v>14928</v>
      </c>
      <c r="G2089" s="4" t="str">
        <f aca="false">IF(LEFT(I2089,3)="R1 ","L6",IF(D2089&gt;=2014,"L1",IF(D2089&gt;=1998,"L2",IF(D2089&gt;=1987,"L3",IF(D2089&gt;=1978,"L4",IF(D2089&gt;=1965,"L5","L6"))))))</f>
        <v>L1</v>
      </c>
      <c r="H2089" s="4" t="str">
        <f aca="false">IFERROR(INDEX(Lanes!$C$2:$C$60,MATCH(LEFT(I2089,FIND(" ",I2089)-1),Lanes!$A$2:$A$60,0)),"?")</f>
        <v>V</v>
      </c>
      <c r="I2089" s="4" t="s">
        <v>14012</v>
      </c>
      <c r="J2089" s="4"/>
      <c r="K2089" s="4" t="s">
        <v>2528</v>
      </c>
      <c r="L2089" s="4" t="s">
        <v>887</v>
      </c>
      <c r="M2089" s="4" t="s">
        <v>11234</v>
      </c>
      <c r="N2089" s="4"/>
      <c r="O2089" s="4" t="s">
        <v>15492</v>
      </c>
      <c r="P2089" s="2" t="s">
        <v>15493</v>
      </c>
      <c r="Q2089" s="2" t="s">
        <v>15494</v>
      </c>
      <c r="R2089" s="4" t="s">
        <v>50</v>
      </c>
      <c r="S2089" s="4" t="s">
        <v>15495</v>
      </c>
      <c r="T2089" s="4" t="s">
        <v>107</v>
      </c>
      <c r="U2089" s="4"/>
      <c r="V2089" s="4"/>
      <c r="W2089" s="4"/>
      <c r="X2089" s="2" t="s">
        <v>15496</v>
      </c>
      <c r="Y2089" s="4" t="s">
        <v>54</v>
      </c>
      <c r="Z2089" s="4"/>
      <c r="AA2089" s="4"/>
      <c r="AB2089" s="4"/>
    </row>
    <row r="2090" customFormat="false" ht="75" hidden="false" customHeight="true" outlineLevel="0" collapsed="false">
      <c r="A2090" s="4" t="s">
        <v>15497</v>
      </c>
      <c r="B2090" s="4" t="s">
        <v>11232</v>
      </c>
      <c r="C2090" s="4" t="s">
        <v>15498</v>
      </c>
      <c r="D2090" s="4" t="n">
        <v>2022</v>
      </c>
      <c r="E2090" s="4" t="s">
        <v>91</v>
      </c>
      <c r="F2090" s="4" t="s">
        <v>14928</v>
      </c>
      <c r="G2090" s="4" t="str">
        <f aca="false">IF(LEFT(I2090,3)="R1 ","L6",IF(D2090&gt;=2014,"L1",IF(D2090&gt;=1998,"L2",IF(D2090&gt;=1987,"L3",IF(D2090&gt;=1978,"L4",IF(D2090&gt;=1965,"L5","L6"))))))</f>
        <v>L1</v>
      </c>
      <c r="H2090" s="4" t="str">
        <f aca="false">IFERROR(INDEX(Lanes!$C$2:$C$60,MATCH(LEFT(I2090,FIND(" ",I2090)-1),Lanes!$A$2:$A$60,0)),"?")</f>
        <v>V</v>
      </c>
      <c r="I2090" s="4" t="s">
        <v>14012</v>
      </c>
      <c r="J2090" s="4"/>
      <c r="K2090" s="4" t="s">
        <v>2528</v>
      </c>
      <c r="L2090" s="4" t="s">
        <v>887</v>
      </c>
      <c r="M2090" s="4" t="s">
        <v>11234</v>
      </c>
      <c r="N2090" s="4"/>
      <c r="O2090" s="4" t="s">
        <v>15499</v>
      </c>
      <c r="P2090" s="2" t="s">
        <v>15500</v>
      </c>
      <c r="Q2090" s="2" t="s">
        <v>15501</v>
      </c>
      <c r="R2090" s="4" t="s">
        <v>50</v>
      </c>
      <c r="S2090" s="4" t="s">
        <v>15502</v>
      </c>
      <c r="T2090" s="4" t="s">
        <v>107</v>
      </c>
      <c r="U2090" s="4"/>
      <c r="V2090" s="4"/>
      <c r="W2090" s="4"/>
      <c r="X2090" s="2" t="s">
        <v>15483</v>
      </c>
      <c r="Y2090" s="4" t="s">
        <v>77</v>
      </c>
      <c r="Z2090" s="4"/>
      <c r="AA2090" s="4"/>
      <c r="AB2090" s="4"/>
    </row>
    <row r="2091" customFormat="false" ht="75" hidden="false" customHeight="true" outlineLevel="0" collapsed="false">
      <c r="A2091" s="4" t="s">
        <v>15503</v>
      </c>
      <c r="B2091" s="4" t="s">
        <v>15504</v>
      </c>
      <c r="C2091" s="4" t="s">
        <v>15505</v>
      </c>
      <c r="D2091" s="4" t="n">
        <v>2013</v>
      </c>
      <c r="E2091" s="4" t="s">
        <v>91</v>
      </c>
      <c r="F2091" s="4" t="s">
        <v>15506</v>
      </c>
      <c r="G2091" s="4" t="str">
        <f aca="false">IF(LEFT(I2091,3)="R1 ","L6",IF(D2091&gt;=2014,"L1",IF(D2091&gt;=1998,"L2",IF(D2091&gt;=1987,"L3",IF(D2091&gt;=1978,"L4",IF(D2091&gt;=1965,"L5","L6"))))))</f>
        <v>L2</v>
      </c>
      <c r="H2091" s="4" t="str">
        <f aca="false">IFERROR(INDEX(Lanes!$C$2:$C$60,MATCH(LEFT(I2091,FIND(" ",I2091)-1),Lanes!$A$2:$A$60,0)),"?")</f>
        <v>V</v>
      </c>
      <c r="I2091" s="4" t="s">
        <v>15507</v>
      </c>
      <c r="J2091" s="4"/>
      <c r="K2091" s="4" t="s">
        <v>6706</v>
      </c>
      <c r="L2091" s="4" t="s">
        <v>45</v>
      </c>
      <c r="M2091" s="4" t="s">
        <v>131</v>
      </c>
      <c r="N2091" s="4"/>
      <c r="O2091" s="4" t="s">
        <v>15508</v>
      </c>
      <c r="P2091" s="2" t="s">
        <v>15509</v>
      </c>
      <c r="Q2091" s="2" t="s">
        <v>15510</v>
      </c>
      <c r="R2091" s="4" t="s">
        <v>50</v>
      </c>
      <c r="S2091" s="4" t="s">
        <v>15511</v>
      </c>
      <c r="T2091" s="4" t="s">
        <v>52</v>
      </c>
      <c r="U2091" s="4"/>
      <c r="V2091" s="4"/>
      <c r="W2091" s="4"/>
      <c r="X2091" s="2" t="s">
        <v>15512</v>
      </c>
      <c r="Y2091" s="4" t="s">
        <v>77</v>
      </c>
      <c r="Z2091" s="4"/>
      <c r="AA2091" s="4"/>
      <c r="AB2091" s="4"/>
    </row>
    <row r="2092" customFormat="false" ht="75" hidden="false" customHeight="true" outlineLevel="0" collapsed="false">
      <c r="A2092" s="4" t="s">
        <v>15513</v>
      </c>
      <c r="B2092" s="4" t="s">
        <v>15504</v>
      </c>
      <c r="C2092" s="4" t="s">
        <v>15514</v>
      </c>
      <c r="D2092" s="4" t="n">
        <v>2014</v>
      </c>
      <c r="E2092" s="4" t="s">
        <v>91</v>
      </c>
      <c r="F2092" s="4" t="s">
        <v>15506</v>
      </c>
      <c r="G2092" s="4" t="str">
        <f aca="false">IF(LEFT(I2092,3)="R1 ","L6",IF(D2092&gt;=2014,"L1",IF(D2092&gt;=1998,"L2",IF(D2092&gt;=1987,"L3",IF(D2092&gt;=1978,"L4",IF(D2092&gt;=1965,"L5","L6"))))))</f>
        <v>L1</v>
      </c>
      <c r="H2092" s="4" t="str">
        <f aca="false">IFERROR(INDEX(Lanes!$C$2:$C$60,MATCH(LEFT(I2092,FIND(" ",I2092)-1),Lanes!$A$2:$A$60,0)),"?")</f>
        <v>V</v>
      </c>
      <c r="I2092" s="4" t="s">
        <v>15507</v>
      </c>
      <c r="J2092" s="4"/>
      <c r="K2092" s="4" t="s">
        <v>2528</v>
      </c>
      <c r="L2092" s="4" t="s">
        <v>45</v>
      </c>
      <c r="M2092" s="4" t="s">
        <v>131</v>
      </c>
      <c r="N2092" s="4"/>
      <c r="O2092" s="4" t="s">
        <v>15515</v>
      </c>
      <c r="P2092" s="2" t="s">
        <v>15516</v>
      </c>
      <c r="Q2092" s="2" t="s">
        <v>15517</v>
      </c>
      <c r="R2092" s="4" t="s">
        <v>50</v>
      </c>
      <c r="S2092" s="4" t="s">
        <v>15518</v>
      </c>
      <c r="T2092" s="4" t="s">
        <v>52</v>
      </c>
      <c r="U2092" s="4" t="s">
        <v>75</v>
      </c>
      <c r="V2092" s="4"/>
      <c r="W2092" s="4"/>
      <c r="X2092" s="2" t="s">
        <v>15512</v>
      </c>
      <c r="Y2092" s="4" t="s">
        <v>77</v>
      </c>
      <c r="Z2092" s="4"/>
      <c r="AA2092" s="4"/>
      <c r="AB2092" s="4"/>
    </row>
    <row r="2093" customFormat="false" ht="75" hidden="false" customHeight="true" outlineLevel="0" collapsed="false">
      <c r="A2093" s="4" t="s">
        <v>15519</v>
      </c>
      <c r="B2093" s="4" t="s">
        <v>15504</v>
      </c>
      <c r="C2093" s="4" t="s">
        <v>15520</v>
      </c>
      <c r="D2093" s="4" t="n">
        <v>2016</v>
      </c>
      <c r="E2093" s="4" t="s">
        <v>91</v>
      </c>
      <c r="F2093" s="4" t="s">
        <v>924</v>
      </c>
      <c r="G2093" s="4" t="str">
        <f aca="false">IF(LEFT(I2093,3)="R1 ","L6",IF(D2093&gt;=2014,"L1",IF(D2093&gt;=1998,"L2",IF(D2093&gt;=1987,"L3",IF(D2093&gt;=1978,"L4",IF(D2093&gt;=1965,"L5","L6"))))))</f>
        <v>L1</v>
      </c>
      <c r="H2093" s="4" t="str">
        <f aca="false">IFERROR(INDEX(Lanes!$C$2:$C$60,MATCH(LEFT(I2093,FIND(" ",I2093)-1),Lanes!$A$2:$A$60,0)),"?")</f>
        <v>V</v>
      </c>
      <c r="I2093" s="4" t="s">
        <v>15507</v>
      </c>
      <c r="J2093" s="4"/>
      <c r="K2093" s="4" t="s">
        <v>429</v>
      </c>
      <c r="L2093" s="4" t="s">
        <v>45</v>
      </c>
      <c r="M2093" s="4" t="s">
        <v>131</v>
      </c>
      <c r="N2093" s="4"/>
      <c r="O2093" s="4" t="s">
        <v>15521</v>
      </c>
      <c r="P2093" s="2" t="s">
        <v>15522</v>
      </c>
      <c r="Q2093" s="2" t="s">
        <v>15523</v>
      </c>
      <c r="R2093" s="4" t="s">
        <v>50</v>
      </c>
      <c r="S2093" s="4" t="s">
        <v>15524</v>
      </c>
      <c r="T2093" s="4" t="s">
        <v>52</v>
      </c>
      <c r="U2093" s="4"/>
      <c r="V2093" s="4"/>
      <c r="W2093" s="4"/>
      <c r="X2093" s="2" t="s">
        <v>15512</v>
      </c>
      <c r="Y2093" s="4" t="s">
        <v>77</v>
      </c>
      <c r="Z2093" s="4"/>
      <c r="AA2093" s="4"/>
      <c r="AB2093" s="4"/>
    </row>
    <row r="2094" customFormat="false" ht="75" hidden="false" customHeight="true" outlineLevel="0" collapsed="false">
      <c r="A2094" s="4" t="s">
        <v>15525</v>
      </c>
      <c r="B2094" s="4" t="s">
        <v>15504</v>
      </c>
      <c r="C2094" s="4" t="s">
        <v>15526</v>
      </c>
      <c r="D2094" s="4" t="n">
        <v>2019</v>
      </c>
      <c r="E2094" s="4" t="s">
        <v>91</v>
      </c>
      <c r="F2094" s="4" t="s">
        <v>910</v>
      </c>
      <c r="G2094" s="4" t="str">
        <f aca="false">IF(LEFT(I2094,3)="R1 ","L6",IF(D2094&gt;=2014,"L1",IF(D2094&gt;=1998,"L2",IF(D2094&gt;=1987,"L3",IF(D2094&gt;=1978,"L4",IF(D2094&gt;=1965,"L5","L6"))))))</f>
        <v>L1</v>
      </c>
      <c r="H2094" s="4" t="str">
        <f aca="false">IFERROR(INDEX(Lanes!$C$2:$C$60,MATCH(LEFT(I2094,FIND(" ",I2094)-1),Lanes!$A$2:$A$60,0)),"?")</f>
        <v>V</v>
      </c>
      <c r="I2094" s="4" t="s">
        <v>15507</v>
      </c>
      <c r="J2094" s="4"/>
      <c r="K2094" s="4" t="s">
        <v>3617</v>
      </c>
      <c r="L2094" s="4" t="s">
        <v>45</v>
      </c>
      <c r="M2094" s="4" t="s">
        <v>131</v>
      </c>
      <c r="N2094" s="4"/>
      <c r="O2094" s="4" t="s">
        <v>15527</v>
      </c>
      <c r="P2094" s="2" t="s">
        <v>15528</v>
      </c>
      <c r="Q2094" s="2" t="s">
        <v>15529</v>
      </c>
      <c r="R2094" s="4" t="s">
        <v>391</v>
      </c>
      <c r="S2094" s="4" t="s">
        <v>15530</v>
      </c>
      <c r="T2094" s="4" t="s">
        <v>107</v>
      </c>
      <c r="U2094" s="4"/>
      <c r="V2094" s="4"/>
      <c r="W2094" s="4"/>
      <c r="X2094" s="2" t="s">
        <v>15512</v>
      </c>
      <c r="Y2094" s="4" t="s">
        <v>77</v>
      </c>
      <c r="Z2094" s="4"/>
      <c r="AA2094" s="4"/>
      <c r="AB2094" s="4"/>
    </row>
    <row r="2095" customFormat="false" ht="75" hidden="false" customHeight="true" outlineLevel="0" collapsed="false">
      <c r="A2095" s="4" t="s">
        <v>15531</v>
      </c>
      <c r="B2095" s="4" t="s">
        <v>15504</v>
      </c>
      <c r="C2095" s="4" t="s">
        <v>15532</v>
      </c>
      <c r="D2095" s="4" t="n">
        <v>2020</v>
      </c>
      <c r="E2095" s="4" t="s">
        <v>91</v>
      </c>
      <c r="F2095" s="4" t="s">
        <v>15533</v>
      </c>
      <c r="G2095" s="4" t="str">
        <f aca="false">IF(LEFT(I2095,3)="R1 ","L6",IF(D2095&gt;=2014,"L1",IF(D2095&gt;=1998,"L2",IF(D2095&gt;=1987,"L3",IF(D2095&gt;=1978,"L4",IF(D2095&gt;=1965,"L5","L6"))))))</f>
        <v>L1</v>
      </c>
      <c r="H2095" s="4" t="str">
        <f aca="false">IFERROR(INDEX(Lanes!$C$2:$C$60,MATCH(LEFT(I2095,FIND(" ",I2095)-1),Lanes!$A$2:$A$60,0)),"?")</f>
        <v>V</v>
      </c>
      <c r="I2095" s="4" t="s">
        <v>15507</v>
      </c>
      <c r="J2095" s="4" t="s">
        <v>15534</v>
      </c>
      <c r="K2095" s="4" t="s">
        <v>202</v>
      </c>
      <c r="L2095" s="4" t="s">
        <v>45</v>
      </c>
      <c r="M2095" s="4" t="s">
        <v>131</v>
      </c>
      <c r="N2095" s="4"/>
      <c r="O2095" s="4" t="s">
        <v>15535</v>
      </c>
      <c r="P2095" s="2" t="s">
        <v>15536</v>
      </c>
      <c r="Q2095" s="2" t="s">
        <v>15537</v>
      </c>
      <c r="R2095" s="4" t="s">
        <v>50</v>
      </c>
      <c r="S2095" s="4" t="s">
        <v>15538</v>
      </c>
      <c r="T2095" s="4" t="s">
        <v>107</v>
      </c>
      <c r="U2095" s="4"/>
      <c r="V2095" s="4"/>
      <c r="W2095" s="4"/>
      <c r="X2095" s="2" t="s">
        <v>15512</v>
      </c>
      <c r="Y2095" s="4" t="s">
        <v>77</v>
      </c>
      <c r="Z2095" s="4"/>
      <c r="AA2095" s="4"/>
      <c r="AB2095" s="4"/>
    </row>
    <row r="2096" customFormat="false" ht="75" hidden="false" customHeight="true" outlineLevel="0" collapsed="false">
      <c r="A2096" s="4" t="s">
        <v>15539</v>
      </c>
      <c r="B2096" s="4" t="s">
        <v>15504</v>
      </c>
      <c r="C2096" s="4" t="s">
        <v>15540</v>
      </c>
      <c r="D2096" s="4" t="n">
        <v>2020</v>
      </c>
      <c r="E2096" s="4" t="s">
        <v>91</v>
      </c>
      <c r="F2096" s="4" t="s">
        <v>15533</v>
      </c>
      <c r="G2096" s="4" t="str">
        <f aca="false">IF(LEFT(I2096,3)="R1 ","L6",IF(D2096&gt;=2014,"L1",IF(D2096&gt;=1998,"L2",IF(D2096&gt;=1987,"L3",IF(D2096&gt;=1978,"L4",IF(D2096&gt;=1965,"L5","L6"))))))</f>
        <v>L1</v>
      </c>
      <c r="H2096" s="4" t="str">
        <f aca="false">IFERROR(INDEX(Lanes!$C$2:$C$60,MATCH(LEFT(I2096,FIND(" ",I2096)-1),Lanes!$A$2:$A$60,0)),"?")</f>
        <v>V</v>
      </c>
      <c r="I2096" s="4" t="s">
        <v>15507</v>
      </c>
      <c r="J2096" s="4" t="s">
        <v>15534</v>
      </c>
      <c r="K2096" s="4" t="s">
        <v>202</v>
      </c>
      <c r="L2096" s="4" t="s">
        <v>45</v>
      </c>
      <c r="M2096" s="4" t="s">
        <v>131</v>
      </c>
      <c r="N2096" s="4"/>
      <c r="O2096" s="4" t="s">
        <v>15541</v>
      </c>
      <c r="P2096" s="2" t="s">
        <v>15542</v>
      </c>
      <c r="Q2096" s="2" t="s">
        <v>15543</v>
      </c>
      <c r="R2096" s="4" t="s">
        <v>50</v>
      </c>
      <c r="S2096" s="4" t="s">
        <v>15544</v>
      </c>
      <c r="T2096" s="4" t="s">
        <v>402</v>
      </c>
      <c r="U2096" s="4"/>
      <c r="V2096" s="4"/>
      <c r="W2096" s="4"/>
      <c r="X2096" s="2" t="s">
        <v>15512</v>
      </c>
      <c r="Y2096" s="4" t="s">
        <v>77</v>
      </c>
      <c r="Z2096" s="4"/>
      <c r="AA2096" s="4"/>
      <c r="AB2096" s="4"/>
    </row>
    <row r="2097" customFormat="false" ht="75" hidden="false" customHeight="true" outlineLevel="0" collapsed="false">
      <c r="A2097" s="4" t="s">
        <v>15545</v>
      </c>
      <c r="B2097" s="4" t="s">
        <v>15504</v>
      </c>
      <c r="C2097" s="4" t="s">
        <v>15546</v>
      </c>
      <c r="D2097" s="4" t="n">
        <v>2021</v>
      </c>
      <c r="E2097" s="4" t="s">
        <v>91</v>
      </c>
      <c r="F2097" s="4" t="s">
        <v>15533</v>
      </c>
      <c r="G2097" s="4" t="str">
        <f aca="false">IF(LEFT(I2097,3)="R1 ","L6",IF(D2097&gt;=2014,"L1",IF(D2097&gt;=1998,"L2",IF(D2097&gt;=1987,"L3",IF(D2097&gt;=1978,"L4",IF(D2097&gt;=1965,"L5","L6"))))))</f>
        <v>L1</v>
      </c>
      <c r="H2097" s="4" t="str">
        <f aca="false">IFERROR(INDEX(Lanes!$C$2:$C$60,MATCH(LEFT(I2097,FIND(" ",I2097)-1),Lanes!$A$2:$A$60,0)),"?")</f>
        <v>V</v>
      </c>
      <c r="I2097" s="4" t="s">
        <v>15507</v>
      </c>
      <c r="J2097" s="4"/>
      <c r="K2097" s="4" t="s">
        <v>113</v>
      </c>
      <c r="L2097" s="4" t="s">
        <v>45</v>
      </c>
      <c r="M2097" s="4" t="s">
        <v>131</v>
      </c>
      <c r="N2097" s="4"/>
      <c r="O2097" s="4" t="s">
        <v>15547</v>
      </c>
      <c r="P2097" s="2" t="s">
        <v>15548</v>
      </c>
      <c r="Q2097" s="2" t="s">
        <v>15549</v>
      </c>
      <c r="R2097" s="4" t="s">
        <v>50</v>
      </c>
      <c r="S2097" s="4" t="s">
        <v>15550</v>
      </c>
      <c r="T2097" s="4" t="s">
        <v>107</v>
      </c>
      <c r="U2097" s="4"/>
      <c r="V2097" s="4"/>
      <c r="W2097" s="4"/>
      <c r="X2097" s="2" t="s">
        <v>15512</v>
      </c>
      <c r="Y2097" s="4" t="s">
        <v>77</v>
      </c>
      <c r="Z2097" s="4"/>
      <c r="AA2097" s="4"/>
      <c r="AB2097" s="4"/>
    </row>
    <row r="2098" customFormat="false" ht="75" hidden="false" customHeight="true" outlineLevel="0" collapsed="false">
      <c r="A2098" s="4" t="s">
        <v>15551</v>
      </c>
      <c r="B2098" s="4" t="s">
        <v>15552</v>
      </c>
      <c r="C2098" s="4" t="s">
        <v>15553</v>
      </c>
      <c r="D2098" s="4" t="n">
        <v>2024</v>
      </c>
      <c r="E2098" s="4" t="s">
        <v>91</v>
      </c>
      <c r="F2098" s="4" t="s">
        <v>15506</v>
      </c>
      <c r="G2098" s="4" t="str">
        <f aca="false">IF(LEFT(I2098,3)="R1 ","L6",IF(D2098&gt;=2014,"L1",IF(D2098&gt;=1998,"L2",IF(D2098&gt;=1987,"L3",IF(D2098&gt;=1978,"L4",IF(D2098&gt;=1965,"L5","L6"))))))</f>
        <v>L1</v>
      </c>
      <c r="H2098" s="4" t="str">
        <f aca="false">IFERROR(INDEX(Lanes!$C$2:$C$60,MATCH(LEFT(I2098,FIND(" ",I2098)-1),Lanes!$A$2:$A$60,0)),"?")</f>
        <v>V</v>
      </c>
      <c r="I2098" s="4" t="s">
        <v>15507</v>
      </c>
      <c r="J2098" s="4"/>
      <c r="K2098" s="4" t="s">
        <v>429</v>
      </c>
      <c r="L2098" s="4" t="s">
        <v>45</v>
      </c>
      <c r="M2098" s="4" t="s">
        <v>131</v>
      </c>
      <c r="N2098" s="4"/>
      <c r="O2098" s="4" t="s">
        <v>15554</v>
      </c>
      <c r="P2098" s="2" t="s">
        <v>15555</v>
      </c>
      <c r="Q2098" s="2" t="s">
        <v>15556</v>
      </c>
      <c r="R2098" s="4" t="s">
        <v>50</v>
      </c>
      <c r="S2098" s="4" t="s">
        <v>15557</v>
      </c>
      <c r="T2098" s="4" t="s">
        <v>107</v>
      </c>
      <c r="U2098" s="4"/>
      <c r="V2098" s="4" t="s">
        <v>13221</v>
      </c>
      <c r="W2098" s="4"/>
      <c r="X2098" s="2" t="s">
        <v>15512</v>
      </c>
      <c r="Y2098" s="4" t="s">
        <v>77</v>
      </c>
      <c r="Z2098" s="4"/>
      <c r="AA2098" s="4"/>
      <c r="AB2098" s="4"/>
    </row>
    <row r="2099" customFormat="false" ht="75" hidden="false" customHeight="true" outlineLevel="0" collapsed="false">
      <c r="A2099" s="4" t="s">
        <v>15558</v>
      </c>
      <c r="B2099" s="4" t="s">
        <v>15559</v>
      </c>
      <c r="C2099" s="4" t="s">
        <v>15560</v>
      </c>
      <c r="D2099" s="4" t="n">
        <v>2017</v>
      </c>
      <c r="E2099" s="4" t="s">
        <v>91</v>
      </c>
      <c r="F2099" s="4" t="s">
        <v>15561</v>
      </c>
      <c r="G2099" s="4" t="str">
        <f aca="false">IF(LEFT(I2099,3)="R1 ","L6",IF(D2099&gt;=2014,"L1",IF(D2099&gt;=1998,"L2",IF(D2099&gt;=1987,"L3",IF(D2099&gt;=1978,"L4",IF(D2099&gt;=1965,"L5","L6"))))))</f>
        <v>L1</v>
      </c>
      <c r="H2099" s="4" t="str">
        <f aca="false">IFERROR(INDEX(Lanes!$C$2:$C$60,MATCH(LEFT(I2099,FIND(" ",I2099)-1),Lanes!$A$2:$A$60,0)),"?")</f>
        <v>V</v>
      </c>
      <c r="I2099" s="4" t="s">
        <v>15507</v>
      </c>
      <c r="J2099" s="4"/>
      <c r="K2099" s="4" t="s">
        <v>44</v>
      </c>
      <c r="L2099" s="4" t="s">
        <v>45</v>
      </c>
      <c r="M2099" s="4" t="s">
        <v>15562</v>
      </c>
      <c r="N2099" s="4"/>
      <c r="O2099" s="4" t="s">
        <v>15563</v>
      </c>
      <c r="P2099" s="2" t="s">
        <v>15564</v>
      </c>
      <c r="Q2099" s="2" t="s">
        <v>15565</v>
      </c>
      <c r="R2099" s="4" t="s">
        <v>50</v>
      </c>
      <c r="S2099" s="4" t="s">
        <v>15566</v>
      </c>
      <c r="T2099" s="4" t="s">
        <v>52</v>
      </c>
      <c r="U2099" s="4" t="s">
        <v>75</v>
      </c>
      <c r="V2099" s="4"/>
      <c r="W2099" s="4"/>
      <c r="X2099" s="2" t="s">
        <v>15567</v>
      </c>
      <c r="Y2099" s="4" t="s">
        <v>77</v>
      </c>
      <c r="Z2099" s="4"/>
      <c r="AA2099" s="4"/>
      <c r="AB2099" s="4"/>
    </row>
    <row r="2100" customFormat="false" ht="75" hidden="false" customHeight="true" outlineLevel="0" collapsed="false">
      <c r="A2100" s="4" t="s">
        <v>15568</v>
      </c>
      <c r="B2100" s="4" t="s">
        <v>15559</v>
      </c>
      <c r="C2100" s="4" t="s">
        <v>15569</v>
      </c>
      <c r="D2100" s="4" t="n">
        <v>2019</v>
      </c>
      <c r="E2100" s="4" t="s">
        <v>91</v>
      </c>
      <c r="F2100" s="4" t="s">
        <v>15570</v>
      </c>
      <c r="G2100" s="4" t="str">
        <f aca="false">IF(LEFT(I2100,3)="R1 ","L6",IF(D2100&gt;=2014,"L1",IF(D2100&gt;=1998,"L2",IF(D2100&gt;=1987,"L3",IF(D2100&gt;=1978,"L4",IF(D2100&gt;=1965,"L5","L6"))))))</f>
        <v>L1</v>
      </c>
      <c r="H2100" s="4" t="str">
        <f aca="false">IFERROR(INDEX(Lanes!$C$2:$C$60,MATCH(LEFT(I2100,FIND(" ",I2100)-1),Lanes!$A$2:$A$60,0)),"?")</f>
        <v>V</v>
      </c>
      <c r="I2100" s="4" t="s">
        <v>15507</v>
      </c>
      <c r="J2100" s="4"/>
      <c r="K2100" s="4" t="s">
        <v>429</v>
      </c>
      <c r="L2100" s="4" t="s">
        <v>45</v>
      </c>
      <c r="M2100" s="4" t="s">
        <v>15562</v>
      </c>
      <c r="N2100" s="4"/>
      <c r="O2100" s="4" t="s">
        <v>15571</v>
      </c>
      <c r="P2100" s="2" t="s">
        <v>15572</v>
      </c>
      <c r="Q2100" s="2" t="s">
        <v>15573</v>
      </c>
      <c r="R2100" s="4" t="s">
        <v>50</v>
      </c>
      <c r="S2100" s="4" t="s">
        <v>15574</v>
      </c>
      <c r="T2100" s="4" t="s">
        <v>52</v>
      </c>
      <c r="U2100" s="4"/>
      <c r="V2100" s="4"/>
      <c r="W2100" s="4"/>
      <c r="X2100" s="2" t="s">
        <v>15567</v>
      </c>
      <c r="Y2100" s="4" t="s">
        <v>77</v>
      </c>
      <c r="Z2100" s="4"/>
      <c r="AA2100" s="4"/>
      <c r="AB2100" s="4"/>
    </row>
    <row r="2101" customFormat="false" ht="75" hidden="false" customHeight="true" outlineLevel="0" collapsed="false">
      <c r="A2101" s="4" t="s">
        <v>15575</v>
      </c>
      <c r="B2101" s="4" t="s">
        <v>15559</v>
      </c>
      <c r="C2101" s="4" t="s">
        <v>15576</v>
      </c>
      <c r="D2101" s="4" t="n">
        <v>2020</v>
      </c>
      <c r="E2101" s="4" t="s">
        <v>91</v>
      </c>
      <c r="F2101" s="4" t="s">
        <v>15570</v>
      </c>
      <c r="G2101" s="4" t="str">
        <f aca="false">IF(LEFT(I2101,3)="R1 ","L6",IF(D2101&gt;=2014,"L1",IF(D2101&gt;=1998,"L2",IF(D2101&gt;=1987,"L3",IF(D2101&gt;=1978,"L4",IF(D2101&gt;=1965,"L5","L6"))))))</f>
        <v>L1</v>
      </c>
      <c r="H2101" s="4" t="str">
        <f aca="false">IFERROR(INDEX(Lanes!$C$2:$C$60,MATCH(LEFT(I2101,FIND(" ",I2101)-1),Lanes!$A$2:$A$60,0)),"?")</f>
        <v>V</v>
      </c>
      <c r="I2101" s="4" t="s">
        <v>15507</v>
      </c>
      <c r="J2101" s="4"/>
      <c r="K2101" s="4" t="s">
        <v>44</v>
      </c>
      <c r="L2101" s="4" t="s">
        <v>45</v>
      </c>
      <c r="M2101" s="4" t="s">
        <v>15562</v>
      </c>
      <c r="N2101" s="4"/>
      <c r="O2101" s="4" t="s">
        <v>15577</v>
      </c>
      <c r="P2101" s="2" t="s">
        <v>15578</v>
      </c>
      <c r="Q2101" s="2" t="s">
        <v>15579</v>
      </c>
      <c r="R2101" s="4" t="s">
        <v>50</v>
      </c>
      <c r="S2101" s="4" t="s">
        <v>15580</v>
      </c>
      <c r="T2101" s="4" t="s">
        <v>107</v>
      </c>
      <c r="U2101" s="4"/>
      <c r="V2101" s="4"/>
      <c r="W2101" s="4"/>
      <c r="X2101" s="2" t="s">
        <v>15567</v>
      </c>
      <c r="Y2101" s="4" t="s">
        <v>77</v>
      </c>
      <c r="Z2101" s="4"/>
      <c r="AA2101" s="4"/>
      <c r="AB2101" s="4"/>
    </row>
    <row r="2102" customFormat="false" ht="75" hidden="false" customHeight="true" outlineLevel="0" collapsed="false">
      <c r="A2102" s="4" t="s">
        <v>15581</v>
      </c>
      <c r="B2102" s="4" t="s">
        <v>15559</v>
      </c>
      <c r="C2102" s="4" t="s">
        <v>15582</v>
      </c>
      <c r="D2102" s="4" t="n">
        <v>2022</v>
      </c>
      <c r="E2102" s="4" t="s">
        <v>91</v>
      </c>
      <c r="F2102" s="4" t="s">
        <v>15570</v>
      </c>
      <c r="G2102" s="4" t="str">
        <f aca="false">IF(LEFT(I2102,3)="R1 ","L6",IF(D2102&gt;=2014,"L1",IF(D2102&gt;=1998,"L2",IF(D2102&gt;=1987,"L3",IF(D2102&gt;=1978,"L4",IF(D2102&gt;=1965,"L5","L6"))))))</f>
        <v>L1</v>
      </c>
      <c r="H2102" s="4" t="str">
        <f aca="false">IFERROR(INDEX(Lanes!$C$2:$C$60,MATCH(LEFT(I2102,FIND(" ",I2102)-1),Lanes!$A$2:$A$60,0)),"?")</f>
        <v>V</v>
      </c>
      <c r="I2102" s="4" t="s">
        <v>15507</v>
      </c>
      <c r="J2102" s="4"/>
      <c r="K2102" s="4" t="s">
        <v>429</v>
      </c>
      <c r="L2102" s="4" t="s">
        <v>45</v>
      </c>
      <c r="M2102" s="4" t="s">
        <v>15562</v>
      </c>
      <c r="N2102" s="4"/>
      <c r="O2102" s="4" t="s">
        <v>15583</v>
      </c>
      <c r="P2102" s="2" t="s">
        <v>15584</v>
      </c>
      <c r="Q2102" s="2" t="s">
        <v>15585</v>
      </c>
      <c r="R2102" s="4" t="s">
        <v>50</v>
      </c>
      <c r="S2102" s="4" t="s">
        <v>15586</v>
      </c>
      <c r="T2102" s="4" t="s">
        <v>52</v>
      </c>
      <c r="U2102" s="4"/>
      <c r="V2102" s="4" t="s">
        <v>9723</v>
      </c>
      <c r="W2102" s="4"/>
      <c r="X2102" s="2" t="s">
        <v>15567</v>
      </c>
      <c r="Y2102" s="4" t="s">
        <v>77</v>
      </c>
      <c r="Z2102" s="4"/>
      <c r="AA2102" s="4"/>
      <c r="AB2102" s="4"/>
    </row>
    <row r="2103" customFormat="false" ht="75" hidden="false" customHeight="true" outlineLevel="0" collapsed="false">
      <c r="A2103" s="4" t="s">
        <v>15587</v>
      </c>
      <c r="B2103" s="4" t="s">
        <v>15559</v>
      </c>
      <c r="C2103" s="4" t="s">
        <v>15588</v>
      </c>
      <c r="D2103" s="4" t="n">
        <v>2023</v>
      </c>
      <c r="E2103" s="4" t="s">
        <v>91</v>
      </c>
      <c r="F2103" s="4" t="s">
        <v>15570</v>
      </c>
      <c r="G2103" s="4" t="str">
        <f aca="false">IF(LEFT(I2103,3)="R1 ","L6",IF(D2103&gt;=2014,"L1",IF(D2103&gt;=1998,"L2",IF(D2103&gt;=1987,"L3",IF(D2103&gt;=1978,"L4",IF(D2103&gt;=1965,"L5","L6"))))))</f>
        <v>L1</v>
      </c>
      <c r="H2103" s="4" t="str">
        <f aca="false">IFERROR(INDEX(Lanes!$C$2:$C$60,MATCH(LEFT(I2103,FIND(" ",I2103)-1),Lanes!$A$2:$A$60,0)),"?")</f>
        <v>V</v>
      </c>
      <c r="I2103" s="4" t="s">
        <v>15507</v>
      </c>
      <c r="J2103" s="4"/>
      <c r="K2103" s="4" t="s">
        <v>44</v>
      </c>
      <c r="L2103" s="4" t="s">
        <v>45</v>
      </c>
      <c r="M2103" s="4" t="s">
        <v>15562</v>
      </c>
      <c r="N2103" s="4"/>
      <c r="O2103" s="4" t="s">
        <v>15589</v>
      </c>
      <c r="P2103" s="2" t="s">
        <v>15590</v>
      </c>
      <c r="Q2103" s="2" t="s">
        <v>15591</v>
      </c>
      <c r="R2103" s="4" t="s">
        <v>50</v>
      </c>
      <c r="S2103" s="4" t="s">
        <v>15592</v>
      </c>
      <c r="T2103" s="4" t="s">
        <v>107</v>
      </c>
      <c r="U2103" s="4"/>
      <c r="V2103" s="4" t="s">
        <v>11666</v>
      </c>
      <c r="W2103" s="4"/>
      <c r="X2103" s="2" t="s">
        <v>15567</v>
      </c>
      <c r="Y2103" s="4" t="s">
        <v>77</v>
      </c>
      <c r="Z2103" s="4"/>
      <c r="AA2103" s="4"/>
      <c r="AB2103" s="4"/>
    </row>
    <row r="2104" customFormat="false" ht="75" hidden="false" customHeight="true" outlineLevel="0" collapsed="false">
      <c r="A2104" s="4" t="s">
        <v>15593</v>
      </c>
      <c r="B2104" s="4" t="s">
        <v>15559</v>
      </c>
      <c r="C2104" s="4" t="s">
        <v>15594</v>
      </c>
      <c r="D2104" s="4" t="n">
        <v>2025</v>
      </c>
      <c r="E2104" s="4" t="s">
        <v>91</v>
      </c>
      <c r="F2104" s="4" t="s">
        <v>15570</v>
      </c>
      <c r="G2104" s="4" t="str">
        <f aca="false">IF(LEFT(I2104,3)="R1 ","L6",IF(D2104&gt;=2014,"L1",IF(D2104&gt;=1998,"L2",IF(D2104&gt;=1987,"L3",IF(D2104&gt;=1978,"L4",IF(D2104&gt;=1965,"L5","L6"))))))</f>
        <v>L1</v>
      </c>
      <c r="H2104" s="4" t="str">
        <f aca="false">IFERROR(INDEX(Lanes!$C$2:$C$60,MATCH(LEFT(I2104,FIND(" ",I2104)-1),Lanes!$A$2:$A$60,0)),"?")</f>
        <v>V</v>
      </c>
      <c r="I2104" s="4" t="s">
        <v>15507</v>
      </c>
      <c r="J2104" s="4"/>
      <c r="K2104" s="4" t="s">
        <v>429</v>
      </c>
      <c r="L2104" s="4" t="s">
        <v>45</v>
      </c>
      <c r="M2104" s="4" t="s">
        <v>15562</v>
      </c>
      <c r="N2104" s="4"/>
      <c r="O2104" s="4" t="s">
        <v>15595</v>
      </c>
      <c r="P2104" s="2" t="s">
        <v>15596</v>
      </c>
      <c r="Q2104" s="2" t="s">
        <v>15597</v>
      </c>
      <c r="R2104" s="4" t="s">
        <v>50</v>
      </c>
      <c r="S2104" s="4" t="s">
        <v>15598</v>
      </c>
      <c r="T2104" s="4" t="s">
        <v>107</v>
      </c>
      <c r="U2104" s="4"/>
      <c r="V2104" s="4" t="s">
        <v>10576</v>
      </c>
      <c r="W2104" s="4"/>
      <c r="X2104" s="2" t="s">
        <v>15567</v>
      </c>
      <c r="Y2104" s="4" t="s">
        <v>77</v>
      </c>
      <c r="Z2104" s="4"/>
      <c r="AA2104" s="4"/>
      <c r="AB2104" s="4"/>
    </row>
    <row r="2105" customFormat="false" ht="75" hidden="false" customHeight="true" outlineLevel="0" collapsed="false">
      <c r="A2105" s="4" t="s">
        <v>15599</v>
      </c>
      <c r="B2105" s="4" t="s">
        <v>15600</v>
      </c>
      <c r="C2105" s="4" t="s">
        <v>15601</v>
      </c>
      <c r="D2105" s="4" t="n">
        <v>2016</v>
      </c>
      <c r="E2105" s="4" t="s">
        <v>91</v>
      </c>
      <c r="F2105" s="4" t="s">
        <v>11865</v>
      </c>
      <c r="G2105" s="4" t="str">
        <f aca="false">IF(LEFT(I2105,3)="R1 ","L6",IF(D2105&gt;=2014,"L1",IF(D2105&gt;=1998,"L2",IF(D2105&gt;=1987,"L3",IF(D2105&gt;=1978,"L4",IF(D2105&gt;=1965,"L5","L6"))))))</f>
        <v>L1</v>
      </c>
      <c r="H2105" s="4" t="str">
        <f aca="false">IFERROR(INDEX(Lanes!$C$2:$C$60,MATCH(LEFT(I2105,FIND(" ",I2105)-1),Lanes!$A$2:$A$60,0)),"?")</f>
        <v>V</v>
      </c>
      <c r="I2105" s="4" t="s">
        <v>15507</v>
      </c>
      <c r="J2105" s="4"/>
      <c r="K2105" s="4" t="s">
        <v>69</v>
      </c>
      <c r="L2105" s="4" t="s">
        <v>45</v>
      </c>
      <c r="M2105" s="4" t="s">
        <v>131</v>
      </c>
      <c r="N2105" s="4"/>
      <c r="O2105" s="4" t="s">
        <v>15602</v>
      </c>
      <c r="P2105" s="2" t="s">
        <v>15603</v>
      </c>
      <c r="Q2105" s="2" t="s">
        <v>15604</v>
      </c>
      <c r="R2105" s="4" t="s">
        <v>50</v>
      </c>
      <c r="S2105" s="4" t="s">
        <v>15605</v>
      </c>
      <c r="T2105" s="4" t="s">
        <v>52</v>
      </c>
      <c r="U2105" s="4"/>
      <c r="V2105" s="4"/>
      <c r="W2105" s="4"/>
      <c r="X2105" s="2" t="s">
        <v>15606</v>
      </c>
      <c r="Y2105" s="4" t="s">
        <v>54</v>
      </c>
      <c r="Z2105" s="4"/>
      <c r="AA2105" s="4"/>
      <c r="AB2105" s="4"/>
    </row>
    <row r="2106" customFormat="false" ht="75" hidden="false" customHeight="true" outlineLevel="0" collapsed="false">
      <c r="A2106" s="4" t="s">
        <v>15607</v>
      </c>
      <c r="B2106" s="4" t="s">
        <v>15600</v>
      </c>
      <c r="C2106" s="4" t="s">
        <v>15608</v>
      </c>
      <c r="D2106" s="4" t="n">
        <v>2017</v>
      </c>
      <c r="E2106" s="4" t="s">
        <v>91</v>
      </c>
      <c r="F2106" s="4" t="s">
        <v>11865</v>
      </c>
      <c r="G2106" s="4" t="str">
        <f aca="false">IF(LEFT(I2106,3)="R1 ","L6",IF(D2106&gt;=2014,"L1",IF(D2106&gt;=1998,"L2",IF(D2106&gt;=1987,"L3",IF(D2106&gt;=1978,"L4",IF(D2106&gt;=1965,"L5","L6"))))))</f>
        <v>L1</v>
      </c>
      <c r="H2106" s="4" t="str">
        <f aca="false">IFERROR(INDEX(Lanes!$C$2:$C$60,MATCH(LEFT(I2106,FIND(" ",I2106)-1),Lanes!$A$2:$A$60,0)),"?")</f>
        <v>V</v>
      </c>
      <c r="I2106" s="4" t="s">
        <v>15507</v>
      </c>
      <c r="J2106" s="4"/>
      <c r="K2106" s="4" t="s">
        <v>429</v>
      </c>
      <c r="L2106" s="4" t="s">
        <v>45</v>
      </c>
      <c r="M2106" s="4" t="s">
        <v>131</v>
      </c>
      <c r="N2106" s="4"/>
      <c r="O2106" s="4" t="s">
        <v>15609</v>
      </c>
      <c r="P2106" s="2" t="s">
        <v>15610</v>
      </c>
      <c r="Q2106" s="2" t="s">
        <v>15611</v>
      </c>
      <c r="R2106" s="4" t="s">
        <v>50</v>
      </c>
      <c r="S2106" s="4" t="s">
        <v>15612</v>
      </c>
      <c r="T2106" s="4" t="s">
        <v>52</v>
      </c>
      <c r="U2106" s="4"/>
      <c r="V2106" s="4"/>
      <c r="W2106" s="4"/>
      <c r="X2106" s="2" t="s">
        <v>15606</v>
      </c>
      <c r="Y2106" s="4" t="s">
        <v>54</v>
      </c>
      <c r="Z2106" s="4"/>
      <c r="AA2106" s="4"/>
      <c r="AB2106" s="4"/>
    </row>
    <row r="2107" customFormat="false" ht="75" hidden="false" customHeight="true" outlineLevel="0" collapsed="false">
      <c r="A2107" s="4" t="s">
        <v>15613</v>
      </c>
      <c r="B2107" s="4" t="s">
        <v>15600</v>
      </c>
      <c r="C2107" s="4" t="s">
        <v>15614</v>
      </c>
      <c r="D2107" s="4" t="n">
        <v>2020</v>
      </c>
      <c r="E2107" s="4" t="s">
        <v>91</v>
      </c>
      <c r="F2107" s="4" t="s">
        <v>15615</v>
      </c>
      <c r="G2107" s="4" t="str">
        <f aca="false">IF(LEFT(I2107,3)="R1 ","L6",IF(D2107&gt;=2014,"L1",IF(D2107&gt;=1998,"L2",IF(D2107&gt;=1987,"L3",IF(D2107&gt;=1978,"L4",IF(D2107&gt;=1965,"L5","L6"))))))</f>
        <v>L1</v>
      </c>
      <c r="H2107" s="4" t="str">
        <f aca="false">IFERROR(INDEX(Lanes!$C$2:$C$60,MATCH(LEFT(I2107,FIND(" ",I2107)-1),Lanes!$A$2:$A$60,0)),"?")</f>
        <v>V</v>
      </c>
      <c r="I2107" s="4" t="s">
        <v>15507</v>
      </c>
      <c r="J2107" s="4"/>
      <c r="K2107" s="4" t="s">
        <v>429</v>
      </c>
      <c r="L2107" s="4" t="s">
        <v>45</v>
      </c>
      <c r="M2107" s="4" t="s">
        <v>131</v>
      </c>
      <c r="N2107" s="4"/>
      <c r="O2107" s="4" t="s">
        <v>15616</v>
      </c>
      <c r="P2107" s="2" t="s">
        <v>15617</v>
      </c>
      <c r="Q2107" s="2" t="s">
        <v>15618</v>
      </c>
      <c r="R2107" s="4" t="s">
        <v>50</v>
      </c>
      <c r="S2107" s="4" t="s">
        <v>15619</v>
      </c>
      <c r="T2107" s="4" t="s">
        <v>107</v>
      </c>
      <c r="U2107" s="4"/>
      <c r="V2107" s="4"/>
      <c r="W2107" s="4"/>
      <c r="X2107" s="2" t="s">
        <v>15606</v>
      </c>
      <c r="Y2107" s="4" t="s">
        <v>54</v>
      </c>
      <c r="Z2107" s="4"/>
      <c r="AA2107" s="4"/>
      <c r="AB2107" s="4"/>
    </row>
    <row r="2108" customFormat="false" ht="75" hidden="false" customHeight="true" outlineLevel="0" collapsed="false">
      <c r="A2108" s="4" t="s">
        <v>15620</v>
      </c>
      <c r="B2108" s="4" t="s">
        <v>15600</v>
      </c>
      <c r="C2108" s="4" t="s">
        <v>15621</v>
      </c>
      <c r="D2108" s="4" t="n">
        <v>2023</v>
      </c>
      <c r="E2108" s="4" t="s">
        <v>91</v>
      </c>
      <c r="F2108" s="4" t="s">
        <v>15615</v>
      </c>
      <c r="G2108" s="4" t="str">
        <f aca="false">IF(LEFT(I2108,3)="R1 ","L6",IF(D2108&gt;=2014,"L1",IF(D2108&gt;=1998,"L2",IF(D2108&gt;=1987,"L3",IF(D2108&gt;=1978,"L4",IF(D2108&gt;=1965,"L5","L6"))))))</f>
        <v>L1</v>
      </c>
      <c r="H2108" s="4" t="str">
        <f aca="false">IFERROR(INDEX(Lanes!$C$2:$C$60,MATCH(LEFT(I2108,FIND(" ",I2108)-1),Lanes!$A$2:$A$60,0)),"?")</f>
        <v>V</v>
      </c>
      <c r="I2108" s="4" t="s">
        <v>15507</v>
      </c>
      <c r="J2108" s="4"/>
      <c r="K2108" s="4" t="s">
        <v>429</v>
      </c>
      <c r="L2108" s="4" t="s">
        <v>45</v>
      </c>
      <c r="M2108" s="4" t="s">
        <v>131</v>
      </c>
      <c r="N2108" s="4"/>
      <c r="O2108" s="4" t="s">
        <v>15622</v>
      </c>
      <c r="P2108" s="2" t="s">
        <v>15623</v>
      </c>
      <c r="Q2108" s="2" t="s">
        <v>15624</v>
      </c>
      <c r="R2108" s="4" t="s">
        <v>50</v>
      </c>
      <c r="S2108" s="4" t="s">
        <v>15625</v>
      </c>
      <c r="T2108" s="4" t="s">
        <v>107</v>
      </c>
      <c r="U2108" s="4"/>
      <c r="V2108" s="4"/>
      <c r="W2108" s="4"/>
      <c r="X2108" s="2" t="s">
        <v>15606</v>
      </c>
      <c r="Y2108" s="4" t="s">
        <v>54</v>
      </c>
      <c r="Z2108" s="4"/>
      <c r="AA2108" s="4"/>
      <c r="AB2108" s="4"/>
    </row>
    <row r="2109" customFormat="false" ht="75" hidden="false" customHeight="true" outlineLevel="0" collapsed="false">
      <c r="A2109" s="4" t="s">
        <v>15626</v>
      </c>
      <c r="B2109" s="4" t="s">
        <v>15600</v>
      </c>
      <c r="C2109" s="4" t="s">
        <v>15627</v>
      </c>
      <c r="D2109" s="4" t="n">
        <v>2025</v>
      </c>
      <c r="E2109" s="4" t="s">
        <v>91</v>
      </c>
      <c r="F2109" s="4" t="s">
        <v>15615</v>
      </c>
      <c r="G2109" s="4" t="str">
        <f aca="false">IF(LEFT(I2109,3)="R1 ","L6",IF(D2109&gt;=2014,"L1",IF(D2109&gt;=1998,"L2",IF(D2109&gt;=1987,"L3",IF(D2109&gt;=1978,"L4",IF(D2109&gt;=1965,"L5","L6"))))))</f>
        <v>L1</v>
      </c>
      <c r="H2109" s="4" t="str">
        <f aca="false">IFERROR(INDEX(Lanes!$C$2:$C$60,MATCH(LEFT(I2109,FIND(" ",I2109)-1),Lanes!$A$2:$A$60,0)),"?")</f>
        <v>V</v>
      </c>
      <c r="I2109" s="4" t="s">
        <v>15507</v>
      </c>
      <c r="J2109" s="4"/>
      <c r="K2109" s="4" t="s">
        <v>429</v>
      </c>
      <c r="L2109" s="4" t="s">
        <v>45</v>
      </c>
      <c r="M2109" s="4" t="s">
        <v>131</v>
      </c>
      <c r="N2109" s="4"/>
      <c r="O2109" s="4" t="s">
        <v>12135</v>
      </c>
      <c r="P2109" s="2" t="s">
        <v>15628</v>
      </c>
      <c r="Q2109" s="2" t="s">
        <v>15629</v>
      </c>
      <c r="R2109" s="4" t="s">
        <v>50</v>
      </c>
      <c r="S2109" s="4" t="s">
        <v>15627</v>
      </c>
      <c r="T2109" s="4" t="s">
        <v>107</v>
      </c>
      <c r="U2109" s="4"/>
      <c r="V2109" s="4" t="s">
        <v>10576</v>
      </c>
      <c r="W2109" s="4"/>
      <c r="X2109" s="2" t="s">
        <v>15606</v>
      </c>
      <c r="Y2109" s="4" t="s">
        <v>77</v>
      </c>
      <c r="Z2109" s="4"/>
      <c r="AA2109" s="4"/>
      <c r="AB2109" s="4"/>
    </row>
    <row r="2110" customFormat="false" ht="75" hidden="false" customHeight="true" outlineLevel="0" collapsed="false">
      <c r="A2110" s="4" t="s">
        <v>15630</v>
      </c>
      <c r="B2110" s="4" t="s">
        <v>15631</v>
      </c>
      <c r="C2110" s="4" t="s">
        <v>15632</v>
      </c>
      <c r="D2110" s="4" t="n">
        <v>2015</v>
      </c>
      <c r="E2110" s="4" t="s">
        <v>413</v>
      </c>
      <c r="F2110" s="4" t="s">
        <v>15633</v>
      </c>
      <c r="G2110" s="4" t="str">
        <f aca="false">IF(LEFT(I2110,3)="R1 ","L6",IF(D2110&gt;=2014,"L1",IF(D2110&gt;=1998,"L2",IF(D2110&gt;=1987,"L3",IF(D2110&gt;=1978,"L4",IF(D2110&gt;=1965,"L5","L6"))))))</f>
        <v>L1</v>
      </c>
      <c r="H2110" s="4" t="str">
        <f aca="false">IFERROR(INDEX(Lanes!$C$2:$C$60,MATCH(LEFT(I2110,FIND(" ",I2110)-1),Lanes!$A$2:$A$60,0)),"?")</f>
        <v>V</v>
      </c>
      <c r="I2110" s="4" t="s">
        <v>15507</v>
      </c>
      <c r="J2110" s="4"/>
      <c r="K2110" s="4" t="s">
        <v>44</v>
      </c>
      <c r="L2110" s="4" t="s">
        <v>887</v>
      </c>
      <c r="M2110" s="4" t="s">
        <v>15634</v>
      </c>
      <c r="N2110" s="4"/>
      <c r="O2110" s="4" t="s">
        <v>15635</v>
      </c>
      <c r="P2110" s="2" t="s">
        <v>15636</v>
      </c>
      <c r="Q2110" s="2" t="s">
        <v>15637</v>
      </c>
      <c r="R2110" s="4" t="s">
        <v>50</v>
      </c>
      <c r="S2110" s="4" t="s">
        <v>15638</v>
      </c>
      <c r="T2110" s="4" t="s">
        <v>107</v>
      </c>
      <c r="U2110" s="4"/>
      <c r="V2110" s="4"/>
      <c r="W2110" s="4"/>
      <c r="X2110" s="2" t="s">
        <v>15639</v>
      </c>
      <c r="Y2110" s="4" t="s">
        <v>77</v>
      </c>
      <c r="Z2110" s="4"/>
      <c r="AA2110" s="4"/>
      <c r="AB2110" s="4"/>
    </row>
    <row r="2111" customFormat="false" ht="75" hidden="false" customHeight="true" outlineLevel="0" collapsed="false">
      <c r="A2111" s="4" t="s">
        <v>15640</v>
      </c>
      <c r="B2111" s="4" t="s">
        <v>15631</v>
      </c>
      <c r="C2111" s="4" t="s">
        <v>15631</v>
      </c>
      <c r="D2111" s="4" t="n">
        <v>2017</v>
      </c>
      <c r="E2111" s="4" t="s">
        <v>91</v>
      </c>
      <c r="F2111" s="4" t="s">
        <v>15633</v>
      </c>
      <c r="G2111" s="4" t="str">
        <f aca="false">IF(LEFT(I2111,3)="R1 ","L6",IF(D2111&gt;=2014,"L1",IF(D2111&gt;=1998,"L2",IF(D2111&gt;=1987,"L3",IF(D2111&gt;=1978,"L4",IF(D2111&gt;=1965,"L5","L6"))))))</f>
        <v>L1</v>
      </c>
      <c r="H2111" s="4" t="str">
        <f aca="false">IFERROR(INDEX(Lanes!$C$2:$C$60,MATCH(LEFT(I2111,FIND(" ",I2111)-1),Lanes!$A$2:$A$60,0)),"?")</f>
        <v>V</v>
      </c>
      <c r="I2111" s="4" t="s">
        <v>15507</v>
      </c>
      <c r="J2111" s="4"/>
      <c r="K2111" s="4" t="s">
        <v>44</v>
      </c>
      <c r="L2111" s="4" t="s">
        <v>887</v>
      </c>
      <c r="M2111" s="4" t="s">
        <v>15634</v>
      </c>
      <c r="N2111" s="4"/>
      <c r="O2111" s="4" t="s">
        <v>15641</v>
      </c>
      <c r="P2111" s="2" t="s">
        <v>15642</v>
      </c>
      <c r="Q2111" s="2" t="s">
        <v>15643</v>
      </c>
      <c r="R2111" s="4" t="s">
        <v>50</v>
      </c>
      <c r="S2111" s="4" t="s">
        <v>15644</v>
      </c>
      <c r="T2111" s="4" t="s">
        <v>52</v>
      </c>
      <c r="U2111" s="4"/>
      <c r="V2111" s="4"/>
      <c r="W2111" s="4"/>
      <c r="X2111" s="2" t="s">
        <v>15639</v>
      </c>
      <c r="Y2111" s="4" t="s">
        <v>77</v>
      </c>
      <c r="Z2111" s="4"/>
      <c r="AA2111" s="4"/>
      <c r="AB2111" s="4"/>
    </row>
    <row r="2112" customFormat="false" ht="75" hidden="false" customHeight="true" outlineLevel="0" collapsed="false">
      <c r="A2112" s="4" t="s">
        <v>15645</v>
      </c>
      <c r="B2112" s="4" t="s">
        <v>15631</v>
      </c>
      <c r="C2112" s="4" t="s">
        <v>15646</v>
      </c>
      <c r="D2112" s="4" t="n">
        <v>2018</v>
      </c>
      <c r="E2112" s="4" t="s">
        <v>91</v>
      </c>
      <c r="F2112" s="4" t="s">
        <v>15633</v>
      </c>
      <c r="G2112" s="4" t="str">
        <f aca="false">IF(LEFT(I2112,3)="R1 ","L6",IF(D2112&gt;=2014,"L1",IF(D2112&gt;=1998,"L2",IF(D2112&gt;=1987,"L3",IF(D2112&gt;=1978,"L4",IF(D2112&gt;=1965,"L5","L6"))))))</f>
        <v>L1</v>
      </c>
      <c r="H2112" s="4" t="str">
        <f aca="false">IFERROR(INDEX(Lanes!$C$2:$C$60,MATCH(LEFT(I2112,FIND(" ",I2112)-1),Lanes!$A$2:$A$60,0)),"?")</f>
        <v>V</v>
      </c>
      <c r="I2112" s="4" t="s">
        <v>15507</v>
      </c>
      <c r="J2112" s="4"/>
      <c r="K2112" s="4" t="s">
        <v>113</v>
      </c>
      <c r="L2112" s="4" t="s">
        <v>887</v>
      </c>
      <c r="M2112" s="4" t="s">
        <v>15634</v>
      </c>
      <c r="N2112" s="4"/>
      <c r="O2112" s="4" t="s">
        <v>15647</v>
      </c>
      <c r="P2112" s="2" t="s">
        <v>15648</v>
      </c>
      <c r="Q2112" s="2" t="s">
        <v>15649</v>
      </c>
      <c r="R2112" s="4" t="s">
        <v>50</v>
      </c>
      <c r="S2112" s="4" t="s">
        <v>15650</v>
      </c>
      <c r="T2112" s="4" t="s">
        <v>52</v>
      </c>
      <c r="U2112" s="4"/>
      <c r="V2112" s="4"/>
      <c r="W2112" s="4"/>
      <c r="X2112" s="2" t="s">
        <v>15639</v>
      </c>
      <c r="Y2112" s="4" t="s">
        <v>77</v>
      </c>
      <c r="Z2112" s="4"/>
      <c r="AA2112" s="4"/>
      <c r="AB2112" s="4"/>
    </row>
    <row r="2113" customFormat="false" ht="75" hidden="false" customHeight="true" outlineLevel="0" collapsed="false">
      <c r="A2113" s="4" t="s">
        <v>15651</v>
      </c>
      <c r="B2113" s="4" t="s">
        <v>15631</v>
      </c>
      <c r="C2113" s="4" t="s">
        <v>15652</v>
      </c>
      <c r="D2113" s="4" t="n">
        <v>2020</v>
      </c>
      <c r="E2113" s="4" t="s">
        <v>91</v>
      </c>
      <c r="F2113" s="4" t="s">
        <v>15653</v>
      </c>
      <c r="G2113" s="4" t="str">
        <f aca="false">IF(LEFT(I2113,3)="R1 ","L6",IF(D2113&gt;=2014,"L1",IF(D2113&gt;=1998,"L2",IF(D2113&gt;=1987,"L3",IF(D2113&gt;=1978,"L4",IF(D2113&gt;=1965,"L5","L6"))))))</f>
        <v>L1</v>
      </c>
      <c r="H2113" s="4" t="str">
        <f aca="false">IFERROR(INDEX(Lanes!$C$2:$C$60,MATCH(LEFT(I2113,FIND(" ",I2113)-1),Lanes!$A$2:$A$60,0)),"?")</f>
        <v>V</v>
      </c>
      <c r="I2113" s="4" t="s">
        <v>15507</v>
      </c>
      <c r="J2113" s="4"/>
      <c r="K2113" s="4" t="s">
        <v>113</v>
      </c>
      <c r="L2113" s="4" t="s">
        <v>887</v>
      </c>
      <c r="M2113" s="4" t="s">
        <v>15634</v>
      </c>
      <c r="N2113" s="4"/>
      <c r="O2113" s="4" t="s">
        <v>15654</v>
      </c>
      <c r="P2113" s="2" t="s">
        <v>15655</v>
      </c>
      <c r="Q2113" s="2" t="s">
        <v>15656</v>
      </c>
      <c r="R2113" s="4" t="s">
        <v>50</v>
      </c>
      <c r="S2113" s="4" t="s">
        <v>15657</v>
      </c>
      <c r="T2113" s="4" t="s">
        <v>107</v>
      </c>
      <c r="U2113" s="4"/>
      <c r="V2113" s="4"/>
      <c r="W2113" s="4"/>
      <c r="X2113" s="2" t="s">
        <v>15639</v>
      </c>
      <c r="Y2113" s="4" t="s">
        <v>77</v>
      </c>
      <c r="Z2113" s="4"/>
      <c r="AA2113" s="4"/>
      <c r="AB2113" s="4"/>
    </row>
    <row r="2114" customFormat="false" ht="75" hidden="false" customHeight="true" outlineLevel="0" collapsed="false">
      <c r="A2114" s="4" t="s">
        <v>15658</v>
      </c>
      <c r="B2114" s="4" t="s">
        <v>15631</v>
      </c>
      <c r="C2114" s="4" t="s">
        <v>15659</v>
      </c>
      <c r="D2114" s="4" t="n">
        <v>2023</v>
      </c>
      <c r="E2114" s="4" t="s">
        <v>91</v>
      </c>
      <c r="F2114" s="4" t="s">
        <v>15660</v>
      </c>
      <c r="G2114" s="4" t="str">
        <f aca="false">IF(LEFT(I2114,3)="R1 ","L6",IF(D2114&gt;=2014,"L1",IF(D2114&gt;=1998,"L2",IF(D2114&gt;=1987,"L3",IF(D2114&gt;=1978,"L4",IF(D2114&gt;=1965,"L5","L6"))))))</f>
        <v>L1</v>
      </c>
      <c r="H2114" s="4" t="str">
        <f aca="false">IFERROR(INDEX(Lanes!$C$2:$C$60,MATCH(LEFT(I2114,FIND(" ",I2114)-1),Lanes!$A$2:$A$60,0)),"?")</f>
        <v>V</v>
      </c>
      <c r="I2114" s="4" t="s">
        <v>15507</v>
      </c>
      <c r="J2114" s="4"/>
      <c r="K2114" s="4" t="s">
        <v>113</v>
      </c>
      <c r="L2114" s="4" t="s">
        <v>887</v>
      </c>
      <c r="M2114" s="4" t="s">
        <v>15634</v>
      </c>
      <c r="N2114" s="4"/>
      <c r="O2114" s="4" t="s">
        <v>15661</v>
      </c>
      <c r="P2114" s="2" t="s">
        <v>15662</v>
      </c>
      <c r="Q2114" s="2" t="s">
        <v>15663</v>
      </c>
      <c r="R2114" s="4" t="s">
        <v>50</v>
      </c>
      <c r="S2114" s="4" t="s">
        <v>15664</v>
      </c>
      <c r="T2114" s="4" t="s">
        <v>107</v>
      </c>
      <c r="U2114" s="4"/>
      <c r="V2114" s="4"/>
      <c r="W2114" s="4"/>
      <c r="X2114" s="2" t="s">
        <v>15639</v>
      </c>
      <c r="Y2114" s="4" t="s">
        <v>77</v>
      </c>
      <c r="Z2114" s="4"/>
      <c r="AA2114" s="4"/>
      <c r="AB2114" s="4"/>
    </row>
    <row r="2115" customFormat="false" ht="75" hidden="false" customHeight="true" outlineLevel="0" collapsed="false">
      <c r="A2115" s="4" t="s">
        <v>15665</v>
      </c>
      <c r="B2115" s="4" t="s">
        <v>15666</v>
      </c>
      <c r="C2115" s="4" t="s">
        <v>15667</v>
      </c>
      <c r="D2115" s="4" t="n">
        <v>2015</v>
      </c>
      <c r="E2115" s="4" t="s">
        <v>91</v>
      </c>
      <c r="F2115" s="4" t="s">
        <v>15668</v>
      </c>
      <c r="G2115" s="4" t="str">
        <f aca="false">IF(LEFT(I2115,3)="R1 ","L6",IF(D2115&gt;=2014,"L1",IF(D2115&gt;=1998,"L2",IF(D2115&gt;=1987,"L3",IF(D2115&gt;=1978,"L4",IF(D2115&gt;=1965,"L5","L6"))))))</f>
        <v>L1</v>
      </c>
      <c r="H2115" s="4" t="str">
        <f aca="false">IFERROR(INDEX(Lanes!$C$2:$C$60,MATCH(LEFT(I2115,FIND(" ",I2115)-1),Lanes!$A$2:$A$60,0)),"?")</f>
        <v>V</v>
      </c>
      <c r="I2115" s="4" t="s">
        <v>15507</v>
      </c>
      <c r="J2115" s="4" t="s">
        <v>15046</v>
      </c>
      <c r="K2115" s="4" t="s">
        <v>44</v>
      </c>
      <c r="L2115" s="4" t="s">
        <v>93</v>
      </c>
      <c r="M2115" s="4" t="s">
        <v>8226</v>
      </c>
      <c r="N2115" s="4"/>
      <c r="O2115" s="4" t="s">
        <v>15669</v>
      </c>
      <c r="P2115" s="2" t="s">
        <v>15670</v>
      </c>
      <c r="Q2115" s="2" t="s">
        <v>15671</v>
      </c>
      <c r="R2115" s="4" t="s">
        <v>50</v>
      </c>
      <c r="S2115" s="4" t="s">
        <v>15672</v>
      </c>
      <c r="T2115" s="4" t="s">
        <v>402</v>
      </c>
      <c r="U2115" s="4"/>
      <c r="V2115" s="4"/>
      <c r="W2115" s="4"/>
      <c r="X2115" s="2" t="s">
        <v>15673</v>
      </c>
      <c r="Y2115" s="4" t="s">
        <v>77</v>
      </c>
      <c r="Z2115" s="4"/>
      <c r="AA2115" s="4"/>
      <c r="AB2115" s="4"/>
    </row>
    <row r="2116" customFormat="false" ht="75" hidden="false" customHeight="true" outlineLevel="0" collapsed="false">
      <c r="A2116" s="4" t="s">
        <v>15674</v>
      </c>
      <c r="B2116" s="4" t="s">
        <v>15666</v>
      </c>
      <c r="C2116" s="4" t="s">
        <v>15675</v>
      </c>
      <c r="D2116" s="4" t="n">
        <v>2017</v>
      </c>
      <c r="E2116" s="4" t="s">
        <v>91</v>
      </c>
      <c r="F2116" s="4" t="s">
        <v>14026</v>
      </c>
      <c r="G2116" s="4" t="str">
        <f aca="false">IF(LEFT(I2116,3)="R1 ","L6",IF(D2116&gt;=2014,"L1",IF(D2116&gt;=1998,"L2",IF(D2116&gt;=1987,"L3",IF(D2116&gt;=1978,"L4",IF(D2116&gt;=1965,"L5","L6"))))))</f>
        <v>L1</v>
      </c>
      <c r="H2116" s="4" t="str">
        <f aca="false">IFERROR(INDEX(Lanes!$C$2:$C$60,MATCH(LEFT(I2116,FIND(" ",I2116)-1),Lanes!$A$2:$A$60,0)),"?")</f>
        <v>V</v>
      </c>
      <c r="I2116" s="4" t="s">
        <v>15507</v>
      </c>
      <c r="J2116" s="4" t="s">
        <v>15046</v>
      </c>
      <c r="K2116" s="4" t="s">
        <v>69</v>
      </c>
      <c r="L2116" s="4" t="s">
        <v>93</v>
      </c>
      <c r="M2116" s="4" t="s">
        <v>8226</v>
      </c>
      <c r="N2116" s="4"/>
      <c r="O2116" s="4" t="s">
        <v>15676</v>
      </c>
      <c r="P2116" s="2" t="s">
        <v>15677</v>
      </c>
      <c r="Q2116" s="2" t="s">
        <v>15678</v>
      </c>
      <c r="R2116" s="4" t="s">
        <v>50</v>
      </c>
      <c r="S2116" s="4" t="s">
        <v>15679</v>
      </c>
      <c r="T2116" s="4" t="s">
        <v>107</v>
      </c>
      <c r="U2116" s="4"/>
      <c r="V2116" s="4"/>
      <c r="W2116" s="4"/>
      <c r="X2116" s="2" t="s">
        <v>15673</v>
      </c>
      <c r="Y2116" s="4" t="s">
        <v>77</v>
      </c>
      <c r="Z2116" s="4"/>
      <c r="AA2116" s="4"/>
      <c r="AB2116" s="4"/>
    </row>
    <row r="2117" customFormat="false" ht="75" hidden="false" customHeight="true" outlineLevel="0" collapsed="false">
      <c r="A2117" s="4" t="s">
        <v>15680</v>
      </c>
      <c r="B2117" s="4" t="s">
        <v>15666</v>
      </c>
      <c r="C2117" s="4" t="s">
        <v>15681</v>
      </c>
      <c r="D2117" s="4" t="n">
        <v>2018</v>
      </c>
      <c r="E2117" s="4" t="s">
        <v>91</v>
      </c>
      <c r="F2117" s="4" t="s">
        <v>15668</v>
      </c>
      <c r="G2117" s="4" t="str">
        <f aca="false">IF(LEFT(I2117,3)="R1 ","L6",IF(D2117&gt;=2014,"L1",IF(D2117&gt;=1998,"L2",IF(D2117&gt;=1987,"L3",IF(D2117&gt;=1978,"L4",IF(D2117&gt;=1965,"L5","L6"))))))</f>
        <v>L1</v>
      </c>
      <c r="H2117" s="4" t="str">
        <f aca="false">IFERROR(INDEX(Lanes!$C$2:$C$60,MATCH(LEFT(I2117,FIND(" ",I2117)-1),Lanes!$A$2:$A$60,0)),"?")</f>
        <v>V</v>
      </c>
      <c r="I2117" s="4" t="s">
        <v>15507</v>
      </c>
      <c r="J2117" s="4" t="s">
        <v>15046</v>
      </c>
      <c r="K2117" s="4" t="s">
        <v>69</v>
      </c>
      <c r="L2117" s="4" t="s">
        <v>93</v>
      </c>
      <c r="M2117" s="4" t="s">
        <v>8226</v>
      </c>
      <c r="N2117" s="4"/>
      <c r="O2117" s="4" t="s">
        <v>15682</v>
      </c>
      <c r="P2117" s="2" t="s">
        <v>15683</v>
      </c>
      <c r="Q2117" s="2" t="s">
        <v>15684</v>
      </c>
      <c r="R2117" s="4" t="s">
        <v>50</v>
      </c>
      <c r="S2117" s="4" t="s">
        <v>15685</v>
      </c>
      <c r="T2117" s="4" t="s">
        <v>107</v>
      </c>
      <c r="U2117" s="4"/>
      <c r="V2117" s="4"/>
      <c r="W2117" s="4"/>
      <c r="X2117" s="2" t="s">
        <v>15673</v>
      </c>
      <c r="Y2117" s="4" t="s">
        <v>77</v>
      </c>
      <c r="Z2117" s="4"/>
      <c r="AA2117" s="4"/>
      <c r="AB2117" s="4"/>
    </row>
    <row r="2118" customFormat="false" ht="75" hidden="false" customHeight="true" outlineLevel="0" collapsed="false">
      <c r="A2118" s="4" t="s">
        <v>15686</v>
      </c>
      <c r="B2118" s="4" t="s">
        <v>15666</v>
      </c>
      <c r="C2118" s="4" t="s">
        <v>15687</v>
      </c>
      <c r="D2118" s="4" t="n">
        <v>2019</v>
      </c>
      <c r="E2118" s="4" t="s">
        <v>91</v>
      </c>
      <c r="F2118" s="4" t="s">
        <v>15668</v>
      </c>
      <c r="G2118" s="4" t="str">
        <f aca="false">IF(LEFT(I2118,3)="R1 ","L6",IF(D2118&gt;=2014,"L1",IF(D2118&gt;=1998,"L2",IF(D2118&gt;=1987,"L3",IF(D2118&gt;=1978,"L4",IF(D2118&gt;=1965,"L5","L6"))))))</f>
        <v>L1</v>
      </c>
      <c r="H2118" s="4" t="str">
        <f aca="false">IFERROR(INDEX(Lanes!$C$2:$C$60,MATCH(LEFT(I2118,FIND(" ",I2118)-1),Lanes!$A$2:$A$60,0)),"?")</f>
        <v>V</v>
      </c>
      <c r="I2118" s="4" t="s">
        <v>15507</v>
      </c>
      <c r="J2118" s="4" t="s">
        <v>15046</v>
      </c>
      <c r="K2118" s="4" t="s">
        <v>69</v>
      </c>
      <c r="L2118" s="4" t="s">
        <v>93</v>
      </c>
      <c r="M2118" s="4" t="s">
        <v>8226</v>
      </c>
      <c r="N2118" s="4"/>
      <c r="O2118" s="4" t="s">
        <v>12128</v>
      </c>
      <c r="P2118" s="2" t="s">
        <v>15688</v>
      </c>
      <c r="Q2118" s="2" t="s">
        <v>15689</v>
      </c>
      <c r="R2118" s="4" t="s">
        <v>50</v>
      </c>
      <c r="S2118" s="4" t="s">
        <v>15690</v>
      </c>
      <c r="T2118" s="4" t="s">
        <v>107</v>
      </c>
      <c r="U2118" s="4"/>
      <c r="V2118" s="4"/>
      <c r="W2118" s="4"/>
      <c r="X2118" s="2" t="s">
        <v>15673</v>
      </c>
      <c r="Y2118" s="4" t="s">
        <v>77</v>
      </c>
      <c r="Z2118" s="4"/>
      <c r="AA2118" s="4"/>
      <c r="AB2118" s="4"/>
    </row>
    <row r="2119" customFormat="false" ht="75" hidden="false" customHeight="true" outlineLevel="0" collapsed="false">
      <c r="A2119" s="4" t="s">
        <v>15691</v>
      </c>
      <c r="B2119" s="4" t="s">
        <v>15666</v>
      </c>
      <c r="C2119" s="4" t="s">
        <v>15692</v>
      </c>
      <c r="D2119" s="4" t="n">
        <v>2020</v>
      </c>
      <c r="E2119" s="4" t="s">
        <v>91</v>
      </c>
      <c r="F2119" s="4" t="s">
        <v>15668</v>
      </c>
      <c r="G2119" s="4" t="str">
        <f aca="false">IF(LEFT(I2119,3)="R1 ","L6",IF(D2119&gt;=2014,"L1",IF(D2119&gt;=1998,"L2",IF(D2119&gt;=1987,"L3",IF(D2119&gt;=1978,"L4",IF(D2119&gt;=1965,"L5","L6"))))))</f>
        <v>L1</v>
      </c>
      <c r="H2119" s="4" t="str">
        <f aca="false">IFERROR(INDEX(Lanes!$C$2:$C$60,MATCH(LEFT(I2119,FIND(" ",I2119)-1),Lanes!$A$2:$A$60,0)),"?")</f>
        <v>V</v>
      </c>
      <c r="I2119" s="4" t="s">
        <v>15507</v>
      </c>
      <c r="J2119" s="4" t="s">
        <v>15046</v>
      </c>
      <c r="K2119" s="4" t="s">
        <v>69</v>
      </c>
      <c r="L2119" s="4" t="s">
        <v>93</v>
      </c>
      <c r="M2119" s="4" t="s">
        <v>8226</v>
      </c>
      <c r="N2119" s="4"/>
      <c r="O2119" s="4" t="s">
        <v>15693</v>
      </c>
      <c r="P2119" s="2" t="s">
        <v>15694</v>
      </c>
      <c r="Q2119" s="2" t="s">
        <v>15695</v>
      </c>
      <c r="R2119" s="4" t="s">
        <v>50</v>
      </c>
      <c r="S2119" s="4" t="s">
        <v>15696</v>
      </c>
      <c r="T2119" s="4" t="s">
        <v>52</v>
      </c>
      <c r="U2119" s="4"/>
      <c r="V2119" s="4"/>
      <c r="W2119" s="4"/>
      <c r="X2119" s="2" t="s">
        <v>15673</v>
      </c>
      <c r="Y2119" s="4" t="s">
        <v>77</v>
      </c>
      <c r="Z2119" s="4"/>
      <c r="AA2119" s="4"/>
      <c r="AB2119" s="4"/>
    </row>
    <row r="2120" customFormat="false" ht="75" hidden="false" customHeight="true" outlineLevel="0" collapsed="false">
      <c r="A2120" s="4" t="s">
        <v>15697</v>
      </c>
      <c r="B2120" s="4" t="s">
        <v>15666</v>
      </c>
      <c r="C2120" s="4" t="s">
        <v>15698</v>
      </c>
      <c r="D2120" s="4" t="n">
        <v>2022</v>
      </c>
      <c r="E2120" s="4" t="s">
        <v>91</v>
      </c>
      <c r="F2120" s="4" t="s">
        <v>15668</v>
      </c>
      <c r="G2120" s="4" t="str">
        <f aca="false">IF(LEFT(I2120,3)="R1 ","L6",IF(D2120&gt;=2014,"L1",IF(D2120&gt;=1998,"L2",IF(D2120&gt;=1987,"L3",IF(D2120&gt;=1978,"L4",IF(D2120&gt;=1965,"L5","L6"))))))</f>
        <v>L1</v>
      </c>
      <c r="H2120" s="4" t="str">
        <f aca="false">IFERROR(INDEX(Lanes!$C$2:$C$60,MATCH(LEFT(I2120,FIND(" ",I2120)-1),Lanes!$A$2:$A$60,0)),"?")</f>
        <v>V</v>
      </c>
      <c r="I2120" s="4" t="s">
        <v>15507</v>
      </c>
      <c r="J2120" s="4" t="s">
        <v>15046</v>
      </c>
      <c r="K2120" s="4" t="s">
        <v>113</v>
      </c>
      <c r="L2120" s="4" t="s">
        <v>93</v>
      </c>
      <c r="M2120" s="4" t="s">
        <v>8226</v>
      </c>
      <c r="N2120" s="4"/>
      <c r="O2120" s="4" t="s">
        <v>15699</v>
      </c>
      <c r="P2120" s="2" t="s">
        <v>15700</v>
      </c>
      <c r="Q2120" s="2" t="s">
        <v>15701</v>
      </c>
      <c r="R2120" s="4" t="s">
        <v>50</v>
      </c>
      <c r="S2120" s="4" t="s">
        <v>15702</v>
      </c>
      <c r="T2120" s="4" t="s">
        <v>52</v>
      </c>
      <c r="U2120" s="4"/>
      <c r="V2120" s="4"/>
      <c r="W2120" s="4"/>
      <c r="X2120" s="2" t="s">
        <v>15673</v>
      </c>
      <c r="Y2120" s="4" t="s">
        <v>77</v>
      </c>
      <c r="Z2120" s="4"/>
      <c r="AA2120" s="4"/>
      <c r="AB2120" s="4"/>
    </row>
    <row r="2121" customFormat="false" ht="75" hidden="false" customHeight="true" outlineLevel="0" collapsed="false">
      <c r="A2121" s="4" t="s">
        <v>15703</v>
      </c>
      <c r="B2121" s="4" t="s">
        <v>15666</v>
      </c>
      <c r="C2121" s="4" t="s">
        <v>15704</v>
      </c>
      <c r="D2121" s="4" t="n">
        <v>2024</v>
      </c>
      <c r="E2121" s="4" t="s">
        <v>91</v>
      </c>
      <c r="F2121" s="4" t="s">
        <v>15668</v>
      </c>
      <c r="G2121" s="4" t="str">
        <f aca="false">IF(LEFT(I2121,3)="R1 ","L6",IF(D2121&gt;=2014,"L1",IF(D2121&gt;=1998,"L2",IF(D2121&gt;=1987,"L3",IF(D2121&gt;=1978,"L4",IF(D2121&gt;=1965,"L5","L6"))))))</f>
        <v>L1</v>
      </c>
      <c r="H2121" s="4" t="str">
        <f aca="false">IFERROR(INDEX(Lanes!$C$2:$C$60,MATCH(LEFT(I2121,FIND(" ",I2121)-1),Lanes!$A$2:$A$60,0)),"?")</f>
        <v>V</v>
      </c>
      <c r="I2121" s="4" t="s">
        <v>15507</v>
      </c>
      <c r="J2121" s="4" t="s">
        <v>15046</v>
      </c>
      <c r="K2121" s="4" t="s">
        <v>113</v>
      </c>
      <c r="L2121" s="4" t="s">
        <v>93</v>
      </c>
      <c r="M2121" s="4" t="s">
        <v>8226</v>
      </c>
      <c r="N2121" s="4"/>
      <c r="O2121" s="4" t="s">
        <v>15705</v>
      </c>
      <c r="P2121" s="2" t="s">
        <v>15706</v>
      </c>
      <c r="Q2121" s="2" t="s">
        <v>15707</v>
      </c>
      <c r="R2121" s="4" t="s">
        <v>50</v>
      </c>
      <c r="S2121" s="4" t="s">
        <v>15708</v>
      </c>
      <c r="T2121" s="4" t="s">
        <v>107</v>
      </c>
      <c r="U2121" s="4"/>
      <c r="V2121" s="4"/>
      <c r="W2121" s="4"/>
      <c r="X2121" s="2" t="s">
        <v>15673</v>
      </c>
      <c r="Y2121" s="4" t="s">
        <v>77</v>
      </c>
      <c r="Z2121" s="4"/>
      <c r="AA2121" s="4"/>
      <c r="AB2121" s="4"/>
    </row>
    <row r="2122" customFormat="false" ht="75" hidden="false" customHeight="true" outlineLevel="0" collapsed="false">
      <c r="A2122" s="4" t="s">
        <v>15709</v>
      </c>
      <c r="B2122" s="4" t="s">
        <v>15666</v>
      </c>
      <c r="C2122" s="4" t="s">
        <v>15710</v>
      </c>
      <c r="D2122" s="4" t="n">
        <v>2025</v>
      </c>
      <c r="E2122" s="4" t="s">
        <v>91</v>
      </c>
      <c r="F2122" s="4" t="s">
        <v>15668</v>
      </c>
      <c r="G2122" s="4" t="str">
        <f aca="false">IF(LEFT(I2122,3)="R1 ","L6",IF(D2122&gt;=2014,"L1",IF(D2122&gt;=1998,"L2",IF(D2122&gt;=1987,"L3",IF(D2122&gt;=1978,"L4",IF(D2122&gt;=1965,"L5","L6"))))))</f>
        <v>L1</v>
      </c>
      <c r="H2122" s="4" t="str">
        <f aca="false">IFERROR(INDEX(Lanes!$C$2:$C$60,MATCH(LEFT(I2122,FIND(" ",I2122)-1),Lanes!$A$2:$A$60,0)),"?")</f>
        <v>V</v>
      </c>
      <c r="I2122" s="4" t="s">
        <v>15507</v>
      </c>
      <c r="J2122" s="4" t="s">
        <v>15046</v>
      </c>
      <c r="K2122" s="4" t="s">
        <v>113</v>
      </c>
      <c r="L2122" s="4" t="s">
        <v>93</v>
      </c>
      <c r="M2122" s="4" t="s">
        <v>8226</v>
      </c>
      <c r="N2122" s="4"/>
      <c r="O2122" s="4" t="s">
        <v>15711</v>
      </c>
      <c r="P2122" s="2" t="s">
        <v>15712</v>
      </c>
      <c r="Q2122" s="2" t="s">
        <v>15713</v>
      </c>
      <c r="R2122" s="4" t="s">
        <v>50</v>
      </c>
      <c r="S2122" s="4" t="s">
        <v>15710</v>
      </c>
      <c r="T2122" s="4" t="s">
        <v>107</v>
      </c>
      <c r="U2122" s="4"/>
      <c r="V2122" s="4" t="s">
        <v>10576</v>
      </c>
      <c r="W2122" s="4"/>
      <c r="X2122" s="2" t="s">
        <v>15673</v>
      </c>
      <c r="Y2122" s="4" t="s">
        <v>77</v>
      </c>
      <c r="Z2122" s="4"/>
      <c r="AA2122" s="4"/>
      <c r="AB2122" s="4"/>
    </row>
    <row r="2123" customFormat="false" ht="75" hidden="false" customHeight="true" outlineLevel="0" collapsed="false">
      <c r="A2123" s="4" t="s">
        <v>15714</v>
      </c>
      <c r="B2123" s="4" t="s">
        <v>15715</v>
      </c>
      <c r="C2123" s="4" t="s">
        <v>15716</v>
      </c>
      <c r="D2123" s="4" t="n">
        <v>2011</v>
      </c>
      <c r="E2123" s="4" t="s">
        <v>91</v>
      </c>
      <c r="F2123" s="4" t="s">
        <v>15717</v>
      </c>
      <c r="G2123" s="4" t="str">
        <f aca="false">IF(LEFT(I2123,3)="R1 ","L6",IF(D2123&gt;=2014,"L1",IF(D2123&gt;=1998,"L2",IF(D2123&gt;=1987,"L3",IF(D2123&gt;=1978,"L4",IF(D2123&gt;=1965,"L5","L6"))))))</f>
        <v>L2</v>
      </c>
      <c r="H2123" s="4" t="str">
        <f aca="false">IFERROR(INDEX(Lanes!$C$2:$C$60,MATCH(LEFT(I2123,FIND(" ",I2123)-1),Lanes!$A$2:$A$60,0)),"?")</f>
        <v>V</v>
      </c>
      <c r="I2123" s="4" t="s">
        <v>15507</v>
      </c>
      <c r="J2123" s="4"/>
      <c r="K2123" s="4" t="s">
        <v>69</v>
      </c>
      <c r="L2123" s="4" t="s">
        <v>45</v>
      </c>
      <c r="M2123" s="4" t="s">
        <v>131</v>
      </c>
      <c r="N2123" s="4"/>
      <c r="O2123" s="4" t="s">
        <v>15718</v>
      </c>
      <c r="P2123" s="2" t="s">
        <v>15719</v>
      </c>
      <c r="Q2123" s="2" t="s">
        <v>15720</v>
      </c>
      <c r="R2123" s="4" t="s">
        <v>50</v>
      </c>
      <c r="S2123" s="4" t="s">
        <v>15721</v>
      </c>
      <c r="T2123" s="4" t="s">
        <v>107</v>
      </c>
      <c r="U2123" s="4"/>
      <c r="V2123" s="4"/>
      <c r="W2123" s="4"/>
      <c r="X2123" s="2" t="s">
        <v>15722</v>
      </c>
      <c r="Y2123" s="4" t="s">
        <v>77</v>
      </c>
      <c r="Z2123" s="4"/>
      <c r="AA2123" s="4"/>
      <c r="AB2123" s="4"/>
    </row>
    <row r="2124" customFormat="false" ht="75" hidden="false" customHeight="true" outlineLevel="0" collapsed="false">
      <c r="A2124" s="4" t="s">
        <v>15723</v>
      </c>
      <c r="B2124" s="4" t="s">
        <v>15715</v>
      </c>
      <c r="C2124" s="4" t="s">
        <v>15724</v>
      </c>
      <c r="D2124" s="4" t="n">
        <v>2014</v>
      </c>
      <c r="E2124" s="4" t="s">
        <v>91</v>
      </c>
      <c r="F2124" s="4" t="s">
        <v>9025</v>
      </c>
      <c r="G2124" s="4" t="str">
        <f aca="false">IF(LEFT(I2124,3)="R1 ","L6",IF(D2124&gt;=2014,"L1",IF(D2124&gt;=1998,"L2",IF(D2124&gt;=1987,"L3",IF(D2124&gt;=1978,"L4",IF(D2124&gt;=1965,"L5","L6"))))))</f>
        <v>L1</v>
      </c>
      <c r="H2124" s="4" t="str">
        <f aca="false">IFERROR(INDEX(Lanes!$C$2:$C$60,MATCH(LEFT(I2124,FIND(" ",I2124)-1),Lanes!$A$2:$A$60,0)),"?")</f>
        <v>V</v>
      </c>
      <c r="I2124" s="4" t="s">
        <v>15507</v>
      </c>
      <c r="J2124" s="4"/>
      <c r="K2124" s="4" t="s">
        <v>69</v>
      </c>
      <c r="L2124" s="4" t="s">
        <v>45</v>
      </c>
      <c r="M2124" s="4" t="s">
        <v>131</v>
      </c>
      <c r="N2124" s="4"/>
      <c r="O2124" s="4" t="s">
        <v>15725</v>
      </c>
      <c r="P2124" s="2" t="s">
        <v>15726</v>
      </c>
      <c r="Q2124" s="2" t="s">
        <v>15727</v>
      </c>
      <c r="R2124" s="4" t="s">
        <v>50</v>
      </c>
      <c r="S2124" s="4" t="s">
        <v>15728</v>
      </c>
      <c r="T2124" s="4" t="s">
        <v>52</v>
      </c>
      <c r="U2124" s="4"/>
      <c r="V2124" s="4"/>
      <c r="W2124" s="4"/>
      <c r="X2124" s="2" t="s">
        <v>15722</v>
      </c>
      <c r="Y2124" s="4" t="s">
        <v>77</v>
      </c>
      <c r="Z2124" s="4"/>
      <c r="AA2124" s="4"/>
      <c r="AB2124" s="4"/>
    </row>
    <row r="2125" customFormat="false" ht="75" hidden="false" customHeight="true" outlineLevel="0" collapsed="false">
      <c r="A2125" s="4" t="s">
        <v>15729</v>
      </c>
      <c r="B2125" s="4" t="s">
        <v>15715</v>
      </c>
      <c r="C2125" s="4" t="s">
        <v>15730</v>
      </c>
      <c r="D2125" s="4" t="n">
        <v>2017</v>
      </c>
      <c r="E2125" s="4" t="s">
        <v>91</v>
      </c>
      <c r="F2125" s="4" t="s">
        <v>9025</v>
      </c>
      <c r="G2125" s="4" t="str">
        <f aca="false">IF(LEFT(I2125,3)="R1 ","L6",IF(D2125&gt;=2014,"L1",IF(D2125&gt;=1998,"L2",IF(D2125&gt;=1987,"L3",IF(D2125&gt;=1978,"L4",IF(D2125&gt;=1965,"L5","L6"))))))</f>
        <v>L1</v>
      </c>
      <c r="H2125" s="4" t="str">
        <f aca="false">IFERROR(INDEX(Lanes!$C$2:$C$60,MATCH(LEFT(I2125,FIND(" ",I2125)-1),Lanes!$A$2:$A$60,0)),"?")</f>
        <v>V</v>
      </c>
      <c r="I2125" s="4" t="s">
        <v>15507</v>
      </c>
      <c r="J2125" s="4"/>
      <c r="K2125" s="4" t="s">
        <v>2528</v>
      </c>
      <c r="L2125" s="4" t="s">
        <v>45</v>
      </c>
      <c r="M2125" s="4" t="s">
        <v>131</v>
      </c>
      <c r="N2125" s="4"/>
      <c r="O2125" s="4" t="s">
        <v>15731</v>
      </c>
      <c r="P2125" s="2" t="s">
        <v>15732</v>
      </c>
      <c r="Q2125" s="2" t="s">
        <v>15733</v>
      </c>
      <c r="R2125" s="4" t="s">
        <v>50</v>
      </c>
      <c r="S2125" s="4" t="s">
        <v>15734</v>
      </c>
      <c r="T2125" s="4" t="s">
        <v>107</v>
      </c>
      <c r="U2125" s="4"/>
      <c r="V2125" s="4"/>
      <c r="W2125" s="4"/>
      <c r="X2125" s="2" t="s">
        <v>15722</v>
      </c>
      <c r="Y2125" s="4" t="s">
        <v>77</v>
      </c>
      <c r="Z2125" s="4"/>
      <c r="AA2125" s="4"/>
      <c r="AB2125" s="4"/>
    </row>
    <row r="2126" customFormat="false" ht="75" hidden="false" customHeight="true" outlineLevel="0" collapsed="false">
      <c r="A2126" s="4" t="s">
        <v>15735</v>
      </c>
      <c r="B2126" s="4" t="s">
        <v>15715</v>
      </c>
      <c r="C2126" s="4" t="s">
        <v>15736</v>
      </c>
      <c r="D2126" s="4" t="n">
        <v>2022</v>
      </c>
      <c r="E2126" s="4" t="s">
        <v>91</v>
      </c>
      <c r="F2126" s="4" t="s">
        <v>9025</v>
      </c>
      <c r="G2126" s="4" t="str">
        <f aca="false">IF(LEFT(I2126,3)="R1 ","L6",IF(D2126&gt;=2014,"L1",IF(D2126&gt;=1998,"L2",IF(D2126&gt;=1987,"L3",IF(D2126&gt;=1978,"L4",IF(D2126&gt;=1965,"L5","L6"))))))</f>
        <v>L1</v>
      </c>
      <c r="H2126" s="4" t="str">
        <f aca="false">IFERROR(INDEX(Lanes!$C$2:$C$60,MATCH(LEFT(I2126,FIND(" ",I2126)-1),Lanes!$A$2:$A$60,0)),"?")</f>
        <v>V</v>
      </c>
      <c r="I2126" s="4" t="s">
        <v>15507</v>
      </c>
      <c r="J2126" s="4"/>
      <c r="K2126" s="4" t="s">
        <v>69</v>
      </c>
      <c r="L2126" s="4" t="s">
        <v>45</v>
      </c>
      <c r="M2126" s="4" t="s">
        <v>131</v>
      </c>
      <c r="N2126" s="4"/>
      <c r="O2126" s="4" t="s">
        <v>15737</v>
      </c>
      <c r="P2126" s="2" t="s">
        <v>15738</v>
      </c>
      <c r="Q2126" s="2" t="s">
        <v>15739</v>
      </c>
      <c r="R2126" s="4" t="s">
        <v>50</v>
      </c>
      <c r="S2126" s="4" t="s">
        <v>15740</v>
      </c>
      <c r="T2126" s="4" t="s">
        <v>107</v>
      </c>
      <c r="U2126" s="4"/>
      <c r="V2126" s="4"/>
      <c r="W2126" s="4"/>
      <c r="X2126" s="2" t="s">
        <v>15722</v>
      </c>
      <c r="Y2126" s="4" t="s">
        <v>77</v>
      </c>
      <c r="Z2126" s="4"/>
      <c r="AA2126" s="4"/>
      <c r="AB2126" s="4"/>
    </row>
    <row r="2127" customFormat="false" ht="75" hidden="false" customHeight="true" outlineLevel="0" collapsed="false">
      <c r="A2127" s="4" t="s">
        <v>15741</v>
      </c>
      <c r="B2127" s="4" t="s">
        <v>15742</v>
      </c>
      <c r="C2127" s="4" t="s">
        <v>15743</v>
      </c>
      <c r="D2127" s="4" t="n">
        <v>2017</v>
      </c>
      <c r="E2127" s="4" t="s">
        <v>91</v>
      </c>
      <c r="F2127" s="4" t="s">
        <v>15744</v>
      </c>
      <c r="G2127" s="4" t="str">
        <f aca="false">IF(LEFT(I2127,3)="R1 ","L6",IF(D2127&gt;=2014,"L1",IF(D2127&gt;=1998,"L2",IF(D2127&gt;=1987,"L3",IF(D2127&gt;=1978,"L4",IF(D2127&gt;=1965,"L5","L6"))))))</f>
        <v>L1</v>
      </c>
      <c r="H2127" s="4" t="str">
        <f aca="false">IFERROR(INDEX(Lanes!$C$2:$C$60,MATCH(LEFT(I2127,FIND(" ",I2127)-1),Lanes!$A$2:$A$60,0)),"?")</f>
        <v>V</v>
      </c>
      <c r="I2127" s="4" t="s">
        <v>15507</v>
      </c>
      <c r="J2127" s="4"/>
      <c r="K2127" s="4" t="s">
        <v>113</v>
      </c>
      <c r="L2127" s="4" t="s">
        <v>753</v>
      </c>
      <c r="M2127" s="4" t="s">
        <v>1993</v>
      </c>
      <c r="N2127" s="4"/>
      <c r="O2127" s="4" t="s">
        <v>15745</v>
      </c>
      <c r="P2127" s="2" t="s">
        <v>15746</v>
      </c>
      <c r="Q2127" s="2" t="s">
        <v>15747</v>
      </c>
      <c r="R2127" s="4" t="s">
        <v>50</v>
      </c>
      <c r="S2127" s="4" t="s">
        <v>15748</v>
      </c>
      <c r="T2127" s="4" t="s">
        <v>107</v>
      </c>
      <c r="U2127" s="4"/>
      <c r="V2127" s="4"/>
      <c r="W2127" s="4"/>
      <c r="X2127" s="2" t="s">
        <v>15749</v>
      </c>
      <c r="Y2127" s="4" t="s">
        <v>77</v>
      </c>
      <c r="Z2127" s="4"/>
      <c r="AA2127" s="4"/>
      <c r="AB2127" s="4"/>
    </row>
    <row r="2128" customFormat="false" ht="75" hidden="false" customHeight="true" outlineLevel="0" collapsed="false">
      <c r="A2128" s="4" t="s">
        <v>15750</v>
      </c>
      <c r="B2128" s="4" t="s">
        <v>15742</v>
      </c>
      <c r="C2128" s="4" t="s">
        <v>15751</v>
      </c>
      <c r="D2128" s="4" t="n">
        <v>2020</v>
      </c>
      <c r="E2128" s="4" t="s">
        <v>91</v>
      </c>
      <c r="F2128" s="4" t="s">
        <v>15744</v>
      </c>
      <c r="G2128" s="4" t="str">
        <f aca="false">IF(LEFT(I2128,3)="R1 ","L6",IF(D2128&gt;=2014,"L1",IF(D2128&gt;=1998,"L2",IF(D2128&gt;=1987,"L3",IF(D2128&gt;=1978,"L4",IF(D2128&gt;=1965,"L5","L6"))))))</f>
        <v>L1</v>
      </c>
      <c r="H2128" s="4" t="str">
        <f aca="false">IFERROR(INDEX(Lanes!$C$2:$C$60,MATCH(LEFT(I2128,FIND(" ",I2128)-1),Lanes!$A$2:$A$60,0)),"?")</f>
        <v>V</v>
      </c>
      <c r="I2128" s="4" t="s">
        <v>15507</v>
      </c>
      <c r="J2128" s="4"/>
      <c r="K2128" s="4" t="s">
        <v>113</v>
      </c>
      <c r="L2128" s="4" t="s">
        <v>753</v>
      </c>
      <c r="M2128" s="4" t="s">
        <v>1993</v>
      </c>
      <c r="N2128" s="4"/>
      <c r="O2128" s="4" t="s">
        <v>15752</v>
      </c>
      <c r="P2128" s="2" t="s">
        <v>15753</v>
      </c>
      <c r="Q2128" s="2" t="s">
        <v>15754</v>
      </c>
      <c r="R2128" s="4" t="s">
        <v>50</v>
      </c>
      <c r="S2128" s="4" t="s">
        <v>15755</v>
      </c>
      <c r="T2128" s="4" t="s">
        <v>107</v>
      </c>
      <c r="U2128" s="4"/>
      <c r="V2128" s="4"/>
      <c r="W2128" s="4"/>
      <c r="X2128" s="2" t="s">
        <v>15756</v>
      </c>
      <c r="Y2128" s="4" t="s">
        <v>77</v>
      </c>
      <c r="Z2128" s="4"/>
      <c r="AA2128" s="4"/>
      <c r="AB2128" s="4"/>
    </row>
    <row r="2129" customFormat="false" ht="75" hidden="false" customHeight="true" outlineLevel="0" collapsed="false">
      <c r="A2129" s="4" t="s">
        <v>15757</v>
      </c>
      <c r="B2129" s="4" t="s">
        <v>15758</v>
      </c>
      <c r="C2129" s="4" t="s">
        <v>15759</v>
      </c>
      <c r="D2129" s="4" t="n">
        <v>2015</v>
      </c>
      <c r="E2129" s="4" t="s">
        <v>91</v>
      </c>
      <c r="F2129" s="4" t="s">
        <v>15760</v>
      </c>
      <c r="G2129" s="4" t="str">
        <f aca="false">IF(LEFT(I2129,3)="R1 ","L6",IF(D2129&gt;=2014,"L1",IF(D2129&gt;=1998,"L2",IF(D2129&gt;=1987,"L3",IF(D2129&gt;=1978,"L4",IF(D2129&gt;=1965,"L5","L6"))))))</f>
        <v>L1</v>
      </c>
      <c r="H2129" s="4" t="str">
        <f aca="false">IFERROR(INDEX(Lanes!$C$2:$C$60,MATCH(LEFT(I2129,FIND(" ",I2129)-1),Lanes!$A$2:$A$60,0)),"?")</f>
        <v>V</v>
      </c>
      <c r="I2129" s="4" t="s">
        <v>15507</v>
      </c>
      <c r="J2129" s="4" t="s">
        <v>15046</v>
      </c>
      <c r="K2129" s="4" t="s">
        <v>6706</v>
      </c>
      <c r="L2129" s="4" t="s">
        <v>93</v>
      </c>
      <c r="M2129" s="4" t="s">
        <v>15761</v>
      </c>
      <c r="N2129" s="4"/>
      <c r="O2129" s="4" t="s">
        <v>15762</v>
      </c>
      <c r="P2129" s="2" t="s">
        <v>15763</v>
      </c>
      <c r="Q2129" s="2" t="s">
        <v>15764</v>
      </c>
      <c r="R2129" s="4" t="s">
        <v>50</v>
      </c>
      <c r="S2129" s="4" t="s">
        <v>15765</v>
      </c>
      <c r="T2129" s="4" t="s">
        <v>107</v>
      </c>
      <c r="U2129" s="4"/>
      <c r="V2129" s="4"/>
      <c r="W2129" s="4"/>
      <c r="X2129" s="2" t="s">
        <v>15766</v>
      </c>
      <c r="Y2129" s="4" t="s">
        <v>77</v>
      </c>
      <c r="Z2129" s="4"/>
      <c r="AA2129" s="4"/>
      <c r="AB2129" s="4"/>
    </row>
    <row r="2130" customFormat="false" ht="75" hidden="false" customHeight="true" outlineLevel="0" collapsed="false">
      <c r="A2130" s="4" t="s">
        <v>15767</v>
      </c>
      <c r="B2130" s="4" t="s">
        <v>15758</v>
      </c>
      <c r="C2130" s="4" t="s">
        <v>15768</v>
      </c>
      <c r="D2130" s="4" t="n">
        <v>2016</v>
      </c>
      <c r="E2130" s="4" t="s">
        <v>91</v>
      </c>
      <c r="F2130" s="4" t="s">
        <v>15760</v>
      </c>
      <c r="G2130" s="4" t="str">
        <f aca="false">IF(LEFT(I2130,3)="R1 ","L6",IF(D2130&gt;=2014,"L1",IF(D2130&gt;=1998,"L2",IF(D2130&gt;=1987,"L3",IF(D2130&gt;=1978,"L4",IF(D2130&gt;=1965,"L5","L6"))))))</f>
        <v>L1</v>
      </c>
      <c r="H2130" s="4" t="str">
        <f aca="false">IFERROR(INDEX(Lanes!$C$2:$C$60,MATCH(LEFT(I2130,FIND(" ",I2130)-1),Lanes!$A$2:$A$60,0)),"?")</f>
        <v>V</v>
      </c>
      <c r="I2130" s="4" t="s">
        <v>15507</v>
      </c>
      <c r="J2130" s="4" t="s">
        <v>15046</v>
      </c>
      <c r="K2130" s="4" t="s">
        <v>6706</v>
      </c>
      <c r="L2130" s="4" t="s">
        <v>93</v>
      </c>
      <c r="M2130" s="4" t="s">
        <v>15761</v>
      </c>
      <c r="N2130" s="4"/>
      <c r="O2130" s="4" t="s">
        <v>15769</v>
      </c>
      <c r="P2130" s="2" t="s">
        <v>15770</v>
      </c>
      <c r="Q2130" s="2" t="s">
        <v>15771</v>
      </c>
      <c r="R2130" s="4" t="s">
        <v>50</v>
      </c>
      <c r="S2130" s="4" t="s">
        <v>15772</v>
      </c>
      <c r="T2130" s="4" t="s">
        <v>52</v>
      </c>
      <c r="U2130" s="4"/>
      <c r="V2130" s="4"/>
      <c r="W2130" s="4"/>
      <c r="X2130" s="2" t="s">
        <v>15766</v>
      </c>
      <c r="Y2130" s="4" t="s">
        <v>77</v>
      </c>
      <c r="Z2130" s="4"/>
      <c r="AA2130" s="4"/>
      <c r="AB2130" s="4"/>
    </row>
    <row r="2131" customFormat="false" ht="75" hidden="false" customHeight="true" outlineLevel="0" collapsed="false">
      <c r="A2131" s="4" t="s">
        <v>15773</v>
      </c>
      <c r="B2131" s="4" t="s">
        <v>15758</v>
      </c>
      <c r="C2131" s="4" t="s">
        <v>15774</v>
      </c>
      <c r="D2131" s="4" t="n">
        <v>2018</v>
      </c>
      <c r="E2131" s="4" t="s">
        <v>91</v>
      </c>
      <c r="F2131" s="4" t="s">
        <v>2916</v>
      </c>
      <c r="G2131" s="4" t="str">
        <f aca="false">IF(LEFT(I2131,3)="R1 ","L6",IF(D2131&gt;=2014,"L1",IF(D2131&gt;=1998,"L2",IF(D2131&gt;=1987,"L3",IF(D2131&gt;=1978,"L4",IF(D2131&gt;=1965,"L5","L6"))))))</f>
        <v>L1</v>
      </c>
      <c r="H2131" s="4" t="str">
        <f aca="false">IFERROR(INDEX(Lanes!$C$2:$C$60,MATCH(LEFT(I2131,FIND(" ",I2131)-1),Lanes!$A$2:$A$60,0)),"?")</f>
        <v>V</v>
      </c>
      <c r="I2131" s="4" t="s">
        <v>15507</v>
      </c>
      <c r="J2131" s="4" t="s">
        <v>15046</v>
      </c>
      <c r="K2131" s="4" t="s">
        <v>6706</v>
      </c>
      <c r="L2131" s="4" t="s">
        <v>93</v>
      </c>
      <c r="M2131" s="4" t="s">
        <v>15761</v>
      </c>
      <c r="N2131" s="4"/>
      <c r="O2131" s="4" t="s">
        <v>15775</v>
      </c>
      <c r="P2131" s="2" t="s">
        <v>15776</v>
      </c>
      <c r="Q2131" s="2" t="s">
        <v>15777</v>
      </c>
      <c r="R2131" s="4" t="s">
        <v>50</v>
      </c>
      <c r="S2131" s="4" t="s">
        <v>15778</v>
      </c>
      <c r="T2131" s="4" t="s">
        <v>107</v>
      </c>
      <c r="U2131" s="4"/>
      <c r="V2131" s="4"/>
      <c r="W2131" s="4"/>
      <c r="X2131" s="2" t="s">
        <v>15766</v>
      </c>
      <c r="Y2131" s="4" t="s">
        <v>77</v>
      </c>
      <c r="Z2131" s="4"/>
      <c r="AA2131" s="4"/>
      <c r="AB2131" s="4"/>
    </row>
    <row r="2132" customFormat="false" ht="75" hidden="false" customHeight="true" outlineLevel="0" collapsed="false">
      <c r="A2132" s="4" t="s">
        <v>15779</v>
      </c>
      <c r="B2132" s="4" t="s">
        <v>15780</v>
      </c>
      <c r="C2132" s="4" t="s">
        <v>15781</v>
      </c>
      <c r="D2132" s="4" t="n">
        <v>2015</v>
      </c>
      <c r="E2132" s="4" t="s">
        <v>91</v>
      </c>
      <c r="F2132" s="4" t="s">
        <v>15782</v>
      </c>
      <c r="G2132" s="4" t="str">
        <f aca="false">IF(LEFT(I2132,3)="R1 ","L6",IF(D2132&gt;=2014,"L1",IF(D2132&gt;=1998,"L2",IF(D2132&gt;=1987,"L3",IF(D2132&gt;=1978,"L4",IF(D2132&gt;=1965,"L5","L6"))))))</f>
        <v>L1</v>
      </c>
      <c r="H2132" s="4" t="str">
        <f aca="false">IFERROR(INDEX(Lanes!$C$2:$C$60,MATCH(LEFT(I2132,FIND(" ",I2132)-1),Lanes!$A$2:$A$60,0)),"?")</f>
        <v>V</v>
      </c>
      <c r="I2132" s="4" t="s">
        <v>15507</v>
      </c>
      <c r="J2132" s="4"/>
      <c r="K2132" s="4" t="s">
        <v>69</v>
      </c>
      <c r="L2132" s="4" t="s">
        <v>352</v>
      </c>
      <c r="M2132" s="4" t="s">
        <v>15783</v>
      </c>
      <c r="N2132" s="4"/>
      <c r="O2132" s="4" t="s">
        <v>15784</v>
      </c>
      <c r="P2132" s="2" t="s">
        <v>15785</v>
      </c>
      <c r="Q2132" s="2" t="s">
        <v>15786</v>
      </c>
      <c r="R2132" s="4" t="s">
        <v>50</v>
      </c>
      <c r="S2132" s="4" t="s">
        <v>15787</v>
      </c>
      <c r="T2132" s="4" t="s">
        <v>107</v>
      </c>
      <c r="U2132" s="4"/>
      <c r="V2132" s="4"/>
      <c r="W2132" s="4"/>
      <c r="X2132" s="2" t="s">
        <v>15788</v>
      </c>
      <c r="Y2132" s="4" t="s">
        <v>77</v>
      </c>
      <c r="Z2132" s="4"/>
      <c r="AA2132" s="4"/>
      <c r="AB2132" s="4"/>
    </row>
    <row r="2133" customFormat="false" ht="75" hidden="false" customHeight="true" outlineLevel="0" collapsed="false">
      <c r="A2133" s="4" t="s">
        <v>15789</v>
      </c>
      <c r="B2133" s="4" t="s">
        <v>15780</v>
      </c>
      <c r="C2133" s="4" t="s">
        <v>15790</v>
      </c>
      <c r="D2133" s="4" t="n">
        <v>2018</v>
      </c>
      <c r="E2133" s="4" t="s">
        <v>91</v>
      </c>
      <c r="F2133" s="4" t="s">
        <v>15782</v>
      </c>
      <c r="G2133" s="4" t="str">
        <f aca="false">IF(LEFT(I2133,3)="R1 ","L6",IF(D2133&gt;=2014,"L1",IF(D2133&gt;=1998,"L2",IF(D2133&gt;=1987,"L3",IF(D2133&gt;=1978,"L4",IF(D2133&gt;=1965,"L5","L6"))))))</f>
        <v>L1</v>
      </c>
      <c r="H2133" s="4" t="str">
        <f aca="false">IFERROR(INDEX(Lanes!$C$2:$C$60,MATCH(LEFT(I2133,FIND(" ",I2133)-1),Lanes!$A$2:$A$60,0)),"?")</f>
        <v>V</v>
      </c>
      <c r="I2133" s="4" t="s">
        <v>15507</v>
      </c>
      <c r="J2133" s="4"/>
      <c r="K2133" s="4" t="s">
        <v>69</v>
      </c>
      <c r="L2133" s="4" t="s">
        <v>352</v>
      </c>
      <c r="M2133" s="4" t="s">
        <v>15783</v>
      </c>
      <c r="N2133" s="4"/>
      <c r="O2133" s="4" t="s">
        <v>15791</v>
      </c>
      <c r="P2133" s="2" t="s">
        <v>15792</v>
      </c>
      <c r="Q2133" s="2" t="s">
        <v>15793</v>
      </c>
      <c r="R2133" s="4" t="s">
        <v>50</v>
      </c>
      <c r="S2133" s="4" t="s">
        <v>15794</v>
      </c>
      <c r="T2133" s="4" t="s">
        <v>402</v>
      </c>
      <c r="U2133" s="4"/>
      <c r="V2133" s="4"/>
      <c r="W2133" s="4"/>
      <c r="X2133" s="2" t="s">
        <v>15788</v>
      </c>
      <c r="Y2133" s="4" t="s">
        <v>77</v>
      </c>
      <c r="Z2133" s="4"/>
      <c r="AA2133" s="4"/>
      <c r="AB2133" s="4"/>
    </row>
    <row r="2134" customFormat="false" ht="75" hidden="false" customHeight="true" outlineLevel="0" collapsed="false">
      <c r="A2134" s="4" t="s">
        <v>15795</v>
      </c>
      <c r="B2134" s="4" t="s">
        <v>12278</v>
      </c>
      <c r="C2134" s="4" t="s">
        <v>15796</v>
      </c>
      <c r="D2134" s="4" t="n">
        <v>2019</v>
      </c>
      <c r="E2134" s="4" t="s">
        <v>91</v>
      </c>
      <c r="F2134" s="4" t="s">
        <v>15653</v>
      </c>
      <c r="G2134" s="4" t="str">
        <f aca="false">IF(LEFT(I2134,3)="R1 ","L6",IF(D2134&gt;=2014,"L1",IF(D2134&gt;=1998,"L2",IF(D2134&gt;=1987,"L3",IF(D2134&gt;=1978,"L4",IF(D2134&gt;=1965,"L5","L6"))))))</f>
        <v>L1</v>
      </c>
      <c r="H2134" s="4" t="str">
        <f aca="false">IFERROR(INDEX(Lanes!$C$2:$C$60,MATCH(LEFT(I2134,FIND(" ",I2134)-1),Lanes!$A$2:$A$60,0)),"?")</f>
        <v>V</v>
      </c>
      <c r="I2134" s="4" t="s">
        <v>15507</v>
      </c>
      <c r="J2134" s="4"/>
      <c r="K2134" s="4" t="s">
        <v>44</v>
      </c>
      <c r="L2134" s="4" t="s">
        <v>93</v>
      </c>
      <c r="M2134" s="4" t="s">
        <v>15797</v>
      </c>
      <c r="N2134" s="4"/>
      <c r="O2134" s="4" t="s">
        <v>15026</v>
      </c>
      <c r="P2134" s="2" t="s">
        <v>15798</v>
      </c>
      <c r="Q2134" s="2" t="s">
        <v>15799</v>
      </c>
      <c r="R2134" s="4" t="s">
        <v>50</v>
      </c>
      <c r="S2134" s="4" t="s">
        <v>15800</v>
      </c>
      <c r="T2134" s="4" t="s">
        <v>107</v>
      </c>
      <c r="U2134" s="4"/>
      <c r="V2134" s="4"/>
      <c r="W2134" s="4"/>
      <c r="X2134" s="2" t="s">
        <v>12285</v>
      </c>
      <c r="Y2134" s="4" t="s">
        <v>77</v>
      </c>
      <c r="Z2134" s="4"/>
      <c r="AA2134" s="4"/>
      <c r="AB2134" s="4"/>
    </row>
    <row r="2135" customFormat="false" ht="75" hidden="false" customHeight="true" outlineLevel="0" collapsed="false">
      <c r="A2135" s="4" t="s">
        <v>15801</v>
      </c>
      <c r="B2135" s="4" t="s">
        <v>12278</v>
      </c>
      <c r="C2135" s="4" t="s">
        <v>12278</v>
      </c>
      <c r="D2135" s="4" t="n">
        <v>2021</v>
      </c>
      <c r="E2135" s="4" t="s">
        <v>91</v>
      </c>
      <c r="F2135" s="4" t="s">
        <v>15653</v>
      </c>
      <c r="G2135" s="4" t="str">
        <f aca="false">IF(LEFT(I2135,3)="R1 ","L6",IF(D2135&gt;=2014,"L1",IF(D2135&gt;=1998,"L2",IF(D2135&gt;=1987,"L3",IF(D2135&gt;=1978,"L4",IF(D2135&gt;=1965,"L5","L6"))))))</f>
        <v>L1</v>
      </c>
      <c r="H2135" s="4" t="str">
        <f aca="false">IFERROR(INDEX(Lanes!$C$2:$C$60,MATCH(LEFT(I2135,FIND(" ",I2135)-1),Lanes!$A$2:$A$60,0)),"?")</f>
        <v>V</v>
      </c>
      <c r="I2135" s="4" t="s">
        <v>15507</v>
      </c>
      <c r="J2135" s="4"/>
      <c r="K2135" s="4" t="s">
        <v>44</v>
      </c>
      <c r="L2135" s="4" t="s">
        <v>93</v>
      </c>
      <c r="M2135" s="4" t="s">
        <v>15797</v>
      </c>
      <c r="N2135" s="4"/>
      <c r="O2135" s="4" t="s">
        <v>15802</v>
      </c>
      <c r="P2135" s="2" t="s">
        <v>15803</v>
      </c>
      <c r="Q2135" s="2" t="s">
        <v>15804</v>
      </c>
      <c r="R2135" s="4" t="s">
        <v>50</v>
      </c>
      <c r="S2135" s="4" t="s">
        <v>15805</v>
      </c>
      <c r="T2135" s="4" t="s">
        <v>52</v>
      </c>
      <c r="U2135" s="4"/>
      <c r="V2135" s="4"/>
      <c r="W2135" s="4"/>
      <c r="X2135" s="2" t="s">
        <v>12285</v>
      </c>
      <c r="Y2135" s="4" t="s">
        <v>77</v>
      </c>
      <c r="Z2135" s="4"/>
      <c r="AA2135" s="4"/>
      <c r="AB2135" s="4"/>
    </row>
    <row r="2136" customFormat="false" ht="75" hidden="false" customHeight="true" outlineLevel="0" collapsed="false">
      <c r="A2136" s="4" t="s">
        <v>15806</v>
      </c>
      <c r="B2136" s="4" t="s">
        <v>12278</v>
      </c>
      <c r="C2136" s="4" t="s">
        <v>15807</v>
      </c>
      <c r="D2136" s="4" t="n">
        <v>2023</v>
      </c>
      <c r="E2136" s="4" t="s">
        <v>91</v>
      </c>
      <c r="F2136" s="4" t="s">
        <v>15808</v>
      </c>
      <c r="G2136" s="4" t="str">
        <f aca="false">IF(LEFT(I2136,3)="R1 ","L6",IF(D2136&gt;=2014,"L1",IF(D2136&gt;=1998,"L2",IF(D2136&gt;=1987,"L3",IF(D2136&gt;=1978,"L4",IF(D2136&gt;=1965,"L5","L6"))))))</f>
        <v>L1</v>
      </c>
      <c r="H2136" s="4" t="str">
        <f aca="false">IFERROR(INDEX(Lanes!$C$2:$C$60,MATCH(LEFT(I2136,FIND(" ",I2136)-1),Lanes!$A$2:$A$60,0)),"?")</f>
        <v>V</v>
      </c>
      <c r="I2136" s="4" t="s">
        <v>15507</v>
      </c>
      <c r="J2136" s="4"/>
      <c r="K2136" s="4" t="s">
        <v>429</v>
      </c>
      <c r="L2136" s="4" t="s">
        <v>93</v>
      </c>
      <c r="M2136" s="4" t="s">
        <v>15797</v>
      </c>
      <c r="N2136" s="4"/>
      <c r="O2136" s="4" t="s">
        <v>15809</v>
      </c>
      <c r="P2136" s="2" t="s">
        <v>15810</v>
      </c>
      <c r="Q2136" s="2" t="s">
        <v>15811</v>
      </c>
      <c r="R2136" s="4" t="s">
        <v>50</v>
      </c>
      <c r="S2136" s="4" t="s">
        <v>15812</v>
      </c>
      <c r="T2136" s="4" t="s">
        <v>107</v>
      </c>
      <c r="U2136" s="4"/>
      <c r="V2136" s="4"/>
      <c r="W2136" s="4"/>
      <c r="X2136" s="2" t="s">
        <v>12285</v>
      </c>
      <c r="Y2136" s="4" t="s">
        <v>77</v>
      </c>
      <c r="Z2136" s="4"/>
      <c r="AA2136" s="4"/>
      <c r="AB2136" s="4"/>
    </row>
    <row r="2137" customFormat="false" ht="75" hidden="false" customHeight="true" outlineLevel="0" collapsed="false">
      <c r="A2137" s="4" t="s">
        <v>15813</v>
      </c>
      <c r="B2137" s="4" t="s">
        <v>15342</v>
      </c>
      <c r="C2137" s="4" t="s">
        <v>15814</v>
      </c>
      <c r="D2137" s="4" t="n">
        <v>2022</v>
      </c>
      <c r="E2137" s="4" t="s">
        <v>91</v>
      </c>
      <c r="F2137" s="4" t="s">
        <v>7469</v>
      </c>
      <c r="G2137" s="4" t="str">
        <f aca="false">IF(LEFT(I2137,3)="R1 ","L6",IF(D2137&gt;=2014,"L1",IF(D2137&gt;=1998,"L2",IF(D2137&gt;=1987,"L3",IF(D2137&gt;=1978,"L4",IF(D2137&gt;=1965,"L5","L6"))))))</f>
        <v>L1</v>
      </c>
      <c r="H2137" s="4" t="str">
        <f aca="false">IFERROR(INDEX(Lanes!$C$2:$C$60,MATCH(LEFT(I2137,FIND(" ",I2137)-1),Lanes!$A$2:$A$60,0)),"?")</f>
        <v>V</v>
      </c>
      <c r="I2137" s="4" t="s">
        <v>15507</v>
      </c>
      <c r="J2137" s="4"/>
      <c r="K2137" s="4" t="s">
        <v>113</v>
      </c>
      <c r="L2137" s="4" t="s">
        <v>45</v>
      </c>
      <c r="M2137" s="4" t="s">
        <v>15344</v>
      </c>
      <c r="N2137" s="4"/>
      <c r="O2137" s="4" t="s">
        <v>15815</v>
      </c>
      <c r="P2137" s="2" t="s">
        <v>15816</v>
      </c>
      <c r="Q2137" s="2" t="s">
        <v>15817</v>
      </c>
      <c r="R2137" s="4" t="s">
        <v>50</v>
      </c>
      <c r="S2137" s="4" t="s">
        <v>15818</v>
      </c>
      <c r="T2137" s="4" t="s">
        <v>107</v>
      </c>
      <c r="U2137" s="4"/>
      <c r="V2137" s="4"/>
      <c r="W2137" s="4"/>
      <c r="X2137" s="2" t="s">
        <v>15349</v>
      </c>
      <c r="Y2137" s="4" t="s">
        <v>77</v>
      </c>
      <c r="Z2137" s="4"/>
      <c r="AA2137" s="4"/>
      <c r="AB2137" s="4"/>
    </row>
    <row r="2138" customFormat="false" ht="75" hidden="false" customHeight="true" outlineLevel="0" collapsed="false">
      <c r="A2138" s="4" t="s">
        <v>15819</v>
      </c>
      <c r="B2138" s="4" t="s">
        <v>15820</v>
      </c>
      <c r="C2138" s="4" t="s">
        <v>15821</v>
      </c>
      <c r="D2138" s="4" t="n">
        <v>2019</v>
      </c>
      <c r="E2138" s="4" t="s">
        <v>91</v>
      </c>
      <c r="F2138" s="4" t="s">
        <v>15822</v>
      </c>
      <c r="G2138" s="4" t="str">
        <f aca="false">IF(LEFT(I2138,3)="R1 ","L6",IF(D2138&gt;=2014,"L1",IF(D2138&gt;=1998,"L2",IF(D2138&gt;=1987,"L3",IF(D2138&gt;=1978,"L4",IF(D2138&gt;=1965,"L5","L6"))))))</f>
        <v>L1</v>
      </c>
      <c r="H2138" s="4" t="str">
        <f aca="false">IFERROR(INDEX(Lanes!$C$2:$C$60,MATCH(LEFT(I2138,FIND(" ",I2138)-1),Lanes!$A$2:$A$60,0)),"?")</f>
        <v>V</v>
      </c>
      <c r="I2138" s="4" t="s">
        <v>15507</v>
      </c>
      <c r="J2138" s="4"/>
      <c r="K2138" s="4" t="s">
        <v>44</v>
      </c>
      <c r="L2138" s="4" t="s">
        <v>45</v>
      </c>
      <c r="M2138" s="4" t="s">
        <v>15823</v>
      </c>
      <c r="N2138" s="4"/>
      <c r="O2138" s="4" t="s">
        <v>15824</v>
      </c>
      <c r="P2138" s="2" t="s">
        <v>15825</v>
      </c>
      <c r="Q2138" s="2" t="s">
        <v>15826</v>
      </c>
      <c r="R2138" s="4" t="s">
        <v>50</v>
      </c>
      <c r="S2138" s="4" t="s">
        <v>15827</v>
      </c>
      <c r="T2138" s="4" t="s">
        <v>52</v>
      </c>
      <c r="U2138" s="4"/>
      <c r="V2138" s="4"/>
      <c r="W2138" s="4"/>
      <c r="X2138" s="2" t="s">
        <v>15828</v>
      </c>
      <c r="Y2138" s="4" t="s">
        <v>77</v>
      </c>
      <c r="Z2138" s="4"/>
      <c r="AA2138" s="4"/>
      <c r="AB2138" s="4"/>
    </row>
    <row r="2139" customFormat="false" ht="75" hidden="false" customHeight="true" outlineLevel="0" collapsed="false">
      <c r="A2139" s="4" t="s">
        <v>15829</v>
      </c>
      <c r="B2139" s="4" t="s">
        <v>15820</v>
      </c>
      <c r="C2139" s="4" t="s">
        <v>15830</v>
      </c>
      <c r="D2139" s="4" t="n">
        <v>2022</v>
      </c>
      <c r="E2139" s="4" t="s">
        <v>91</v>
      </c>
      <c r="F2139" s="4" t="s">
        <v>14026</v>
      </c>
      <c r="G2139" s="4" t="str">
        <f aca="false">IF(LEFT(I2139,3)="R1 ","L6",IF(D2139&gt;=2014,"L1",IF(D2139&gt;=1998,"L2",IF(D2139&gt;=1987,"L3",IF(D2139&gt;=1978,"L4",IF(D2139&gt;=1965,"L5","L6"))))))</f>
        <v>L1</v>
      </c>
      <c r="H2139" s="4" t="str">
        <f aca="false">IFERROR(INDEX(Lanes!$C$2:$C$60,MATCH(LEFT(I2139,FIND(" ",I2139)-1),Lanes!$A$2:$A$60,0)),"?")</f>
        <v>V</v>
      </c>
      <c r="I2139" s="4" t="s">
        <v>15507</v>
      </c>
      <c r="J2139" s="4"/>
      <c r="K2139" s="4" t="s">
        <v>429</v>
      </c>
      <c r="L2139" s="4" t="s">
        <v>45</v>
      </c>
      <c r="M2139" s="4" t="s">
        <v>15823</v>
      </c>
      <c r="N2139" s="4"/>
      <c r="O2139" s="4" t="s">
        <v>15831</v>
      </c>
      <c r="P2139" s="2" t="s">
        <v>15832</v>
      </c>
      <c r="Q2139" s="2" t="s">
        <v>15833</v>
      </c>
      <c r="R2139" s="4" t="s">
        <v>50</v>
      </c>
      <c r="S2139" s="4" t="s">
        <v>15834</v>
      </c>
      <c r="T2139" s="4" t="s">
        <v>107</v>
      </c>
      <c r="U2139" s="4"/>
      <c r="V2139" s="4"/>
      <c r="W2139" s="4"/>
      <c r="X2139" s="2" t="s">
        <v>15828</v>
      </c>
      <c r="Y2139" s="4" t="s">
        <v>77</v>
      </c>
      <c r="Z2139" s="4"/>
      <c r="AA2139" s="4"/>
      <c r="AB2139" s="4"/>
    </row>
    <row r="2140" customFormat="false" ht="75" hidden="false" customHeight="true" outlineLevel="0" collapsed="false">
      <c r="A2140" s="4" t="s">
        <v>15835</v>
      </c>
      <c r="B2140" s="4" t="s">
        <v>15836</v>
      </c>
      <c r="C2140" s="4" t="s">
        <v>15837</v>
      </c>
      <c r="D2140" s="4" t="n">
        <v>2019</v>
      </c>
      <c r="E2140" s="4" t="s">
        <v>91</v>
      </c>
      <c r="F2140" s="4" t="s">
        <v>15838</v>
      </c>
      <c r="G2140" s="4" t="str">
        <f aca="false">IF(LEFT(I2140,3)="R1 ","L6",IF(D2140&gt;=2014,"L1",IF(D2140&gt;=1998,"L2",IF(D2140&gt;=1987,"L3",IF(D2140&gt;=1978,"L4",IF(D2140&gt;=1965,"L5","L6"))))))</f>
        <v>L1</v>
      </c>
      <c r="H2140" s="4" t="str">
        <f aca="false">IFERROR(INDEX(Lanes!$C$2:$C$60,MATCH(LEFT(I2140,FIND(" ",I2140)-1),Lanes!$A$2:$A$60,0)),"?")</f>
        <v>V</v>
      </c>
      <c r="I2140" s="4" t="s">
        <v>15507</v>
      </c>
      <c r="J2140" s="4"/>
      <c r="K2140" s="4" t="s">
        <v>69</v>
      </c>
      <c r="L2140" s="4" t="s">
        <v>93</v>
      </c>
      <c r="M2140" s="4" t="s">
        <v>1834</v>
      </c>
      <c r="N2140" s="4"/>
      <c r="O2140" s="4" t="s">
        <v>15839</v>
      </c>
      <c r="P2140" s="2" t="s">
        <v>15840</v>
      </c>
      <c r="Q2140" s="2" t="s">
        <v>15841</v>
      </c>
      <c r="R2140" s="4" t="s">
        <v>50</v>
      </c>
      <c r="S2140" s="4" t="s">
        <v>15842</v>
      </c>
      <c r="T2140" s="4" t="s">
        <v>52</v>
      </c>
      <c r="U2140" s="4"/>
      <c r="V2140" s="4"/>
      <c r="W2140" s="4"/>
      <c r="X2140" s="2" t="s">
        <v>15843</v>
      </c>
      <c r="Y2140" s="4" t="s">
        <v>77</v>
      </c>
      <c r="Z2140" s="4"/>
      <c r="AA2140" s="4"/>
      <c r="AB2140" s="4"/>
    </row>
    <row r="2141" customFormat="false" ht="75" hidden="false" customHeight="true" outlineLevel="0" collapsed="false">
      <c r="A2141" s="4" t="s">
        <v>15844</v>
      </c>
      <c r="B2141" s="4" t="s">
        <v>15836</v>
      </c>
      <c r="C2141" s="4" t="s">
        <v>15845</v>
      </c>
      <c r="D2141" s="4" t="n">
        <v>2020</v>
      </c>
      <c r="E2141" s="4" t="s">
        <v>91</v>
      </c>
      <c r="F2141" s="4" t="s">
        <v>15838</v>
      </c>
      <c r="G2141" s="4" t="str">
        <f aca="false">IF(LEFT(I2141,3)="R1 ","L6",IF(D2141&gt;=2014,"L1",IF(D2141&gt;=1998,"L2",IF(D2141&gt;=1987,"L3",IF(D2141&gt;=1978,"L4",IF(D2141&gt;=1965,"L5","L6"))))))</f>
        <v>L1</v>
      </c>
      <c r="H2141" s="4" t="str">
        <f aca="false">IFERROR(INDEX(Lanes!$C$2:$C$60,MATCH(LEFT(I2141,FIND(" ",I2141)-1),Lanes!$A$2:$A$60,0)),"?")</f>
        <v>V</v>
      </c>
      <c r="I2141" s="4" t="s">
        <v>15507</v>
      </c>
      <c r="J2141" s="4"/>
      <c r="K2141" s="4" t="s">
        <v>69</v>
      </c>
      <c r="L2141" s="4" t="s">
        <v>93</v>
      </c>
      <c r="M2141" s="4" t="s">
        <v>1834</v>
      </c>
      <c r="N2141" s="4"/>
      <c r="O2141" s="4" t="s">
        <v>15846</v>
      </c>
      <c r="P2141" s="2" t="s">
        <v>15847</v>
      </c>
      <c r="Q2141" s="2" t="s">
        <v>15848</v>
      </c>
      <c r="R2141" s="4" t="s">
        <v>50</v>
      </c>
      <c r="S2141" s="4" t="s">
        <v>15849</v>
      </c>
      <c r="T2141" s="4" t="s">
        <v>107</v>
      </c>
      <c r="U2141" s="4"/>
      <c r="V2141" s="4"/>
      <c r="W2141" s="4"/>
      <c r="X2141" s="2" t="s">
        <v>15843</v>
      </c>
      <c r="Y2141" s="4" t="s">
        <v>77</v>
      </c>
      <c r="Z2141" s="4"/>
      <c r="AA2141" s="4"/>
      <c r="AB2141" s="4"/>
    </row>
    <row r="2142" customFormat="false" ht="75" hidden="false" customHeight="true" outlineLevel="0" collapsed="false">
      <c r="A2142" s="4" t="s">
        <v>15850</v>
      </c>
      <c r="B2142" s="4" t="s">
        <v>15836</v>
      </c>
      <c r="C2142" s="4" t="s">
        <v>15851</v>
      </c>
      <c r="D2142" s="4" t="n">
        <v>2021</v>
      </c>
      <c r="E2142" s="4" t="s">
        <v>91</v>
      </c>
      <c r="F2142" s="4" t="s">
        <v>15838</v>
      </c>
      <c r="G2142" s="4" t="str">
        <f aca="false">IF(LEFT(I2142,3)="R1 ","L6",IF(D2142&gt;=2014,"L1",IF(D2142&gt;=1998,"L2",IF(D2142&gt;=1987,"L3",IF(D2142&gt;=1978,"L4",IF(D2142&gt;=1965,"L5","L6"))))))</f>
        <v>L1</v>
      </c>
      <c r="H2142" s="4" t="str">
        <f aca="false">IFERROR(INDEX(Lanes!$C$2:$C$60,MATCH(LEFT(I2142,FIND(" ",I2142)-1),Lanes!$A$2:$A$60,0)),"?")</f>
        <v>V</v>
      </c>
      <c r="I2142" s="4" t="s">
        <v>15507</v>
      </c>
      <c r="J2142" s="4"/>
      <c r="K2142" s="4" t="s">
        <v>69</v>
      </c>
      <c r="L2142" s="4" t="s">
        <v>93</v>
      </c>
      <c r="M2142" s="4" t="s">
        <v>1834</v>
      </c>
      <c r="N2142" s="4"/>
      <c r="O2142" s="4" t="s">
        <v>15852</v>
      </c>
      <c r="P2142" s="2" t="s">
        <v>15853</v>
      </c>
      <c r="Q2142" s="2" t="s">
        <v>15854</v>
      </c>
      <c r="R2142" s="4" t="s">
        <v>50</v>
      </c>
      <c r="S2142" s="4" t="s">
        <v>15855</v>
      </c>
      <c r="T2142" s="4" t="s">
        <v>107</v>
      </c>
      <c r="U2142" s="4"/>
      <c r="V2142" s="4"/>
      <c r="W2142" s="4"/>
      <c r="X2142" s="2" t="s">
        <v>15843</v>
      </c>
      <c r="Y2142" s="4" t="s">
        <v>77</v>
      </c>
      <c r="Z2142" s="4"/>
      <c r="AA2142" s="4"/>
      <c r="AB2142" s="4"/>
    </row>
    <row r="2143" customFormat="false" ht="75" hidden="false" customHeight="true" outlineLevel="0" collapsed="false">
      <c r="A2143" s="4" t="s">
        <v>15856</v>
      </c>
      <c r="B2143" s="4" t="s">
        <v>12233</v>
      </c>
      <c r="C2143" s="4" t="s">
        <v>15857</v>
      </c>
      <c r="D2143" s="4" t="n">
        <v>2022</v>
      </c>
      <c r="E2143" s="4" t="s">
        <v>91</v>
      </c>
      <c r="F2143" s="4" t="s">
        <v>15858</v>
      </c>
      <c r="G2143" s="4" t="str">
        <f aca="false">IF(LEFT(I2143,3)="R1 ","L6",IF(D2143&gt;=2014,"L1",IF(D2143&gt;=1998,"L2",IF(D2143&gt;=1987,"L3",IF(D2143&gt;=1978,"L4",IF(D2143&gt;=1965,"L5","L6"))))))</f>
        <v>L1</v>
      </c>
      <c r="H2143" s="4" t="str">
        <f aca="false">IFERROR(INDEX(Lanes!$C$2:$C$60,MATCH(LEFT(I2143,FIND(" ",I2143)-1),Lanes!$A$2:$A$60,0)),"?")</f>
        <v>V</v>
      </c>
      <c r="I2143" s="4" t="s">
        <v>15507</v>
      </c>
      <c r="J2143" s="4" t="s">
        <v>10211</v>
      </c>
      <c r="K2143" s="4" t="s">
        <v>69</v>
      </c>
      <c r="L2143" s="4" t="s">
        <v>45</v>
      </c>
      <c r="M2143" s="4" t="s">
        <v>131</v>
      </c>
      <c r="N2143" s="4"/>
      <c r="O2143" s="4" t="s">
        <v>15859</v>
      </c>
      <c r="P2143" s="2" t="s">
        <v>15860</v>
      </c>
      <c r="Q2143" s="2" t="s">
        <v>15861</v>
      </c>
      <c r="R2143" s="4" t="s">
        <v>50</v>
      </c>
      <c r="S2143" s="4" t="s">
        <v>15862</v>
      </c>
      <c r="T2143" s="4" t="s">
        <v>107</v>
      </c>
      <c r="U2143" s="4"/>
      <c r="V2143" s="4"/>
      <c r="W2143" s="4"/>
      <c r="X2143" s="2" t="s">
        <v>15863</v>
      </c>
      <c r="Y2143" s="4" t="s">
        <v>77</v>
      </c>
      <c r="Z2143" s="4"/>
      <c r="AA2143" s="4"/>
      <c r="AB2143" s="4"/>
    </row>
    <row r="2144" customFormat="false" ht="75" hidden="false" customHeight="true" outlineLevel="0" collapsed="false">
      <c r="A2144" s="4" t="s">
        <v>15864</v>
      </c>
      <c r="B2144" s="4" t="s">
        <v>12233</v>
      </c>
      <c r="C2144" s="4" t="s">
        <v>15865</v>
      </c>
      <c r="D2144" s="4" t="n">
        <v>2024</v>
      </c>
      <c r="E2144" s="4" t="s">
        <v>91</v>
      </c>
      <c r="F2144" s="4" t="s">
        <v>9025</v>
      </c>
      <c r="G2144" s="4" t="str">
        <f aca="false">IF(LEFT(I2144,3)="R1 ","L6",IF(D2144&gt;=2014,"L1",IF(D2144&gt;=1998,"L2",IF(D2144&gt;=1987,"L3",IF(D2144&gt;=1978,"L4",IF(D2144&gt;=1965,"L5","L6"))))))</f>
        <v>L1</v>
      </c>
      <c r="H2144" s="4" t="str">
        <f aca="false">IFERROR(INDEX(Lanes!$C$2:$C$60,MATCH(LEFT(I2144,FIND(" ",I2144)-1),Lanes!$A$2:$A$60,0)),"?")</f>
        <v>V</v>
      </c>
      <c r="I2144" s="4" t="s">
        <v>15507</v>
      </c>
      <c r="J2144" s="4" t="s">
        <v>10211</v>
      </c>
      <c r="K2144" s="4" t="s">
        <v>69</v>
      </c>
      <c r="L2144" s="4" t="s">
        <v>45</v>
      </c>
      <c r="M2144" s="4" t="s">
        <v>131</v>
      </c>
      <c r="N2144" s="4"/>
      <c r="O2144" s="4" t="s">
        <v>15866</v>
      </c>
      <c r="P2144" s="2" t="s">
        <v>15867</v>
      </c>
      <c r="Q2144" s="2" t="s">
        <v>15868</v>
      </c>
      <c r="R2144" s="4" t="s">
        <v>50</v>
      </c>
      <c r="S2144" s="4" t="s">
        <v>15869</v>
      </c>
      <c r="T2144" s="4" t="s">
        <v>107</v>
      </c>
      <c r="U2144" s="4"/>
      <c r="V2144" s="4"/>
      <c r="W2144" s="4"/>
      <c r="X2144" s="2" t="s">
        <v>15870</v>
      </c>
      <c r="Y2144" s="4" t="s">
        <v>77</v>
      </c>
      <c r="Z2144" s="4"/>
      <c r="AA2144" s="4"/>
      <c r="AB2144" s="4"/>
    </row>
    <row r="2145" customFormat="false" ht="75" hidden="false" customHeight="true" outlineLevel="0" collapsed="false">
      <c r="A2145" s="4" t="s">
        <v>15871</v>
      </c>
      <c r="B2145" s="4" t="s">
        <v>15872</v>
      </c>
      <c r="C2145" s="4" t="s">
        <v>15873</v>
      </c>
      <c r="D2145" s="4" t="n">
        <v>2019</v>
      </c>
      <c r="E2145" s="4" t="s">
        <v>91</v>
      </c>
      <c r="F2145" s="4" t="s">
        <v>15874</v>
      </c>
      <c r="G2145" s="4" t="str">
        <f aca="false">IF(LEFT(I2145,3)="R1 ","L6",IF(D2145&gt;=2014,"L1",IF(D2145&gt;=1998,"L2",IF(D2145&gt;=1987,"L3",IF(D2145&gt;=1978,"L4",IF(D2145&gt;=1965,"L5","L6"))))))</f>
        <v>L1</v>
      </c>
      <c r="H2145" s="4" t="str">
        <f aca="false">IFERROR(INDEX(Lanes!$C$2:$C$60,MATCH(LEFT(I2145,FIND(" ",I2145)-1),Lanes!$A$2:$A$60,0)),"?")</f>
        <v>V</v>
      </c>
      <c r="I2145" s="4" t="s">
        <v>15507</v>
      </c>
      <c r="J2145" s="4" t="s">
        <v>10211</v>
      </c>
      <c r="K2145" s="4" t="s">
        <v>113</v>
      </c>
      <c r="L2145" s="4" t="s">
        <v>45</v>
      </c>
      <c r="M2145" s="4" t="s">
        <v>15875</v>
      </c>
      <c r="N2145" s="4"/>
      <c r="O2145" s="4" t="s">
        <v>15876</v>
      </c>
      <c r="P2145" s="2" t="s">
        <v>15877</v>
      </c>
      <c r="Q2145" s="2" t="s">
        <v>15878</v>
      </c>
      <c r="R2145" s="4" t="s">
        <v>50</v>
      </c>
      <c r="S2145" s="4" t="s">
        <v>15879</v>
      </c>
      <c r="T2145" s="4" t="s">
        <v>107</v>
      </c>
      <c r="U2145" s="4"/>
      <c r="V2145" s="4"/>
      <c r="W2145" s="4"/>
      <c r="X2145" s="2" t="s">
        <v>15880</v>
      </c>
      <c r="Y2145" s="4" t="s">
        <v>77</v>
      </c>
      <c r="Z2145" s="4"/>
      <c r="AA2145" s="4"/>
      <c r="AB2145" s="4"/>
    </row>
    <row r="2146" customFormat="false" ht="75" hidden="false" customHeight="true" outlineLevel="0" collapsed="false">
      <c r="A2146" s="4" t="s">
        <v>15881</v>
      </c>
      <c r="B2146" s="4" t="s">
        <v>15872</v>
      </c>
      <c r="C2146" s="4" t="s">
        <v>15882</v>
      </c>
      <c r="D2146" s="4" t="n">
        <v>2021</v>
      </c>
      <c r="E2146" s="4" t="s">
        <v>91</v>
      </c>
      <c r="F2146" s="4" t="s">
        <v>15874</v>
      </c>
      <c r="G2146" s="4" t="str">
        <f aca="false">IF(LEFT(I2146,3)="R1 ","L6",IF(D2146&gt;=2014,"L1",IF(D2146&gt;=1998,"L2",IF(D2146&gt;=1987,"L3",IF(D2146&gt;=1978,"L4",IF(D2146&gt;=1965,"L5","L6"))))))</f>
        <v>L1</v>
      </c>
      <c r="H2146" s="4" t="str">
        <f aca="false">IFERROR(INDEX(Lanes!$C$2:$C$60,MATCH(LEFT(I2146,FIND(" ",I2146)-1),Lanes!$A$2:$A$60,0)),"?")</f>
        <v>V</v>
      </c>
      <c r="I2146" s="4" t="s">
        <v>15507</v>
      </c>
      <c r="J2146" s="4" t="s">
        <v>10211</v>
      </c>
      <c r="K2146" s="4" t="s">
        <v>113</v>
      </c>
      <c r="L2146" s="4" t="s">
        <v>45</v>
      </c>
      <c r="M2146" s="4" t="s">
        <v>15875</v>
      </c>
      <c r="N2146" s="4"/>
      <c r="O2146" s="4" t="s">
        <v>15883</v>
      </c>
      <c r="P2146" s="2" t="s">
        <v>15884</v>
      </c>
      <c r="Q2146" s="2" t="s">
        <v>15885</v>
      </c>
      <c r="R2146" s="4" t="s">
        <v>50</v>
      </c>
      <c r="S2146" s="4" t="s">
        <v>15886</v>
      </c>
      <c r="T2146" s="4" t="s">
        <v>107</v>
      </c>
      <c r="U2146" s="4"/>
      <c r="V2146" s="4"/>
      <c r="W2146" s="4"/>
      <c r="X2146" s="2" t="s">
        <v>15880</v>
      </c>
      <c r="Y2146" s="4" t="s">
        <v>77</v>
      </c>
      <c r="Z2146" s="4"/>
      <c r="AA2146" s="4"/>
      <c r="AB2146" s="4"/>
    </row>
    <row r="2147" customFormat="false" ht="75" hidden="false" customHeight="true" outlineLevel="0" collapsed="false">
      <c r="A2147" s="4" t="s">
        <v>15887</v>
      </c>
      <c r="B2147" s="4" t="s">
        <v>15872</v>
      </c>
      <c r="C2147" s="4" t="s">
        <v>15888</v>
      </c>
      <c r="D2147" s="4" t="n">
        <v>2023</v>
      </c>
      <c r="E2147" s="4" t="s">
        <v>91</v>
      </c>
      <c r="F2147" s="4" t="s">
        <v>15874</v>
      </c>
      <c r="G2147" s="4" t="str">
        <f aca="false">IF(LEFT(I2147,3)="R1 ","L6",IF(D2147&gt;=2014,"L1",IF(D2147&gt;=1998,"L2",IF(D2147&gt;=1987,"L3",IF(D2147&gt;=1978,"L4",IF(D2147&gt;=1965,"L5","L6"))))))</f>
        <v>L1</v>
      </c>
      <c r="H2147" s="4" t="str">
        <f aca="false">IFERROR(INDEX(Lanes!$C$2:$C$60,MATCH(LEFT(I2147,FIND(" ",I2147)-1),Lanes!$A$2:$A$60,0)),"?")</f>
        <v>V</v>
      </c>
      <c r="I2147" s="4" t="s">
        <v>15507</v>
      </c>
      <c r="J2147" s="4" t="s">
        <v>10211</v>
      </c>
      <c r="K2147" s="4" t="s">
        <v>113</v>
      </c>
      <c r="L2147" s="4" t="s">
        <v>45</v>
      </c>
      <c r="M2147" s="4" t="s">
        <v>15875</v>
      </c>
      <c r="N2147" s="4"/>
      <c r="O2147" s="4" t="s">
        <v>15889</v>
      </c>
      <c r="P2147" s="2" t="s">
        <v>15890</v>
      </c>
      <c r="Q2147" s="2" t="s">
        <v>15891</v>
      </c>
      <c r="R2147" s="4" t="s">
        <v>50</v>
      </c>
      <c r="S2147" s="4" t="s">
        <v>15892</v>
      </c>
      <c r="T2147" s="4" t="s">
        <v>107</v>
      </c>
      <c r="U2147" s="4"/>
      <c r="V2147" s="4"/>
      <c r="W2147" s="4"/>
      <c r="X2147" s="2" t="s">
        <v>15880</v>
      </c>
      <c r="Y2147" s="4" t="s">
        <v>77</v>
      </c>
      <c r="Z2147" s="4"/>
      <c r="AA2147" s="4"/>
      <c r="AB2147" s="4"/>
    </row>
    <row r="2148" customFormat="false" ht="75" hidden="false" customHeight="true" outlineLevel="0" collapsed="false">
      <c r="A2148" s="4" t="s">
        <v>15893</v>
      </c>
      <c r="B2148" s="4" t="s">
        <v>15894</v>
      </c>
      <c r="C2148" s="4" t="s">
        <v>15895</v>
      </c>
      <c r="D2148" s="4" t="n">
        <v>2018</v>
      </c>
      <c r="E2148" s="4" t="s">
        <v>91</v>
      </c>
      <c r="F2148" s="4" t="s">
        <v>1142</v>
      </c>
      <c r="G2148" s="4" t="str">
        <f aca="false">IF(LEFT(I2148,3)="R1 ","L6",IF(D2148&gt;=2014,"L1",IF(D2148&gt;=1998,"L2",IF(D2148&gt;=1987,"L3",IF(D2148&gt;=1978,"L4",IF(D2148&gt;=1965,"L5","L6"))))))</f>
        <v>L1</v>
      </c>
      <c r="H2148" s="4" t="str">
        <f aca="false">IFERROR(INDEX(Lanes!$C$2:$C$60,MATCH(LEFT(I2148,FIND(" ",I2148)-1),Lanes!$A$2:$A$60,0)),"?")</f>
        <v>V</v>
      </c>
      <c r="I2148" s="4" t="s">
        <v>15507</v>
      </c>
      <c r="J2148" s="4" t="s">
        <v>9613</v>
      </c>
      <c r="K2148" s="4" t="s">
        <v>44</v>
      </c>
      <c r="L2148" s="4" t="s">
        <v>45</v>
      </c>
      <c r="M2148" s="4" t="s">
        <v>15875</v>
      </c>
      <c r="N2148" s="4"/>
      <c r="O2148" s="4" t="s">
        <v>15896</v>
      </c>
      <c r="P2148" s="2" t="s">
        <v>15897</v>
      </c>
      <c r="Q2148" s="2" t="s">
        <v>15898</v>
      </c>
      <c r="R2148" s="4" t="s">
        <v>50</v>
      </c>
      <c r="S2148" s="4" t="s">
        <v>15899</v>
      </c>
      <c r="T2148" s="4" t="s">
        <v>402</v>
      </c>
      <c r="U2148" s="4"/>
      <c r="V2148" s="4"/>
      <c r="W2148" s="4"/>
      <c r="X2148" s="2" t="s">
        <v>15900</v>
      </c>
      <c r="Y2148" s="4" t="s">
        <v>77</v>
      </c>
      <c r="Z2148" s="4"/>
      <c r="AA2148" s="4"/>
      <c r="AB2148" s="4"/>
    </row>
    <row r="2149" customFormat="false" ht="75" hidden="false" customHeight="true" outlineLevel="0" collapsed="false">
      <c r="A2149" s="4" t="s">
        <v>15901</v>
      </c>
      <c r="B2149" s="4" t="s">
        <v>15894</v>
      </c>
      <c r="C2149" s="4" t="s">
        <v>15902</v>
      </c>
      <c r="D2149" s="4" t="n">
        <v>2022</v>
      </c>
      <c r="E2149" s="4" t="s">
        <v>91</v>
      </c>
      <c r="F2149" s="4" t="s">
        <v>13165</v>
      </c>
      <c r="G2149" s="4" t="str">
        <f aca="false">IF(LEFT(I2149,3)="R1 ","L6",IF(D2149&gt;=2014,"L1",IF(D2149&gt;=1998,"L2",IF(D2149&gt;=1987,"L3",IF(D2149&gt;=1978,"L4",IF(D2149&gt;=1965,"L5","L6"))))))</f>
        <v>L1</v>
      </c>
      <c r="H2149" s="4" t="str">
        <f aca="false">IFERROR(INDEX(Lanes!$C$2:$C$60,MATCH(LEFT(I2149,FIND(" ",I2149)-1),Lanes!$A$2:$A$60,0)),"?")</f>
        <v>V</v>
      </c>
      <c r="I2149" s="4" t="s">
        <v>15507</v>
      </c>
      <c r="J2149" s="4" t="s">
        <v>10211</v>
      </c>
      <c r="K2149" s="4" t="s">
        <v>44</v>
      </c>
      <c r="L2149" s="4" t="s">
        <v>45</v>
      </c>
      <c r="M2149" s="4" t="s">
        <v>15875</v>
      </c>
      <c r="N2149" s="4"/>
      <c r="O2149" s="4" t="s">
        <v>15903</v>
      </c>
      <c r="P2149" s="2" t="s">
        <v>15904</v>
      </c>
      <c r="Q2149" s="2" t="s">
        <v>15905</v>
      </c>
      <c r="R2149" s="4" t="s">
        <v>50</v>
      </c>
      <c r="S2149" s="4" t="s">
        <v>15906</v>
      </c>
      <c r="T2149" s="4" t="s">
        <v>52</v>
      </c>
      <c r="U2149" s="4"/>
      <c r="V2149" s="4"/>
      <c r="W2149" s="4"/>
      <c r="X2149" s="2" t="s">
        <v>15900</v>
      </c>
      <c r="Y2149" s="4" t="s">
        <v>77</v>
      </c>
      <c r="Z2149" s="4"/>
      <c r="AA2149" s="4"/>
      <c r="AB2149" s="4"/>
    </row>
    <row r="2150" customFormat="false" ht="75" hidden="false" customHeight="true" outlineLevel="0" collapsed="false">
      <c r="A2150" s="4" t="s">
        <v>15907</v>
      </c>
      <c r="B2150" s="4" t="s">
        <v>15894</v>
      </c>
      <c r="C2150" s="4" t="s">
        <v>15908</v>
      </c>
      <c r="D2150" s="4" t="n">
        <v>2024</v>
      </c>
      <c r="E2150" s="4" t="s">
        <v>91</v>
      </c>
      <c r="F2150" s="4" t="s">
        <v>13172</v>
      </c>
      <c r="G2150" s="4" t="str">
        <f aca="false">IF(LEFT(I2150,3)="R1 ","L6",IF(D2150&gt;=2014,"L1",IF(D2150&gt;=1998,"L2",IF(D2150&gt;=1987,"L3",IF(D2150&gt;=1978,"L4",IF(D2150&gt;=1965,"L5","L6"))))))</f>
        <v>L1</v>
      </c>
      <c r="H2150" s="4" t="str">
        <f aca="false">IFERROR(INDEX(Lanes!$C$2:$C$60,MATCH(LEFT(I2150,FIND(" ",I2150)-1),Lanes!$A$2:$A$60,0)),"?")</f>
        <v>V</v>
      </c>
      <c r="I2150" s="4" t="s">
        <v>15507</v>
      </c>
      <c r="J2150" s="4" t="s">
        <v>10211</v>
      </c>
      <c r="K2150" s="4" t="s">
        <v>44</v>
      </c>
      <c r="L2150" s="4" t="s">
        <v>45</v>
      </c>
      <c r="M2150" s="4" t="s">
        <v>15875</v>
      </c>
      <c r="N2150" s="4"/>
      <c r="O2150" s="4" t="s">
        <v>15909</v>
      </c>
      <c r="P2150" s="2" t="s">
        <v>15910</v>
      </c>
      <c r="Q2150" s="2" t="s">
        <v>15911</v>
      </c>
      <c r="R2150" s="4" t="s">
        <v>50</v>
      </c>
      <c r="S2150" s="4" t="s">
        <v>15912</v>
      </c>
      <c r="T2150" s="4" t="s">
        <v>52</v>
      </c>
      <c r="U2150" s="4"/>
      <c r="V2150" s="4"/>
      <c r="W2150" s="4"/>
      <c r="X2150" s="2" t="s">
        <v>15900</v>
      </c>
      <c r="Y2150" s="4" t="s">
        <v>77</v>
      </c>
      <c r="Z2150" s="4"/>
      <c r="AA2150" s="4"/>
      <c r="AB2150" s="4"/>
    </row>
    <row r="2151" customFormat="false" ht="75" hidden="false" customHeight="true" outlineLevel="0" collapsed="false">
      <c r="A2151" s="4" t="s">
        <v>15913</v>
      </c>
      <c r="B2151" s="4" t="s">
        <v>15894</v>
      </c>
      <c r="C2151" s="4" t="s">
        <v>15914</v>
      </c>
      <c r="D2151" s="4" t="n">
        <v>2025</v>
      </c>
      <c r="E2151" s="4" t="s">
        <v>91</v>
      </c>
      <c r="F2151" s="4" t="s">
        <v>13172</v>
      </c>
      <c r="G2151" s="4" t="str">
        <f aca="false">IF(LEFT(I2151,3)="R1 ","L6",IF(D2151&gt;=2014,"L1",IF(D2151&gt;=1998,"L2",IF(D2151&gt;=1987,"L3",IF(D2151&gt;=1978,"L4",IF(D2151&gt;=1965,"L5","L6"))))))</f>
        <v>L1</v>
      </c>
      <c r="H2151" s="4" t="str">
        <f aca="false">IFERROR(INDEX(Lanes!$C$2:$C$60,MATCH(LEFT(I2151,FIND(" ",I2151)-1),Lanes!$A$2:$A$60,0)),"?")</f>
        <v>V</v>
      </c>
      <c r="I2151" s="4" t="s">
        <v>15507</v>
      </c>
      <c r="J2151" s="4" t="s">
        <v>10211</v>
      </c>
      <c r="K2151" s="4" t="s">
        <v>44</v>
      </c>
      <c r="L2151" s="4" t="s">
        <v>45</v>
      </c>
      <c r="M2151" s="4" t="s">
        <v>15875</v>
      </c>
      <c r="N2151" s="4"/>
      <c r="O2151" s="4" t="s">
        <v>15915</v>
      </c>
      <c r="P2151" s="2" t="s">
        <v>15916</v>
      </c>
      <c r="Q2151" s="2" t="s">
        <v>15917</v>
      </c>
      <c r="R2151" s="4" t="s">
        <v>50</v>
      </c>
      <c r="S2151" s="4" t="s">
        <v>15914</v>
      </c>
      <c r="T2151" s="4" t="s">
        <v>107</v>
      </c>
      <c r="U2151" s="4"/>
      <c r="V2151" s="4"/>
      <c r="W2151" s="4"/>
      <c r="X2151" s="2" t="s">
        <v>15900</v>
      </c>
      <c r="Y2151" s="4" t="s">
        <v>77</v>
      </c>
      <c r="Z2151" s="4"/>
      <c r="AA2151" s="4"/>
      <c r="AB2151" s="4"/>
    </row>
    <row r="2152" customFormat="false" ht="75" hidden="false" customHeight="true" outlineLevel="0" collapsed="false">
      <c r="A2152" s="4" t="s">
        <v>15918</v>
      </c>
      <c r="B2152" s="4" t="s">
        <v>15919</v>
      </c>
      <c r="C2152" s="4" t="s">
        <v>15920</v>
      </c>
      <c r="D2152" s="4" t="n">
        <v>2016</v>
      </c>
      <c r="E2152" s="4" t="s">
        <v>91</v>
      </c>
      <c r="F2152" s="4" t="s">
        <v>15921</v>
      </c>
      <c r="G2152" s="4" t="str">
        <f aca="false">IF(LEFT(I2152,3)="R1 ","L6",IF(D2152&gt;=2014,"L1",IF(D2152&gt;=1998,"L2",IF(D2152&gt;=1987,"L3",IF(D2152&gt;=1978,"L4",IF(D2152&gt;=1965,"L5","L6"))))))</f>
        <v>L1</v>
      </c>
      <c r="H2152" s="4" t="str">
        <f aca="false">IFERROR(INDEX(Lanes!$C$2:$C$60,MATCH(LEFT(I2152,FIND(" ",I2152)-1),Lanes!$A$2:$A$60,0)),"?")</f>
        <v>V</v>
      </c>
      <c r="I2152" s="4" t="s">
        <v>15507</v>
      </c>
      <c r="J2152" s="4" t="s">
        <v>2711</v>
      </c>
      <c r="K2152" s="4" t="s">
        <v>3617</v>
      </c>
      <c r="L2152" s="4" t="s">
        <v>45</v>
      </c>
      <c r="M2152" s="4" t="s">
        <v>15922</v>
      </c>
      <c r="N2152" s="4"/>
      <c r="O2152" s="4" t="s">
        <v>15923</v>
      </c>
      <c r="P2152" s="2" t="s">
        <v>15924</v>
      </c>
      <c r="Q2152" s="2" t="s">
        <v>15925</v>
      </c>
      <c r="R2152" s="4" t="s">
        <v>50</v>
      </c>
      <c r="S2152" s="4" t="s">
        <v>15926</v>
      </c>
      <c r="T2152" s="4" t="s">
        <v>107</v>
      </c>
      <c r="U2152" s="4"/>
      <c r="V2152" s="4"/>
      <c r="W2152" s="4"/>
      <c r="X2152" s="2" t="s">
        <v>15927</v>
      </c>
      <c r="Y2152" s="4" t="s">
        <v>77</v>
      </c>
      <c r="Z2152" s="4"/>
      <c r="AA2152" s="4"/>
      <c r="AB2152" s="4"/>
    </row>
    <row r="2153" customFormat="false" ht="75" hidden="false" customHeight="true" outlineLevel="0" collapsed="false">
      <c r="A2153" s="4" t="s">
        <v>15928</v>
      </c>
      <c r="B2153" s="4" t="s">
        <v>15919</v>
      </c>
      <c r="C2153" s="4" t="s">
        <v>15929</v>
      </c>
      <c r="D2153" s="4" t="n">
        <v>2018</v>
      </c>
      <c r="E2153" s="4" t="s">
        <v>91</v>
      </c>
      <c r="F2153" s="4" t="s">
        <v>15921</v>
      </c>
      <c r="G2153" s="4" t="str">
        <f aca="false">IF(LEFT(I2153,3)="R1 ","L6",IF(D2153&gt;=2014,"L1",IF(D2153&gt;=1998,"L2",IF(D2153&gt;=1987,"L3",IF(D2153&gt;=1978,"L4",IF(D2153&gt;=1965,"L5","L6"))))))</f>
        <v>L1</v>
      </c>
      <c r="H2153" s="4" t="str">
        <f aca="false">IFERROR(INDEX(Lanes!$C$2:$C$60,MATCH(LEFT(I2153,FIND(" ",I2153)-1),Lanes!$A$2:$A$60,0)),"?")</f>
        <v>V</v>
      </c>
      <c r="I2153" s="4" t="s">
        <v>15507</v>
      </c>
      <c r="J2153" s="4" t="s">
        <v>2711</v>
      </c>
      <c r="K2153" s="4" t="s">
        <v>3617</v>
      </c>
      <c r="L2153" s="4" t="s">
        <v>45</v>
      </c>
      <c r="M2153" s="4" t="s">
        <v>15922</v>
      </c>
      <c r="N2153" s="4"/>
      <c r="O2153" s="4" t="s">
        <v>15930</v>
      </c>
      <c r="P2153" s="2" t="s">
        <v>15931</v>
      </c>
      <c r="Q2153" s="2" t="s">
        <v>15932</v>
      </c>
      <c r="R2153" s="4" t="s">
        <v>50</v>
      </c>
      <c r="S2153" s="4" t="s">
        <v>15933</v>
      </c>
      <c r="T2153" s="4" t="s">
        <v>107</v>
      </c>
      <c r="U2153" s="4"/>
      <c r="V2153" s="4"/>
      <c r="W2153" s="4"/>
      <c r="X2153" s="2" t="s">
        <v>15927</v>
      </c>
      <c r="Y2153" s="4" t="s">
        <v>77</v>
      </c>
      <c r="Z2153" s="4"/>
      <c r="AA2153" s="4"/>
      <c r="AB2153" s="4"/>
    </row>
    <row r="2154" customFormat="false" ht="75" hidden="false" customHeight="true" outlineLevel="0" collapsed="false">
      <c r="A2154" s="4" t="s">
        <v>15934</v>
      </c>
      <c r="B2154" s="4" t="s">
        <v>15919</v>
      </c>
      <c r="C2154" s="4" t="s">
        <v>15935</v>
      </c>
      <c r="D2154" s="4" t="n">
        <v>2023</v>
      </c>
      <c r="E2154" s="4" t="s">
        <v>91</v>
      </c>
      <c r="F2154" s="4" t="s">
        <v>15936</v>
      </c>
      <c r="G2154" s="4" t="str">
        <f aca="false">IF(LEFT(I2154,3)="R1 ","L6",IF(D2154&gt;=2014,"L1",IF(D2154&gt;=1998,"L2",IF(D2154&gt;=1987,"L3",IF(D2154&gt;=1978,"L4",IF(D2154&gt;=1965,"L5","L6"))))))</f>
        <v>L1</v>
      </c>
      <c r="H2154" s="4" t="str">
        <f aca="false">IFERROR(INDEX(Lanes!$C$2:$C$60,MATCH(LEFT(I2154,FIND(" ",I2154)-1),Lanes!$A$2:$A$60,0)),"?")</f>
        <v>V</v>
      </c>
      <c r="I2154" s="4" t="s">
        <v>15507</v>
      </c>
      <c r="J2154" s="4" t="s">
        <v>2711</v>
      </c>
      <c r="K2154" s="4" t="s">
        <v>3617</v>
      </c>
      <c r="L2154" s="4" t="s">
        <v>45</v>
      </c>
      <c r="M2154" s="4" t="s">
        <v>15922</v>
      </c>
      <c r="N2154" s="4"/>
      <c r="O2154" s="4" t="s">
        <v>15937</v>
      </c>
      <c r="P2154" s="2" t="s">
        <v>15938</v>
      </c>
      <c r="Q2154" s="2" t="s">
        <v>15939</v>
      </c>
      <c r="R2154" s="4" t="s">
        <v>50</v>
      </c>
      <c r="S2154" s="4" t="s">
        <v>15940</v>
      </c>
      <c r="T2154" s="4" t="s">
        <v>52</v>
      </c>
      <c r="U2154" s="4"/>
      <c r="V2154" s="4" t="s">
        <v>11666</v>
      </c>
      <c r="W2154" s="4"/>
      <c r="X2154" s="2" t="s">
        <v>15927</v>
      </c>
      <c r="Y2154" s="4" t="s">
        <v>77</v>
      </c>
      <c r="Z2154" s="4"/>
      <c r="AA2154" s="4"/>
      <c r="AB2154" s="4"/>
    </row>
    <row r="2155" customFormat="false" ht="75" hidden="false" customHeight="true" outlineLevel="0" collapsed="false">
      <c r="A2155" s="4" t="s">
        <v>15941</v>
      </c>
      <c r="B2155" s="4" t="s">
        <v>15942</v>
      </c>
      <c r="C2155" s="4" t="s">
        <v>15943</v>
      </c>
      <c r="D2155" s="4" t="n">
        <v>2019</v>
      </c>
      <c r="E2155" s="4" t="s">
        <v>91</v>
      </c>
      <c r="F2155" s="4" t="s">
        <v>15944</v>
      </c>
      <c r="G2155" s="4" t="str">
        <f aca="false">IF(LEFT(I2155,3)="R1 ","L6",IF(D2155&gt;=2014,"L1",IF(D2155&gt;=1998,"L2",IF(D2155&gt;=1987,"L3",IF(D2155&gt;=1978,"L4",IF(D2155&gt;=1965,"L5","L6"))))))</f>
        <v>L1</v>
      </c>
      <c r="H2155" s="4" t="str">
        <f aca="false">IFERROR(INDEX(Lanes!$C$2:$C$60,MATCH(LEFT(I2155,FIND(" ",I2155)-1),Lanes!$A$2:$A$60,0)),"?")</f>
        <v>V</v>
      </c>
      <c r="I2155" s="4" t="s">
        <v>15507</v>
      </c>
      <c r="J2155" s="4" t="s">
        <v>15046</v>
      </c>
      <c r="K2155" s="4" t="s">
        <v>3617</v>
      </c>
      <c r="L2155" s="4" t="s">
        <v>45</v>
      </c>
      <c r="M2155" s="4" t="s">
        <v>15945</v>
      </c>
      <c r="N2155" s="4"/>
      <c r="O2155" s="4" t="s">
        <v>15946</v>
      </c>
      <c r="P2155" s="2" t="s">
        <v>15947</v>
      </c>
      <c r="Q2155" s="2" t="s">
        <v>15948</v>
      </c>
      <c r="R2155" s="4" t="s">
        <v>50</v>
      </c>
      <c r="S2155" s="4" t="s">
        <v>15949</v>
      </c>
      <c r="T2155" s="4" t="s">
        <v>107</v>
      </c>
      <c r="U2155" s="4"/>
      <c r="V2155" s="4"/>
      <c r="W2155" s="4"/>
      <c r="X2155" s="2" t="s">
        <v>15950</v>
      </c>
      <c r="Y2155" s="4" t="s">
        <v>77</v>
      </c>
      <c r="Z2155" s="4"/>
      <c r="AA2155" s="4"/>
      <c r="AB2155" s="4"/>
    </row>
    <row r="2156" customFormat="false" ht="75" hidden="false" customHeight="true" outlineLevel="0" collapsed="false">
      <c r="A2156" s="4" t="s">
        <v>15951</v>
      </c>
      <c r="B2156" s="4" t="s">
        <v>15942</v>
      </c>
      <c r="C2156" s="4" t="s">
        <v>15952</v>
      </c>
      <c r="D2156" s="4" t="n">
        <v>2021</v>
      </c>
      <c r="E2156" s="4" t="s">
        <v>91</v>
      </c>
      <c r="F2156" s="4" t="s">
        <v>15944</v>
      </c>
      <c r="G2156" s="4" t="str">
        <f aca="false">IF(LEFT(I2156,3)="R1 ","L6",IF(D2156&gt;=2014,"L1",IF(D2156&gt;=1998,"L2",IF(D2156&gt;=1987,"L3",IF(D2156&gt;=1978,"L4",IF(D2156&gt;=1965,"L5","L6"))))))</f>
        <v>L1</v>
      </c>
      <c r="H2156" s="4" t="str">
        <f aca="false">IFERROR(INDEX(Lanes!$C$2:$C$60,MATCH(LEFT(I2156,FIND(" ",I2156)-1),Lanes!$A$2:$A$60,0)),"?")</f>
        <v>V</v>
      </c>
      <c r="I2156" s="4" t="s">
        <v>15507</v>
      </c>
      <c r="J2156" s="4" t="s">
        <v>15046</v>
      </c>
      <c r="K2156" s="4" t="s">
        <v>3617</v>
      </c>
      <c r="L2156" s="4" t="s">
        <v>45</v>
      </c>
      <c r="M2156" s="4" t="s">
        <v>15945</v>
      </c>
      <c r="N2156" s="4"/>
      <c r="O2156" s="4" t="s">
        <v>15953</v>
      </c>
      <c r="P2156" s="2" t="s">
        <v>15954</v>
      </c>
      <c r="Q2156" s="2" t="s">
        <v>15955</v>
      </c>
      <c r="R2156" s="4" t="s">
        <v>50</v>
      </c>
      <c r="S2156" s="4" t="s">
        <v>15956</v>
      </c>
      <c r="T2156" s="4" t="s">
        <v>107</v>
      </c>
      <c r="U2156" s="4"/>
      <c r="V2156" s="4"/>
      <c r="W2156" s="4"/>
      <c r="X2156" s="2" t="s">
        <v>15950</v>
      </c>
      <c r="Y2156" s="4" t="s">
        <v>77</v>
      </c>
      <c r="Z2156" s="4"/>
      <c r="AA2156" s="4"/>
      <c r="AB2156" s="4"/>
    </row>
    <row r="2157" customFormat="false" ht="75" hidden="false" customHeight="true" outlineLevel="0" collapsed="false">
      <c r="A2157" s="4" t="s">
        <v>15957</v>
      </c>
      <c r="B2157" s="4" t="s">
        <v>15942</v>
      </c>
      <c r="C2157" s="4" t="s">
        <v>15958</v>
      </c>
      <c r="D2157" s="4" t="n">
        <v>2023</v>
      </c>
      <c r="E2157" s="4" t="s">
        <v>91</v>
      </c>
      <c r="F2157" s="4" t="s">
        <v>15944</v>
      </c>
      <c r="G2157" s="4" t="str">
        <f aca="false">IF(LEFT(I2157,3)="R1 ","L6",IF(D2157&gt;=2014,"L1",IF(D2157&gt;=1998,"L2",IF(D2157&gt;=1987,"L3",IF(D2157&gt;=1978,"L4",IF(D2157&gt;=1965,"L5","L6"))))))</f>
        <v>L1</v>
      </c>
      <c r="H2157" s="4" t="str">
        <f aca="false">IFERROR(INDEX(Lanes!$C$2:$C$60,MATCH(LEFT(I2157,FIND(" ",I2157)-1),Lanes!$A$2:$A$60,0)),"?")</f>
        <v>V</v>
      </c>
      <c r="I2157" s="4" t="s">
        <v>15507</v>
      </c>
      <c r="J2157" s="4" t="s">
        <v>15046</v>
      </c>
      <c r="K2157" s="4" t="s">
        <v>3617</v>
      </c>
      <c r="L2157" s="4" t="s">
        <v>45</v>
      </c>
      <c r="M2157" s="4" t="s">
        <v>15945</v>
      </c>
      <c r="N2157" s="4"/>
      <c r="O2157" s="4" t="s">
        <v>15959</v>
      </c>
      <c r="P2157" s="2" t="s">
        <v>15960</v>
      </c>
      <c r="Q2157" s="2" t="s">
        <v>15961</v>
      </c>
      <c r="R2157" s="4" t="s">
        <v>50</v>
      </c>
      <c r="S2157" s="4" t="s">
        <v>15962</v>
      </c>
      <c r="T2157" s="4" t="s">
        <v>107</v>
      </c>
      <c r="U2157" s="4"/>
      <c r="V2157" s="4"/>
      <c r="W2157" s="4"/>
      <c r="X2157" s="2" t="s">
        <v>15950</v>
      </c>
      <c r="Y2157" s="4" t="s">
        <v>77</v>
      </c>
      <c r="Z2157" s="4"/>
      <c r="AA2157" s="4"/>
      <c r="AB2157" s="4"/>
    </row>
    <row r="2158" customFormat="false" ht="75" hidden="false" customHeight="true" outlineLevel="0" collapsed="false">
      <c r="A2158" s="4" t="s">
        <v>15963</v>
      </c>
      <c r="B2158" s="4" t="s">
        <v>15964</v>
      </c>
      <c r="C2158" s="4" t="s">
        <v>15965</v>
      </c>
      <c r="D2158" s="4" t="n">
        <v>2020</v>
      </c>
      <c r="E2158" s="4" t="s">
        <v>91</v>
      </c>
      <c r="F2158" s="4" t="s">
        <v>7469</v>
      </c>
      <c r="G2158" s="4" t="str">
        <f aca="false">IF(LEFT(I2158,3)="R1 ","L6",IF(D2158&gt;=2014,"L1",IF(D2158&gt;=1998,"L2",IF(D2158&gt;=1987,"L3",IF(D2158&gt;=1978,"L4",IF(D2158&gt;=1965,"L5","L6"))))))</f>
        <v>L1</v>
      </c>
      <c r="H2158" s="4" t="str">
        <f aca="false">IFERROR(INDEX(Lanes!$C$2:$C$60,MATCH(LEFT(I2158,FIND(" ",I2158)-1),Lanes!$A$2:$A$60,0)),"?")</f>
        <v>V</v>
      </c>
      <c r="I2158" s="4" t="s">
        <v>15507</v>
      </c>
      <c r="J2158" s="4" t="s">
        <v>2237</v>
      </c>
      <c r="K2158" s="4" t="s">
        <v>44</v>
      </c>
      <c r="L2158" s="4" t="s">
        <v>352</v>
      </c>
      <c r="M2158" s="4" t="s">
        <v>15966</v>
      </c>
      <c r="N2158" s="4"/>
      <c r="O2158" s="4" t="s">
        <v>15967</v>
      </c>
      <c r="P2158" s="2" t="s">
        <v>15968</v>
      </c>
      <c r="Q2158" s="2" t="s">
        <v>15969</v>
      </c>
      <c r="R2158" s="4" t="s">
        <v>50</v>
      </c>
      <c r="S2158" s="4" t="s">
        <v>15970</v>
      </c>
      <c r="T2158" s="4" t="s">
        <v>52</v>
      </c>
      <c r="U2158" s="4"/>
      <c r="V2158" s="4"/>
      <c r="W2158" s="4"/>
      <c r="X2158" s="2" t="s">
        <v>15971</v>
      </c>
      <c r="Y2158" s="4" t="s">
        <v>77</v>
      </c>
      <c r="Z2158" s="4"/>
      <c r="AA2158" s="4"/>
      <c r="AB2158" s="4"/>
    </row>
    <row r="2159" customFormat="false" ht="75" hidden="false" customHeight="true" outlineLevel="0" collapsed="false">
      <c r="A2159" s="4" t="s">
        <v>15972</v>
      </c>
      <c r="B2159" s="4" t="s">
        <v>15964</v>
      </c>
      <c r="C2159" s="4" t="s">
        <v>15973</v>
      </c>
      <c r="D2159" s="4" t="n">
        <v>2022</v>
      </c>
      <c r="E2159" s="4" t="s">
        <v>91</v>
      </c>
      <c r="F2159" s="4" t="s">
        <v>7469</v>
      </c>
      <c r="G2159" s="4" t="str">
        <f aca="false">IF(LEFT(I2159,3)="R1 ","L6",IF(D2159&gt;=2014,"L1",IF(D2159&gt;=1998,"L2",IF(D2159&gt;=1987,"L3",IF(D2159&gt;=1978,"L4",IF(D2159&gt;=1965,"L5","L6"))))))</f>
        <v>L1</v>
      </c>
      <c r="H2159" s="4" t="str">
        <f aca="false">IFERROR(INDEX(Lanes!$C$2:$C$60,MATCH(LEFT(I2159,FIND(" ",I2159)-1),Lanes!$A$2:$A$60,0)),"?")</f>
        <v>V</v>
      </c>
      <c r="I2159" s="4" t="s">
        <v>15507</v>
      </c>
      <c r="J2159" s="4" t="s">
        <v>2237</v>
      </c>
      <c r="K2159" s="4" t="s">
        <v>44</v>
      </c>
      <c r="L2159" s="4" t="s">
        <v>352</v>
      </c>
      <c r="M2159" s="4" t="s">
        <v>15966</v>
      </c>
      <c r="N2159" s="4"/>
      <c r="O2159" s="4" t="s">
        <v>15974</v>
      </c>
      <c r="P2159" s="2" t="s">
        <v>15975</v>
      </c>
      <c r="Q2159" s="2" t="s">
        <v>15976</v>
      </c>
      <c r="R2159" s="4" t="s">
        <v>50</v>
      </c>
      <c r="S2159" s="4" t="s">
        <v>15977</v>
      </c>
      <c r="T2159" s="4" t="s">
        <v>107</v>
      </c>
      <c r="U2159" s="4"/>
      <c r="V2159" s="4"/>
      <c r="W2159" s="4"/>
      <c r="X2159" s="2" t="s">
        <v>15971</v>
      </c>
      <c r="Y2159" s="4" t="s">
        <v>77</v>
      </c>
      <c r="Z2159" s="4"/>
      <c r="AA2159" s="4"/>
      <c r="AB2159" s="4"/>
    </row>
    <row r="2160" customFormat="false" ht="75" hidden="false" customHeight="true" outlineLevel="0" collapsed="false">
      <c r="A2160" s="4" t="s">
        <v>15978</v>
      </c>
      <c r="B2160" s="4" t="s">
        <v>13082</v>
      </c>
      <c r="C2160" s="4" t="s">
        <v>15979</v>
      </c>
      <c r="D2160" s="4" t="n">
        <v>2021</v>
      </c>
      <c r="E2160" s="4" t="s">
        <v>91</v>
      </c>
      <c r="F2160" s="4" t="s">
        <v>15980</v>
      </c>
      <c r="G2160" s="4" t="str">
        <f aca="false">IF(LEFT(I2160,3)="R1 ","L6",IF(D2160&gt;=2014,"L1",IF(D2160&gt;=1998,"L2",IF(D2160&gt;=1987,"L3",IF(D2160&gt;=1978,"L4",IF(D2160&gt;=1965,"L5","L6"))))))</f>
        <v>L1</v>
      </c>
      <c r="H2160" s="4" t="str">
        <f aca="false">IFERROR(INDEX(Lanes!$C$2:$C$60,MATCH(LEFT(I2160,FIND(" ",I2160)-1),Lanes!$A$2:$A$60,0)),"?")</f>
        <v>V</v>
      </c>
      <c r="I2160" s="4" t="s">
        <v>15507</v>
      </c>
      <c r="J2160" s="4" t="s">
        <v>9521</v>
      </c>
      <c r="K2160" s="4" t="s">
        <v>44</v>
      </c>
      <c r="L2160" s="4" t="s">
        <v>45</v>
      </c>
      <c r="M2160" s="4" t="s">
        <v>131</v>
      </c>
      <c r="N2160" s="4"/>
      <c r="O2160" s="4" t="s">
        <v>15981</v>
      </c>
      <c r="P2160" s="2" t="s">
        <v>15982</v>
      </c>
      <c r="Q2160" s="2" t="s">
        <v>15983</v>
      </c>
      <c r="R2160" s="4" t="s">
        <v>50</v>
      </c>
      <c r="S2160" s="4" t="s">
        <v>15984</v>
      </c>
      <c r="T2160" s="4" t="s">
        <v>107</v>
      </c>
      <c r="U2160" s="4"/>
      <c r="V2160" s="4"/>
      <c r="W2160" s="4"/>
      <c r="X2160" s="2" t="s">
        <v>15985</v>
      </c>
      <c r="Y2160" s="4" t="s">
        <v>77</v>
      </c>
      <c r="Z2160" s="4"/>
      <c r="AA2160" s="4"/>
      <c r="AB2160" s="4"/>
    </row>
    <row r="2161" customFormat="false" ht="75" hidden="false" customHeight="true" outlineLevel="0" collapsed="false">
      <c r="A2161" s="4" t="s">
        <v>15986</v>
      </c>
      <c r="B2161" s="4" t="s">
        <v>12271</v>
      </c>
      <c r="C2161" s="4" t="s">
        <v>15987</v>
      </c>
      <c r="D2161" s="4" t="n">
        <v>2018</v>
      </c>
      <c r="E2161" s="4" t="s">
        <v>91</v>
      </c>
      <c r="F2161" s="4" t="s">
        <v>11865</v>
      </c>
      <c r="G2161" s="4" t="str">
        <f aca="false">IF(LEFT(I2161,3)="R1 ","L6",IF(D2161&gt;=2014,"L1",IF(D2161&gt;=1998,"L2",IF(D2161&gt;=1987,"L3",IF(D2161&gt;=1978,"L4",IF(D2161&gt;=1965,"L5","L6"))))))</f>
        <v>L1</v>
      </c>
      <c r="H2161" s="4" t="str">
        <f aca="false">IFERROR(INDEX(Lanes!$C$2:$C$60,MATCH(LEFT(I2161,FIND(" ",I2161)-1),Lanes!$A$2:$A$60,0)),"?")</f>
        <v>V</v>
      </c>
      <c r="I2161" s="4" t="s">
        <v>15507</v>
      </c>
      <c r="J2161" s="4"/>
      <c r="K2161" s="4" t="s">
        <v>113</v>
      </c>
      <c r="L2161" s="4" t="s">
        <v>45</v>
      </c>
      <c r="M2161" s="4" t="s">
        <v>131</v>
      </c>
      <c r="N2161" s="4"/>
      <c r="O2161" s="4" t="s">
        <v>15988</v>
      </c>
      <c r="P2161" s="2" t="s">
        <v>15989</v>
      </c>
      <c r="Q2161" s="2" t="s">
        <v>15990</v>
      </c>
      <c r="R2161" s="4" t="s">
        <v>50</v>
      </c>
      <c r="S2161" s="4" t="s">
        <v>15991</v>
      </c>
      <c r="T2161" s="4" t="s">
        <v>107</v>
      </c>
      <c r="U2161" s="4"/>
      <c r="V2161" s="4"/>
      <c r="W2161" s="4"/>
      <c r="X2161" s="2" t="s">
        <v>12276</v>
      </c>
      <c r="Y2161" s="4" t="s">
        <v>77</v>
      </c>
      <c r="Z2161" s="4"/>
      <c r="AA2161" s="4"/>
      <c r="AB2161" s="4"/>
    </row>
    <row r="2162" customFormat="false" ht="75" hidden="false" customHeight="true" outlineLevel="0" collapsed="false">
      <c r="A2162" s="4" t="s">
        <v>15992</v>
      </c>
      <c r="B2162" s="4" t="s">
        <v>12271</v>
      </c>
      <c r="C2162" s="4" t="s">
        <v>15993</v>
      </c>
      <c r="D2162" s="4" t="n">
        <v>2022</v>
      </c>
      <c r="E2162" s="4" t="s">
        <v>91</v>
      </c>
      <c r="F2162" s="4" t="s">
        <v>9025</v>
      </c>
      <c r="G2162" s="4" t="str">
        <f aca="false">IF(LEFT(I2162,3)="R1 ","L6",IF(D2162&gt;=2014,"L1",IF(D2162&gt;=1998,"L2",IF(D2162&gt;=1987,"L3",IF(D2162&gt;=1978,"L4",IF(D2162&gt;=1965,"L5","L6"))))))</f>
        <v>L1</v>
      </c>
      <c r="H2162" s="4" t="str">
        <f aca="false">IFERROR(INDEX(Lanes!$C$2:$C$60,MATCH(LEFT(I2162,FIND(" ",I2162)-1),Lanes!$A$2:$A$60,0)),"?")</f>
        <v>V</v>
      </c>
      <c r="I2162" s="4" t="s">
        <v>15507</v>
      </c>
      <c r="J2162" s="4"/>
      <c r="K2162" s="4" t="s">
        <v>113</v>
      </c>
      <c r="L2162" s="4" t="s">
        <v>45</v>
      </c>
      <c r="M2162" s="4" t="s">
        <v>131</v>
      </c>
      <c r="N2162" s="4"/>
      <c r="O2162" s="4" t="s">
        <v>15304</v>
      </c>
      <c r="P2162" s="2" t="s">
        <v>15994</v>
      </c>
      <c r="Q2162" s="2" t="s">
        <v>15995</v>
      </c>
      <c r="R2162" s="4" t="s">
        <v>50</v>
      </c>
      <c r="S2162" s="4" t="s">
        <v>15996</v>
      </c>
      <c r="T2162" s="4" t="s">
        <v>107</v>
      </c>
      <c r="U2162" s="4"/>
      <c r="V2162" s="4"/>
      <c r="W2162" s="4"/>
      <c r="X2162" s="2" t="s">
        <v>12276</v>
      </c>
      <c r="Y2162" s="4" t="s">
        <v>77</v>
      </c>
      <c r="Z2162" s="4"/>
      <c r="AA2162" s="4"/>
      <c r="AB2162" s="4"/>
    </row>
    <row r="2163" customFormat="false" ht="75" hidden="false" customHeight="true" outlineLevel="0" collapsed="false">
      <c r="A2163" s="4" t="s">
        <v>15997</v>
      </c>
      <c r="B2163" s="4" t="s">
        <v>15998</v>
      </c>
      <c r="C2163" s="4" t="s">
        <v>15999</v>
      </c>
      <c r="D2163" s="4" t="n">
        <v>2017</v>
      </c>
      <c r="E2163" s="4" t="s">
        <v>91</v>
      </c>
      <c r="F2163" s="4" t="s">
        <v>16000</v>
      </c>
      <c r="G2163" s="4" t="str">
        <f aca="false">IF(LEFT(I2163,3)="R1 ","L6",IF(D2163&gt;=2014,"L1",IF(D2163&gt;=1998,"L2",IF(D2163&gt;=1987,"L3",IF(D2163&gt;=1978,"L4",IF(D2163&gt;=1965,"L5","L6"))))))</f>
        <v>L1</v>
      </c>
      <c r="H2163" s="4" t="str">
        <f aca="false">IFERROR(INDEX(Lanes!$C$2:$C$60,MATCH(LEFT(I2163,FIND(" ",I2163)-1),Lanes!$A$2:$A$60,0)),"?")</f>
        <v>V</v>
      </c>
      <c r="I2163" s="4" t="s">
        <v>15507</v>
      </c>
      <c r="J2163" s="4"/>
      <c r="K2163" s="4" t="s">
        <v>6706</v>
      </c>
      <c r="L2163" s="4" t="s">
        <v>472</v>
      </c>
      <c r="M2163" s="4" t="s">
        <v>1565</v>
      </c>
      <c r="N2163" s="4"/>
      <c r="O2163" s="4" t="s">
        <v>15859</v>
      </c>
      <c r="P2163" s="2" t="s">
        <v>16001</v>
      </c>
      <c r="Q2163" s="2" t="s">
        <v>16002</v>
      </c>
      <c r="R2163" s="4" t="s">
        <v>50</v>
      </c>
      <c r="S2163" s="4" t="s">
        <v>16003</v>
      </c>
      <c r="T2163" s="4" t="s">
        <v>107</v>
      </c>
      <c r="U2163" s="4"/>
      <c r="V2163" s="4"/>
      <c r="W2163" s="4"/>
      <c r="X2163" s="2" t="s">
        <v>16004</v>
      </c>
      <c r="Y2163" s="4" t="s">
        <v>77</v>
      </c>
      <c r="Z2163" s="4"/>
      <c r="AA2163" s="4"/>
      <c r="AB2163" s="4"/>
    </row>
    <row r="2164" customFormat="false" ht="75" hidden="false" customHeight="true" outlineLevel="0" collapsed="false">
      <c r="A2164" s="4" t="s">
        <v>16005</v>
      </c>
      <c r="B2164" s="4" t="s">
        <v>15998</v>
      </c>
      <c r="C2164" s="4" t="s">
        <v>16006</v>
      </c>
      <c r="D2164" s="4" t="n">
        <v>2020</v>
      </c>
      <c r="E2164" s="4" t="s">
        <v>91</v>
      </c>
      <c r="F2164" s="4" t="s">
        <v>9025</v>
      </c>
      <c r="G2164" s="4" t="str">
        <f aca="false">IF(LEFT(I2164,3)="R1 ","L6",IF(D2164&gt;=2014,"L1",IF(D2164&gt;=1998,"L2",IF(D2164&gt;=1987,"L3",IF(D2164&gt;=1978,"L4",IF(D2164&gt;=1965,"L5","L6"))))))</f>
        <v>L1</v>
      </c>
      <c r="H2164" s="4" t="str">
        <f aca="false">IFERROR(INDEX(Lanes!$C$2:$C$60,MATCH(LEFT(I2164,FIND(" ",I2164)-1),Lanes!$A$2:$A$60,0)),"?")</f>
        <v>V</v>
      </c>
      <c r="I2164" s="4" t="s">
        <v>15507</v>
      </c>
      <c r="J2164" s="4"/>
      <c r="K2164" s="4" t="s">
        <v>2528</v>
      </c>
      <c r="L2164" s="4" t="s">
        <v>472</v>
      </c>
      <c r="M2164" s="4" t="s">
        <v>1565</v>
      </c>
      <c r="N2164" s="4"/>
      <c r="O2164" s="4" t="s">
        <v>16007</v>
      </c>
      <c r="P2164" s="2" t="s">
        <v>16008</v>
      </c>
      <c r="Q2164" s="2" t="s">
        <v>16009</v>
      </c>
      <c r="R2164" s="4" t="s">
        <v>50</v>
      </c>
      <c r="S2164" s="4" t="s">
        <v>16010</v>
      </c>
      <c r="T2164" s="4" t="s">
        <v>52</v>
      </c>
      <c r="U2164" s="4"/>
      <c r="V2164" s="4"/>
      <c r="W2164" s="4"/>
      <c r="X2164" s="2" t="s">
        <v>16004</v>
      </c>
      <c r="Y2164" s="4" t="s">
        <v>77</v>
      </c>
      <c r="Z2164" s="4"/>
      <c r="AA2164" s="4"/>
      <c r="AB2164" s="4"/>
    </row>
    <row r="2165" customFormat="false" ht="75" hidden="false" customHeight="true" outlineLevel="0" collapsed="false">
      <c r="A2165" s="4" t="s">
        <v>16011</v>
      </c>
      <c r="B2165" s="4" t="s">
        <v>15998</v>
      </c>
      <c r="C2165" s="4" t="s">
        <v>16012</v>
      </c>
      <c r="D2165" s="4" t="n">
        <v>2023</v>
      </c>
      <c r="E2165" s="4" t="s">
        <v>91</v>
      </c>
      <c r="F2165" s="4" t="s">
        <v>9025</v>
      </c>
      <c r="G2165" s="4" t="str">
        <f aca="false">IF(LEFT(I2165,3)="R1 ","L6",IF(D2165&gt;=2014,"L1",IF(D2165&gt;=1998,"L2",IF(D2165&gt;=1987,"L3",IF(D2165&gt;=1978,"L4",IF(D2165&gt;=1965,"L5","L6"))))))</f>
        <v>L1</v>
      </c>
      <c r="H2165" s="4" t="str">
        <f aca="false">IFERROR(INDEX(Lanes!$C$2:$C$60,MATCH(LEFT(I2165,FIND(" ",I2165)-1),Lanes!$A$2:$A$60,0)),"?")</f>
        <v>V</v>
      </c>
      <c r="I2165" s="4" t="s">
        <v>15507</v>
      </c>
      <c r="J2165" s="4"/>
      <c r="K2165" s="4" t="s">
        <v>429</v>
      </c>
      <c r="L2165" s="4" t="s">
        <v>472</v>
      </c>
      <c r="M2165" s="4" t="s">
        <v>1565</v>
      </c>
      <c r="N2165" s="4"/>
      <c r="O2165" s="4" t="s">
        <v>16013</v>
      </c>
      <c r="P2165" s="2" t="s">
        <v>16014</v>
      </c>
      <c r="Q2165" s="2" t="s">
        <v>16015</v>
      </c>
      <c r="R2165" s="4" t="s">
        <v>50</v>
      </c>
      <c r="S2165" s="4" t="s">
        <v>16016</v>
      </c>
      <c r="T2165" s="4" t="s">
        <v>107</v>
      </c>
      <c r="U2165" s="4"/>
      <c r="V2165" s="4"/>
      <c r="W2165" s="4"/>
      <c r="X2165" s="2" t="s">
        <v>16004</v>
      </c>
      <c r="Y2165" s="4" t="s">
        <v>77</v>
      </c>
      <c r="Z2165" s="4"/>
      <c r="AA2165" s="4"/>
      <c r="AB2165" s="4"/>
    </row>
    <row r="2166" customFormat="false" ht="75" hidden="false" customHeight="true" outlineLevel="0" collapsed="false">
      <c r="A2166" s="4" t="s">
        <v>16017</v>
      </c>
      <c r="B2166" s="4" t="s">
        <v>16018</v>
      </c>
      <c r="C2166" s="4" t="s">
        <v>16019</v>
      </c>
      <c r="D2166" s="4" t="n">
        <v>2015</v>
      </c>
      <c r="E2166" s="4" t="s">
        <v>91</v>
      </c>
      <c r="F2166" s="4" t="s">
        <v>15337</v>
      </c>
      <c r="G2166" s="4" t="str">
        <f aca="false">IF(LEFT(I2166,3)="R1 ","L6",IF(D2166&gt;=2014,"L1",IF(D2166&gt;=1998,"L2",IF(D2166&gt;=1987,"L3",IF(D2166&gt;=1978,"L4",IF(D2166&gt;=1965,"L5","L6"))))))</f>
        <v>L1</v>
      </c>
      <c r="H2166" s="4" t="str">
        <f aca="false">IFERROR(INDEX(Lanes!$C$2:$C$60,MATCH(LEFT(I2166,FIND(" ",I2166)-1),Lanes!$A$2:$A$60,0)),"?")</f>
        <v>V</v>
      </c>
      <c r="I2166" s="4" t="s">
        <v>15507</v>
      </c>
      <c r="J2166" s="4"/>
      <c r="K2166" s="4" t="s">
        <v>429</v>
      </c>
      <c r="L2166" s="4" t="s">
        <v>472</v>
      </c>
      <c r="M2166" s="4" t="s">
        <v>1565</v>
      </c>
      <c r="N2166" s="4"/>
      <c r="O2166" s="4" t="s">
        <v>16020</v>
      </c>
      <c r="P2166" s="2" t="s">
        <v>16021</v>
      </c>
      <c r="Q2166" s="2" t="s">
        <v>16022</v>
      </c>
      <c r="R2166" s="4" t="s">
        <v>50</v>
      </c>
      <c r="S2166" s="4" t="s">
        <v>16023</v>
      </c>
      <c r="T2166" s="4" t="s">
        <v>107</v>
      </c>
      <c r="U2166" s="4"/>
      <c r="V2166" s="4"/>
      <c r="W2166" s="4"/>
      <c r="X2166" s="2" t="s">
        <v>16024</v>
      </c>
      <c r="Y2166" s="4" t="s">
        <v>77</v>
      </c>
      <c r="Z2166" s="4"/>
      <c r="AA2166" s="4"/>
      <c r="AB2166" s="4"/>
    </row>
    <row r="2167" customFormat="false" ht="75" hidden="false" customHeight="true" outlineLevel="0" collapsed="false">
      <c r="A2167" s="4" t="s">
        <v>16025</v>
      </c>
      <c r="B2167" s="4" t="s">
        <v>16018</v>
      </c>
      <c r="C2167" s="4" t="s">
        <v>16026</v>
      </c>
      <c r="D2167" s="4" t="n">
        <v>2017</v>
      </c>
      <c r="E2167" s="4" t="s">
        <v>91</v>
      </c>
      <c r="F2167" s="4" t="s">
        <v>15337</v>
      </c>
      <c r="G2167" s="4" t="str">
        <f aca="false">IF(LEFT(I2167,3)="R1 ","L6",IF(D2167&gt;=2014,"L1",IF(D2167&gt;=1998,"L2",IF(D2167&gt;=1987,"L3",IF(D2167&gt;=1978,"L4",IF(D2167&gt;=1965,"L5","L6"))))))</f>
        <v>L1</v>
      </c>
      <c r="H2167" s="4" t="str">
        <f aca="false">IFERROR(INDEX(Lanes!$C$2:$C$60,MATCH(LEFT(I2167,FIND(" ",I2167)-1),Lanes!$A$2:$A$60,0)),"?")</f>
        <v>V</v>
      </c>
      <c r="I2167" s="4" t="s">
        <v>15507</v>
      </c>
      <c r="J2167" s="4"/>
      <c r="K2167" s="4" t="s">
        <v>429</v>
      </c>
      <c r="L2167" s="4" t="s">
        <v>472</v>
      </c>
      <c r="M2167" s="4" t="s">
        <v>1565</v>
      </c>
      <c r="N2167" s="4"/>
      <c r="O2167" s="4" t="s">
        <v>16027</v>
      </c>
      <c r="P2167" s="2" t="s">
        <v>16028</v>
      </c>
      <c r="Q2167" s="2" t="s">
        <v>16029</v>
      </c>
      <c r="R2167" s="4" t="s">
        <v>50</v>
      </c>
      <c r="S2167" s="4" t="s">
        <v>16030</v>
      </c>
      <c r="T2167" s="4" t="s">
        <v>402</v>
      </c>
      <c r="U2167" s="4"/>
      <c r="V2167" s="4"/>
      <c r="W2167" s="4"/>
      <c r="X2167" s="2" t="s">
        <v>16024</v>
      </c>
      <c r="Y2167" s="4" t="s">
        <v>77</v>
      </c>
      <c r="Z2167" s="4"/>
      <c r="AA2167" s="4"/>
      <c r="AB2167" s="4"/>
    </row>
    <row r="2168" customFormat="false" ht="75" hidden="false" customHeight="true" outlineLevel="0" collapsed="false">
      <c r="A2168" s="4" t="s">
        <v>16031</v>
      </c>
      <c r="B2168" s="4" t="s">
        <v>16032</v>
      </c>
      <c r="C2168" s="4" t="s">
        <v>16033</v>
      </c>
      <c r="D2168" s="4" t="n">
        <v>2024</v>
      </c>
      <c r="E2168" s="4" t="s">
        <v>91</v>
      </c>
      <c r="F2168" s="4" t="s">
        <v>16034</v>
      </c>
      <c r="G2168" s="4" t="str">
        <f aca="false">IF(LEFT(I2168,3)="R1 ","L6",IF(D2168&gt;=2014,"L1",IF(D2168&gt;=1998,"L2",IF(D2168&gt;=1987,"L3",IF(D2168&gt;=1978,"L4",IF(D2168&gt;=1965,"L5","L6"))))))</f>
        <v>L1</v>
      </c>
      <c r="H2168" s="4" t="str">
        <f aca="false">IFERROR(INDEX(Lanes!$C$2:$C$60,MATCH(LEFT(I2168,FIND(" ",I2168)-1),Lanes!$A$2:$A$60,0)),"?")</f>
        <v>V</v>
      </c>
      <c r="I2168" s="4" t="s">
        <v>15507</v>
      </c>
      <c r="J2168" s="4"/>
      <c r="K2168" s="4" t="s">
        <v>113</v>
      </c>
      <c r="L2168" s="4" t="s">
        <v>472</v>
      </c>
      <c r="M2168" s="4" t="s">
        <v>16035</v>
      </c>
      <c r="N2168" s="4"/>
      <c r="O2168" s="4" t="s">
        <v>16036</v>
      </c>
      <c r="P2168" s="2" t="s">
        <v>16037</v>
      </c>
      <c r="Q2168" s="2" t="s">
        <v>16038</v>
      </c>
      <c r="R2168" s="4" t="s">
        <v>50</v>
      </c>
      <c r="S2168" s="4" t="s">
        <v>16039</v>
      </c>
      <c r="T2168" s="4" t="s">
        <v>52</v>
      </c>
      <c r="U2168" s="4"/>
      <c r="V2168" s="4" t="s">
        <v>6486</v>
      </c>
      <c r="W2168" s="4"/>
      <c r="X2168" s="2" t="s">
        <v>16040</v>
      </c>
      <c r="Y2168" s="4" t="s">
        <v>77</v>
      </c>
      <c r="Z2168" s="4"/>
      <c r="AA2168" s="4"/>
      <c r="AB2168" s="4"/>
    </row>
    <row r="2169" customFormat="false" ht="75" hidden="false" customHeight="true" outlineLevel="0" collapsed="false">
      <c r="A2169" s="4" t="s">
        <v>16041</v>
      </c>
      <c r="B2169" s="4" t="s">
        <v>16042</v>
      </c>
      <c r="C2169" s="4" t="s">
        <v>16043</v>
      </c>
      <c r="D2169" s="4" t="n">
        <v>2016</v>
      </c>
      <c r="E2169" s="4" t="s">
        <v>91</v>
      </c>
      <c r="F2169" s="4" t="s">
        <v>9135</v>
      </c>
      <c r="G2169" s="4" t="str">
        <f aca="false">IF(LEFT(I2169,3)="R1 ","L6",IF(D2169&gt;=2014,"L1",IF(D2169&gt;=1998,"L2",IF(D2169&gt;=1987,"L3",IF(D2169&gt;=1978,"L4",IF(D2169&gt;=1965,"L5","L6"))))))</f>
        <v>L1</v>
      </c>
      <c r="H2169" s="4" t="str">
        <f aca="false">IFERROR(INDEX(Lanes!$C$2:$C$60,MATCH(LEFT(I2169,FIND(" ",I2169)-1),Lanes!$A$2:$A$60,0)),"?")</f>
        <v>V</v>
      </c>
      <c r="I2169" s="4" t="s">
        <v>15507</v>
      </c>
      <c r="J2169" s="4"/>
      <c r="K2169" s="4" t="s">
        <v>6706</v>
      </c>
      <c r="L2169" s="4" t="s">
        <v>93</v>
      </c>
      <c r="M2169" s="4" t="s">
        <v>16044</v>
      </c>
      <c r="N2169" s="4"/>
      <c r="O2169" s="4" t="s">
        <v>16045</v>
      </c>
      <c r="P2169" s="2" t="s">
        <v>16046</v>
      </c>
      <c r="Q2169" s="2" t="s">
        <v>16047</v>
      </c>
      <c r="R2169" s="4" t="s">
        <v>50</v>
      </c>
      <c r="S2169" s="4" t="s">
        <v>16048</v>
      </c>
      <c r="T2169" s="4" t="s">
        <v>107</v>
      </c>
      <c r="U2169" s="4"/>
      <c r="V2169" s="4"/>
      <c r="W2169" s="4"/>
      <c r="X2169" s="2" t="s">
        <v>16049</v>
      </c>
      <c r="Y2169" s="4" t="s">
        <v>77</v>
      </c>
      <c r="Z2169" s="4"/>
      <c r="AA2169" s="4"/>
      <c r="AB2169" s="4"/>
    </row>
    <row r="2170" customFormat="false" ht="75" hidden="false" customHeight="true" outlineLevel="0" collapsed="false">
      <c r="A2170" s="4" t="s">
        <v>16050</v>
      </c>
      <c r="B2170" s="4" t="s">
        <v>16042</v>
      </c>
      <c r="C2170" s="4" t="s">
        <v>16051</v>
      </c>
      <c r="D2170" s="4" t="n">
        <v>2019</v>
      </c>
      <c r="E2170" s="4" t="s">
        <v>91</v>
      </c>
      <c r="F2170" s="4" t="s">
        <v>9135</v>
      </c>
      <c r="G2170" s="4" t="str">
        <f aca="false">IF(LEFT(I2170,3)="R1 ","L6",IF(D2170&gt;=2014,"L1",IF(D2170&gt;=1998,"L2",IF(D2170&gt;=1987,"L3",IF(D2170&gt;=1978,"L4",IF(D2170&gt;=1965,"L5","L6"))))))</f>
        <v>L1</v>
      </c>
      <c r="H2170" s="4" t="str">
        <f aca="false">IFERROR(INDEX(Lanes!$C$2:$C$60,MATCH(LEFT(I2170,FIND(" ",I2170)-1),Lanes!$A$2:$A$60,0)),"?")</f>
        <v>V</v>
      </c>
      <c r="I2170" s="4" t="s">
        <v>15507</v>
      </c>
      <c r="J2170" s="4"/>
      <c r="K2170" s="4" t="s">
        <v>6706</v>
      </c>
      <c r="L2170" s="4" t="s">
        <v>93</v>
      </c>
      <c r="M2170" s="4" t="s">
        <v>16044</v>
      </c>
      <c r="N2170" s="4"/>
      <c r="O2170" s="4" t="s">
        <v>16052</v>
      </c>
      <c r="P2170" s="2" t="s">
        <v>16053</v>
      </c>
      <c r="Q2170" s="2" t="s">
        <v>16054</v>
      </c>
      <c r="R2170" s="4" t="s">
        <v>50</v>
      </c>
      <c r="S2170" s="4" t="s">
        <v>16055</v>
      </c>
      <c r="T2170" s="4" t="s">
        <v>107</v>
      </c>
      <c r="U2170" s="4"/>
      <c r="V2170" s="4"/>
      <c r="W2170" s="4"/>
      <c r="X2170" s="2" t="s">
        <v>16049</v>
      </c>
      <c r="Y2170" s="4" t="s">
        <v>77</v>
      </c>
      <c r="Z2170" s="4"/>
      <c r="AA2170" s="4"/>
      <c r="AB2170" s="4"/>
    </row>
    <row r="2171" customFormat="false" ht="75" hidden="false" customHeight="true" outlineLevel="0" collapsed="false">
      <c r="A2171" s="4" t="s">
        <v>16056</v>
      </c>
      <c r="B2171" s="4" t="s">
        <v>16057</v>
      </c>
      <c r="C2171" s="4" t="s">
        <v>16058</v>
      </c>
      <c r="D2171" s="4" t="n">
        <v>2022</v>
      </c>
      <c r="E2171" s="4" t="s">
        <v>91</v>
      </c>
      <c r="F2171" s="4" t="s">
        <v>14026</v>
      </c>
      <c r="G2171" s="4" t="str">
        <f aca="false">IF(LEFT(I2171,3)="R1 ","L6",IF(D2171&gt;=2014,"L1",IF(D2171&gt;=1998,"L2",IF(D2171&gt;=1987,"L3",IF(D2171&gt;=1978,"L4",IF(D2171&gt;=1965,"L5","L6"))))))</f>
        <v>L1</v>
      </c>
      <c r="H2171" s="4" t="str">
        <f aca="false">IFERROR(INDEX(Lanes!$C$2:$C$60,MATCH(LEFT(I2171,FIND(" ",I2171)-1),Lanes!$A$2:$A$60,0)),"?")</f>
        <v>V</v>
      </c>
      <c r="I2171" s="4" t="s">
        <v>15507</v>
      </c>
      <c r="J2171" s="4" t="s">
        <v>15534</v>
      </c>
      <c r="K2171" s="4" t="s">
        <v>113</v>
      </c>
      <c r="L2171" s="4" t="s">
        <v>45</v>
      </c>
      <c r="M2171" s="4" t="s">
        <v>131</v>
      </c>
      <c r="N2171" s="4"/>
      <c r="O2171" s="4" t="s">
        <v>16059</v>
      </c>
      <c r="P2171" s="2" t="s">
        <v>16060</v>
      </c>
      <c r="Q2171" s="2" t="s">
        <v>16061</v>
      </c>
      <c r="R2171" s="4" t="s">
        <v>50</v>
      </c>
      <c r="S2171" s="4" t="s">
        <v>16062</v>
      </c>
      <c r="T2171" s="4" t="s">
        <v>107</v>
      </c>
      <c r="U2171" s="4"/>
      <c r="V2171" s="4"/>
      <c r="W2171" s="4"/>
      <c r="X2171" s="2" t="s">
        <v>16063</v>
      </c>
      <c r="Y2171" s="4" t="s">
        <v>77</v>
      </c>
      <c r="Z2171" s="4"/>
      <c r="AA2171" s="4"/>
      <c r="AB2171" s="4"/>
    </row>
    <row r="2172" customFormat="false" ht="75" hidden="false" customHeight="true" outlineLevel="0" collapsed="false">
      <c r="A2172" s="4" t="s">
        <v>16064</v>
      </c>
      <c r="B2172" s="4" t="s">
        <v>16065</v>
      </c>
      <c r="C2172" s="4" t="s">
        <v>16066</v>
      </c>
      <c r="D2172" s="4" t="n">
        <v>2022</v>
      </c>
      <c r="E2172" s="4" t="s">
        <v>91</v>
      </c>
      <c r="F2172" s="4" t="s">
        <v>16067</v>
      </c>
      <c r="G2172" s="4" t="str">
        <f aca="false">IF(LEFT(I2172,3)="R1 ","L6",IF(D2172&gt;=2014,"L1",IF(D2172&gt;=1998,"L2",IF(D2172&gt;=1987,"L3",IF(D2172&gt;=1978,"L4",IF(D2172&gt;=1965,"L5","L6"))))))</f>
        <v>L1</v>
      </c>
      <c r="H2172" s="4" t="str">
        <f aca="false">IFERROR(INDEX(Lanes!$C$2:$C$60,MATCH(LEFT(I2172,FIND(" ",I2172)-1),Lanes!$A$2:$A$60,0)),"?")</f>
        <v>V</v>
      </c>
      <c r="I2172" s="4" t="s">
        <v>15507</v>
      </c>
      <c r="J2172" s="4" t="s">
        <v>15046</v>
      </c>
      <c r="K2172" s="4" t="s">
        <v>429</v>
      </c>
      <c r="L2172" s="4" t="s">
        <v>45</v>
      </c>
      <c r="M2172" s="4" t="s">
        <v>131</v>
      </c>
      <c r="N2172" s="4"/>
      <c r="O2172" s="4" t="s">
        <v>12135</v>
      </c>
      <c r="P2172" s="2" t="s">
        <v>16068</v>
      </c>
      <c r="Q2172" s="2" t="s">
        <v>16069</v>
      </c>
      <c r="R2172" s="4" t="s">
        <v>391</v>
      </c>
      <c r="S2172" s="4" t="s">
        <v>16070</v>
      </c>
      <c r="T2172" s="4" t="s">
        <v>402</v>
      </c>
      <c r="U2172" s="4"/>
      <c r="V2172" s="4"/>
      <c r="W2172" s="4"/>
      <c r="X2172" s="2" t="s">
        <v>16071</v>
      </c>
      <c r="Y2172" s="4" t="s">
        <v>77</v>
      </c>
      <c r="Z2172" s="4"/>
      <c r="AA2172" s="4"/>
      <c r="AB2172" s="4"/>
    </row>
    <row r="2173" customFormat="false" ht="75" hidden="false" customHeight="true" outlineLevel="0" collapsed="false">
      <c r="A2173" s="4" t="s">
        <v>16072</v>
      </c>
      <c r="B2173" s="4" t="s">
        <v>16065</v>
      </c>
      <c r="C2173" s="4" t="s">
        <v>16073</v>
      </c>
      <c r="D2173" s="4" t="n">
        <v>2024</v>
      </c>
      <c r="E2173" s="4" t="s">
        <v>91</v>
      </c>
      <c r="F2173" s="4" t="s">
        <v>16074</v>
      </c>
      <c r="G2173" s="4" t="str">
        <f aca="false">IF(LEFT(I2173,3)="R1 ","L6",IF(D2173&gt;=2014,"L1",IF(D2173&gt;=1998,"L2",IF(D2173&gt;=1987,"L3",IF(D2173&gt;=1978,"L4",IF(D2173&gt;=1965,"L5","L6"))))))</f>
        <v>L1</v>
      </c>
      <c r="H2173" s="4" t="str">
        <f aca="false">IFERROR(INDEX(Lanes!$C$2:$C$60,MATCH(LEFT(I2173,FIND(" ",I2173)-1),Lanes!$A$2:$A$60,0)),"?")</f>
        <v>V</v>
      </c>
      <c r="I2173" s="4" t="s">
        <v>15507</v>
      </c>
      <c r="J2173" s="4" t="s">
        <v>15046</v>
      </c>
      <c r="K2173" s="4" t="s">
        <v>429</v>
      </c>
      <c r="L2173" s="4" t="s">
        <v>45</v>
      </c>
      <c r="M2173" s="4" t="s">
        <v>131</v>
      </c>
      <c r="N2173" s="4"/>
      <c r="O2173" s="4" t="s">
        <v>16075</v>
      </c>
      <c r="P2173" s="2" t="s">
        <v>16076</v>
      </c>
      <c r="Q2173" s="2" t="s">
        <v>16077</v>
      </c>
      <c r="R2173" s="4" t="s">
        <v>391</v>
      </c>
      <c r="S2173" s="4" t="s">
        <v>16078</v>
      </c>
      <c r="T2173" s="4" t="s">
        <v>107</v>
      </c>
      <c r="U2173" s="4"/>
      <c r="V2173" s="4"/>
      <c r="W2173" s="4"/>
      <c r="X2173" s="2" t="s">
        <v>16071</v>
      </c>
      <c r="Y2173" s="4" t="s">
        <v>77</v>
      </c>
      <c r="Z2173" s="4"/>
      <c r="AA2173" s="4"/>
      <c r="AB2173" s="4"/>
    </row>
    <row r="2174" customFormat="false" ht="75" hidden="false" customHeight="true" outlineLevel="0" collapsed="false">
      <c r="A2174" s="4" t="s">
        <v>16079</v>
      </c>
      <c r="B2174" s="4" t="s">
        <v>16080</v>
      </c>
      <c r="C2174" s="4" t="s">
        <v>16080</v>
      </c>
      <c r="D2174" s="4" t="n">
        <v>2021</v>
      </c>
      <c r="E2174" s="4" t="s">
        <v>91</v>
      </c>
      <c r="F2174" s="4" t="s">
        <v>16081</v>
      </c>
      <c r="G2174" s="4" t="str">
        <f aca="false">IF(LEFT(I2174,3)="R1 ","L6",IF(D2174&gt;=2014,"L1",IF(D2174&gt;=1998,"L2",IF(D2174&gt;=1987,"L3",IF(D2174&gt;=1978,"L4",IF(D2174&gt;=1965,"L5","L6"))))))</f>
        <v>L1</v>
      </c>
      <c r="H2174" s="4" t="str">
        <f aca="false">IFERROR(INDEX(Lanes!$C$2:$C$60,MATCH(LEFT(I2174,FIND(" ",I2174)-1),Lanes!$A$2:$A$60,0)),"?")</f>
        <v>V</v>
      </c>
      <c r="I2174" s="4" t="s">
        <v>15507</v>
      </c>
      <c r="J2174" s="4"/>
      <c r="K2174" s="4" t="s">
        <v>44</v>
      </c>
      <c r="L2174" s="4" t="s">
        <v>472</v>
      </c>
      <c r="M2174" s="4" t="s">
        <v>16082</v>
      </c>
      <c r="N2174" s="4"/>
      <c r="O2174" s="4" t="s">
        <v>16083</v>
      </c>
      <c r="P2174" s="2" t="s">
        <v>16084</v>
      </c>
      <c r="Q2174" s="2" t="s">
        <v>16085</v>
      </c>
      <c r="R2174" s="4" t="s">
        <v>50</v>
      </c>
      <c r="S2174" s="4" t="s">
        <v>16086</v>
      </c>
      <c r="T2174" s="4" t="s">
        <v>107</v>
      </c>
      <c r="U2174" s="4"/>
      <c r="V2174" s="4"/>
      <c r="W2174" s="4"/>
      <c r="X2174" s="2" t="s">
        <v>16087</v>
      </c>
      <c r="Y2174" s="4" t="s">
        <v>77</v>
      </c>
      <c r="Z2174" s="4"/>
      <c r="AA2174" s="4"/>
      <c r="AB2174" s="4"/>
    </row>
    <row r="2175" customFormat="false" ht="75" hidden="false" customHeight="true" outlineLevel="0" collapsed="false">
      <c r="A2175" s="4" t="s">
        <v>16088</v>
      </c>
      <c r="B2175" s="4" t="s">
        <v>16089</v>
      </c>
      <c r="C2175" s="4" t="s">
        <v>16090</v>
      </c>
      <c r="D2175" s="4" t="n">
        <v>2023</v>
      </c>
      <c r="E2175" s="4" t="s">
        <v>91</v>
      </c>
      <c r="F2175" s="4" t="s">
        <v>16091</v>
      </c>
      <c r="G2175" s="4" t="str">
        <f aca="false">IF(LEFT(I2175,3)="R1 ","L6",IF(D2175&gt;=2014,"L1",IF(D2175&gt;=1998,"L2",IF(D2175&gt;=1987,"L3",IF(D2175&gt;=1978,"L4",IF(D2175&gt;=1965,"L5","L6"))))))</f>
        <v>L1</v>
      </c>
      <c r="H2175" s="4" t="str">
        <f aca="false">IFERROR(INDEX(Lanes!$C$2:$C$60,MATCH(LEFT(I2175,FIND(" ",I2175)-1),Lanes!$A$2:$A$60,0)),"?")</f>
        <v>V</v>
      </c>
      <c r="I2175" s="4" t="s">
        <v>15507</v>
      </c>
      <c r="J2175" s="4"/>
      <c r="K2175" s="4" t="s">
        <v>69</v>
      </c>
      <c r="L2175" s="4" t="s">
        <v>93</v>
      </c>
      <c r="M2175" s="4" t="s">
        <v>15761</v>
      </c>
      <c r="N2175" s="4"/>
      <c r="O2175" s="4" t="s">
        <v>16092</v>
      </c>
      <c r="P2175" s="2" t="s">
        <v>16093</v>
      </c>
      <c r="Q2175" s="2" t="s">
        <v>16094</v>
      </c>
      <c r="R2175" s="4" t="s">
        <v>50</v>
      </c>
      <c r="S2175" s="4" t="s">
        <v>16095</v>
      </c>
      <c r="T2175" s="4" t="s">
        <v>107</v>
      </c>
      <c r="U2175" s="4"/>
      <c r="V2175" s="4"/>
      <c r="W2175" s="4"/>
      <c r="X2175" s="2" t="s">
        <v>16096</v>
      </c>
      <c r="Y2175" s="4" t="s">
        <v>77</v>
      </c>
      <c r="Z2175" s="4"/>
      <c r="AA2175" s="4"/>
      <c r="AB2175" s="4"/>
    </row>
    <row r="2176" customFormat="false" ht="75" hidden="false" customHeight="true" outlineLevel="0" collapsed="false">
      <c r="A2176" s="4" t="s">
        <v>16097</v>
      </c>
      <c r="B2176" s="4" t="s">
        <v>16098</v>
      </c>
      <c r="C2176" s="4" t="s">
        <v>16099</v>
      </c>
      <c r="D2176" s="4" t="n">
        <v>2020</v>
      </c>
      <c r="E2176" s="4" t="s">
        <v>91</v>
      </c>
      <c r="F2176" s="4" t="s">
        <v>1142</v>
      </c>
      <c r="G2176" s="4" t="str">
        <f aca="false">IF(LEFT(I2176,3)="R1 ","L6",IF(D2176&gt;=2014,"L1",IF(D2176&gt;=1998,"L2",IF(D2176&gt;=1987,"L3",IF(D2176&gt;=1978,"L4",IF(D2176&gt;=1965,"L5","L6"))))))</f>
        <v>L1</v>
      </c>
      <c r="H2176" s="4" t="str">
        <f aca="false">IFERROR(INDEX(Lanes!$C$2:$C$60,MATCH(LEFT(I2176,FIND(" ",I2176)-1),Lanes!$A$2:$A$60,0)),"?")</f>
        <v>V</v>
      </c>
      <c r="I2176" s="4" t="s">
        <v>15507</v>
      </c>
      <c r="J2176" s="4" t="s">
        <v>15534</v>
      </c>
      <c r="K2176" s="4" t="s">
        <v>44</v>
      </c>
      <c r="L2176" s="4" t="s">
        <v>352</v>
      </c>
      <c r="M2176" s="4" t="s">
        <v>131</v>
      </c>
      <c r="N2176" s="4"/>
      <c r="O2176" s="4" t="s">
        <v>16100</v>
      </c>
      <c r="P2176" s="2" t="s">
        <v>16101</v>
      </c>
      <c r="Q2176" s="2" t="s">
        <v>16102</v>
      </c>
      <c r="R2176" s="4" t="s">
        <v>50</v>
      </c>
      <c r="S2176" s="4" t="s">
        <v>16103</v>
      </c>
      <c r="T2176" s="4" t="s">
        <v>107</v>
      </c>
      <c r="U2176" s="4"/>
      <c r="V2176" s="4"/>
      <c r="W2176" s="4"/>
      <c r="X2176" s="2" t="s">
        <v>16104</v>
      </c>
      <c r="Y2176" s="4" t="s">
        <v>77</v>
      </c>
      <c r="Z2176" s="4"/>
      <c r="AA2176" s="4"/>
      <c r="AB2176" s="4"/>
    </row>
    <row r="2177" customFormat="false" ht="75" hidden="false" customHeight="true" outlineLevel="0" collapsed="false">
      <c r="A2177" s="4" t="s">
        <v>16105</v>
      </c>
      <c r="B2177" s="4" t="s">
        <v>16098</v>
      </c>
      <c r="C2177" s="4" t="s">
        <v>16106</v>
      </c>
      <c r="D2177" s="4" t="n">
        <v>2022</v>
      </c>
      <c r="E2177" s="4" t="s">
        <v>91</v>
      </c>
      <c r="F2177" s="4" t="s">
        <v>13172</v>
      </c>
      <c r="G2177" s="4" t="str">
        <f aca="false">IF(LEFT(I2177,3)="R1 ","L6",IF(D2177&gt;=2014,"L1",IF(D2177&gt;=1998,"L2",IF(D2177&gt;=1987,"L3",IF(D2177&gt;=1978,"L4",IF(D2177&gt;=1965,"L5","L6"))))))</f>
        <v>L1</v>
      </c>
      <c r="H2177" s="4" t="str">
        <f aca="false">IFERROR(INDEX(Lanes!$C$2:$C$60,MATCH(LEFT(I2177,FIND(" ",I2177)-1),Lanes!$A$2:$A$60,0)),"?")</f>
        <v>V</v>
      </c>
      <c r="I2177" s="4" t="s">
        <v>15507</v>
      </c>
      <c r="J2177" s="4" t="s">
        <v>15534</v>
      </c>
      <c r="K2177" s="4" t="s">
        <v>113</v>
      </c>
      <c r="L2177" s="4" t="s">
        <v>352</v>
      </c>
      <c r="M2177" s="4" t="s">
        <v>131</v>
      </c>
      <c r="N2177" s="4"/>
      <c r="O2177" s="4" t="s">
        <v>16107</v>
      </c>
      <c r="P2177" s="2" t="s">
        <v>16108</v>
      </c>
      <c r="Q2177" s="2" t="s">
        <v>16109</v>
      </c>
      <c r="R2177" s="4" t="s">
        <v>50</v>
      </c>
      <c r="S2177" s="4" t="s">
        <v>16110</v>
      </c>
      <c r="T2177" s="4" t="s">
        <v>107</v>
      </c>
      <c r="U2177" s="4"/>
      <c r="V2177" s="4"/>
      <c r="W2177" s="4"/>
      <c r="X2177" s="2" t="s">
        <v>16111</v>
      </c>
      <c r="Y2177" s="4" t="s">
        <v>54</v>
      </c>
      <c r="Z2177" s="4"/>
      <c r="AA2177" s="4"/>
      <c r="AB2177" s="4"/>
    </row>
    <row r="2178" customFormat="false" ht="75" hidden="false" customHeight="true" outlineLevel="0" collapsed="false">
      <c r="A2178" s="4" t="s">
        <v>16112</v>
      </c>
      <c r="B2178" s="4" t="s">
        <v>16113</v>
      </c>
      <c r="C2178" s="4" t="s">
        <v>16114</v>
      </c>
      <c r="D2178" s="4" t="n">
        <v>2022</v>
      </c>
      <c r="E2178" s="4" t="s">
        <v>91</v>
      </c>
      <c r="F2178" s="4" t="s">
        <v>11734</v>
      </c>
      <c r="G2178" s="4" t="str">
        <f aca="false">IF(LEFT(I2178,3)="R1 ","L6",IF(D2178&gt;=2014,"L1",IF(D2178&gt;=1998,"L2",IF(D2178&gt;=1987,"L3",IF(D2178&gt;=1978,"L4",IF(D2178&gt;=1965,"L5","L6"))))))</f>
        <v>L1</v>
      </c>
      <c r="H2178" s="4" t="str">
        <f aca="false">IFERROR(INDEX(Lanes!$C$2:$C$60,MATCH(LEFT(I2178,FIND(" ",I2178)-1),Lanes!$A$2:$A$60,0)),"?")</f>
        <v>Core</v>
      </c>
      <c r="I2178" s="4" t="s">
        <v>11394</v>
      </c>
      <c r="J2178" s="4"/>
      <c r="K2178" s="4" t="s">
        <v>351</v>
      </c>
      <c r="L2178" s="4" t="s">
        <v>472</v>
      </c>
      <c r="M2178" s="4" t="s">
        <v>16115</v>
      </c>
      <c r="N2178" s="4"/>
      <c r="O2178" s="4" t="s">
        <v>16116</v>
      </c>
      <c r="P2178" s="2" t="s">
        <v>16117</v>
      </c>
      <c r="Q2178" s="2" t="s">
        <v>16118</v>
      </c>
      <c r="R2178" s="4" t="s">
        <v>50</v>
      </c>
      <c r="S2178" s="4" t="s">
        <v>16119</v>
      </c>
      <c r="T2178" s="4" t="s">
        <v>107</v>
      </c>
      <c r="U2178" s="4"/>
      <c r="V2178" s="4" t="s">
        <v>9723</v>
      </c>
      <c r="W2178" s="4"/>
      <c r="X2178" s="2" t="s">
        <v>16120</v>
      </c>
      <c r="Y2178" s="4" t="s">
        <v>54</v>
      </c>
      <c r="Z2178" s="4"/>
      <c r="AA2178" s="4"/>
      <c r="AB2178" s="4"/>
    </row>
    <row r="2179" customFormat="false" ht="75" hidden="false" customHeight="true" outlineLevel="0" collapsed="false">
      <c r="A2179" s="4" t="s">
        <v>16121</v>
      </c>
      <c r="B2179" s="4" t="s">
        <v>16113</v>
      </c>
      <c r="C2179" s="4" t="s">
        <v>16122</v>
      </c>
      <c r="D2179" s="4" t="n">
        <v>2023</v>
      </c>
      <c r="E2179" s="4" t="s">
        <v>91</v>
      </c>
      <c r="F2179" s="4" t="s">
        <v>11734</v>
      </c>
      <c r="G2179" s="4" t="str">
        <f aca="false">IF(LEFT(I2179,3)="R1 ","L6",IF(D2179&gt;=2014,"L1",IF(D2179&gt;=1998,"L2",IF(D2179&gt;=1987,"L3",IF(D2179&gt;=1978,"L4",IF(D2179&gt;=1965,"L5","L6"))))))</f>
        <v>L1</v>
      </c>
      <c r="H2179" s="4" t="str">
        <f aca="false">IFERROR(INDEX(Lanes!$C$2:$C$60,MATCH(LEFT(I2179,FIND(" ",I2179)-1),Lanes!$A$2:$A$60,0)),"?")</f>
        <v>Core</v>
      </c>
      <c r="I2179" s="4" t="s">
        <v>11394</v>
      </c>
      <c r="J2179" s="4"/>
      <c r="K2179" s="4" t="s">
        <v>351</v>
      </c>
      <c r="L2179" s="4" t="s">
        <v>472</v>
      </c>
      <c r="M2179" s="4" t="s">
        <v>16115</v>
      </c>
      <c r="N2179" s="4"/>
      <c r="O2179" s="4" t="s">
        <v>16123</v>
      </c>
      <c r="P2179" s="2" t="s">
        <v>16124</v>
      </c>
      <c r="Q2179" s="2" t="s">
        <v>16125</v>
      </c>
      <c r="R2179" s="4" t="s">
        <v>50</v>
      </c>
      <c r="S2179" s="4" t="s">
        <v>16126</v>
      </c>
      <c r="T2179" s="4" t="s">
        <v>107</v>
      </c>
      <c r="U2179" s="4"/>
      <c r="V2179" s="4" t="s">
        <v>11666</v>
      </c>
      <c r="W2179" s="4"/>
      <c r="X2179" s="2" t="s">
        <v>16127</v>
      </c>
      <c r="Y2179" s="4" t="s">
        <v>54</v>
      </c>
      <c r="Z2179" s="4"/>
      <c r="AA2179" s="4"/>
      <c r="AB2179" s="4"/>
    </row>
    <row r="2180" customFormat="false" ht="75" hidden="false" customHeight="true" outlineLevel="0" collapsed="false">
      <c r="A2180" s="4" t="s">
        <v>16128</v>
      </c>
      <c r="B2180" s="4" t="s">
        <v>16113</v>
      </c>
      <c r="C2180" s="4" t="s">
        <v>16129</v>
      </c>
      <c r="D2180" s="4" t="n">
        <v>2025</v>
      </c>
      <c r="E2180" s="4" t="s">
        <v>91</v>
      </c>
      <c r="F2180" s="4" t="s">
        <v>11734</v>
      </c>
      <c r="G2180" s="4" t="str">
        <f aca="false">IF(LEFT(I2180,3)="R1 ","L6",IF(D2180&gt;=2014,"L1",IF(D2180&gt;=1998,"L2",IF(D2180&gt;=1987,"L3",IF(D2180&gt;=1978,"L4",IF(D2180&gt;=1965,"L5","L6"))))))</f>
        <v>L1</v>
      </c>
      <c r="H2180" s="4" t="str">
        <f aca="false">IFERROR(INDEX(Lanes!$C$2:$C$60,MATCH(LEFT(I2180,FIND(" ",I2180)-1),Lanes!$A$2:$A$60,0)),"?")</f>
        <v>Core</v>
      </c>
      <c r="I2180" s="4" t="s">
        <v>11394</v>
      </c>
      <c r="J2180" s="4"/>
      <c r="K2180" s="4" t="s">
        <v>351</v>
      </c>
      <c r="L2180" s="4" t="s">
        <v>472</v>
      </c>
      <c r="M2180" s="4" t="s">
        <v>16115</v>
      </c>
      <c r="N2180" s="4"/>
      <c r="O2180" s="4" t="s">
        <v>16130</v>
      </c>
      <c r="P2180" s="2" t="s">
        <v>16131</v>
      </c>
      <c r="Q2180" s="2" t="s">
        <v>16132</v>
      </c>
      <c r="R2180" s="4" t="s">
        <v>50</v>
      </c>
      <c r="S2180" s="4" t="s">
        <v>16133</v>
      </c>
      <c r="T2180" s="4" t="s">
        <v>107</v>
      </c>
      <c r="U2180" s="4"/>
      <c r="V2180" s="4" t="s">
        <v>10576</v>
      </c>
      <c r="W2180" s="4"/>
      <c r="X2180" s="2" t="s">
        <v>16134</v>
      </c>
      <c r="Y2180" s="4" t="s">
        <v>54</v>
      </c>
      <c r="Z2180" s="4"/>
      <c r="AA2180" s="4"/>
      <c r="AB2180" s="4"/>
    </row>
    <row r="2181" customFormat="false" ht="75" hidden="false" customHeight="true" outlineLevel="0" collapsed="false">
      <c r="A2181" s="4" t="s">
        <v>16135</v>
      </c>
      <c r="B2181" s="4" t="s">
        <v>16136</v>
      </c>
      <c r="C2181" s="4" t="s">
        <v>16137</v>
      </c>
      <c r="D2181" s="4" t="n">
        <v>2023</v>
      </c>
      <c r="E2181" s="4" t="s">
        <v>91</v>
      </c>
      <c r="F2181" s="4" t="s">
        <v>1142</v>
      </c>
      <c r="G2181" s="4" t="str">
        <f aca="false">IF(LEFT(I2181,3)="R1 ","L6",IF(D2181&gt;=2014,"L1",IF(D2181&gt;=1998,"L2",IF(D2181&gt;=1987,"L3",IF(D2181&gt;=1978,"L4",IF(D2181&gt;=1965,"L5","L6"))))))</f>
        <v>L1</v>
      </c>
      <c r="H2181" s="4" t="str">
        <f aca="false">IFERROR(INDEX(Lanes!$C$2:$C$60,MATCH(LEFT(I2181,FIND(" ",I2181)-1),Lanes!$A$2:$A$60,0)),"?")</f>
        <v>Core</v>
      </c>
      <c r="I2181" s="4" t="s">
        <v>11394</v>
      </c>
      <c r="J2181" s="4"/>
      <c r="K2181" s="4" t="s">
        <v>445</v>
      </c>
      <c r="L2181" s="4" t="s">
        <v>352</v>
      </c>
      <c r="M2181" s="4" t="s">
        <v>16138</v>
      </c>
      <c r="N2181" s="4" t="s">
        <v>354</v>
      </c>
      <c r="O2181" s="4" t="s">
        <v>16139</v>
      </c>
      <c r="P2181" s="2" t="s">
        <v>16140</v>
      </c>
      <c r="Q2181" s="2" t="s">
        <v>16141</v>
      </c>
      <c r="R2181" s="4" t="s">
        <v>50</v>
      </c>
      <c r="S2181" s="4" t="s">
        <v>16142</v>
      </c>
      <c r="T2181" s="4" t="s">
        <v>52</v>
      </c>
      <c r="U2181" s="4"/>
      <c r="V2181" s="4" t="s">
        <v>12735</v>
      </c>
      <c r="W2181" s="4"/>
      <c r="X2181" s="2" t="s">
        <v>16143</v>
      </c>
      <c r="Y2181" s="4" t="s">
        <v>54</v>
      </c>
      <c r="Z2181" s="4"/>
      <c r="AA2181" s="4"/>
      <c r="AB2181" s="4"/>
    </row>
    <row r="2182" customFormat="false" ht="75" hidden="false" customHeight="true" outlineLevel="0" collapsed="false">
      <c r="A2182" s="4" t="s">
        <v>16144</v>
      </c>
      <c r="B2182" s="4" t="s">
        <v>16145</v>
      </c>
      <c r="C2182" s="4" t="s">
        <v>16145</v>
      </c>
      <c r="D2182" s="4" t="n">
        <v>2023</v>
      </c>
      <c r="E2182" s="4" t="s">
        <v>91</v>
      </c>
      <c r="F2182" s="4" t="s">
        <v>1142</v>
      </c>
      <c r="G2182" s="4" t="str">
        <f aca="false">IF(LEFT(I2182,3)="R1 ","L6",IF(D2182&gt;=2014,"L1",IF(D2182&gt;=1998,"L2",IF(D2182&gt;=1987,"L3",IF(D2182&gt;=1978,"L4",IF(D2182&gt;=1965,"L5","L6"))))))</f>
        <v>L1</v>
      </c>
      <c r="H2182" s="4" t="str">
        <f aca="false">IFERROR(INDEX(Lanes!$C$2:$C$60,MATCH(LEFT(I2182,FIND(" ",I2182)-1),Lanes!$A$2:$A$60,0)),"?")</f>
        <v>Core</v>
      </c>
      <c r="I2182" s="4" t="s">
        <v>11394</v>
      </c>
      <c r="J2182" s="4"/>
      <c r="K2182" s="4" t="s">
        <v>351</v>
      </c>
      <c r="L2182" s="4" t="s">
        <v>10491</v>
      </c>
      <c r="M2182" s="4" t="s">
        <v>10492</v>
      </c>
      <c r="N2182" s="4" t="s">
        <v>11646</v>
      </c>
      <c r="O2182" s="4" t="s">
        <v>16146</v>
      </c>
      <c r="P2182" s="2" t="s">
        <v>16147</v>
      </c>
      <c r="Q2182" s="2" t="s">
        <v>16148</v>
      </c>
      <c r="R2182" s="4" t="s">
        <v>50</v>
      </c>
      <c r="S2182" s="4" t="s">
        <v>16149</v>
      </c>
      <c r="T2182" s="4" t="s">
        <v>107</v>
      </c>
      <c r="U2182" s="4"/>
      <c r="V2182" s="4" t="s">
        <v>11366</v>
      </c>
      <c r="W2182" s="4"/>
      <c r="X2182" s="2" t="s">
        <v>16150</v>
      </c>
      <c r="Y2182" s="4" t="s">
        <v>54</v>
      </c>
      <c r="Z2182" s="4"/>
      <c r="AA2182" s="4"/>
      <c r="AB2182" s="4"/>
    </row>
    <row r="2183" customFormat="false" ht="75" hidden="false" customHeight="true" outlineLevel="0" collapsed="false">
      <c r="A2183" s="4" t="s">
        <v>16151</v>
      </c>
      <c r="B2183" s="4" t="s">
        <v>16152</v>
      </c>
      <c r="C2183" s="4" t="s">
        <v>16152</v>
      </c>
      <c r="D2183" s="4" t="n">
        <v>2020</v>
      </c>
      <c r="E2183" s="4" t="s">
        <v>91</v>
      </c>
      <c r="F2183" s="4" t="s">
        <v>16153</v>
      </c>
      <c r="G2183" s="4" t="str">
        <f aca="false">IF(LEFT(I2183,3)="R1 ","L6",IF(D2183&gt;=2014,"L1",IF(D2183&gt;=1998,"L2",IF(D2183&gt;=1987,"L3",IF(D2183&gt;=1978,"L4",IF(D2183&gt;=1965,"L5","L6"))))))</f>
        <v>L1</v>
      </c>
      <c r="H2183" s="4" t="str">
        <f aca="false">IFERROR(INDEX(Lanes!$C$2:$C$60,MATCH(LEFT(I2183,FIND(" ",I2183)-1),Lanes!$A$2:$A$60,0)),"?")</f>
        <v>Core</v>
      </c>
      <c r="I2183" s="4" t="s">
        <v>11394</v>
      </c>
      <c r="J2183" s="4"/>
      <c r="K2183" s="4" t="s">
        <v>44</v>
      </c>
      <c r="L2183" s="4" t="s">
        <v>753</v>
      </c>
      <c r="M2183" s="4" t="s">
        <v>316</v>
      </c>
      <c r="N2183" s="4"/>
      <c r="O2183" s="4" t="s">
        <v>16154</v>
      </c>
      <c r="P2183" s="2" t="s">
        <v>16155</v>
      </c>
      <c r="Q2183" s="2" t="s">
        <v>16156</v>
      </c>
      <c r="R2183" s="4" t="s">
        <v>50</v>
      </c>
      <c r="S2183" s="4" t="s">
        <v>16157</v>
      </c>
      <c r="T2183" s="4" t="s">
        <v>52</v>
      </c>
      <c r="U2183" s="4"/>
      <c r="V2183" s="4"/>
      <c r="W2183" s="4"/>
      <c r="X2183" s="2" t="s">
        <v>16158</v>
      </c>
      <c r="Y2183" s="4" t="s">
        <v>54</v>
      </c>
      <c r="Z2183" s="4"/>
      <c r="AA2183" s="4"/>
      <c r="AB2183" s="4"/>
    </row>
    <row r="2184" customFormat="false" ht="75" hidden="false" customHeight="true" outlineLevel="0" collapsed="false">
      <c r="A2184" s="4" t="s">
        <v>16159</v>
      </c>
      <c r="B2184" s="4" t="s">
        <v>16152</v>
      </c>
      <c r="C2184" s="4" t="s">
        <v>16160</v>
      </c>
      <c r="D2184" s="4" t="n">
        <v>2022</v>
      </c>
      <c r="E2184" s="4" t="s">
        <v>91</v>
      </c>
      <c r="F2184" s="4" t="s">
        <v>16153</v>
      </c>
      <c r="G2184" s="4" t="str">
        <f aca="false">IF(LEFT(I2184,3)="R1 ","L6",IF(D2184&gt;=2014,"L1",IF(D2184&gt;=1998,"L2",IF(D2184&gt;=1987,"L3",IF(D2184&gt;=1978,"L4",IF(D2184&gt;=1965,"L5","L6"))))))</f>
        <v>L1</v>
      </c>
      <c r="H2184" s="4" t="str">
        <f aca="false">IFERROR(INDEX(Lanes!$C$2:$C$60,MATCH(LEFT(I2184,FIND(" ",I2184)-1),Lanes!$A$2:$A$60,0)),"?")</f>
        <v>Core</v>
      </c>
      <c r="I2184" s="4" t="s">
        <v>11394</v>
      </c>
      <c r="J2184" s="4"/>
      <c r="K2184" s="4" t="s">
        <v>44</v>
      </c>
      <c r="L2184" s="4" t="s">
        <v>753</v>
      </c>
      <c r="M2184" s="4" t="s">
        <v>316</v>
      </c>
      <c r="N2184" s="4"/>
      <c r="O2184" s="4" t="s">
        <v>16154</v>
      </c>
      <c r="P2184" s="2" t="s">
        <v>16161</v>
      </c>
      <c r="Q2184" s="2" t="s">
        <v>16162</v>
      </c>
      <c r="R2184" s="4" t="s">
        <v>50</v>
      </c>
      <c r="S2184" s="4" t="s">
        <v>16163</v>
      </c>
      <c r="T2184" s="4" t="s">
        <v>107</v>
      </c>
      <c r="U2184" s="4"/>
      <c r="V2184" s="4"/>
      <c r="W2184" s="4"/>
      <c r="X2184" s="2" t="s">
        <v>16164</v>
      </c>
      <c r="Y2184" s="4" t="s">
        <v>77</v>
      </c>
      <c r="Z2184" s="4"/>
      <c r="AA2184" s="4"/>
      <c r="AB2184" s="4"/>
    </row>
    <row r="2185" customFormat="false" ht="75" hidden="false" customHeight="true" outlineLevel="0" collapsed="false">
      <c r="A2185" s="4" t="s">
        <v>16165</v>
      </c>
      <c r="B2185" s="4" t="s">
        <v>16152</v>
      </c>
      <c r="C2185" s="4" t="s">
        <v>16166</v>
      </c>
      <c r="D2185" s="4" t="n">
        <v>2024</v>
      </c>
      <c r="E2185" s="4" t="s">
        <v>91</v>
      </c>
      <c r="F2185" s="4" t="s">
        <v>16153</v>
      </c>
      <c r="G2185" s="4" t="str">
        <f aca="false">IF(LEFT(I2185,3)="R1 ","L6",IF(D2185&gt;=2014,"L1",IF(D2185&gt;=1998,"L2",IF(D2185&gt;=1987,"L3",IF(D2185&gt;=1978,"L4",IF(D2185&gt;=1965,"L5","L6"))))))</f>
        <v>L1</v>
      </c>
      <c r="H2185" s="4" t="str">
        <f aca="false">IFERROR(INDEX(Lanes!$C$2:$C$60,MATCH(LEFT(I2185,FIND(" ",I2185)-1),Lanes!$A$2:$A$60,0)),"?")</f>
        <v>Core</v>
      </c>
      <c r="I2185" s="4" t="s">
        <v>11394</v>
      </c>
      <c r="J2185" s="4"/>
      <c r="K2185" s="4" t="s">
        <v>44</v>
      </c>
      <c r="L2185" s="4" t="s">
        <v>753</v>
      </c>
      <c r="M2185" s="4" t="s">
        <v>316</v>
      </c>
      <c r="N2185" s="4"/>
      <c r="O2185" s="4" t="s">
        <v>16167</v>
      </c>
      <c r="P2185" s="2" t="s">
        <v>16168</v>
      </c>
      <c r="Q2185" s="2" t="s">
        <v>16169</v>
      </c>
      <c r="R2185" s="4" t="s">
        <v>50</v>
      </c>
      <c r="S2185" s="4" t="s">
        <v>16170</v>
      </c>
      <c r="T2185" s="4" t="s">
        <v>52</v>
      </c>
      <c r="U2185" s="4"/>
      <c r="V2185" s="4" t="s">
        <v>13292</v>
      </c>
      <c r="W2185" s="4"/>
      <c r="X2185" s="2" t="s">
        <v>16171</v>
      </c>
      <c r="Y2185" s="4" t="s">
        <v>77</v>
      </c>
      <c r="Z2185" s="4"/>
      <c r="AA2185" s="4"/>
      <c r="AB2185" s="4"/>
    </row>
    <row r="2186" customFormat="false" ht="75" hidden="false" customHeight="true" outlineLevel="0" collapsed="false">
      <c r="A2186" s="4" t="s">
        <v>16172</v>
      </c>
      <c r="B2186" s="4" t="s">
        <v>14438</v>
      </c>
      <c r="C2186" s="4" t="s">
        <v>16173</v>
      </c>
      <c r="D2186" s="4" t="n">
        <v>2014</v>
      </c>
      <c r="E2186" s="4" t="s">
        <v>91</v>
      </c>
      <c r="F2186" s="4" t="s">
        <v>12127</v>
      </c>
      <c r="G2186" s="4" t="str">
        <f aca="false">IF(LEFT(I2186,3)="R1 ","L6",IF(D2186&gt;=2014,"L1",IF(D2186&gt;=1998,"L2",IF(D2186&gt;=1987,"L3",IF(D2186&gt;=1978,"L4",IF(D2186&gt;=1965,"L5","L6"))))))</f>
        <v>L1</v>
      </c>
      <c r="H2186" s="4" t="str">
        <f aca="false">IFERROR(INDEX(Lanes!$C$2:$C$60,MATCH(LEFT(I2186,FIND(" ",I2186)-1),Lanes!$A$2:$A$60,0)),"?")</f>
        <v>Core</v>
      </c>
      <c r="I2186" s="4" t="s">
        <v>14242</v>
      </c>
      <c r="J2186" s="4" t="s">
        <v>1407</v>
      </c>
      <c r="K2186" s="4" t="s">
        <v>2528</v>
      </c>
      <c r="L2186" s="4" t="s">
        <v>516</v>
      </c>
      <c r="M2186" s="4" t="s">
        <v>10056</v>
      </c>
      <c r="N2186" s="4" t="s">
        <v>14426</v>
      </c>
      <c r="O2186" s="4" t="s">
        <v>16174</v>
      </c>
      <c r="P2186" s="2" t="s">
        <v>16175</v>
      </c>
      <c r="Q2186" s="2" t="s">
        <v>16176</v>
      </c>
      <c r="R2186" s="4" t="s">
        <v>50</v>
      </c>
      <c r="S2186" s="4" t="s">
        <v>16177</v>
      </c>
      <c r="T2186" s="4" t="s">
        <v>52</v>
      </c>
      <c r="U2186" s="4" t="s">
        <v>75</v>
      </c>
      <c r="V2186" s="4"/>
      <c r="W2186" s="4" t="s">
        <v>75</v>
      </c>
      <c r="X2186" s="2" t="s">
        <v>14445</v>
      </c>
      <c r="Y2186" s="4" t="s">
        <v>77</v>
      </c>
      <c r="Z2186" s="4"/>
      <c r="AA2186" s="4"/>
      <c r="AB2186" s="4"/>
    </row>
    <row r="2187" customFormat="false" ht="75" hidden="false" customHeight="true" outlineLevel="0" collapsed="false">
      <c r="A2187" s="4" t="s">
        <v>16178</v>
      </c>
      <c r="B2187" s="4" t="s">
        <v>14438</v>
      </c>
      <c r="C2187" s="4" t="s">
        <v>16179</v>
      </c>
      <c r="D2187" s="4" t="n">
        <v>2016</v>
      </c>
      <c r="E2187" s="4" t="s">
        <v>91</v>
      </c>
      <c r="F2187" s="4" t="s">
        <v>12127</v>
      </c>
      <c r="G2187" s="4" t="str">
        <f aca="false">IF(LEFT(I2187,3)="R1 ","L6",IF(D2187&gt;=2014,"L1",IF(D2187&gt;=1998,"L2",IF(D2187&gt;=1987,"L3",IF(D2187&gt;=1978,"L4",IF(D2187&gt;=1965,"L5","L6"))))))</f>
        <v>L1</v>
      </c>
      <c r="H2187" s="4" t="str">
        <f aca="false">IFERROR(INDEX(Lanes!$C$2:$C$60,MATCH(LEFT(I2187,FIND(" ",I2187)-1),Lanes!$A$2:$A$60,0)),"?")</f>
        <v>Core</v>
      </c>
      <c r="I2187" s="4" t="s">
        <v>14242</v>
      </c>
      <c r="J2187" s="4"/>
      <c r="K2187" s="4" t="s">
        <v>2528</v>
      </c>
      <c r="L2187" s="4" t="s">
        <v>516</v>
      </c>
      <c r="M2187" s="4" t="s">
        <v>10056</v>
      </c>
      <c r="N2187" s="4" t="s">
        <v>14426</v>
      </c>
      <c r="O2187" s="4" t="s">
        <v>16180</v>
      </c>
      <c r="P2187" s="2" t="s">
        <v>16181</v>
      </c>
      <c r="Q2187" s="2" t="s">
        <v>16182</v>
      </c>
      <c r="R2187" s="4" t="s">
        <v>50</v>
      </c>
      <c r="S2187" s="4" t="s">
        <v>16183</v>
      </c>
      <c r="T2187" s="4" t="s">
        <v>52</v>
      </c>
      <c r="U2187" s="4"/>
      <c r="V2187" s="4"/>
      <c r="W2187" s="4" t="s">
        <v>75</v>
      </c>
      <c r="X2187" s="2" t="s">
        <v>14445</v>
      </c>
      <c r="Y2187" s="4" t="s">
        <v>77</v>
      </c>
      <c r="Z2187" s="4"/>
      <c r="AA2187" s="4"/>
      <c r="AB2187" s="4"/>
    </row>
    <row r="2188" customFormat="false" ht="75" hidden="false" customHeight="true" outlineLevel="0" collapsed="false">
      <c r="A2188" s="4" t="s">
        <v>16184</v>
      </c>
      <c r="B2188" s="4" t="s">
        <v>14438</v>
      </c>
      <c r="C2188" s="4" t="s">
        <v>16185</v>
      </c>
      <c r="D2188" s="4" t="n">
        <v>2017</v>
      </c>
      <c r="E2188" s="4" t="s">
        <v>91</v>
      </c>
      <c r="F2188" s="4" t="s">
        <v>12127</v>
      </c>
      <c r="G2188" s="4" t="str">
        <f aca="false">IF(LEFT(I2188,3)="R1 ","L6",IF(D2188&gt;=2014,"L1",IF(D2188&gt;=1998,"L2",IF(D2188&gt;=1987,"L3",IF(D2188&gt;=1978,"L4",IF(D2188&gt;=1965,"L5","L6"))))))</f>
        <v>L1</v>
      </c>
      <c r="H2188" s="4" t="str">
        <f aca="false">IFERROR(INDEX(Lanes!$C$2:$C$60,MATCH(LEFT(I2188,FIND(" ",I2188)-1),Lanes!$A$2:$A$60,0)),"?")</f>
        <v>Core</v>
      </c>
      <c r="I2188" s="4" t="s">
        <v>14242</v>
      </c>
      <c r="J2188" s="4"/>
      <c r="K2188" s="4" t="s">
        <v>2528</v>
      </c>
      <c r="L2188" s="4" t="s">
        <v>516</v>
      </c>
      <c r="M2188" s="4" t="s">
        <v>10056</v>
      </c>
      <c r="N2188" s="4" t="s">
        <v>14426</v>
      </c>
      <c r="O2188" s="4" t="s">
        <v>16186</v>
      </c>
      <c r="P2188" s="2" t="s">
        <v>16187</v>
      </c>
      <c r="Q2188" s="2" t="s">
        <v>16188</v>
      </c>
      <c r="R2188" s="4" t="s">
        <v>50</v>
      </c>
      <c r="S2188" s="4" t="s">
        <v>16189</v>
      </c>
      <c r="T2188" s="4" t="s">
        <v>107</v>
      </c>
      <c r="U2188" s="4"/>
      <c r="V2188" s="4"/>
      <c r="W2188" s="4" t="s">
        <v>75</v>
      </c>
      <c r="X2188" s="2" t="s">
        <v>14445</v>
      </c>
      <c r="Y2188" s="4" t="s">
        <v>77</v>
      </c>
      <c r="Z2188" s="4"/>
      <c r="AA2188" s="4"/>
      <c r="AB2188" s="4"/>
    </row>
    <row r="2189" customFormat="false" ht="75" hidden="false" customHeight="true" outlineLevel="0" collapsed="false">
      <c r="A2189" s="4" t="s">
        <v>16190</v>
      </c>
      <c r="B2189" s="4" t="s">
        <v>14438</v>
      </c>
      <c r="C2189" s="4" t="s">
        <v>16191</v>
      </c>
      <c r="D2189" s="4" t="n">
        <v>2019</v>
      </c>
      <c r="E2189" s="4" t="s">
        <v>91</v>
      </c>
      <c r="F2189" s="4" t="s">
        <v>12127</v>
      </c>
      <c r="G2189" s="4" t="str">
        <f aca="false">IF(LEFT(I2189,3)="R1 ","L6",IF(D2189&gt;=2014,"L1",IF(D2189&gt;=1998,"L2",IF(D2189&gt;=1987,"L3",IF(D2189&gt;=1978,"L4",IF(D2189&gt;=1965,"L5","L6"))))))</f>
        <v>L1</v>
      </c>
      <c r="H2189" s="4" t="str">
        <f aca="false">IFERROR(INDEX(Lanes!$C$2:$C$60,MATCH(LEFT(I2189,FIND(" ",I2189)-1),Lanes!$A$2:$A$60,0)),"?")</f>
        <v>Core</v>
      </c>
      <c r="I2189" s="4" t="s">
        <v>14242</v>
      </c>
      <c r="J2189" s="4"/>
      <c r="K2189" s="4" t="s">
        <v>2528</v>
      </c>
      <c r="L2189" s="4" t="s">
        <v>516</v>
      </c>
      <c r="M2189" s="4" t="s">
        <v>10056</v>
      </c>
      <c r="N2189" s="4" t="s">
        <v>14426</v>
      </c>
      <c r="O2189" s="4" t="s">
        <v>16192</v>
      </c>
      <c r="P2189" s="2" t="s">
        <v>16193</v>
      </c>
      <c r="Q2189" s="2" t="s">
        <v>16194</v>
      </c>
      <c r="R2189" s="4" t="s">
        <v>50</v>
      </c>
      <c r="S2189" s="4" t="s">
        <v>16195</v>
      </c>
      <c r="T2189" s="4" t="s">
        <v>107</v>
      </c>
      <c r="U2189" s="4"/>
      <c r="V2189" s="4"/>
      <c r="W2189" s="4" t="s">
        <v>75</v>
      </c>
      <c r="X2189" s="2" t="s">
        <v>14445</v>
      </c>
      <c r="Y2189" s="4" t="s">
        <v>77</v>
      </c>
      <c r="Z2189" s="4"/>
      <c r="AA2189" s="4"/>
      <c r="AB2189" s="4"/>
    </row>
    <row r="2190" customFormat="false" ht="75" hidden="false" customHeight="true" outlineLevel="0" collapsed="false">
      <c r="A2190" s="4" t="s">
        <v>16196</v>
      </c>
      <c r="B2190" s="4" t="s">
        <v>14438</v>
      </c>
      <c r="C2190" s="4" t="s">
        <v>16197</v>
      </c>
      <c r="D2190" s="4" t="n">
        <v>2021</v>
      </c>
      <c r="E2190" s="4" t="s">
        <v>91</v>
      </c>
      <c r="F2190" s="4" t="s">
        <v>12127</v>
      </c>
      <c r="G2190" s="4" t="str">
        <f aca="false">IF(LEFT(I2190,3)="R1 ","L6",IF(D2190&gt;=2014,"L1",IF(D2190&gt;=1998,"L2",IF(D2190&gt;=1987,"L3",IF(D2190&gt;=1978,"L4",IF(D2190&gt;=1965,"L5","L6"))))))</f>
        <v>L1</v>
      </c>
      <c r="H2190" s="4" t="str">
        <f aca="false">IFERROR(INDEX(Lanes!$C$2:$C$60,MATCH(LEFT(I2190,FIND(" ",I2190)-1),Lanes!$A$2:$A$60,0)),"?")</f>
        <v>Core</v>
      </c>
      <c r="I2190" s="4" t="s">
        <v>14242</v>
      </c>
      <c r="J2190" s="4"/>
      <c r="K2190" s="4" t="s">
        <v>2528</v>
      </c>
      <c r="L2190" s="4" t="s">
        <v>516</v>
      </c>
      <c r="M2190" s="4" t="s">
        <v>10056</v>
      </c>
      <c r="N2190" s="4" t="s">
        <v>14426</v>
      </c>
      <c r="O2190" s="4" t="s">
        <v>16198</v>
      </c>
      <c r="P2190" s="2" t="s">
        <v>16199</v>
      </c>
      <c r="Q2190" s="2" t="s">
        <v>16200</v>
      </c>
      <c r="R2190" s="4" t="s">
        <v>50</v>
      </c>
      <c r="S2190" s="4" t="s">
        <v>16201</v>
      </c>
      <c r="T2190" s="4" t="s">
        <v>107</v>
      </c>
      <c r="U2190" s="4"/>
      <c r="V2190" s="4"/>
      <c r="W2190" s="4" t="s">
        <v>75</v>
      </c>
      <c r="X2190" s="2" t="s">
        <v>14445</v>
      </c>
      <c r="Y2190" s="4" t="s">
        <v>77</v>
      </c>
      <c r="Z2190" s="4"/>
      <c r="AA2190" s="4"/>
      <c r="AB2190" s="4"/>
    </row>
    <row r="2191" customFormat="false" ht="75" hidden="false" customHeight="true" outlineLevel="0" collapsed="false">
      <c r="A2191" s="4" t="s">
        <v>16202</v>
      </c>
      <c r="B2191" s="4" t="s">
        <v>14438</v>
      </c>
      <c r="C2191" s="4" t="s">
        <v>16203</v>
      </c>
      <c r="D2191" s="4" t="n">
        <v>2023</v>
      </c>
      <c r="E2191" s="4" t="s">
        <v>91</v>
      </c>
      <c r="F2191" s="4" t="s">
        <v>12127</v>
      </c>
      <c r="G2191" s="4" t="str">
        <f aca="false">IF(LEFT(I2191,3)="R1 ","L6",IF(D2191&gt;=2014,"L1",IF(D2191&gt;=1998,"L2",IF(D2191&gt;=1987,"L3",IF(D2191&gt;=1978,"L4",IF(D2191&gt;=1965,"L5","L6"))))))</f>
        <v>L1</v>
      </c>
      <c r="H2191" s="4" t="str">
        <f aca="false">IFERROR(INDEX(Lanes!$C$2:$C$60,MATCH(LEFT(I2191,FIND(" ",I2191)-1),Lanes!$A$2:$A$60,0)),"?")</f>
        <v>Core</v>
      </c>
      <c r="I2191" s="4" t="s">
        <v>14242</v>
      </c>
      <c r="J2191" s="4"/>
      <c r="K2191" s="4" t="s">
        <v>2528</v>
      </c>
      <c r="L2191" s="4" t="s">
        <v>516</v>
      </c>
      <c r="M2191" s="4" t="s">
        <v>10056</v>
      </c>
      <c r="N2191" s="4" t="s">
        <v>14426</v>
      </c>
      <c r="O2191" s="4" t="s">
        <v>16204</v>
      </c>
      <c r="P2191" s="2" t="s">
        <v>16205</v>
      </c>
      <c r="Q2191" s="2" t="s">
        <v>16206</v>
      </c>
      <c r="R2191" s="4" t="s">
        <v>50</v>
      </c>
      <c r="S2191" s="4" t="s">
        <v>16207</v>
      </c>
      <c r="T2191" s="4" t="s">
        <v>107</v>
      </c>
      <c r="U2191" s="4"/>
      <c r="V2191" s="4"/>
      <c r="W2191" s="4" t="s">
        <v>75</v>
      </c>
      <c r="X2191" s="2" t="s">
        <v>14445</v>
      </c>
      <c r="Y2191" s="4" t="s">
        <v>77</v>
      </c>
      <c r="Z2191" s="4"/>
      <c r="AA2191" s="4"/>
      <c r="AB2191" s="4"/>
    </row>
    <row r="2192" customFormat="false" ht="75" hidden="false" customHeight="true" outlineLevel="0" collapsed="false">
      <c r="A2192" s="4" t="s">
        <v>16208</v>
      </c>
      <c r="B2192" s="4" t="s">
        <v>16209</v>
      </c>
      <c r="C2192" s="4" t="s">
        <v>16210</v>
      </c>
      <c r="D2192" s="4" t="n">
        <v>2018</v>
      </c>
      <c r="E2192" s="4" t="s">
        <v>91</v>
      </c>
      <c r="F2192" s="4" t="s">
        <v>10630</v>
      </c>
      <c r="G2192" s="4" t="str">
        <f aca="false">IF(LEFT(I2192,3)="R1 ","L6",IF(D2192&gt;=2014,"L1",IF(D2192&gt;=1998,"L2",IF(D2192&gt;=1987,"L3",IF(D2192&gt;=1978,"L4",IF(D2192&gt;=1965,"L5","L6"))))))</f>
        <v>L1</v>
      </c>
      <c r="H2192" s="4" t="str">
        <f aca="false">IFERROR(INDEX(Lanes!$C$2:$C$60,MATCH(LEFT(I2192,FIND(" ",I2192)-1),Lanes!$A$2:$A$60,0)),"?")</f>
        <v>Core</v>
      </c>
      <c r="I2192" s="4" t="s">
        <v>14242</v>
      </c>
      <c r="J2192" s="4"/>
      <c r="K2192" s="4" t="s">
        <v>2528</v>
      </c>
      <c r="L2192" s="4" t="s">
        <v>93</v>
      </c>
      <c r="M2192" s="4" t="s">
        <v>902</v>
      </c>
      <c r="N2192" s="4"/>
      <c r="O2192" s="4" t="s">
        <v>16211</v>
      </c>
      <c r="P2192" s="2" t="s">
        <v>16212</v>
      </c>
      <c r="Q2192" s="2" t="s">
        <v>16213</v>
      </c>
      <c r="R2192" s="4" t="s">
        <v>50</v>
      </c>
      <c r="S2192" s="4" t="s">
        <v>16214</v>
      </c>
      <c r="T2192" s="4" t="s">
        <v>107</v>
      </c>
      <c r="U2192" s="4"/>
      <c r="V2192" s="4"/>
      <c r="W2192" s="4" t="s">
        <v>75</v>
      </c>
      <c r="X2192" s="2" t="s">
        <v>16215</v>
      </c>
      <c r="Y2192" s="4" t="s">
        <v>77</v>
      </c>
      <c r="Z2192" s="4"/>
      <c r="AA2192" s="4"/>
      <c r="AB2192" s="4"/>
    </row>
    <row r="2193" customFormat="false" ht="75" hidden="false" customHeight="true" outlineLevel="0" collapsed="false">
      <c r="A2193" s="4" t="s">
        <v>16216</v>
      </c>
      <c r="B2193" s="4" t="s">
        <v>16209</v>
      </c>
      <c r="C2193" s="4" t="s">
        <v>16217</v>
      </c>
      <c r="D2193" s="4" t="n">
        <v>2020</v>
      </c>
      <c r="E2193" s="4" t="s">
        <v>91</v>
      </c>
      <c r="F2193" s="4" t="s">
        <v>10630</v>
      </c>
      <c r="G2193" s="4" t="str">
        <f aca="false">IF(LEFT(I2193,3)="R1 ","L6",IF(D2193&gt;=2014,"L1",IF(D2193&gt;=1998,"L2",IF(D2193&gt;=1987,"L3",IF(D2193&gt;=1978,"L4",IF(D2193&gt;=1965,"L5","L6"))))))</f>
        <v>L1</v>
      </c>
      <c r="H2193" s="4" t="str">
        <f aca="false">IFERROR(INDEX(Lanes!$C$2:$C$60,MATCH(LEFT(I2193,FIND(" ",I2193)-1),Lanes!$A$2:$A$60,0)),"?")</f>
        <v>Core</v>
      </c>
      <c r="I2193" s="4" t="s">
        <v>14242</v>
      </c>
      <c r="J2193" s="4"/>
      <c r="K2193" s="4" t="s">
        <v>2528</v>
      </c>
      <c r="L2193" s="4" t="s">
        <v>93</v>
      </c>
      <c r="M2193" s="4" t="s">
        <v>902</v>
      </c>
      <c r="N2193" s="4"/>
      <c r="O2193" s="4" t="s">
        <v>16218</v>
      </c>
      <c r="P2193" s="2" t="s">
        <v>16219</v>
      </c>
      <c r="Q2193" s="2" t="s">
        <v>16220</v>
      </c>
      <c r="R2193" s="4" t="s">
        <v>50</v>
      </c>
      <c r="S2193" s="4" t="s">
        <v>16221</v>
      </c>
      <c r="T2193" s="4" t="s">
        <v>107</v>
      </c>
      <c r="U2193" s="4"/>
      <c r="V2193" s="4"/>
      <c r="W2193" s="4" t="s">
        <v>75</v>
      </c>
      <c r="X2193" s="2" t="s">
        <v>16215</v>
      </c>
      <c r="Y2193" s="4" t="s">
        <v>77</v>
      </c>
      <c r="Z2193" s="4"/>
      <c r="AA2193" s="4"/>
      <c r="AB2193" s="4"/>
    </row>
    <row r="2194" customFormat="false" ht="75" hidden="false" customHeight="true" outlineLevel="0" collapsed="false">
      <c r="A2194" s="4" t="s">
        <v>16222</v>
      </c>
      <c r="B2194" s="4" t="s">
        <v>16209</v>
      </c>
      <c r="C2194" s="4" t="s">
        <v>16223</v>
      </c>
      <c r="D2194" s="4" t="n">
        <v>2023</v>
      </c>
      <c r="E2194" s="4" t="s">
        <v>91</v>
      </c>
      <c r="F2194" s="4" t="s">
        <v>10630</v>
      </c>
      <c r="G2194" s="4" t="str">
        <f aca="false">IF(LEFT(I2194,3)="R1 ","L6",IF(D2194&gt;=2014,"L1",IF(D2194&gt;=1998,"L2",IF(D2194&gt;=1987,"L3",IF(D2194&gt;=1978,"L4",IF(D2194&gt;=1965,"L5","L6"))))))</f>
        <v>L1</v>
      </c>
      <c r="H2194" s="4" t="str">
        <f aca="false">IFERROR(INDEX(Lanes!$C$2:$C$60,MATCH(LEFT(I2194,FIND(" ",I2194)-1),Lanes!$A$2:$A$60,0)),"?")</f>
        <v>Core</v>
      </c>
      <c r="I2194" s="4" t="s">
        <v>14242</v>
      </c>
      <c r="J2194" s="4"/>
      <c r="K2194" s="4" t="s">
        <v>2528</v>
      </c>
      <c r="L2194" s="4" t="s">
        <v>93</v>
      </c>
      <c r="M2194" s="4" t="s">
        <v>16224</v>
      </c>
      <c r="N2194" s="4"/>
      <c r="O2194" s="4" t="s">
        <v>16225</v>
      </c>
      <c r="P2194" s="2" t="s">
        <v>16226</v>
      </c>
      <c r="Q2194" s="2" t="s">
        <v>16227</v>
      </c>
      <c r="R2194" s="4" t="s">
        <v>50</v>
      </c>
      <c r="S2194" s="4" t="s">
        <v>16228</v>
      </c>
      <c r="T2194" s="4" t="s">
        <v>52</v>
      </c>
      <c r="U2194" s="4"/>
      <c r="V2194" s="4"/>
      <c r="W2194" s="4" t="s">
        <v>75</v>
      </c>
      <c r="X2194" s="2" t="s">
        <v>16215</v>
      </c>
      <c r="Y2194" s="4" t="s">
        <v>77</v>
      </c>
      <c r="Z2194" s="4"/>
      <c r="AA2194" s="4"/>
      <c r="AB2194" s="4"/>
    </row>
    <row r="2195" customFormat="false" ht="75" hidden="false" customHeight="true" outlineLevel="0" collapsed="false">
      <c r="A2195" s="4" t="s">
        <v>16229</v>
      </c>
      <c r="B2195" s="4" t="s">
        <v>16230</v>
      </c>
      <c r="C2195" s="4" t="s">
        <v>16231</v>
      </c>
      <c r="D2195" s="4" t="n">
        <v>2018</v>
      </c>
      <c r="E2195" s="4" t="s">
        <v>91</v>
      </c>
      <c r="F2195" s="4" t="s">
        <v>2060</v>
      </c>
      <c r="G2195" s="4" t="str">
        <f aca="false">IF(LEFT(I2195,3)="R1 ","L6",IF(D2195&gt;=2014,"L1",IF(D2195&gt;=1998,"L2",IF(D2195&gt;=1987,"L3",IF(D2195&gt;=1978,"L4",IF(D2195&gt;=1965,"L5","L6"))))))</f>
        <v>L1</v>
      </c>
      <c r="H2195" s="4" t="str">
        <f aca="false">IFERROR(INDEX(Lanes!$C$2:$C$60,MATCH(LEFT(I2195,FIND(" ",I2195)-1),Lanes!$A$2:$A$60,0)),"?")</f>
        <v>Core</v>
      </c>
      <c r="I2195" s="4" t="s">
        <v>14242</v>
      </c>
      <c r="J2195" s="4"/>
      <c r="K2195" s="4" t="s">
        <v>44</v>
      </c>
      <c r="L2195" s="4" t="s">
        <v>753</v>
      </c>
      <c r="M2195" s="4" t="s">
        <v>1993</v>
      </c>
      <c r="N2195" s="4"/>
      <c r="O2195" s="4" t="s">
        <v>16232</v>
      </c>
      <c r="P2195" s="2" t="s">
        <v>16233</v>
      </c>
      <c r="Q2195" s="2" t="s">
        <v>16234</v>
      </c>
      <c r="R2195" s="4" t="s">
        <v>50</v>
      </c>
      <c r="S2195" s="4" t="s">
        <v>16235</v>
      </c>
      <c r="T2195" s="4" t="s">
        <v>107</v>
      </c>
      <c r="U2195" s="4"/>
      <c r="V2195" s="4"/>
      <c r="W2195" s="4" t="s">
        <v>75</v>
      </c>
      <c r="X2195" s="2" t="s">
        <v>16236</v>
      </c>
      <c r="Y2195" s="4" t="s">
        <v>77</v>
      </c>
      <c r="Z2195" s="4"/>
      <c r="AA2195" s="4"/>
      <c r="AB2195" s="4"/>
    </row>
    <row r="2196" customFormat="false" ht="75" hidden="false" customHeight="true" outlineLevel="0" collapsed="false">
      <c r="A2196" s="4" t="s">
        <v>16237</v>
      </c>
      <c r="B2196" s="4" t="s">
        <v>16230</v>
      </c>
      <c r="C2196" s="4" t="s">
        <v>16238</v>
      </c>
      <c r="D2196" s="4" t="n">
        <v>2020</v>
      </c>
      <c r="E2196" s="4" t="s">
        <v>91</v>
      </c>
      <c r="F2196" s="4" t="s">
        <v>2060</v>
      </c>
      <c r="G2196" s="4" t="str">
        <f aca="false">IF(LEFT(I2196,3)="R1 ","L6",IF(D2196&gt;=2014,"L1",IF(D2196&gt;=1998,"L2",IF(D2196&gt;=1987,"L3",IF(D2196&gt;=1978,"L4",IF(D2196&gt;=1965,"L5","L6"))))))</f>
        <v>L1</v>
      </c>
      <c r="H2196" s="4" t="str">
        <f aca="false">IFERROR(INDEX(Lanes!$C$2:$C$60,MATCH(LEFT(I2196,FIND(" ",I2196)-1),Lanes!$A$2:$A$60,0)),"?")</f>
        <v>Core</v>
      </c>
      <c r="I2196" s="4" t="s">
        <v>14242</v>
      </c>
      <c r="J2196" s="4"/>
      <c r="K2196" s="4" t="s">
        <v>44</v>
      </c>
      <c r="L2196" s="4" t="s">
        <v>753</v>
      </c>
      <c r="M2196" s="4" t="s">
        <v>1993</v>
      </c>
      <c r="N2196" s="4"/>
      <c r="O2196" s="4" t="s">
        <v>16239</v>
      </c>
      <c r="P2196" s="2" t="s">
        <v>16240</v>
      </c>
      <c r="Q2196" s="2" t="s">
        <v>16241</v>
      </c>
      <c r="R2196" s="4" t="s">
        <v>50</v>
      </c>
      <c r="S2196" s="4" t="s">
        <v>16242</v>
      </c>
      <c r="T2196" s="4" t="s">
        <v>107</v>
      </c>
      <c r="U2196" s="4"/>
      <c r="V2196" s="4"/>
      <c r="W2196" s="4" t="s">
        <v>75</v>
      </c>
      <c r="X2196" s="2" t="s">
        <v>16236</v>
      </c>
      <c r="Y2196" s="4" t="s">
        <v>77</v>
      </c>
      <c r="Z2196" s="4"/>
      <c r="AA2196" s="4"/>
      <c r="AB2196" s="4"/>
    </row>
    <row r="2197" customFormat="false" ht="75" hidden="false" customHeight="true" outlineLevel="0" collapsed="false">
      <c r="A2197" s="4" t="s">
        <v>16243</v>
      </c>
      <c r="B2197" s="4" t="s">
        <v>16230</v>
      </c>
      <c r="C2197" s="4" t="s">
        <v>16230</v>
      </c>
      <c r="D2197" s="4" t="n">
        <v>2023</v>
      </c>
      <c r="E2197" s="4" t="s">
        <v>91</v>
      </c>
      <c r="F2197" s="4" t="s">
        <v>2060</v>
      </c>
      <c r="G2197" s="4" t="str">
        <f aca="false">IF(LEFT(I2197,3)="R1 ","L6",IF(D2197&gt;=2014,"L1",IF(D2197&gt;=1998,"L2",IF(D2197&gt;=1987,"L3",IF(D2197&gt;=1978,"L4",IF(D2197&gt;=1965,"L5","L6"))))))</f>
        <v>L1</v>
      </c>
      <c r="H2197" s="4" t="str">
        <f aca="false">IFERROR(INDEX(Lanes!$C$2:$C$60,MATCH(LEFT(I2197,FIND(" ",I2197)-1),Lanes!$A$2:$A$60,0)),"?")</f>
        <v>Core</v>
      </c>
      <c r="I2197" s="4" t="s">
        <v>14242</v>
      </c>
      <c r="J2197" s="4"/>
      <c r="K2197" s="4" t="s">
        <v>44</v>
      </c>
      <c r="L2197" s="4" t="s">
        <v>753</v>
      </c>
      <c r="M2197" s="4" t="s">
        <v>1993</v>
      </c>
      <c r="N2197" s="4"/>
      <c r="O2197" s="4" t="s">
        <v>16244</v>
      </c>
      <c r="P2197" s="2" t="s">
        <v>16245</v>
      </c>
      <c r="Q2197" s="2" t="s">
        <v>16246</v>
      </c>
      <c r="R2197" s="4" t="s">
        <v>50</v>
      </c>
      <c r="S2197" s="4" t="s">
        <v>16247</v>
      </c>
      <c r="T2197" s="4" t="s">
        <v>107</v>
      </c>
      <c r="U2197" s="4"/>
      <c r="V2197" s="4"/>
      <c r="W2197" s="4" t="s">
        <v>75</v>
      </c>
      <c r="X2197" s="2" t="s">
        <v>16236</v>
      </c>
      <c r="Y2197" s="4" t="s">
        <v>77</v>
      </c>
      <c r="Z2197" s="4"/>
      <c r="AA2197" s="4"/>
      <c r="AB2197" s="4"/>
    </row>
    <row r="2198" customFormat="false" ht="75" hidden="false" customHeight="true" outlineLevel="0" collapsed="false">
      <c r="A2198" s="4" t="s">
        <v>16248</v>
      </c>
      <c r="B2198" s="4" t="s">
        <v>16249</v>
      </c>
      <c r="C2198" s="4" t="s">
        <v>16250</v>
      </c>
      <c r="D2198" s="4" t="n">
        <v>2020</v>
      </c>
      <c r="E2198" s="4" t="s">
        <v>91</v>
      </c>
      <c r="F2198" s="4" t="s">
        <v>9938</v>
      </c>
      <c r="G2198" s="4" t="str">
        <f aca="false">IF(LEFT(I2198,3)="R1 ","L6",IF(D2198&gt;=2014,"L1",IF(D2198&gt;=1998,"L2",IF(D2198&gt;=1987,"L3",IF(D2198&gt;=1978,"L4",IF(D2198&gt;=1965,"L5","L6"))))))</f>
        <v>L1</v>
      </c>
      <c r="H2198" s="4" t="str">
        <f aca="false">IFERROR(INDEX(Lanes!$C$2:$C$60,MATCH(LEFT(I2198,FIND(" ",I2198)-1),Lanes!$A$2:$A$60,0)),"?")</f>
        <v>Core</v>
      </c>
      <c r="I2198" s="4" t="s">
        <v>14242</v>
      </c>
      <c r="J2198" s="4"/>
      <c r="K2198" s="4" t="s">
        <v>2528</v>
      </c>
      <c r="L2198" s="4" t="s">
        <v>472</v>
      </c>
      <c r="M2198" s="4" t="s">
        <v>2494</v>
      </c>
      <c r="N2198" s="4"/>
      <c r="O2198" s="4" t="s">
        <v>16251</v>
      </c>
      <c r="P2198" s="2" t="s">
        <v>16252</v>
      </c>
      <c r="Q2198" s="2" t="s">
        <v>16253</v>
      </c>
      <c r="R2198" s="4" t="s">
        <v>50</v>
      </c>
      <c r="S2198" s="4" t="s">
        <v>16254</v>
      </c>
      <c r="T2198" s="4" t="s">
        <v>107</v>
      </c>
      <c r="U2198" s="4"/>
      <c r="V2198" s="4"/>
      <c r="W2198" s="4" t="s">
        <v>75</v>
      </c>
      <c r="X2198" s="2" t="s">
        <v>16255</v>
      </c>
      <c r="Y2198" s="4" t="s">
        <v>77</v>
      </c>
      <c r="Z2198" s="4"/>
      <c r="AA2198" s="4"/>
      <c r="AB2198" s="4"/>
    </row>
    <row r="2199" customFormat="false" ht="75" hidden="false" customHeight="true" outlineLevel="0" collapsed="false">
      <c r="A2199" s="4" t="s">
        <v>16256</v>
      </c>
      <c r="B2199" s="4" t="s">
        <v>16249</v>
      </c>
      <c r="C2199" s="4" t="s">
        <v>16257</v>
      </c>
      <c r="D2199" s="4" t="n">
        <v>2022</v>
      </c>
      <c r="E2199" s="4" t="s">
        <v>91</v>
      </c>
      <c r="F2199" s="4" t="s">
        <v>9938</v>
      </c>
      <c r="G2199" s="4" t="str">
        <f aca="false">IF(LEFT(I2199,3)="R1 ","L6",IF(D2199&gt;=2014,"L1",IF(D2199&gt;=1998,"L2",IF(D2199&gt;=1987,"L3",IF(D2199&gt;=1978,"L4",IF(D2199&gt;=1965,"L5","L6"))))))</f>
        <v>L1</v>
      </c>
      <c r="H2199" s="4" t="str">
        <f aca="false">IFERROR(INDEX(Lanes!$C$2:$C$60,MATCH(LEFT(I2199,FIND(" ",I2199)-1),Lanes!$A$2:$A$60,0)),"?")</f>
        <v>Core</v>
      </c>
      <c r="I2199" s="4" t="s">
        <v>14242</v>
      </c>
      <c r="J2199" s="4"/>
      <c r="K2199" s="4" t="s">
        <v>2528</v>
      </c>
      <c r="L2199" s="4" t="s">
        <v>472</v>
      </c>
      <c r="M2199" s="4" t="s">
        <v>2494</v>
      </c>
      <c r="N2199" s="4"/>
      <c r="O2199" s="4" t="s">
        <v>16258</v>
      </c>
      <c r="P2199" s="2" t="s">
        <v>16259</v>
      </c>
      <c r="Q2199" s="2" t="s">
        <v>16260</v>
      </c>
      <c r="R2199" s="4" t="s">
        <v>50</v>
      </c>
      <c r="S2199" s="4" t="s">
        <v>16261</v>
      </c>
      <c r="T2199" s="4" t="s">
        <v>52</v>
      </c>
      <c r="U2199" s="4"/>
      <c r="V2199" s="4" t="s">
        <v>9723</v>
      </c>
      <c r="W2199" s="4" t="s">
        <v>75</v>
      </c>
      <c r="X2199" s="2" t="s">
        <v>16255</v>
      </c>
      <c r="Y2199" s="4" t="s">
        <v>77</v>
      </c>
      <c r="Z2199" s="4"/>
      <c r="AA2199" s="4"/>
      <c r="AB2199" s="4"/>
    </row>
    <row r="2200" customFormat="false" ht="75" hidden="false" customHeight="true" outlineLevel="0" collapsed="false">
      <c r="A2200" s="4" t="s">
        <v>16262</v>
      </c>
      <c r="B2200" s="4" t="s">
        <v>16249</v>
      </c>
      <c r="C2200" s="4" t="s">
        <v>16263</v>
      </c>
      <c r="D2200" s="4" t="n">
        <v>2026</v>
      </c>
      <c r="E2200" s="4" t="s">
        <v>91</v>
      </c>
      <c r="F2200" s="4" t="s">
        <v>9938</v>
      </c>
      <c r="G2200" s="4" t="str">
        <f aca="false">IF(LEFT(I2200,3)="R1 ","L6",IF(D2200&gt;=2014,"L1",IF(D2200&gt;=1998,"L2",IF(D2200&gt;=1987,"L3",IF(D2200&gt;=1978,"L4",IF(D2200&gt;=1965,"L5","L6"))))))</f>
        <v>L1</v>
      </c>
      <c r="H2200" s="4" t="str">
        <f aca="false">IFERROR(INDEX(Lanes!$C$2:$C$60,MATCH(LEFT(I2200,FIND(" ",I2200)-1),Lanes!$A$2:$A$60,0)),"?")</f>
        <v>Core</v>
      </c>
      <c r="I2200" s="4" t="s">
        <v>14242</v>
      </c>
      <c r="J2200" s="4"/>
      <c r="K2200" s="4" t="s">
        <v>2528</v>
      </c>
      <c r="L2200" s="4" t="s">
        <v>472</v>
      </c>
      <c r="M2200" s="4" t="s">
        <v>2494</v>
      </c>
      <c r="N2200" s="4"/>
      <c r="O2200" s="4" t="s">
        <v>16264</v>
      </c>
      <c r="P2200" s="2" t="s">
        <v>16265</v>
      </c>
      <c r="Q2200" s="2" t="s">
        <v>16266</v>
      </c>
      <c r="R2200" s="4" t="s">
        <v>50</v>
      </c>
      <c r="S2200" s="4" t="s">
        <v>16263</v>
      </c>
      <c r="T2200" s="4" t="s">
        <v>107</v>
      </c>
      <c r="U2200" s="4"/>
      <c r="V2200" s="4" t="s">
        <v>11443</v>
      </c>
      <c r="W2200" s="4" t="s">
        <v>75</v>
      </c>
      <c r="X2200" s="2" t="s">
        <v>16255</v>
      </c>
      <c r="Y2200" s="4" t="s">
        <v>77</v>
      </c>
      <c r="Z2200" s="4"/>
      <c r="AA2200" s="4"/>
      <c r="AB2200" s="4"/>
    </row>
    <row r="2201" customFormat="false" ht="75" hidden="false" customHeight="true" outlineLevel="0" collapsed="false">
      <c r="A2201" s="4" t="s">
        <v>16267</v>
      </c>
      <c r="B2201" s="4" t="s">
        <v>14212</v>
      </c>
      <c r="C2201" s="4" t="s">
        <v>16268</v>
      </c>
      <c r="D2201" s="4" t="n">
        <v>2019</v>
      </c>
      <c r="E2201" s="4" t="s">
        <v>91</v>
      </c>
      <c r="F2201" s="4" t="s">
        <v>10366</v>
      </c>
      <c r="G2201" s="4" t="str">
        <f aca="false">IF(LEFT(I2201,3)="R1 ","L6",IF(D2201&gt;=2014,"L1",IF(D2201&gt;=1998,"L2",IF(D2201&gt;=1987,"L3",IF(D2201&gt;=1978,"L4",IF(D2201&gt;=1965,"L5","L6"))))))</f>
        <v>L1</v>
      </c>
      <c r="H2201" s="4" t="str">
        <f aca="false">IFERROR(INDEX(Lanes!$C$2:$C$60,MATCH(LEFT(I2201,FIND(" ",I2201)-1),Lanes!$A$2:$A$60,0)),"?")</f>
        <v>Core</v>
      </c>
      <c r="I2201" s="4" t="s">
        <v>14242</v>
      </c>
      <c r="J2201" s="4"/>
      <c r="K2201" s="4" t="s">
        <v>2528</v>
      </c>
      <c r="L2201" s="4" t="s">
        <v>472</v>
      </c>
      <c r="M2201" s="4" t="s">
        <v>14243</v>
      </c>
      <c r="N2201" s="4"/>
      <c r="O2201" s="4" t="s">
        <v>16269</v>
      </c>
      <c r="P2201" s="2" t="s">
        <v>16270</v>
      </c>
      <c r="Q2201" s="2" t="s">
        <v>16271</v>
      </c>
      <c r="R2201" s="4" t="s">
        <v>50</v>
      </c>
      <c r="S2201" s="4" t="s">
        <v>16272</v>
      </c>
      <c r="T2201" s="4" t="s">
        <v>52</v>
      </c>
      <c r="U2201" s="4"/>
      <c r="V2201" s="4"/>
      <c r="W2201" s="4"/>
      <c r="X2201" s="2" t="s">
        <v>14220</v>
      </c>
      <c r="Y2201" s="4" t="s">
        <v>77</v>
      </c>
      <c r="Z2201" s="4"/>
      <c r="AA2201" s="4"/>
      <c r="AB2201" s="4"/>
    </row>
    <row r="2202" customFormat="false" ht="75" hidden="false" customHeight="true" outlineLevel="0" collapsed="false">
      <c r="A2202" s="4" t="s">
        <v>16273</v>
      </c>
      <c r="B2202" s="4" t="s">
        <v>16274</v>
      </c>
      <c r="C2202" s="4" t="s">
        <v>16275</v>
      </c>
      <c r="D2202" s="4" t="n">
        <v>2014</v>
      </c>
      <c r="E2202" s="4" t="s">
        <v>91</v>
      </c>
      <c r="F2202" s="4" t="s">
        <v>16276</v>
      </c>
      <c r="G2202" s="4" t="str">
        <f aca="false">IF(LEFT(I2202,3)="R1 ","L6",IF(D2202&gt;=2014,"L1",IF(D2202&gt;=1998,"L2",IF(D2202&gt;=1987,"L3",IF(D2202&gt;=1978,"L4",IF(D2202&gt;=1965,"L5","L6"))))))</f>
        <v>L1</v>
      </c>
      <c r="H2202" s="4" t="str">
        <f aca="false">IFERROR(INDEX(Lanes!$C$2:$C$60,MATCH(LEFT(I2202,FIND(" ",I2202)-1),Lanes!$A$2:$A$60,0)),"?")</f>
        <v>Core</v>
      </c>
      <c r="I2202" s="4" t="s">
        <v>14242</v>
      </c>
      <c r="J2202" s="4"/>
      <c r="K2202" s="4" t="s">
        <v>2528</v>
      </c>
      <c r="L2202" s="4" t="s">
        <v>753</v>
      </c>
      <c r="M2202" s="4" t="s">
        <v>316</v>
      </c>
      <c r="N2202" s="4"/>
      <c r="O2202" s="4" t="s">
        <v>16277</v>
      </c>
      <c r="P2202" s="2" t="s">
        <v>16278</v>
      </c>
      <c r="Q2202" s="2" t="s">
        <v>16279</v>
      </c>
      <c r="R2202" s="4" t="s">
        <v>50</v>
      </c>
      <c r="S2202" s="4" t="s">
        <v>16280</v>
      </c>
      <c r="T2202" s="4" t="s">
        <v>107</v>
      </c>
      <c r="U2202" s="4"/>
      <c r="V2202" s="4"/>
      <c r="W2202" s="4"/>
      <c r="X2202" s="2" t="s">
        <v>16281</v>
      </c>
      <c r="Y2202" s="4" t="s">
        <v>77</v>
      </c>
      <c r="Z2202" s="4"/>
      <c r="AA2202" s="4"/>
      <c r="AB2202" s="4"/>
    </row>
    <row r="2203" customFormat="false" ht="75" hidden="false" customHeight="true" outlineLevel="0" collapsed="false">
      <c r="A2203" s="4" t="s">
        <v>16282</v>
      </c>
      <c r="B2203" s="4" t="s">
        <v>16274</v>
      </c>
      <c r="C2203" s="4" t="s">
        <v>5799</v>
      </c>
      <c r="D2203" s="4" t="n">
        <v>2018</v>
      </c>
      <c r="E2203" s="4" t="s">
        <v>91</v>
      </c>
      <c r="F2203" s="4" t="s">
        <v>16276</v>
      </c>
      <c r="G2203" s="4" t="str">
        <f aca="false">IF(LEFT(I2203,3)="R1 ","L6",IF(D2203&gt;=2014,"L1",IF(D2203&gt;=1998,"L2",IF(D2203&gt;=1987,"L3",IF(D2203&gt;=1978,"L4",IF(D2203&gt;=1965,"L5","L6"))))))</f>
        <v>L1</v>
      </c>
      <c r="H2203" s="4" t="str">
        <f aca="false">IFERROR(INDEX(Lanes!$C$2:$C$60,MATCH(LEFT(I2203,FIND(" ",I2203)-1),Lanes!$A$2:$A$60,0)),"?")</f>
        <v>Core</v>
      </c>
      <c r="I2203" s="4" t="s">
        <v>14242</v>
      </c>
      <c r="J2203" s="4"/>
      <c r="K2203" s="4" t="s">
        <v>2528</v>
      </c>
      <c r="L2203" s="4" t="s">
        <v>753</v>
      </c>
      <c r="M2203" s="4" t="s">
        <v>316</v>
      </c>
      <c r="N2203" s="4"/>
      <c r="O2203" s="4" t="s">
        <v>16283</v>
      </c>
      <c r="P2203" s="2" t="s">
        <v>16284</v>
      </c>
      <c r="Q2203" s="2" t="s">
        <v>16285</v>
      </c>
      <c r="R2203" s="4" t="s">
        <v>50</v>
      </c>
      <c r="S2203" s="4" t="s">
        <v>16286</v>
      </c>
      <c r="T2203" s="4" t="s">
        <v>107</v>
      </c>
      <c r="U2203" s="4"/>
      <c r="V2203" s="4" t="s">
        <v>16287</v>
      </c>
      <c r="W2203" s="4"/>
      <c r="X2203" s="2" t="s">
        <v>16281</v>
      </c>
      <c r="Y2203" s="4" t="s">
        <v>77</v>
      </c>
      <c r="Z2203" s="4"/>
      <c r="AA2203" s="4"/>
      <c r="AB2203" s="4"/>
    </row>
    <row r="2204" customFormat="false" ht="75" hidden="false" customHeight="true" outlineLevel="0" collapsed="false">
      <c r="A2204" s="4" t="s">
        <v>16288</v>
      </c>
      <c r="B2204" s="4" t="s">
        <v>16289</v>
      </c>
      <c r="C2204" s="4" t="s">
        <v>16290</v>
      </c>
      <c r="D2204" s="4" t="n">
        <v>2012</v>
      </c>
      <c r="E2204" s="4" t="s">
        <v>91</v>
      </c>
      <c r="F2204" s="4" t="s">
        <v>13479</v>
      </c>
      <c r="G2204" s="4" t="str">
        <f aca="false">IF(LEFT(I2204,3)="R1 ","L6",IF(D2204&gt;=2014,"L1",IF(D2204&gt;=1998,"L2",IF(D2204&gt;=1987,"L3",IF(D2204&gt;=1978,"L4",IF(D2204&gt;=1965,"L5","L6"))))))</f>
        <v>L2</v>
      </c>
      <c r="H2204" s="4" t="str">
        <f aca="false">IFERROR(INDEX(Lanes!$C$2:$C$60,MATCH(LEFT(I2204,FIND(" ",I2204)-1),Lanes!$A$2:$A$60,0)),"?")</f>
        <v>Core</v>
      </c>
      <c r="I2204" s="4" t="s">
        <v>14242</v>
      </c>
      <c r="J2204" s="4"/>
      <c r="K2204" s="4" t="s">
        <v>2528</v>
      </c>
      <c r="L2204" s="4" t="s">
        <v>472</v>
      </c>
      <c r="M2204" s="4" t="s">
        <v>1565</v>
      </c>
      <c r="N2204" s="4"/>
      <c r="O2204" s="4" t="s">
        <v>16291</v>
      </c>
      <c r="P2204" s="2" t="s">
        <v>16292</v>
      </c>
      <c r="Q2204" s="2" t="s">
        <v>16293</v>
      </c>
      <c r="R2204" s="4" t="s">
        <v>391</v>
      </c>
      <c r="S2204" s="4" t="s">
        <v>16294</v>
      </c>
      <c r="T2204" s="4" t="s">
        <v>107</v>
      </c>
      <c r="U2204" s="4"/>
      <c r="V2204" s="4"/>
      <c r="W2204" s="4"/>
      <c r="X2204" s="2" t="s">
        <v>16295</v>
      </c>
      <c r="Y2204" s="4" t="s">
        <v>77</v>
      </c>
      <c r="Z2204" s="4"/>
      <c r="AA2204" s="4"/>
      <c r="AB2204" s="4"/>
    </row>
    <row r="2205" customFormat="false" ht="75" hidden="false" customHeight="true" outlineLevel="0" collapsed="false">
      <c r="A2205" s="4" t="s">
        <v>16296</v>
      </c>
      <c r="B2205" s="4" t="s">
        <v>16289</v>
      </c>
      <c r="C2205" s="4" t="s">
        <v>16297</v>
      </c>
      <c r="D2205" s="4" t="n">
        <v>2016</v>
      </c>
      <c r="E2205" s="4" t="s">
        <v>91</v>
      </c>
      <c r="F2205" s="4" t="s">
        <v>13479</v>
      </c>
      <c r="G2205" s="4" t="str">
        <f aca="false">IF(LEFT(I2205,3)="R1 ","L6",IF(D2205&gt;=2014,"L1",IF(D2205&gt;=1998,"L2",IF(D2205&gt;=1987,"L3",IF(D2205&gt;=1978,"L4",IF(D2205&gt;=1965,"L5","L6"))))))</f>
        <v>L1</v>
      </c>
      <c r="H2205" s="4" t="str">
        <f aca="false">IFERROR(INDEX(Lanes!$C$2:$C$60,MATCH(LEFT(I2205,FIND(" ",I2205)-1),Lanes!$A$2:$A$60,0)),"?")</f>
        <v>Core</v>
      </c>
      <c r="I2205" s="4" t="s">
        <v>14242</v>
      </c>
      <c r="J2205" s="4"/>
      <c r="K2205" s="4" t="s">
        <v>2528</v>
      </c>
      <c r="L2205" s="4" t="s">
        <v>472</v>
      </c>
      <c r="M2205" s="4" t="s">
        <v>1565</v>
      </c>
      <c r="N2205" s="4"/>
      <c r="O2205" s="4" t="s">
        <v>16277</v>
      </c>
      <c r="P2205" s="2" t="s">
        <v>16298</v>
      </c>
      <c r="Q2205" s="2" t="s">
        <v>16299</v>
      </c>
      <c r="R2205" s="4" t="s">
        <v>391</v>
      </c>
      <c r="S2205" s="4" t="s">
        <v>16300</v>
      </c>
      <c r="T2205" s="4" t="s">
        <v>402</v>
      </c>
      <c r="U2205" s="4"/>
      <c r="V2205" s="4"/>
      <c r="W2205" s="4"/>
      <c r="X2205" s="2" t="s">
        <v>16295</v>
      </c>
      <c r="Y2205" s="4" t="s">
        <v>77</v>
      </c>
      <c r="Z2205" s="4"/>
      <c r="AA2205" s="4"/>
      <c r="AB2205" s="4"/>
    </row>
    <row r="2206" customFormat="false" ht="75" hidden="false" customHeight="true" outlineLevel="0" collapsed="false">
      <c r="A2206" s="4" t="s">
        <v>16301</v>
      </c>
      <c r="B2206" s="4" t="s">
        <v>16289</v>
      </c>
      <c r="C2206" s="4" t="s">
        <v>16289</v>
      </c>
      <c r="D2206" s="4" t="n">
        <v>2019</v>
      </c>
      <c r="E2206" s="4" t="s">
        <v>91</v>
      </c>
      <c r="F2206" s="4" t="s">
        <v>13479</v>
      </c>
      <c r="G2206" s="4" t="str">
        <f aca="false">IF(LEFT(I2206,3)="R1 ","L6",IF(D2206&gt;=2014,"L1",IF(D2206&gt;=1998,"L2",IF(D2206&gt;=1987,"L3",IF(D2206&gt;=1978,"L4",IF(D2206&gt;=1965,"L5","L6"))))))</f>
        <v>L1</v>
      </c>
      <c r="H2206" s="4" t="str">
        <f aca="false">IFERROR(INDEX(Lanes!$C$2:$C$60,MATCH(LEFT(I2206,FIND(" ",I2206)-1),Lanes!$A$2:$A$60,0)),"?")</f>
        <v>Core</v>
      </c>
      <c r="I2206" s="4" t="s">
        <v>14242</v>
      </c>
      <c r="J2206" s="4"/>
      <c r="K2206" s="4" t="s">
        <v>2528</v>
      </c>
      <c r="L2206" s="4" t="s">
        <v>472</v>
      </c>
      <c r="M2206" s="4" t="s">
        <v>1565</v>
      </c>
      <c r="N2206" s="4"/>
      <c r="O2206" s="4" t="s">
        <v>16302</v>
      </c>
      <c r="P2206" s="2" t="s">
        <v>16303</v>
      </c>
      <c r="Q2206" s="2" t="s">
        <v>16304</v>
      </c>
      <c r="R2206" s="4" t="s">
        <v>391</v>
      </c>
      <c r="S2206" s="4" t="s">
        <v>16305</v>
      </c>
      <c r="T2206" s="4" t="s">
        <v>107</v>
      </c>
      <c r="U2206" s="4"/>
      <c r="V2206" s="4"/>
      <c r="W2206" s="4"/>
      <c r="X2206" s="2" t="s">
        <v>16295</v>
      </c>
      <c r="Y2206" s="4" t="s">
        <v>77</v>
      </c>
      <c r="Z2206" s="4"/>
      <c r="AA2206" s="4"/>
      <c r="AB2206" s="4"/>
    </row>
    <row r="2207" customFormat="false" ht="75" hidden="false" customHeight="true" outlineLevel="0" collapsed="false">
      <c r="A2207" s="4" t="s">
        <v>16306</v>
      </c>
      <c r="B2207" s="4" t="s">
        <v>16289</v>
      </c>
      <c r="C2207" s="4" t="s">
        <v>16307</v>
      </c>
      <c r="D2207" s="4" t="n">
        <v>2024</v>
      </c>
      <c r="E2207" s="4" t="s">
        <v>91</v>
      </c>
      <c r="F2207" s="4" t="s">
        <v>16308</v>
      </c>
      <c r="G2207" s="4" t="str">
        <f aca="false">IF(LEFT(I2207,3)="R1 ","L6",IF(D2207&gt;=2014,"L1",IF(D2207&gt;=1998,"L2",IF(D2207&gt;=1987,"L3",IF(D2207&gt;=1978,"L4",IF(D2207&gt;=1965,"L5","L6"))))))</f>
        <v>L1</v>
      </c>
      <c r="H2207" s="4" t="str">
        <f aca="false">IFERROR(INDEX(Lanes!$C$2:$C$60,MATCH(LEFT(I2207,FIND(" ",I2207)-1),Lanes!$A$2:$A$60,0)),"?")</f>
        <v>Core</v>
      </c>
      <c r="I2207" s="4" t="s">
        <v>14242</v>
      </c>
      <c r="J2207" s="4"/>
      <c r="K2207" s="4" t="s">
        <v>2528</v>
      </c>
      <c r="L2207" s="4" t="s">
        <v>472</v>
      </c>
      <c r="M2207" s="4" t="s">
        <v>1565</v>
      </c>
      <c r="N2207" s="4"/>
      <c r="O2207" s="4" t="s">
        <v>16309</v>
      </c>
      <c r="P2207" s="2" t="s">
        <v>16310</v>
      </c>
      <c r="Q2207" s="2" t="s">
        <v>16311</v>
      </c>
      <c r="R2207" s="4" t="s">
        <v>50</v>
      </c>
      <c r="S2207" s="4" t="s">
        <v>16312</v>
      </c>
      <c r="T2207" s="4" t="s">
        <v>107</v>
      </c>
      <c r="U2207" s="4"/>
      <c r="V2207" s="4" t="s">
        <v>13221</v>
      </c>
      <c r="W2207" s="4"/>
      <c r="X2207" s="2" t="s">
        <v>16295</v>
      </c>
      <c r="Y2207" s="4" t="s">
        <v>77</v>
      </c>
      <c r="Z2207" s="4"/>
      <c r="AA2207" s="4"/>
      <c r="AB2207" s="4"/>
    </row>
    <row r="2208" customFormat="false" ht="75" hidden="false" customHeight="true" outlineLevel="0" collapsed="false">
      <c r="A2208" s="4" t="s">
        <v>16313</v>
      </c>
      <c r="B2208" s="4" t="s">
        <v>16314</v>
      </c>
      <c r="C2208" s="4" t="s">
        <v>16315</v>
      </c>
      <c r="D2208" s="4" t="n">
        <v>2011</v>
      </c>
      <c r="E2208" s="4" t="s">
        <v>91</v>
      </c>
      <c r="F2208" s="4" t="s">
        <v>12931</v>
      </c>
      <c r="G2208" s="4" t="str">
        <f aca="false">IF(LEFT(I2208,3)="R1 ","L6",IF(D2208&gt;=2014,"L1",IF(D2208&gt;=1998,"L2",IF(D2208&gt;=1987,"L3",IF(D2208&gt;=1978,"L4",IF(D2208&gt;=1965,"L5","L6"))))))</f>
        <v>L2</v>
      </c>
      <c r="H2208" s="4" t="str">
        <f aca="false">IFERROR(INDEX(Lanes!$C$2:$C$60,MATCH(LEFT(I2208,FIND(" ",I2208)-1),Lanes!$A$2:$A$60,0)),"?")</f>
        <v>Core</v>
      </c>
      <c r="I2208" s="4" t="s">
        <v>14242</v>
      </c>
      <c r="J2208" s="4"/>
      <c r="K2208" s="4" t="s">
        <v>2528</v>
      </c>
      <c r="L2208" s="4" t="s">
        <v>472</v>
      </c>
      <c r="M2208" s="4" t="s">
        <v>1565</v>
      </c>
      <c r="N2208" s="4" t="s">
        <v>5650</v>
      </c>
      <c r="O2208" s="4" t="s">
        <v>16316</v>
      </c>
      <c r="P2208" s="2" t="s">
        <v>16317</v>
      </c>
      <c r="Q2208" s="2" t="s">
        <v>16318</v>
      </c>
      <c r="R2208" s="4" t="s">
        <v>50</v>
      </c>
      <c r="S2208" s="4" t="s">
        <v>16319</v>
      </c>
      <c r="T2208" s="4" t="s">
        <v>52</v>
      </c>
      <c r="U2208" s="4" t="s">
        <v>75</v>
      </c>
      <c r="V2208" s="4"/>
      <c r="W2208" s="4"/>
      <c r="X2208" s="2" t="s">
        <v>16320</v>
      </c>
      <c r="Y2208" s="4" t="s">
        <v>77</v>
      </c>
      <c r="Z2208" s="4"/>
      <c r="AA2208" s="4"/>
      <c r="AB2208" s="4"/>
    </row>
    <row r="2209" customFormat="false" ht="75" hidden="false" customHeight="true" outlineLevel="0" collapsed="false">
      <c r="A2209" s="4" t="s">
        <v>16321</v>
      </c>
      <c r="B2209" s="4" t="s">
        <v>16314</v>
      </c>
      <c r="C2209" s="4" t="s">
        <v>16322</v>
      </c>
      <c r="D2209" s="4" t="n">
        <v>2013</v>
      </c>
      <c r="E2209" s="4" t="s">
        <v>91</v>
      </c>
      <c r="F2209" s="4" t="s">
        <v>12931</v>
      </c>
      <c r="G2209" s="4" t="str">
        <f aca="false">IF(LEFT(I2209,3)="R1 ","L6",IF(D2209&gt;=2014,"L1",IF(D2209&gt;=1998,"L2",IF(D2209&gt;=1987,"L3",IF(D2209&gt;=1978,"L4",IF(D2209&gt;=1965,"L5","L6"))))))</f>
        <v>L2</v>
      </c>
      <c r="H2209" s="4" t="str">
        <f aca="false">IFERROR(INDEX(Lanes!$C$2:$C$60,MATCH(LEFT(I2209,FIND(" ",I2209)-1),Lanes!$A$2:$A$60,0)),"?")</f>
        <v>Core</v>
      </c>
      <c r="I2209" s="4" t="s">
        <v>14242</v>
      </c>
      <c r="J2209" s="4"/>
      <c r="K2209" s="4" t="s">
        <v>2528</v>
      </c>
      <c r="L2209" s="4" t="s">
        <v>472</v>
      </c>
      <c r="M2209" s="4" t="s">
        <v>1565</v>
      </c>
      <c r="N2209" s="4" t="s">
        <v>5650</v>
      </c>
      <c r="O2209" s="4" t="s">
        <v>16323</v>
      </c>
      <c r="P2209" s="2" t="s">
        <v>16324</v>
      </c>
      <c r="Q2209" s="2" t="s">
        <v>16325</v>
      </c>
      <c r="R2209" s="4" t="s">
        <v>50</v>
      </c>
      <c r="S2209" s="4" t="s">
        <v>16326</v>
      </c>
      <c r="T2209" s="4" t="s">
        <v>107</v>
      </c>
      <c r="U2209" s="4"/>
      <c r="V2209" s="4"/>
      <c r="W2209" s="4"/>
      <c r="X2209" s="2" t="s">
        <v>16320</v>
      </c>
      <c r="Y2209" s="4" t="s">
        <v>77</v>
      </c>
      <c r="Z2209" s="4"/>
      <c r="AA2209" s="4"/>
      <c r="AB2209" s="4"/>
    </row>
    <row r="2210" customFormat="false" ht="75" hidden="false" customHeight="true" outlineLevel="0" collapsed="false">
      <c r="A2210" s="4" t="s">
        <v>16327</v>
      </c>
      <c r="B2210" s="4" t="s">
        <v>16314</v>
      </c>
      <c r="C2210" s="4" t="s">
        <v>16328</v>
      </c>
      <c r="D2210" s="4" t="n">
        <v>2018</v>
      </c>
      <c r="E2210" s="4" t="s">
        <v>91</v>
      </c>
      <c r="F2210" s="4" t="s">
        <v>12931</v>
      </c>
      <c r="G2210" s="4" t="str">
        <f aca="false">IF(LEFT(I2210,3)="R1 ","L6",IF(D2210&gt;=2014,"L1",IF(D2210&gt;=1998,"L2",IF(D2210&gt;=1987,"L3",IF(D2210&gt;=1978,"L4",IF(D2210&gt;=1965,"L5","L6"))))))</f>
        <v>L1</v>
      </c>
      <c r="H2210" s="4" t="str">
        <f aca="false">IFERROR(INDEX(Lanes!$C$2:$C$60,MATCH(LEFT(I2210,FIND(" ",I2210)-1),Lanes!$A$2:$A$60,0)),"?")</f>
        <v>Core</v>
      </c>
      <c r="I2210" s="4" t="s">
        <v>14242</v>
      </c>
      <c r="J2210" s="4"/>
      <c r="K2210" s="4" t="s">
        <v>2528</v>
      </c>
      <c r="L2210" s="4" t="s">
        <v>472</v>
      </c>
      <c r="M2210" s="4" t="s">
        <v>1565</v>
      </c>
      <c r="N2210" s="4" t="s">
        <v>5650</v>
      </c>
      <c r="O2210" s="4" t="s">
        <v>16329</v>
      </c>
      <c r="P2210" s="2" t="s">
        <v>16330</v>
      </c>
      <c r="Q2210" s="2" t="s">
        <v>16331</v>
      </c>
      <c r="R2210" s="4" t="s">
        <v>50</v>
      </c>
      <c r="S2210" s="4" t="s">
        <v>16332</v>
      </c>
      <c r="T2210" s="4" t="s">
        <v>402</v>
      </c>
      <c r="U2210" s="4"/>
      <c r="V2210" s="4"/>
      <c r="W2210" s="4"/>
      <c r="X2210" s="2" t="s">
        <v>16320</v>
      </c>
      <c r="Y2210" s="4" t="s">
        <v>77</v>
      </c>
      <c r="Z2210" s="4"/>
      <c r="AA2210" s="4"/>
      <c r="AB2210" s="4"/>
    </row>
    <row r="2211" customFormat="false" ht="75" hidden="false" customHeight="true" outlineLevel="0" collapsed="false">
      <c r="A2211" s="4" t="s">
        <v>16333</v>
      </c>
      <c r="B2211" s="4" t="s">
        <v>16314</v>
      </c>
      <c r="C2211" s="4" t="s">
        <v>16334</v>
      </c>
      <c r="D2211" s="4" t="n">
        <v>2020</v>
      </c>
      <c r="E2211" s="4" t="s">
        <v>91</v>
      </c>
      <c r="F2211" s="4" t="s">
        <v>16335</v>
      </c>
      <c r="G2211" s="4" t="str">
        <f aca="false">IF(LEFT(I2211,3)="R1 ","L6",IF(D2211&gt;=2014,"L1",IF(D2211&gt;=1998,"L2",IF(D2211&gt;=1987,"L3",IF(D2211&gt;=1978,"L4",IF(D2211&gt;=1965,"L5","L6"))))))</f>
        <v>L1</v>
      </c>
      <c r="H2211" s="4" t="str">
        <f aca="false">IFERROR(INDEX(Lanes!$C$2:$C$60,MATCH(LEFT(I2211,FIND(" ",I2211)-1),Lanes!$A$2:$A$60,0)),"?")</f>
        <v>Core</v>
      </c>
      <c r="I2211" s="4" t="s">
        <v>14242</v>
      </c>
      <c r="J2211" s="4"/>
      <c r="K2211" s="4" t="s">
        <v>2528</v>
      </c>
      <c r="L2211" s="4" t="s">
        <v>472</v>
      </c>
      <c r="M2211" s="4" t="s">
        <v>1565</v>
      </c>
      <c r="N2211" s="4" t="s">
        <v>5650</v>
      </c>
      <c r="O2211" s="4" t="s">
        <v>16336</v>
      </c>
      <c r="P2211" s="2" t="s">
        <v>16337</v>
      </c>
      <c r="Q2211" s="2" t="s">
        <v>16338</v>
      </c>
      <c r="R2211" s="4" t="s">
        <v>50</v>
      </c>
      <c r="S2211" s="4" t="s">
        <v>16339</v>
      </c>
      <c r="T2211" s="4" t="s">
        <v>107</v>
      </c>
      <c r="U2211" s="4"/>
      <c r="V2211" s="4"/>
      <c r="W2211" s="4"/>
      <c r="X2211" s="2" t="s">
        <v>16320</v>
      </c>
      <c r="Y2211" s="4" t="s">
        <v>77</v>
      </c>
      <c r="Z2211" s="4"/>
      <c r="AA2211" s="4"/>
      <c r="AB2211" s="4"/>
    </row>
    <row r="2212" customFormat="false" ht="75" hidden="false" customHeight="true" outlineLevel="0" collapsed="false">
      <c r="A2212" s="4" t="s">
        <v>16340</v>
      </c>
      <c r="B2212" s="4" t="s">
        <v>16341</v>
      </c>
      <c r="C2212" s="4" t="s">
        <v>16342</v>
      </c>
      <c r="D2212" s="4" t="n">
        <v>2008</v>
      </c>
      <c r="E2212" s="4" t="s">
        <v>91</v>
      </c>
      <c r="F2212" s="4" t="s">
        <v>10901</v>
      </c>
      <c r="G2212" s="4" t="str">
        <f aca="false">IF(LEFT(I2212,3)="R1 ","L6",IF(D2212&gt;=2014,"L1",IF(D2212&gt;=1998,"L2",IF(D2212&gt;=1987,"L3",IF(D2212&gt;=1978,"L4",IF(D2212&gt;=1965,"L5","L6"))))))</f>
        <v>L2</v>
      </c>
      <c r="H2212" s="4" t="str">
        <f aca="false">IFERROR(INDEX(Lanes!$C$2:$C$60,MATCH(LEFT(I2212,FIND(" ",I2212)-1),Lanes!$A$2:$A$60,0)),"?")</f>
        <v>Core</v>
      </c>
      <c r="I2212" s="4" t="s">
        <v>14242</v>
      </c>
      <c r="J2212" s="4"/>
      <c r="K2212" s="4" t="s">
        <v>2528</v>
      </c>
      <c r="L2212" s="4" t="s">
        <v>472</v>
      </c>
      <c r="M2212" s="4" t="s">
        <v>11250</v>
      </c>
      <c r="N2212" s="4"/>
      <c r="O2212" s="4" t="s">
        <v>16343</v>
      </c>
      <c r="P2212" s="2" t="s">
        <v>16344</v>
      </c>
      <c r="Q2212" s="2" t="s">
        <v>16345</v>
      </c>
      <c r="R2212" s="4" t="s">
        <v>50</v>
      </c>
      <c r="S2212" s="4" t="s">
        <v>16346</v>
      </c>
      <c r="T2212" s="4" t="s">
        <v>107</v>
      </c>
      <c r="U2212" s="4"/>
      <c r="V2212" s="4"/>
      <c r="W2212" s="4"/>
      <c r="X2212" s="2" t="s">
        <v>16347</v>
      </c>
      <c r="Y2212" s="4" t="s">
        <v>77</v>
      </c>
      <c r="Z2212" s="4"/>
      <c r="AA2212" s="4"/>
      <c r="AB2212" s="4"/>
    </row>
    <row r="2213" customFormat="false" ht="75" hidden="false" customHeight="true" outlineLevel="0" collapsed="false">
      <c r="A2213" s="4" t="s">
        <v>16348</v>
      </c>
      <c r="B2213" s="4" t="s">
        <v>16341</v>
      </c>
      <c r="C2213" s="4" t="s">
        <v>16349</v>
      </c>
      <c r="D2213" s="4" t="n">
        <v>2012</v>
      </c>
      <c r="E2213" s="4" t="s">
        <v>91</v>
      </c>
      <c r="F2213" s="4" t="s">
        <v>10901</v>
      </c>
      <c r="G2213" s="4" t="str">
        <f aca="false">IF(LEFT(I2213,3)="R1 ","L6",IF(D2213&gt;=2014,"L1",IF(D2213&gt;=1998,"L2",IF(D2213&gt;=1987,"L3",IF(D2213&gt;=1978,"L4",IF(D2213&gt;=1965,"L5","L6"))))))</f>
        <v>L2</v>
      </c>
      <c r="H2213" s="4" t="str">
        <f aca="false">IFERROR(INDEX(Lanes!$C$2:$C$60,MATCH(LEFT(I2213,FIND(" ",I2213)-1),Lanes!$A$2:$A$60,0)),"?")</f>
        <v>Core</v>
      </c>
      <c r="I2213" s="4" t="s">
        <v>14242</v>
      </c>
      <c r="J2213" s="4"/>
      <c r="K2213" s="4" t="s">
        <v>2528</v>
      </c>
      <c r="L2213" s="4" t="s">
        <v>472</v>
      </c>
      <c r="M2213" s="4" t="s">
        <v>11250</v>
      </c>
      <c r="N2213" s="4"/>
      <c r="O2213" s="4" t="s">
        <v>16343</v>
      </c>
      <c r="P2213" s="2" t="s">
        <v>16350</v>
      </c>
      <c r="Q2213" s="2" t="s">
        <v>16351</v>
      </c>
      <c r="R2213" s="4" t="s">
        <v>50</v>
      </c>
      <c r="S2213" s="4" t="s">
        <v>16352</v>
      </c>
      <c r="T2213" s="4" t="s">
        <v>402</v>
      </c>
      <c r="U2213" s="4"/>
      <c r="V2213" s="4"/>
      <c r="W2213" s="4"/>
      <c r="X2213" s="2" t="s">
        <v>16347</v>
      </c>
      <c r="Y2213" s="4" t="s">
        <v>77</v>
      </c>
      <c r="Z2213" s="4"/>
      <c r="AA2213" s="4"/>
      <c r="AB2213" s="4"/>
    </row>
    <row r="2214" customFormat="false" ht="75" hidden="false" customHeight="true" outlineLevel="0" collapsed="false">
      <c r="A2214" s="4" t="s">
        <v>16353</v>
      </c>
      <c r="B2214" s="4" t="s">
        <v>16341</v>
      </c>
      <c r="C2214" s="4" t="s">
        <v>16354</v>
      </c>
      <c r="D2214" s="4" t="n">
        <v>2015</v>
      </c>
      <c r="E2214" s="4" t="s">
        <v>91</v>
      </c>
      <c r="F2214" s="4" t="s">
        <v>16355</v>
      </c>
      <c r="G2214" s="4" t="str">
        <f aca="false">IF(LEFT(I2214,3)="R1 ","L6",IF(D2214&gt;=2014,"L1",IF(D2214&gt;=1998,"L2",IF(D2214&gt;=1987,"L3",IF(D2214&gt;=1978,"L4",IF(D2214&gt;=1965,"L5","L6"))))))</f>
        <v>L1</v>
      </c>
      <c r="H2214" s="4" t="str">
        <f aca="false">IFERROR(INDEX(Lanes!$C$2:$C$60,MATCH(LEFT(I2214,FIND(" ",I2214)-1),Lanes!$A$2:$A$60,0)),"?")</f>
        <v>Core</v>
      </c>
      <c r="I2214" s="4" t="s">
        <v>14242</v>
      </c>
      <c r="J2214" s="4"/>
      <c r="K2214" s="4" t="s">
        <v>2528</v>
      </c>
      <c r="L2214" s="4" t="s">
        <v>472</v>
      </c>
      <c r="M2214" s="4" t="s">
        <v>11250</v>
      </c>
      <c r="N2214" s="4"/>
      <c r="O2214" s="4" t="s">
        <v>16356</v>
      </c>
      <c r="P2214" s="2" t="s">
        <v>16357</v>
      </c>
      <c r="Q2214" s="2" t="s">
        <v>16358</v>
      </c>
      <c r="R2214" s="4" t="s">
        <v>50</v>
      </c>
      <c r="S2214" s="4" t="s">
        <v>16359</v>
      </c>
      <c r="T2214" s="4" t="s">
        <v>402</v>
      </c>
      <c r="U2214" s="4"/>
      <c r="V2214" s="4"/>
      <c r="W2214" s="4"/>
      <c r="X2214" s="2" t="s">
        <v>16347</v>
      </c>
      <c r="Y2214" s="4" t="s">
        <v>77</v>
      </c>
      <c r="Z2214" s="4"/>
      <c r="AA2214" s="4"/>
      <c r="AB2214" s="4"/>
    </row>
    <row r="2215" customFormat="false" ht="75" hidden="false" customHeight="true" outlineLevel="0" collapsed="false">
      <c r="A2215" s="4" t="s">
        <v>16360</v>
      </c>
      <c r="B2215" s="4" t="s">
        <v>16341</v>
      </c>
      <c r="C2215" s="4" t="s">
        <v>16361</v>
      </c>
      <c r="D2215" s="4" t="n">
        <v>2018</v>
      </c>
      <c r="E2215" s="4" t="s">
        <v>91</v>
      </c>
      <c r="F2215" s="4" t="s">
        <v>16355</v>
      </c>
      <c r="G2215" s="4" t="str">
        <f aca="false">IF(LEFT(I2215,3)="R1 ","L6",IF(D2215&gt;=2014,"L1",IF(D2215&gt;=1998,"L2",IF(D2215&gt;=1987,"L3",IF(D2215&gt;=1978,"L4",IF(D2215&gt;=1965,"L5","L6"))))))</f>
        <v>L1</v>
      </c>
      <c r="H2215" s="4" t="str">
        <f aca="false">IFERROR(INDEX(Lanes!$C$2:$C$60,MATCH(LEFT(I2215,FIND(" ",I2215)-1),Lanes!$A$2:$A$60,0)),"?")</f>
        <v>Core</v>
      </c>
      <c r="I2215" s="4" t="s">
        <v>14242</v>
      </c>
      <c r="J2215" s="4"/>
      <c r="K2215" s="4" t="s">
        <v>2528</v>
      </c>
      <c r="L2215" s="4" t="s">
        <v>472</v>
      </c>
      <c r="M2215" s="4" t="s">
        <v>11250</v>
      </c>
      <c r="N2215" s="4"/>
      <c r="O2215" s="4" t="s">
        <v>16362</v>
      </c>
      <c r="P2215" s="2" t="s">
        <v>16363</v>
      </c>
      <c r="Q2215" s="2" t="s">
        <v>16364</v>
      </c>
      <c r="R2215" s="4" t="s">
        <v>50</v>
      </c>
      <c r="S2215" s="4" t="s">
        <v>16365</v>
      </c>
      <c r="T2215" s="4" t="s">
        <v>402</v>
      </c>
      <c r="U2215" s="4"/>
      <c r="V2215" s="4"/>
      <c r="W2215" s="4"/>
      <c r="X2215" s="2" t="s">
        <v>16347</v>
      </c>
      <c r="Y2215" s="4" t="s">
        <v>77</v>
      </c>
      <c r="Z2215" s="4"/>
      <c r="AA2215" s="4"/>
      <c r="AB2215" s="4"/>
    </row>
    <row r="2216" customFormat="false" ht="75" hidden="false" customHeight="true" outlineLevel="0" collapsed="false">
      <c r="A2216" s="4" t="s">
        <v>16366</v>
      </c>
      <c r="B2216" s="4" t="s">
        <v>12834</v>
      </c>
      <c r="C2216" s="4" t="s">
        <v>16367</v>
      </c>
      <c r="D2216" s="4" t="n">
        <v>2022</v>
      </c>
      <c r="E2216" s="4" t="s">
        <v>91</v>
      </c>
      <c r="F2216" s="4" t="s">
        <v>12844</v>
      </c>
      <c r="G2216" s="4" t="str">
        <f aca="false">IF(LEFT(I2216,3)="R1 ","L6",IF(D2216&gt;=2014,"L1",IF(D2216&gt;=1998,"L2",IF(D2216&gt;=1987,"L3",IF(D2216&gt;=1978,"L4",IF(D2216&gt;=1965,"L5","L6"))))))</f>
        <v>L1</v>
      </c>
      <c r="H2216" s="4" t="str">
        <f aca="false">IFERROR(INDEX(Lanes!$C$2:$C$60,MATCH(LEFT(I2216,FIND(" ",I2216)-1),Lanes!$A$2:$A$60,0)),"?")</f>
        <v>Core</v>
      </c>
      <c r="I2216" s="4" t="s">
        <v>14242</v>
      </c>
      <c r="J2216" s="4"/>
      <c r="K2216" s="4" t="s">
        <v>44</v>
      </c>
      <c r="L2216" s="4" t="s">
        <v>45</v>
      </c>
      <c r="M2216" s="4" t="s">
        <v>131</v>
      </c>
      <c r="N2216" s="4" t="s">
        <v>16368</v>
      </c>
      <c r="O2216" s="4" t="s">
        <v>16369</v>
      </c>
      <c r="P2216" s="2" t="s">
        <v>16370</v>
      </c>
      <c r="Q2216" s="2" t="s">
        <v>16371</v>
      </c>
      <c r="R2216" s="4" t="s">
        <v>50</v>
      </c>
      <c r="S2216" s="4" t="s">
        <v>16372</v>
      </c>
      <c r="T2216" s="4" t="s">
        <v>107</v>
      </c>
      <c r="U2216" s="4"/>
      <c r="V2216" s="4" t="s">
        <v>9723</v>
      </c>
      <c r="W2216" s="4"/>
      <c r="X2216" s="2" t="s">
        <v>16373</v>
      </c>
      <c r="Y2216" s="4" t="s">
        <v>77</v>
      </c>
      <c r="Z2216" s="4"/>
      <c r="AA2216" s="4"/>
      <c r="AB2216" s="4"/>
    </row>
    <row r="2217" customFormat="false" ht="75" hidden="false" customHeight="true" outlineLevel="0" collapsed="false">
      <c r="A2217" s="4" t="s">
        <v>16374</v>
      </c>
      <c r="B2217" s="4" t="s">
        <v>16375</v>
      </c>
      <c r="C2217" s="4" t="s">
        <v>16376</v>
      </c>
      <c r="D2217" s="4" t="n">
        <v>2016</v>
      </c>
      <c r="E2217" s="4" t="s">
        <v>91</v>
      </c>
      <c r="F2217" s="4" t="s">
        <v>481</v>
      </c>
      <c r="G2217" s="4" t="str">
        <f aca="false">IF(LEFT(I2217,3)="R1 ","L6",IF(D2217&gt;=2014,"L1",IF(D2217&gt;=1998,"L2",IF(D2217&gt;=1987,"L3",IF(D2217&gt;=1978,"L4",IF(D2217&gt;=1965,"L5","L6"))))))</f>
        <v>L1</v>
      </c>
      <c r="H2217" s="4" t="str">
        <f aca="false">IFERROR(INDEX(Lanes!$C$2:$C$60,MATCH(LEFT(I2217,FIND(" ",I2217)-1),Lanes!$A$2:$A$60,0)),"?")</f>
        <v>Core</v>
      </c>
      <c r="I2217" s="4" t="s">
        <v>14242</v>
      </c>
      <c r="J2217" s="4"/>
      <c r="K2217" s="4" t="s">
        <v>2528</v>
      </c>
      <c r="L2217" s="4" t="s">
        <v>472</v>
      </c>
      <c r="M2217" s="4" t="s">
        <v>1565</v>
      </c>
      <c r="N2217" s="4"/>
      <c r="O2217" s="4" t="s">
        <v>16377</v>
      </c>
      <c r="P2217" s="2" t="s">
        <v>16378</v>
      </c>
      <c r="Q2217" s="2" t="s">
        <v>16379</v>
      </c>
      <c r="R2217" s="4" t="s">
        <v>50</v>
      </c>
      <c r="S2217" s="4" t="s">
        <v>16380</v>
      </c>
      <c r="T2217" s="4" t="s">
        <v>402</v>
      </c>
      <c r="U2217" s="4"/>
      <c r="V2217" s="4"/>
      <c r="W2217" s="4"/>
      <c r="X2217" s="2" t="s">
        <v>16381</v>
      </c>
      <c r="Y2217" s="4" t="s">
        <v>54</v>
      </c>
      <c r="Z2217" s="4"/>
      <c r="AA2217" s="4"/>
      <c r="AB2217" s="4"/>
    </row>
    <row r="2218" customFormat="false" ht="75" hidden="false" customHeight="true" outlineLevel="0" collapsed="false">
      <c r="A2218" s="4" t="s">
        <v>16382</v>
      </c>
      <c r="B2218" s="4" t="s">
        <v>16375</v>
      </c>
      <c r="C2218" s="4" t="s">
        <v>16383</v>
      </c>
      <c r="D2218" s="4" t="n">
        <v>2021</v>
      </c>
      <c r="E2218" s="4" t="s">
        <v>91</v>
      </c>
      <c r="F2218" s="4" t="s">
        <v>481</v>
      </c>
      <c r="G2218" s="4" t="str">
        <f aca="false">IF(LEFT(I2218,3)="R1 ","L6",IF(D2218&gt;=2014,"L1",IF(D2218&gt;=1998,"L2",IF(D2218&gt;=1987,"L3",IF(D2218&gt;=1978,"L4",IF(D2218&gt;=1965,"L5","L6"))))))</f>
        <v>L1</v>
      </c>
      <c r="H2218" s="4" t="str">
        <f aca="false">IFERROR(INDEX(Lanes!$C$2:$C$60,MATCH(LEFT(I2218,FIND(" ",I2218)-1),Lanes!$A$2:$A$60,0)),"?")</f>
        <v>Core</v>
      </c>
      <c r="I2218" s="4" t="s">
        <v>14242</v>
      </c>
      <c r="J2218" s="4"/>
      <c r="K2218" s="4" t="s">
        <v>2528</v>
      </c>
      <c r="L2218" s="4" t="s">
        <v>472</v>
      </c>
      <c r="M2218" s="4" t="s">
        <v>1565</v>
      </c>
      <c r="N2218" s="4"/>
      <c r="O2218" s="4" t="s">
        <v>16384</v>
      </c>
      <c r="P2218" s="2" t="s">
        <v>16385</v>
      </c>
      <c r="Q2218" s="2" t="s">
        <v>16386</v>
      </c>
      <c r="R2218" s="4" t="s">
        <v>50</v>
      </c>
      <c r="S2218" s="4" t="s">
        <v>16387</v>
      </c>
      <c r="T2218" s="4" t="s">
        <v>107</v>
      </c>
      <c r="U2218" s="4"/>
      <c r="V2218" s="4"/>
      <c r="W2218" s="4"/>
      <c r="X2218" s="2" t="s">
        <v>16388</v>
      </c>
      <c r="Y2218" s="4" t="s">
        <v>77</v>
      </c>
      <c r="Z2218" s="4"/>
      <c r="AA2218" s="4"/>
      <c r="AB2218" s="4"/>
    </row>
    <row r="2219" customFormat="false" ht="75" hidden="false" customHeight="true" outlineLevel="0" collapsed="false">
      <c r="A2219" s="4" t="s">
        <v>16389</v>
      </c>
      <c r="B2219" s="4" t="s">
        <v>16375</v>
      </c>
      <c r="C2219" s="4" t="s">
        <v>16390</v>
      </c>
      <c r="D2219" s="4" t="n">
        <v>2023</v>
      </c>
      <c r="E2219" s="4" t="s">
        <v>91</v>
      </c>
      <c r="F2219" s="4" t="s">
        <v>481</v>
      </c>
      <c r="G2219" s="4" t="str">
        <f aca="false">IF(LEFT(I2219,3)="R1 ","L6",IF(D2219&gt;=2014,"L1",IF(D2219&gt;=1998,"L2",IF(D2219&gt;=1987,"L3",IF(D2219&gt;=1978,"L4",IF(D2219&gt;=1965,"L5","L6"))))))</f>
        <v>L1</v>
      </c>
      <c r="H2219" s="4" t="str">
        <f aca="false">IFERROR(INDEX(Lanes!$C$2:$C$60,MATCH(LEFT(I2219,FIND(" ",I2219)-1),Lanes!$A$2:$A$60,0)),"?")</f>
        <v>Core</v>
      </c>
      <c r="I2219" s="4" t="s">
        <v>14242</v>
      </c>
      <c r="J2219" s="4"/>
      <c r="K2219" s="4" t="s">
        <v>2528</v>
      </c>
      <c r="L2219" s="4" t="s">
        <v>472</v>
      </c>
      <c r="M2219" s="4" t="s">
        <v>1565</v>
      </c>
      <c r="N2219" s="4"/>
      <c r="O2219" s="4" t="s">
        <v>16391</v>
      </c>
      <c r="P2219" s="2" t="s">
        <v>16392</v>
      </c>
      <c r="Q2219" s="2" t="s">
        <v>16393</v>
      </c>
      <c r="R2219" s="4" t="s">
        <v>50</v>
      </c>
      <c r="S2219" s="4" t="s">
        <v>16394</v>
      </c>
      <c r="T2219" s="4" t="s">
        <v>107</v>
      </c>
      <c r="U2219" s="4"/>
      <c r="V2219" s="4" t="s">
        <v>11666</v>
      </c>
      <c r="W2219" s="4"/>
      <c r="X2219" s="2" t="s">
        <v>16388</v>
      </c>
      <c r="Y2219" s="4" t="s">
        <v>77</v>
      </c>
      <c r="Z2219" s="4"/>
      <c r="AA2219" s="4"/>
      <c r="AB2219" s="4"/>
    </row>
    <row r="2220" customFormat="false" ht="75" hidden="false" customHeight="true" outlineLevel="0" collapsed="false">
      <c r="A2220" s="4" t="s">
        <v>16395</v>
      </c>
      <c r="B2220" s="4" t="s">
        <v>16375</v>
      </c>
      <c r="C2220" s="4" t="s">
        <v>16396</v>
      </c>
      <c r="D2220" s="4" t="n">
        <v>2025</v>
      </c>
      <c r="E2220" s="4" t="s">
        <v>91</v>
      </c>
      <c r="F2220" s="4" t="s">
        <v>481</v>
      </c>
      <c r="G2220" s="4" t="str">
        <f aca="false">IF(LEFT(I2220,3)="R1 ","L6",IF(D2220&gt;=2014,"L1",IF(D2220&gt;=1998,"L2",IF(D2220&gt;=1987,"L3",IF(D2220&gt;=1978,"L4",IF(D2220&gt;=1965,"L5","L6"))))))</f>
        <v>L1</v>
      </c>
      <c r="H2220" s="4" t="str">
        <f aca="false">IFERROR(INDEX(Lanes!$C$2:$C$60,MATCH(LEFT(I2220,FIND(" ",I2220)-1),Lanes!$A$2:$A$60,0)),"?")</f>
        <v>Core</v>
      </c>
      <c r="I2220" s="4" t="s">
        <v>14242</v>
      </c>
      <c r="J2220" s="4"/>
      <c r="K2220" s="4" t="s">
        <v>2528</v>
      </c>
      <c r="L2220" s="4" t="s">
        <v>472</v>
      </c>
      <c r="M2220" s="4" t="s">
        <v>1565</v>
      </c>
      <c r="N2220" s="4"/>
      <c r="O2220" s="4" t="s">
        <v>16397</v>
      </c>
      <c r="P2220" s="2" t="s">
        <v>16398</v>
      </c>
      <c r="Q2220" s="2" t="s">
        <v>16399</v>
      </c>
      <c r="R2220" s="4" t="s">
        <v>50</v>
      </c>
      <c r="S2220" s="4" t="s">
        <v>16396</v>
      </c>
      <c r="T2220" s="4" t="s">
        <v>107</v>
      </c>
      <c r="U2220" s="4"/>
      <c r="V2220" s="4" t="s">
        <v>11898</v>
      </c>
      <c r="W2220" s="4"/>
      <c r="X2220" s="2" t="s">
        <v>16388</v>
      </c>
      <c r="Y2220" s="4" t="s">
        <v>77</v>
      </c>
      <c r="Z2220" s="4"/>
      <c r="AA2220" s="4"/>
      <c r="AB2220" s="4"/>
    </row>
    <row r="2221" customFormat="false" ht="75" hidden="false" customHeight="true" outlineLevel="0" collapsed="false">
      <c r="A2221" s="4" t="s">
        <v>16400</v>
      </c>
      <c r="B2221" s="4" t="s">
        <v>16401</v>
      </c>
      <c r="C2221" s="4" t="s">
        <v>16402</v>
      </c>
      <c r="D2221" s="4" t="n">
        <v>2017</v>
      </c>
      <c r="E2221" s="4" t="s">
        <v>91</v>
      </c>
      <c r="F2221" s="4" t="s">
        <v>9025</v>
      </c>
      <c r="G2221" s="4" t="str">
        <f aca="false">IF(LEFT(I2221,3)="R1 ","L6",IF(D2221&gt;=2014,"L1",IF(D2221&gt;=1998,"L2",IF(D2221&gt;=1987,"L3",IF(D2221&gt;=1978,"L4",IF(D2221&gt;=1965,"L5","L6"))))))</f>
        <v>L1</v>
      </c>
      <c r="H2221" s="4" t="str">
        <f aca="false">IFERROR(INDEX(Lanes!$C$2:$C$60,MATCH(LEFT(I2221,FIND(" ",I2221)-1),Lanes!$A$2:$A$60,0)),"?")</f>
        <v>Core</v>
      </c>
      <c r="I2221" s="4" t="s">
        <v>14242</v>
      </c>
      <c r="J2221" s="4" t="s">
        <v>8025</v>
      </c>
      <c r="K2221" s="4" t="s">
        <v>44</v>
      </c>
      <c r="L2221" s="4" t="s">
        <v>887</v>
      </c>
      <c r="M2221" s="4" t="s">
        <v>16403</v>
      </c>
      <c r="N2221" s="4"/>
      <c r="O2221" s="4" t="s">
        <v>16404</v>
      </c>
      <c r="P2221" s="2" t="s">
        <v>16405</v>
      </c>
      <c r="Q2221" s="2" t="s">
        <v>16406</v>
      </c>
      <c r="R2221" s="4" t="s">
        <v>50</v>
      </c>
      <c r="S2221" s="4" t="s">
        <v>16407</v>
      </c>
      <c r="T2221" s="4" t="s">
        <v>107</v>
      </c>
      <c r="U2221" s="4"/>
      <c r="V2221" s="4"/>
      <c r="W2221" s="4"/>
      <c r="X2221" s="2" t="s">
        <v>16408</v>
      </c>
      <c r="Y2221" s="4" t="s">
        <v>77</v>
      </c>
      <c r="Z2221" s="4"/>
      <c r="AA2221" s="4"/>
      <c r="AB2221" s="4"/>
    </row>
    <row r="2222" customFormat="false" ht="75" hidden="false" customHeight="true" outlineLevel="0" collapsed="false">
      <c r="A2222" s="4" t="s">
        <v>16409</v>
      </c>
      <c r="B2222" s="4" t="s">
        <v>16401</v>
      </c>
      <c r="C2222" s="4" t="s">
        <v>16410</v>
      </c>
      <c r="D2222" s="4" t="n">
        <v>2019</v>
      </c>
      <c r="E2222" s="4" t="s">
        <v>91</v>
      </c>
      <c r="F2222" s="4" t="s">
        <v>9025</v>
      </c>
      <c r="G2222" s="4" t="str">
        <f aca="false">IF(LEFT(I2222,3)="R1 ","L6",IF(D2222&gt;=2014,"L1",IF(D2222&gt;=1998,"L2",IF(D2222&gt;=1987,"L3",IF(D2222&gt;=1978,"L4",IF(D2222&gt;=1965,"L5","L6"))))))</f>
        <v>L1</v>
      </c>
      <c r="H2222" s="4" t="str">
        <f aca="false">IFERROR(INDEX(Lanes!$C$2:$C$60,MATCH(LEFT(I2222,FIND(" ",I2222)-1),Lanes!$A$2:$A$60,0)),"?")</f>
        <v>Core</v>
      </c>
      <c r="I2222" s="4" t="s">
        <v>14242</v>
      </c>
      <c r="J2222" s="4" t="s">
        <v>8025</v>
      </c>
      <c r="K2222" s="4" t="s">
        <v>44</v>
      </c>
      <c r="L2222" s="4" t="s">
        <v>887</v>
      </c>
      <c r="M2222" s="4" t="s">
        <v>16403</v>
      </c>
      <c r="N2222" s="4"/>
      <c r="O2222" s="4" t="s">
        <v>16411</v>
      </c>
      <c r="P2222" s="2" t="s">
        <v>16412</v>
      </c>
      <c r="Q2222" s="2" t="s">
        <v>16413</v>
      </c>
      <c r="R2222" s="4" t="s">
        <v>50</v>
      </c>
      <c r="S2222" s="4" t="s">
        <v>16414</v>
      </c>
      <c r="T2222" s="4" t="s">
        <v>402</v>
      </c>
      <c r="U2222" s="4"/>
      <c r="V2222" s="4"/>
      <c r="W2222" s="4"/>
      <c r="X2222" s="2" t="s">
        <v>16408</v>
      </c>
      <c r="Y2222" s="4" t="s">
        <v>77</v>
      </c>
      <c r="Z2222" s="4"/>
      <c r="AA2222" s="4"/>
      <c r="AB2222" s="4"/>
    </row>
    <row r="2223" customFormat="false" ht="75" hidden="false" customHeight="true" outlineLevel="0" collapsed="false">
      <c r="A2223" s="4" t="s">
        <v>16415</v>
      </c>
      <c r="B2223" s="4" t="s">
        <v>16416</v>
      </c>
      <c r="C2223" s="4" t="s">
        <v>16417</v>
      </c>
      <c r="D2223" s="4" t="n">
        <v>2019</v>
      </c>
      <c r="E2223" s="4" t="s">
        <v>91</v>
      </c>
      <c r="F2223" s="4" t="s">
        <v>1142</v>
      </c>
      <c r="G2223" s="4" t="str">
        <f aca="false">IF(LEFT(I2223,3)="R1 ","L6",IF(D2223&gt;=2014,"L1",IF(D2223&gt;=1998,"L2",IF(D2223&gt;=1987,"L3",IF(D2223&gt;=1978,"L4",IF(D2223&gt;=1965,"L5","L6"))))))</f>
        <v>L1</v>
      </c>
      <c r="H2223" s="4" t="str">
        <f aca="false">IFERROR(INDEX(Lanes!$C$2:$C$60,MATCH(LEFT(I2223,FIND(" ",I2223)-1),Lanes!$A$2:$A$60,0)),"?")</f>
        <v>Core</v>
      </c>
      <c r="I2223" s="4" t="s">
        <v>14242</v>
      </c>
      <c r="J2223" s="4"/>
      <c r="K2223" s="4" t="s">
        <v>2528</v>
      </c>
      <c r="L2223" s="4" t="s">
        <v>753</v>
      </c>
      <c r="M2223" s="4" t="s">
        <v>16418</v>
      </c>
      <c r="N2223" s="4"/>
      <c r="O2223" s="4" t="s">
        <v>16419</v>
      </c>
      <c r="P2223" s="2" t="s">
        <v>16420</v>
      </c>
      <c r="Q2223" s="2" t="s">
        <v>16421</v>
      </c>
      <c r="R2223" s="4" t="s">
        <v>50</v>
      </c>
      <c r="S2223" s="4" t="s">
        <v>16422</v>
      </c>
      <c r="T2223" s="4" t="s">
        <v>107</v>
      </c>
      <c r="U2223" s="4"/>
      <c r="V2223" s="4"/>
      <c r="W2223" s="4"/>
      <c r="X2223" s="2" t="s">
        <v>16423</v>
      </c>
      <c r="Y2223" s="4" t="s">
        <v>77</v>
      </c>
      <c r="Z2223" s="4"/>
      <c r="AA2223" s="4"/>
      <c r="AB2223" s="4"/>
    </row>
    <row r="2224" customFormat="false" ht="75" hidden="false" customHeight="true" outlineLevel="0" collapsed="false">
      <c r="A2224" s="4" t="s">
        <v>16424</v>
      </c>
      <c r="B2224" s="4" t="s">
        <v>16416</v>
      </c>
      <c r="C2224" s="4" t="s">
        <v>16425</v>
      </c>
      <c r="D2224" s="4" t="n">
        <v>2021</v>
      </c>
      <c r="E2224" s="4" t="s">
        <v>91</v>
      </c>
      <c r="F2224" s="4" t="s">
        <v>1142</v>
      </c>
      <c r="G2224" s="4" t="str">
        <f aca="false">IF(LEFT(I2224,3)="R1 ","L6",IF(D2224&gt;=2014,"L1",IF(D2224&gt;=1998,"L2",IF(D2224&gt;=1987,"L3",IF(D2224&gt;=1978,"L4",IF(D2224&gt;=1965,"L5","L6"))))))</f>
        <v>L1</v>
      </c>
      <c r="H2224" s="4" t="str">
        <f aca="false">IFERROR(INDEX(Lanes!$C$2:$C$60,MATCH(LEFT(I2224,FIND(" ",I2224)-1),Lanes!$A$2:$A$60,0)),"?")</f>
        <v>Core</v>
      </c>
      <c r="I2224" s="4" t="s">
        <v>14242</v>
      </c>
      <c r="J2224" s="4"/>
      <c r="K2224" s="4" t="s">
        <v>2528</v>
      </c>
      <c r="L2224" s="4" t="s">
        <v>753</v>
      </c>
      <c r="M2224" s="4" t="s">
        <v>16418</v>
      </c>
      <c r="N2224" s="4"/>
      <c r="O2224" s="4" t="s">
        <v>16426</v>
      </c>
      <c r="P2224" s="2" t="s">
        <v>16427</v>
      </c>
      <c r="Q2224" s="2" t="s">
        <v>16428</v>
      </c>
      <c r="R2224" s="4" t="s">
        <v>50</v>
      </c>
      <c r="S2224" s="4" t="s">
        <v>16429</v>
      </c>
      <c r="T2224" s="4" t="s">
        <v>402</v>
      </c>
      <c r="U2224" s="4"/>
      <c r="V2224" s="4"/>
      <c r="W2224" s="4"/>
      <c r="X2224" s="2" t="s">
        <v>16423</v>
      </c>
      <c r="Y2224" s="4" t="s">
        <v>77</v>
      </c>
      <c r="Z2224" s="4"/>
      <c r="AA2224" s="4"/>
      <c r="AB2224" s="4"/>
    </row>
    <row r="2225" customFormat="false" ht="75" hidden="false" customHeight="true" outlineLevel="0" collapsed="false">
      <c r="A2225" s="4" t="s">
        <v>16430</v>
      </c>
      <c r="B2225" s="4" t="s">
        <v>16431</v>
      </c>
      <c r="C2225" s="4" t="s">
        <v>16432</v>
      </c>
      <c r="D2225" s="4" t="n">
        <v>2026</v>
      </c>
      <c r="E2225" s="4" t="s">
        <v>91</v>
      </c>
      <c r="F2225" s="4" t="s">
        <v>1142</v>
      </c>
      <c r="G2225" s="4" t="str">
        <f aca="false">IF(LEFT(I2225,3)="R1 ","L6",IF(D2225&gt;=2014,"L1",IF(D2225&gt;=1998,"L2",IF(D2225&gt;=1987,"L3",IF(D2225&gt;=1978,"L4",IF(D2225&gt;=1965,"L5","L6"))))))</f>
        <v>L1</v>
      </c>
      <c r="H2225" s="4" t="str">
        <f aca="false">IFERROR(INDEX(Lanes!$C$2:$C$60,MATCH(LEFT(I2225,FIND(" ",I2225)-1),Lanes!$A$2:$A$60,0)),"?")</f>
        <v>Core</v>
      </c>
      <c r="I2225" s="4" t="s">
        <v>14242</v>
      </c>
      <c r="J2225" s="4"/>
      <c r="K2225" s="4" t="s">
        <v>2528</v>
      </c>
      <c r="L2225" s="4" t="s">
        <v>472</v>
      </c>
      <c r="M2225" s="4" t="s">
        <v>1565</v>
      </c>
      <c r="N2225" s="4"/>
      <c r="O2225" s="4" t="s">
        <v>16433</v>
      </c>
      <c r="P2225" s="2" t="s">
        <v>16434</v>
      </c>
      <c r="Q2225" s="2" t="s">
        <v>16435</v>
      </c>
      <c r="R2225" s="4" t="s">
        <v>50</v>
      </c>
      <c r="S2225" s="4" t="s">
        <v>16436</v>
      </c>
      <c r="T2225" s="4" t="s">
        <v>402</v>
      </c>
      <c r="U2225" s="4"/>
      <c r="V2225" s="4" t="s">
        <v>16437</v>
      </c>
      <c r="W2225" s="4"/>
      <c r="X2225" s="2" t="s">
        <v>16438</v>
      </c>
      <c r="Y2225" s="4" t="s">
        <v>77</v>
      </c>
      <c r="Z2225" s="4"/>
      <c r="AA2225" s="4"/>
      <c r="AB2225" s="4"/>
    </row>
    <row r="2226" customFormat="false" ht="75" hidden="false" customHeight="true" outlineLevel="0" collapsed="false">
      <c r="A2226" s="4" t="s">
        <v>16439</v>
      </c>
      <c r="B2226" s="4" t="s">
        <v>16440</v>
      </c>
      <c r="C2226" s="4" t="s">
        <v>16441</v>
      </c>
      <c r="D2226" s="4" t="n">
        <v>2023</v>
      </c>
      <c r="E2226" s="4" t="s">
        <v>91</v>
      </c>
      <c r="F2226" s="4" t="s">
        <v>1142</v>
      </c>
      <c r="G2226" s="4" t="str">
        <f aca="false">IF(LEFT(I2226,3)="R1 ","L6",IF(D2226&gt;=2014,"L1",IF(D2226&gt;=1998,"L2",IF(D2226&gt;=1987,"L3",IF(D2226&gt;=1978,"L4",IF(D2226&gt;=1965,"L5","L6"))))))</f>
        <v>L1</v>
      </c>
      <c r="H2226" s="4" t="str">
        <f aca="false">IFERROR(INDEX(Lanes!$C$2:$C$60,MATCH(LEFT(I2226,FIND(" ",I2226)-1),Lanes!$A$2:$A$60,0)),"?")</f>
        <v>Core</v>
      </c>
      <c r="I2226" s="4" t="s">
        <v>14242</v>
      </c>
      <c r="J2226" s="4"/>
      <c r="K2226" s="4" t="s">
        <v>2528</v>
      </c>
      <c r="L2226" s="4" t="s">
        <v>352</v>
      </c>
      <c r="M2226" s="4" t="s">
        <v>353</v>
      </c>
      <c r="N2226" s="4"/>
      <c r="O2226" s="4" t="s">
        <v>16442</v>
      </c>
      <c r="P2226" s="2" t="s">
        <v>16443</v>
      </c>
      <c r="Q2226" s="2" t="s">
        <v>16444</v>
      </c>
      <c r="R2226" s="4" t="s">
        <v>391</v>
      </c>
      <c r="S2226" s="4" t="s">
        <v>16441</v>
      </c>
      <c r="T2226" s="4" t="s">
        <v>402</v>
      </c>
      <c r="U2226" s="4"/>
      <c r="V2226" s="4"/>
      <c r="W2226" s="4"/>
      <c r="X2226" s="2" t="s">
        <v>16445</v>
      </c>
      <c r="Y2226" s="4" t="s">
        <v>77</v>
      </c>
      <c r="Z2226" s="4"/>
      <c r="AA2226" s="4"/>
      <c r="AB2226" s="4"/>
    </row>
    <row r="2227" customFormat="false" ht="75" hidden="false" customHeight="true" outlineLevel="0" collapsed="false">
      <c r="A2227" s="4" t="s">
        <v>16446</v>
      </c>
      <c r="B2227" s="4" t="s">
        <v>16440</v>
      </c>
      <c r="C2227" s="4" t="s">
        <v>16447</v>
      </c>
      <c r="D2227" s="4" t="n">
        <v>2025</v>
      </c>
      <c r="E2227" s="4" t="s">
        <v>91</v>
      </c>
      <c r="F2227" s="4" t="s">
        <v>1142</v>
      </c>
      <c r="G2227" s="4" t="str">
        <f aca="false">IF(LEFT(I2227,3)="R1 ","L6",IF(D2227&gt;=2014,"L1",IF(D2227&gt;=1998,"L2",IF(D2227&gt;=1987,"L3",IF(D2227&gt;=1978,"L4",IF(D2227&gt;=1965,"L5","L6"))))))</f>
        <v>L1</v>
      </c>
      <c r="H2227" s="4" t="str">
        <f aca="false">IFERROR(INDEX(Lanes!$C$2:$C$60,MATCH(LEFT(I2227,FIND(" ",I2227)-1),Lanes!$A$2:$A$60,0)),"?")</f>
        <v>Core</v>
      </c>
      <c r="I2227" s="4" t="s">
        <v>14242</v>
      </c>
      <c r="J2227" s="4"/>
      <c r="K2227" s="4" t="s">
        <v>2528</v>
      </c>
      <c r="L2227" s="4" t="s">
        <v>352</v>
      </c>
      <c r="M2227" s="4" t="s">
        <v>353</v>
      </c>
      <c r="N2227" s="4"/>
      <c r="O2227" s="4" t="s">
        <v>16448</v>
      </c>
      <c r="P2227" s="2" t="s">
        <v>16449</v>
      </c>
      <c r="Q2227" s="2" t="s">
        <v>16450</v>
      </c>
      <c r="R2227" s="4" t="s">
        <v>391</v>
      </c>
      <c r="S2227" s="4" t="s">
        <v>16447</v>
      </c>
      <c r="T2227" s="4" t="s">
        <v>402</v>
      </c>
      <c r="U2227" s="4"/>
      <c r="V2227" s="4" t="s">
        <v>10576</v>
      </c>
      <c r="W2227" s="4"/>
      <c r="X2227" s="2" t="s">
        <v>16445</v>
      </c>
      <c r="Y2227" s="4" t="s">
        <v>77</v>
      </c>
      <c r="Z2227" s="4"/>
      <c r="AA2227" s="4"/>
      <c r="AB2227" s="4"/>
    </row>
    <row r="2228" customFormat="false" ht="75" hidden="false" customHeight="true" outlineLevel="0" collapsed="false">
      <c r="A2228" s="4" t="s">
        <v>16451</v>
      </c>
      <c r="B2228" s="4" t="s">
        <v>16452</v>
      </c>
      <c r="C2228" s="4" t="s">
        <v>16452</v>
      </c>
      <c r="D2228" s="4" t="n">
        <v>2025</v>
      </c>
      <c r="E2228" s="4" t="s">
        <v>91</v>
      </c>
      <c r="F2228" s="4" t="s">
        <v>13185</v>
      </c>
      <c r="G2228" s="4" t="str">
        <f aca="false">IF(LEFT(I2228,3)="R1 ","L6",IF(D2228&gt;=2014,"L1",IF(D2228&gt;=1998,"L2",IF(D2228&gt;=1987,"L3",IF(D2228&gt;=1978,"L4",IF(D2228&gt;=1965,"L5","L6"))))))</f>
        <v>L1</v>
      </c>
      <c r="H2228" s="4" t="str">
        <f aca="false">IFERROR(INDEX(Lanes!$C$2:$C$60,MATCH(LEFT(I2228,FIND(" ",I2228)-1),Lanes!$A$2:$A$60,0)),"?")</f>
        <v>Core</v>
      </c>
      <c r="I2228" s="4" t="s">
        <v>14242</v>
      </c>
      <c r="J2228" s="4"/>
      <c r="K2228" s="4" t="s">
        <v>2528</v>
      </c>
      <c r="L2228" s="4" t="s">
        <v>45</v>
      </c>
      <c r="M2228" s="4" t="s">
        <v>131</v>
      </c>
      <c r="N2228" s="4" t="s">
        <v>16368</v>
      </c>
      <c r="O2228" s="4" t="s">
        <v>16453</v>
      </c>
      <c r="P2228" s="2" t="s">
        <v>16454</v>
      </c>
      <c r="Q2228" s="2" t="s">
        <v>16455</v>
      </c>
      <c r="R2228" s="4" t="s">
        <v>50</v>
      </c>
      <c r="S2228" s="4" t="s">
        <v>16452</v>
      </c>
      <c r="T2228" s="4" t="s">
        <v>402</v>
      </c>
      <c r="U2228" s="4"/>
      <c r="V2228" s="4" t="s">
        <v>16456</v>
      </c>
      <c r="W2228" s="4" t="s">
        <v>75</v>
      </c>
      <c r="X2228" s="2" t="s">
        <v>12055</v>
      </c>
      <c r="Y2228" s="4" t="s">
        <v>77</v>
      </c>
      <c r="Z2228" s="4"/>
      <c r="AA2228" s="4"/>
      <c r="AB2228" s="4"/>
    </row>
    <row r="2229" customFormat="false" ht="75" hidden="false" customHeight="true" outlineLevel="0" collapsed="false">
      <c r="A2229" s="4" t="s">
        <v>16457</v>
      </c>
      <c r="B2229" s="4" t="s">
        <v>16458</v>
      </c>
      <c r="C2229" s="4" t="s">
        <v>16459</v>
      </c>
      <c r="D2229" s="4" t="n">
        <v>2025</v>
      </c>
      <c r="E2229" s="4" t="s">
        <v>91</v>
      </c>
      <c r="F2229" s="4" t="s">
        <v>1142</v>
      </c>
      <c r="G2229" s="4" t="str">
        <f aca="false">IF(LEFT(I2229,3)="R1 ","L6",IF(D2229&gt;=2014,"L1",IF(D2229&gt;=1998,"L2",IF(D2229&gt;=1987,"L3",IF(D2229&gt;=1978,"L4",IF(D2229&gt;=1965,"L5","L6"))))))</f>
        <v>L1</v>
      </c>
      <c r="H2229" s="4" t="str">
        <f aca="false">IFERROR(INDEX(Lanes!$C$2:$C$60,MATCH(LEFT(I2229,FIND(" ",I2229)-1),Lanes!$A$2:$A$60,0)),"?")</f>
        <v>Core</v>
      </c>
      <c r="I2229" s="4" t="s">
        <v>14242</v>
      </c>
      <c r="J2229" s="4"/>
      <c r="K2229" s="4" t="s">
        <v>2528</v>
      </c>
      <c r="L2229" s="4" t="s">
        <v>472</v>
      </c>
      <c r="M2229" s="4" t="s">
        <v>1565</v>
      </c>
      <c r="N2229" s="4"/>
      <c r="O2229" s="4" t="s">
        <v>16460</v>
      </c>
      <c r="P2229" s="2" t="s">
        <v>16461</v>
      </c>
      <c r="Q2229" s="2" t="s">
        <v>16462</v>
      </c>
      <c r="R2229" s="4" t="s">
        <v>391</v>
      </c>
      <c r="S2229" s="4" t="s">
        <v>16459</v>
      </c>
      <c r="T2229" s="4" t="s">
        <v>402</v>
      </c>
      <c r="U2229" s="4"/>
      <c r="V2229" s="4" t="s">
        <v>10576</v>
      </c>
      <c r="W2229" s="4" t="s">
        <v>75</v>
      </c>
      <c r="X2229" s="2" t="s">
        <v>16463</v>
      </c>
      <c r="Y2229" s="4" t="s">
        <v>77</v>
      </c>
      <c r="Z2229" s="4"/>
      <c r="AA2229" s="4"/>
      <c r="AB2229" s="4"/>
    </row>
    <row r="2230" customFormat="false" ht="75" hidden="false" customHeight="true" outlineLevel="0" collapsed="false">
      <c r="A2230" s="4" t="s">
        <v>16464</v>
      </c>
      <c r="B2230" s="4" t="s">
        <v>16465</v>
      </c>
      <c r="C2230" s="4" t="s">
        <v>16466</v>
      </c>
      <c r="D2230" s="4" t="n">
        <v>2021</v>
      </c>
      <c r="E2230" s="4" t="s">
        <v>91</v>
      </c>
      <c r="F2230" s="4" t="s">
        <v>16467</v>
      </c>
      <c r="G2230" s="4" t="str">
        <f aca="false">IF(LEFT(I2230,3)="R1 ","L6",IF(D2230&gt;=2014,"L1",IF(D2230&gt;=1998,"L2",IF(D2230&gt;=1987,"L3",IF(D2230&gt;=1978,"L4",IF(D2230&gt;=1965,"L5","L6"))))))</f>
        <v>L1</v>
      </c>
      <c r="H2230" s="4" t="str">
        <f aca="false">IFERROR(INDEX(Lanes!$C$2:$C$60,MATCH(LEFT(I2230,FIND(" ",I2230)-1),Lanes!$A$2:$A$60,0)),"?")</f>
        <v>Core</v>
      </c>
      <c r="I2230" s="4" t="s">
        <v>14242</v>
      </c>
      <c r="J2230" s="4"/>
      <c r="K2230" s="4" t="s">
        <v>44</v>
      </c>
      <c r="L2230" s="4" t="s">
        <v>753</v>
      </c>
      <c r="M2230" s="4" t="s">
        <v>16468</v>
      </c>
      <c r="N2230" s="4"/>
      <c r="O2230" s="4" t="s">
        <v>16469</v>
      </c>
      <c r="P2230" s="2" t="s">
        <v>16470</v>
      </c>
      <c r="Q2230" s="2" t="s">
        <v>16471</v>
      </c>
      <c r="R2230" s="4" t="s">
        <v>50</v>
      </c>
      <c r="S2230" s="4" t="s">
        <v>16472</v>
      </c>
      <c r="T2230" s="4" t="s">
        <v>402</v>
      </c>
      <c r="U2230" s="4"/>
      <c r="V2230" s="4"/>
      <c r="W2230" s="4" t="s">
        <v>75</v>
      </c>
      <c r="X2230" s="2" t="s">
        <v>16473</v>
      </c>
      <c r="Y2230" s="4" t="s">
        <v>54</v>
      </c>
      <c r="Z2230" s="4"/>
      <c r="AA2230" s="4"/>
      <c r="AB2230" s="4"/>
    </row>
    <row r="2231" customFormat="false" ht="75" hidden="false" customHeight="true" outlineLevel="0" collapsed="false">
      <c r="A2231" s="4" t="s">
        <v>16474</v>
      </c>
      <c r="B2231" s="4" t="s">
        <v>16475</v>
      </c>
      <c r="C2231" s="4" t="s">
        <v>16476</v>
      </c>
      <c r="D2231" s="4" t="n">
        <v>2008</v>
      </c>
      <c r="E2231" s="4" t="s">
        <v>91</v>
      </c>
      <c r="F2231" s="4" t="s">
        <v>349</v>
      </c>
      <c r="G2231" s="4" t="str">
        <f aca="false">IF(LEFT(I2231,3)="R1 ","L6",IF(D2231&gt;=2014,"L1",IF(D2231&gt;=1998,"L2",IF(D2231&gt;=1987,"L3",IF(D2231&gt;=1978,"L4",IF(D2231&gt;=1965,"L5","L6"))))))</f>
        <v>L2</v>
      </c>
      <c r="H2231" s="4" t="str">
        <f aca="false">IFERROR(INDEX(Lanes!$C$2:$C$60,MATCH(LEFT(I2231,FIND(" ",I2231)-1),Lanes!$A$2:$A$60,0)),"?")</f>
        <v>Core</v>
      </c>
      <c r="I2231" s="4" t="s">
        <v>14242</v>
      </c>
      <c r="J2231" s="4"/>
      <c r="K2231" s="4" t="s">
        <v>2528</v>
      </c>
      <c r="L2231" s="4" t="s">
        <v>10491</v>
      </c>
      <c r="M2231" s="4" t="s">
        <v>10492</v>
      </c>
      <c r="N2231" s="4"/>
      <c r="O2231" s="4" t="s">
        <v>16477</v>
      </c>
      <c r="P2231" s="2" t="s">
        <v>16478</v>
      </c>
      <c r="Q2231" s="2" t="s">
        <v>16479</v>
      </c>
      <c r="R2231" s="4" t="s">
        <v>50</v>
      </c>
      <c r="S2231" s="4" t="s">
        <v>16480</v>
      </c>
      <c r="T2231" s="4" t="s">
        <v>107</v>
      </c>
      <c r="U2231" s="4"/>
      <c r="V2231" s="4"/>
      <c r="W2231" s="4" t="s">
        <v>75</v>
      </c>
      <c r="X2231" s="2" t="s">
        <v>16481</v>
      </c>
      <c r="Y2231" s="4" t="s">
        <v>77</v>
      </c>
      <c r="Z2231" s="4"/>
      <c r="AA2231" s="4"/>
      <c r="AB2231" s="4"/>
    </row>
    <row r="2232" customFormat="false" ht="75" hidden="false" customHeight="true" outlineLevel="0" collapsed="false">
      <c r="A2232" s="4" t="s">
        <v>16482</v>
      </c>
      <c r="B2232" s="4" t="s">
        <v>16475</v>
      </c>
      <c r="C2232" s="4" t="s">
        <v>16483</v>
      </c>
      <c r="D2232" s="4" t="n">
        <v>2011</v>
      </c>
      <c r="E2232" s="4" t="s">
        <v>91</v>
      </c>
      <c r="F2232" s="4" t="s">
        <v>349</v>
      </c>
      <c r="G2232" s="4" t="str">
        <f aca="false">IF(LEFT(I2232,3)="R1 ","L6",IF(D2232&gt;=2014,"L1",IF(D2232&gt;=1998,"L2",IF(D2232&gt;=1987,"L3",IF(D2232&gt;=1978,"L4",IF(D2232&gt;=1965,"L5","L6"))))))</f>
        <v>L2</v>
      </c>
      <c r="H2232" s="4" t="str">
        <f aca="false">IFERROR(INDEX(Lanes!$C$2:$C$60,MATCH(LEFT(I2232,FIND(" ",I2232)-1),Lanes!$A$2:$A$60,0)),"?")</f>
        <v>Core</v>
      </c>
      <c r="I2232" s="4" t="s">
        <v>14242</v>
      </c>
      <c r="J2232" s="4"/>
      <c r="K2232" s="4" t="s">
        <v>2528</v>
      </c>
      <c r="L2232" s="4" t="s">
        <v>10491</v>
      </c>
      <c r="M2232" s="4" t="s">
        <v>10492</v>
      </c>
      <c r="N2232" s="4"/>
      <c r="O2232" s="4" t="s">
        <v>16484</v>
      </c>
      <c r="P2232" s="2" t="s">
        <v>16485</v>
      </c>
      <c r="Q2232" s="2" t="s">
        <v>16486</v>
      </c>
      <c r="R2232" s="4" t="s">
        <v>50</v>
      </c>
      <c r="S2232" s="4" t="s">
        <v>16487</v>
      </c>
      <c r="T2232" s="4" t="s">
        <v>107</v>
      </c>
      <c r="U2232" s="4"/>
      <c r="V2232" s="4"/>
      <c r="W2232" s="4" t="s">
        <v>75</v>
      </c>
      <c r="X2232" s="2" t="s">
        <v>16481</v>
      </c>
      <c r="Y2232" s="4" t="s">
        <v>77</v>
      </c>
      <c r="Z2232" s="4"/>
      <c r="AA2232" s="4"/>
      <c r="AB2232" s="4"/>
    </row>
    <row r="2233" customFormat="false" ht="75" hidden="false" customHeight="true" outlineLevel="0" collapsed="false">
      <c r="A2233" s="4" t="s">
        <v>16488</v>
      </c>
      <c r="B2233" s="4" t="s">
        <v>16475</v>
      </c>
      <c r="C2233" s="4" t="s">
        <v>16489</v>
      </c>
      <c r="D2233" s="4" t="n">
        <v>2014</v>
      </c>
      <c r="E2233" s="4" t="s">
        <v>91</v>
      </c>
      <c r="F2233" s="4" t="s">
        <v>349</v>
      </c>
      <c r="G2233" s="4" t="str">
        <f aca="false">IF(LEFT(I2233,3)="R1 ","L6",IF(D2233&gt;=2014,"L1",IF(D2233&gt;=1998,"L2",IF(D2233&gt;=1987,"L3",IF(D2233&gt;=1978,"L4",IF(D2233&gt;=1965,"L5","L6"))))))</f>
        <v>L1</v>
      </c>
      <c r="H2233" s="4" t="str">
        <f aca="false">IFERROR(INDEX(Lanes!$C$2:$C$60,MATCH(LEFT(I2233,FIND(" ",I2233)-1),Lanes!$A$2:$A$60,0)),"?")</f>
        <v>Core</v>
      </c>
      <c r="I2233" s="4" t="s">
        <v>14242</v>
      </c>
      <c r="J2233" s="4"/>
      <c r="K2233" s="4" t="s">
        <v>2528</v>
      </c>
      <c r="L2233" s="4" t="s">
        <v>10491</v>
      </c>
      <c r="M2233" s="4" t="s">
        <v>10492</v>
      </c>
      <c r="N2233" s="4"/>
      <c r="O2233" s="4" t="s">
        <v>16490</v>
      </c>
      <c r="P2233" s="2" t="s">
        <v>16491</v>
      </c>
      <c r="Q2233" s="2" t="s">
        <v>16492</v>
      </c>
      <c r="R2233" s="4" t="s">
        <v>50</v>
      </c>
      <c r="S2233" s="4" t="s">
        <v>16493</v>
      </c>
      <c r="T2233" s="4" t="s">
        <v>52</v>
      </c>
      <c r="U2233" s="4" t="s">
        <v>75</v>
      </c>
      <c r="V2233" s="4" t="s">
        <v>16494</v>
      </c>
      <c r="W2233" s="4" t="s">
        <v>75</v>
      </c>
      <c r="X2233" s="2" t="s">
        <v>16481</v>
      </c>
      <c r="Y2233" s="4" t="s">
        <v>77</v>
      </c>
      <c r="Z2233" s="4"/>
      <c r="AA2233" s="4"/>
      <c r="AB2233" s="4"/>
    </row>
    <row r="2234" customFormat="false" ht="75" hidden="false" customHeight="true" outlineLevel="0" collapsed="false">
      <c r="A2234" s="4" t="s">
        <v>16495</v>
      </c>
      <c r="B2234" s="4" t="s">
        <v>16475</v>
      </c>
      <c r="C2234" s="4" t="s">
        <v>16496</v>
      </c>
      <c r="D2234" s="4" t="n">
        <v>2017</v>
      </c>
      <c r="E2234" s="4" t="s">
        <v>91</v>
      </c>
      <c r="F2234" s="4" t="s">
        <v>1266</v>
      </c>
      <c r="G2234" s="4" t="str">
        <f aca="false">IF(LEFT(I2234,3)="R1 ","L6",IF(D2234&gt;=2014,"L1",IF(D2234&gt;=1998,"L2",IF(D2234&gt;=1987,"L3",IF(D2234&gt;=1978,"L4",IF(D2234&gt;=1965,"L5","L6"))))))</f>
        <v>L1</v>
      </c>
      <c r="H2234" s="4" t="str">
        <f aca="false">IFERROR(INDEX(Lanes!$C$2:$C$60,MATCH(LEFT(I2234,FIND(" ",I2234)-1),Lanes!$A$2:$A$60,0)),"?")</f>
        <v>Core</v>
      </c>
      <c r="I2234" s="4" t="s">
        <v>14242</v>
      </c>
      <c r="J2234" s="4"/>
      <c r="K2234" s="4" t="s">
        <v>2528</v>
      </c>
      <c r="L2234" s="4" t="s">
        <v>10491</v>
      </c>
      <c r="M2234" s="4" t="s">
        <v>10492</v>
      </c>
      <c r="N2234" s="4"/>
      <c r="O2234" s="4" t="s">
        <v>16497</v>
      </c>
      <c r="P2234" s="2" t="s">
        <v>16498</v>
      </c>
      <c r="Q2234" s="2" t="s">
        <v>16499</v>
      </c>
      <c r="R2234" s="4" t="s">
        <v>50</v>
      </c>
      <c r="S2234" s="4" t="s">
        <v>16500</v>
      </c>
      <c r="T2234" s="4" t="s">
        <v>107</v>
      </c>
      <c r="U2234" s="4"/>
      <c r="V2234" s="4"/>
      <c r="W2234" s="4" t="s">
        <v>75</v>
      </c>
      <c r="X2234" s="2" t="s">
        <v>16481</v>
      </c>
      <c r="Y2234" s="4" t="s">
        <v>77</v>
      </c>
      <c r="Z2234" s="4"/>
      <c r="AA2234" s="4"/>
      <c r="AB2234" s="4"/>
    </row>
    <row r="2235" customFormat="false" ht="75" hidden="false" customHeight="true" outlineLevel="0" collapsed="false">
      <c r="A2235" s="4" t="s">
        <v>16501</v>
      </c>
      <c r="B2235" s="4" t="s">
        <v>16475</v>
      </c>
      <c r="C2235" s="4" t="s">
        <v>16502</v>
      </c>
      <c r="D2235" s="4" t="n">
        <v>2021</v>
      </c>
      <c r="E2235" s="4" t="s">
        <v>91</v>
      </c>
      <c r="F2235" s="4" t="s">
        <v>1266</v>
      </c>
      <c r="G2235" s="4" t="str">
        <f aca="false">IF(LEFT(I2235,3)="R1 ","L6",IF(D2235&gt;=2014,"L1",IF(D2235&gt;=1998,"L2",IF(D2235&gt;=1987,"L3",IF(D2235&gt;=1978,"L4",IF(D2235&gt;=1965,"L5","L6"))))))</f>
        <v>L1</v>
      </c>
      <c r="H2235" s="4" t="str">
        <f aca="false">IFERROR(INDEX(Lanes!$C$2:$C$60,MATCH(LEFT(I2235,FIND(" ",I2235)-1),Lanes!$A$2:$A$60,0)),"?")</f>
        <v>Core</v>
      </c>
      <c r="I2235" s="4" t="s">
        <v>14242</v>
      </c>
      <c r="J2235" s="4"/>
      <c r="K2235" s="4" t="s">
        <v>2528</v>
      </c>
      <c r="L2235" s="4" t="s">
        <v>10491</v>
      </c>
      <c r="M2235" s="4" t="s">
        <v>10492</v>
      </c>
      <c r="N2235" s="4"/>
      <c r="O2235" s="4" t="s">
        <v>16503</v>
      </c>
      <c r="P2235" s="2" t="s">
        <v>16504</v>
      </c>
      <c r="Q2235" s="2" t="s">
        <v>16505</v>
      </c>
      <c r="R2235" s="4" t="s">
        <v>50</v>
      </c>
      <c r="S2235" s="4" t="s">
        <v>16506</v>
      </c>
      <c r="T2235" s="4" t="s">
        <v>107</v>
      </c>
      <c r="U2235" s="4"/>
      <c r="V2235" s="4"/>
      <c r="W2235" s="4" t="s">
        <v>75</v>
      </c>
      <c r="X2235" s="2" t="s">
        <v>16481</v>
      </c>
      <c r="Y2235" s="4" t="s">
        <v>77</v>
      </c>
      <c r="Z2235" s="4"/>
      <c r="AA2235" s="4"/>
      <c r="AB2235" s="4"/>
    </row>
    <row r="2236" customFormat="false" ht="75" hidden="false" customHeight="true" outlineLevel="0" collapsed="false">
      <c r="A2236" s="4" t="s">
        <v>16507</v>
      </c>
      <c r="B2236" s="4" t="s">
        <v>16508</v>
      </c>
      <c r="C2236" s="4" t="s">
        <v>16509</v>
      </c>
      <c r="D2236" s="4" t="n">
        <v>2009</v>
      </c>
      <c r="E2236" s="4" t="s">
        <v>91</v>
      </c>
      <c r="F2236" s="4" t="s">
        <v>16467</v>
      </c>
      <c r="G2236" s="4" t="str">
        <f aca="false">IF(LEFT(I2236,3)="R1 ","L6",IF(D2236&gt;=2014,"L1",IF(D2236&gt;=1998,"L2",IF(D2236&gt;=1987,"L3",IF(D2236&gt;=1978,"L4",IF(D2236&gt;=1965,"L5","L6"))))))</f>
        <v>L2</v>
      </c>
      <c r="H2236" s="4" t="str">
        <f aca="false">IFERROR(INDEX(Lanes!$C$2:$C$60,MATCH(LEFT(I2236,FIND(" ",I2236)-1),Lanes!$A$2:$A$60,0)),"?")</f>
        <v>Core</v>
      </c>
      <c r="I2236" s="4" t="s">
        <v>14242</v>
      </c>
      <c r="J2236" s="4"/>
      <c r="K2236" s="4" t="s">
        <v>2528</v>
      </c>
      <c r="L2236" s="4" t="s">
        <v>753</v>
      </c>
      <c r="M2236" s="4" t="s">
        <v>1993</v>
      </c>
      <c r="N2236" s="4" t="s">
        <v>16510</v>
      </c>
      <c r="O2236" s="4" t="s">
        <v>16511</v>
      </c>
      <c r="P2236" s="2" t="s">
        <v>16512</v>
      </c>
      <c r="Q2236" s="2" t="s">
        <v>16513</v>
      </c>
      <c r="R2236" s="4" t="s">
        <v>50</v>
      </c>
      <c r="S2236" s="4" t="s">
        <v>16514</v>
      </c>
      <c r="T2236" s="4" t="s">
        <v>52</v>
      </c>
      <c r="U2236" s="4"/>
      <c r="V2236" s="4"/>
      <c r="W2236" s="4"/>
      <c r="X2236" s="2" t="s">
        <v>16515</v>
      </c>
      <c r="Y2236" s="4" t="s">
        <v>54</v>
      </c>
      <c r="Z2236" s="4"/>
      <c r="AA2236" s="4"/>
      <c r="AB2236" s="4"/>
    </row>
    <row r="2237" customFormat="false" ht="75" hidden="false" customHeight="true" outlineLevel="0" collapsed="false">
      <c r="A2237" s="4" t="s">
        <v>16516</v>
      </c>
      <c r="B2237" s="4" t="s">
        <v>16508</v>
      </c>
      <c r="C2237" s="4" t="s">
        <v>16517</v>
      </c>
      <c r="D2237" s="4" t="n">
        <v>2010</v>
      </c>
      <c r="E2237" s="4" t="s">
        <v>91</v>
      </c>
      <c r="F2237" s="4" t="s">
        <v>16467</v>
      </c>
      <c r="G2237" s="4" t="str">
        <f aca="false">IF(LEFT(I2237,3)="R1 ","L6",IF(D2237&gt;=2014,"L1",IF(D2237&gt;=1998,"L2",IF(D2237&gt;=1987,"L3",IF(D2237&gt;=1978,"L4",IF(D2237&gt;=1965,"L5","L6"))))))</f>
        <v>L2</v>
      </c>
      <c r="H2237" s="4" t="str">
        <f aca="false">IFERROR(INDEX(Lanes!$C$2:$C$60,MATCH(LEFT(I2237,FIND(" ",I2237)-1),Lanes!$A$2:$A$60,0)),"?")</f>
        <v>Core</v>
      </c>
      <c r="I2237" s="4" t="s">
        <v>14242</v>
      </c>
      <c r="J2237" s="4"/>
      <c r="K2237" s="4" t="s">
        <v>2528</v>
      </c>
      <c r="L2237" s="4" t="s">
        <v>753</v>
      </c>
      <c r="M2237" s="4" t="s">
        <v>1993</v>
      </c>
      <c r="N2237" s="4" t="s">
        <v>16510</v>
      </c>
      <c r="O2237" s="4" t="s">
        <v>16518</v>
      </c>
      <c r="P2237" s="2" t="s">
        <v>16519</v>
      </c>
      <c r="Q2237" s="2" t="s">
        <v>16520</v>
      </c>
      <c r="R2237" s="4" t="s">
        <v>50</v>
      </c>
      <c r="S2237" s="4" t="s">
        <v>16521</v>
      </c>
      <c r="T2237" s="4" t="s">
        <v>107</v>
      </c>
      <c r="U2237" s="4"/>
      <c r="V2237" s="4"/>
      <c r="W2237" s="4"/>
      <c r="X2237" s="2" t="s">
        <v>16515</v>
      </c>
      <c r="Y2237" s="4" t="s">
        <v>54</v>
      </c>
      <c r="Z2237" s="4"/>
      <c r="AA2237" s="4"/>
      <c r="AB2237" s="4"/>
    </row>
    <row r="2238" customFormat="false" ht="75" hidden="false" customHeight="true" outlineLevel="0" collapsed="false">
      <c r="A2238" s="4" t="s">
        <v>16522</v>
      </c>
      <c r="B2238" s="4" t="s">
        <v>16508</v>
      </c>
      <c r="C2238" s="4" t="s">
        <v>16523</v>
      </c>
      <c r="D2238" s="4" t="n">
        <v>2011</v>
      </c>
      <c r="E2238" s="4" t="s">
        <v>91</v>
      </c>
      <c r="F2238" s="4" t="s">
        <v>16467</v>
      </c>
      <c r="G2238" s="4" t="str">
        <f aca="false">IF(LEFT(I2238,3)="R1 ","L6",IF(D2238&gt;=2014,"L1",IF(D2238&gt;=1998,"L2",IF(D2238&gt;=1987,"L3",IF(D2238&gt;=1978,"L4",IF(D2238&gt;=1965,"L5","L6"))))))</f>
        <v>L2</v>
      </c>
      <c r="H2238" s="4" t="str">
        <f aca="false">IFERROR(INDEX(Lanes!$C$2:$C$60,MATCH(LEFT(I2238,FIND(" ",I2238)-1),Lanes!$A$2:$A$60,0)),"?")</f>
        <v>Core</v>
      </c>
      <c r="I2238" s="4" t="s">
        <v>14242</v>
      </c>
      <c r="J2238" s="4"/>
      <c r="K2238" s="4" t="s">
        <v>2528</v>
      </c>
      <c r="L2238" s="4" t="s">
        <v>753</v>
      </c>
      <c r="M2238" s="4" t="s">
        <v>1993</v>
      </c>
      <c r="N2238" s="4" t="s">
        <v>16510</v>
      </c>
      <c r="O2238" s="4" t="s">
        <v>16524</v>
      </c>
      <c r="P2238" s="2" t="s">
        <v>16525</v>
      </c>
      <c r="Q2238" s="2" t="s">
        <v>16526</v>
      </c>
      <c r="R2238" s="4" t="s">
        <v>50</v>
      </c>
      <c r="S2238" s="4" t="s">
        <v>16527</v>
      </c>
      <c r="T2238" s="4" t="s">
        <v>107</v>
      </c>
      <c r="U2238" s="4"/>
      <c r="V2238" s="4"/>
      <c r="W2238" s="4"/>
      <c r="X2238" s="2" t="s">
        <v>16515</v>
      </c>
      <c r="Y2238" s="4" t="s">
        <v>54</v>
      </c>
      <c r="Z2238" s="4"/>
      <c r="AA2238" s="4"/>
      <c r="AB2238" s="4"/>
    </row>
    <row r="2239" customFormat="false" ht="75" hidden="false" customHeight="true" outlineLevel="0" collapsed="false">
      <c r="A2239" s="4" t="s">
        <v>16528</v>
      </c>
      <c r="B2239" s="4" t="s">
        <v>16508</v>
      </c>
      <c r="C2239" s="4" t="s">
        <v>16529</v>
      </c>
      <c r="D2239" s="4" t="n">
        <v>2012</v>
      </c>
      <c r="E2239" s="4" t="s">
        <v>91</v>
      </c>
      <c r="F2239" s="4" t="s">
        <v>16467</v>
      </c>
      <c r="G2239" s="4" t="str">
        <f aca="false">IF(LEFT(I2239,3)="R1 ","L6",IF(D2239&gt;=2014,"L1",IF(D2239&gt;=1998,"L2",IF(D2239&gt;=1987,"L3",IF(D2239&gt;=1978,"L4",IF(D2239&gt;=1965,"L5","L6"))))))</f>
        <v>L2</v>
      </c>
      <c r="H2239" s="4" t="str">
        <f aca="false">IFERROR(INDEX(Lanes!$C$2:$C$60,MATCH(LEFT(I2239,FIND(" ",I2239)-1),Lanes!$A$2:$A$60,0)),"?")</f>
        <v>Core</v>
      </c>
      <c r="I2239" s="4" t="s">
        <v>14242</v>
      </c>
      <c r="J2239" s="4"/>
      <c r="K2239" s="4" t="s">
        <v>2528</v>
      </c>
      <c r="L2239" s="4" t="s">
        <v>753</v>
      </c>
      <c r="M2239" s="4" t="s">
        <v>1993</v>
      </c>
      <c r="N2239" s="4" t="s">
        <v>16510</v>
      </c>
      <c r="O2239" s="4" t="s">
        <v>16530</v>
      </c>
      <c r="P2239" s="2" t="s">
        <v>16531</v>
      </c>
      <c r="Q2239" s="2" t="s">
        <v>16532</v>
      </c>
      <c r="R2239" s="4" t="s">
        <v>50</v>
      </c>
      <c r="S2239" s="4" t="s">
        <v>16533</v>
      </c>
      <c r="T2239" s="4" t="s">
        <v>52</v>
      </c>
      <c r="U2239" s="4"/>
      <c r="V2239" s="4"/>
      <c r="W2239" s="4"/>
      <c r="X2239" s="2" t="s">
        <v>16515</v>
      </c>
      <c r="Y2239" s="4" t="s">
        <v>54</v>
      </c>
      <c r="Z2239" s="4"/>
      <c r="AA2239" s="4"/>
      <c r="AB2239" s="4"/>
    </row>
    <row r="2240" customFormat="false" ht="75" hidden="false" customHeight="true" outlineLevel="0" collapsed="false">
      <c r="A2240" s="4" t="s">
        <v>16534</v>
      </c>
      <c r="B2240" s="4" t="s">
        <v>16535</v>
      </c>
      <c r="C2240" s="4" t="s">
        <v>16535</v>
      </c>
      <c r="D2240" s="4" t="n">
        <v>2019</v>
      </c>
      <c r="E2240" s="4" t="s">
        <v>91</v>
      </c>
      <c r="F2240" s="4" t="s">
        <v>5596</v>
      </c>
      <c r="G2240" s="4" t="str">
        <f aca="false">IF(LEFT(I2240,3)="R1 ","L6",IF(D2240&gt;=2014,"L1",IF(D2240&gt;=1998,"L2",IF(D2240&gt;=1987,"L3",IF(D2240&gt;=1978,"L4",IF(D2240&gt;=1965,"L5","L6"))))))</f>
        <v>L1</v>
      </c>
      <c r="H2240" s="4" t="str">
        <f aca="false">IFERROR(INDEX(Lanes!$C$2:$C$60,MATCH(LEFT(I2240,FIND(" ",I2240)-1),Lanes!$A$2:$A$60,0)),"?")</f>
        <v>Core</v>
      </c>
      <c r="I2240" s="4" t="s">
        <v>14242</v>
      </c>
      <c r="J2240" s="4"/>
      <c r="K2240" s="4" t="s">
        <v>2528</v>
      </c>
      <c r="L2240" s="4" t="s">
        <v>472</v>
      </c>
      <c r="M2240" s="4" t="s">
        <v>990</v>
      </c>
      <c r="N2240" s="4"/>
      <c r="O2240" s="4" t="s">
        <v>16536</v>
      </c>
      <c r="P2240" s="2" t="s">
        <v>16537</v>
      </c>
      <c r="Q2240" s="2" t="s">
        <v>16538</v>
      </c>
      <c r="R2240" s="4" t="s">
        <v>50</v>
      </c>
      <c r="S2240" s="4" t="s">
        <v>16539</v>
      </c>
      <c r="T2240" s="4" t="s">
        <v>52</v>
      </c>
      <c r="U2240" s="4" t="s">
        <v>75</v>
      </c>
      <c r="V2240" s="4"/>
      <c r="W2240" s="4" t="s">
        <v>75</v>
      </c>
      <c r="X2240" s="2" t="s">
        <v>16540</v>
      </c>
      <c r="Y2240" s="4" t="s">
        <v>77</v>
      </c>
      <c r="Z2240" s="4"/>
      <c r="AA2240" s="4"/>
      <c r="AB2240" s="4"/>
    </row>
    <row r="2241" customFormat="false" ht="75" hidden="false" customHeight="true" outlineLevel="0" collapsed="false">
      <c r="A2241" s="4" t="s">
        <v>16541</v>
      </c>
      <c r="B2241" s="4" t="s">
        <v>16535</v>
      </c>
      <c r="C2241" s="4" t="s">
        <v>16542</v>
      </c>
      <c r="D2241" s="4" t="n">
        <v>2020</v>
      </c>
      <c r="E2241" s="4" t="s">
        <v>91</v>
      </c>
      <c r="F2241" s="4" t="s">
        <v>5596</v>
      </c>
      <c r="G2241" s="4" t="str">
        <f aca="false">IF(LEFT(I2241,3)="R1 ","L6",IF(D2241&gt;=2014,"L1",IF(D2241&gt;=1998,"L2",IF(D2241&gt;=1987,"L3",IF(D2241&gt;=1978,"L4",IF(D2241&gt;=1965,"L5","L6"))))))</f>
        <v>L1</v>
      </c>
      <c r="H2241" s="4" t="str">
        <f aca="false">IFERROR(INDEX(Lanes!$C$2:$C$60,MATCH(LEFT(I2241,FIND(" ",I2241)-1),Lanes!$A$2:$A$60,0)),"?")</f>
        <v>Core</v>
      </c>
      <c r="I2241" s="4" t="s">
        <v>14242</v>
      </c>
      <c r="J2241" s="4"/>
      <c r="K2241" s="4" t="s">
        <v>2528</v>
      </c>
      <c r="L2241" s="4" t="s">
        <v>472</v>
      </c>
      <c r="M2241" s="4" t="s">
        <v>990</v>
      </c>
      <c r="N2241" s="4"/>
      <c r="O2241" s="4" t="s">
        <v>16543</v>
      </c>
      <c r="P2241" s="2" t="s">
        <v>16544</v>
      </c>
      <c r="Q2241" s="2" t="s">
        <v>16545</v>
      </c>
      <c r="R2241" s="4" t="s">
        <v>50</v>
      </c>
      <c r="S2241" s="4" t="s">
        <v>16546</v>
      </c>
      <c r="T2241" s="4" t="s">
        <v>107</v>
      </c>
      <c r="U2241" s="4"/>
      <c r="V2241" s="4"/>
      <c r="W2241" s="4" t="s">
        <v>75</v>
      </c>
      <c r="X2241" s="2" t="s">
        <v>16547</v>
      </c>
      <c r="Y2241" s="4" t="s">
        <v>77</v>
      </c>
      <c r="Z2241" s="4"/>
      <c r="AA2241" s="4"/>
      <c r="AB2241" s="4"/>
    </row>
    <row r="2242" customFormat="false" ht="75" hidden="false" customHeight="true" outlineLevel="0" collapsed="false">
      <c r="A2242" s="4" t="s">
        <v>16548</v>
      </c>
      <c r="B2242" s="4" t="s">
        <v>16535</v>
      </c>
      <c r="C2242" s="4" t="s">
        <v>16549</v>
      </c>
      <c r="D2242" s="4" t="n">
        <v>2021</v>
      </c>
      <c r="E2242" s="4" t="s">
        <v>91</v>
      </c>
      <c r="F2242" s="4" t="s">
        <v>5596</v>
      </c>
      <c r="G2242" s="4" t="str">
        <f aca="false">IF(LEFT(I2242,3)="R1 ","L6",IF(D2242&gt;=2014,"L1",IF(D2242&gt;=1998,"L2",IF(D2242&gt;=1987,"L3",IF(D2242&gt;=1978,"L4",IF(D2242&gt;=1965,"L5","L6"))))))</f>
        <v>L1</v>
      </c>
      <c r="H2242" s="4" t="str">
        <f aca="false">IFERROR(INDEX(Lanes!$C$2:$C$60,MATCH(LEFT(I2242,FIND(" ",I2242)-1),Lanes!$A$2:$A$60,0)),"?")</f>
        <v>Core</v>
      </c>
      <c r="I2242" s="4" t="s">
        <v>14242</v>
      </c>
      <c r="J2242" s="4"/>
      <c r="K2242" s="4" t="s">
        <v>2528</v>
      </c>
      <c r="L2242" s="4" t="s">
        <v>472</v>
      </c>
      <c r="M2242" s="4" t="s">
        <v>990</v>
      </c>
      <c r="N2242" s="4"/>
      <c r="O2242" s="4" t="s">
        <v>16384</v>
      </c>
      <c r="P2242" s="2" t="s">
        <v>16550</v>
      </c>
      <c r="Q2242" s="2" t="s">
        <v>16551</v>
      </c>
      <c r="R2242" s="4" t="s">
        <v>50</v>
      </c>
      <c r="S2242" s="4" t="s">
        <v>16552</v>
      </c>
      <c r="T2242" s="4" t="s">
        <v>107</v>
      </c>
      <c r="U2242" s="4"/>
      <c r="V2242" s="4"/>
      <c r="W2242" s="4" t="s">
        <v>75</v>
      </c>
      <c r="X2242" s="2" t="s">
        <v>16547</v>
      </c>
      <c r="Y2242" s="4" t="s">
        <v>77</v>
      </c>
      <c r="Z2242" s="4"/>
      <c r="AA2242" s="4"/>
      <c r="AB2242" s="4"/>
    </row>
    <row r="2243" customFormat="false" ht="75" hidden="false" customHeight="true" outlineLevel="0" collapsed="false">
      <c r="A2243" s="4" t="s">
        <v>16553</v>
      </c>
      <c r="B2243" s="4" t="s">
        <v>16535</v>
      </c>
      <c r="C2243" s="4" t="s">
        <v>6300</v>
      </c>
      <c r="D2243" s="4" t="n">
        <v>2023</v>
      </c>
      <c r="E2243" s="4" t="s">
        <v>91</v>
      </c>
      <c r="F2243" s="4" t="s">
        <v>5596</v>
      </c>
      <c r="G2243" s="4" t="str">
        <f aca="false">IF(LEFT(I2243,3)="R1 ","L6",IF(D2243&gt;=2014,"L1",IF(D2243&gt;=1998,"L2",IF(D2243&gt;=1987,"L3",IF(D2243&gt;=1978,"L4",IF(D2243&gt;=1965,"L5","L6"))))))</f>
        <v>L1</v>
      </c>
      <c r="H2243" s="4" t="str">
        <f aca="false">IFERROR(INDEX(Lanes!$C$2:$C$60,MATCH(LEFT(I2243,FIND(" ",I2243)-1),Lanes!$A$2:$A$60,0)),"?")</f>
        <v>Core</v>
      </c>
      <c r="I2243" s="4" t="s">
        <v>14242</v>
      </c>
      <c r="J2243" s="4"/>
      <c r="K2243" s="4" t="s">
        <v>2528</v>
      </c>
      <c r="L2243" s="4" t="s">
        <v>472</v>
      </c>
      <c r="M2243" s="4" t="s">
        <v>990</v>
      </c>
      <c r="N2243" s="4"/>
      <c r="O2243" s="4" t="s">
        <v>16554</v>
      </c>
      <c r="P2243" s="2" t="s">
        <v>16555</v>
      </c>
      <c r="Q2243" s="2" t="s">
        <v>16556</v>
      </c>
      <c r="R2243" s="4" t="s">
        <v>50</v>
      </c>
      <c r="S2243" s="4" t="s">
        <v>16557</v>
      </c>
      <c r="T2243" s="4" t="s">
        <v>107</v>
      </c>
      <c r="U2243" s="4"/>
      <c r="V2243" s="4"/>
      <c r="W2243" s="4" t="s">
        <v>75</v>
      </c>
      <c r="X2243" s="2" t="s">
        <v>16547</v>
      </c>
      <c r="Y2243" s="4" t="s">
        <v>77</v>
      </c>
      <c r="Z2243" s="4"/>
      <c r="AA2243" s="4"/>
      <c r="AB2243" s="4"/>
    </row>
    <row r="2244" customFormat="false" ht="75" hidden="false" customHeight="true" outlineLevel="0" collapsed="false">
      <c r="A2244" s="4" t="s">
        <v>16558</v>
      </c>
      <c r="B2244" s="4" t="s">
        <v>16535</v>
      </c>
      <c r="C2244" s="4" t="s">
        <v>16559</v>
      </c>
      <c r="D2244" s="4" t="n">
        <v>2025</v>
      </c>
      <c r="E2244" s="4" t="s">
        <v>91</v>
      </c>
      <c r="F2244" s="4" t="s">
        <v>5596</v>
      </c>
      <c r="G2244" s="4" t="str">
        <f aca="false">IF(LEFT(I2244,3)="R1 ","L6",IF(D2244&gt;=2014,"L1",IF(D2244&gt;=1998,"L2",IF(D2244&gt;=1987,"L3",IF(D2244&gt;=1978,"L4",IF(D2244&gt;=1965,"L5","L6"))))))</f>
        <v>L1</v>
      </c>
      <c r="H2244" s="4" t="str">
        <f aca="false">IFERROR(INDEX(Lanes!$C$2:$C$60,MATCH(LEFT(I2244,FIND(" ",I2244)-1),Lanes!$A$2:$A$60,0)),"?")</f>
        <v>Core</v>
      </c>
      <c r="I2244" s="4" t="s">
        <v>14242</v>
      </c>
      <c r="J2244" s="4"/>
      <c r="K2244" s="4" t="s">
        <v>2528</v>
      </c>
      <c r="L2244" s="4" t="s">
        <v>472</v>
      </c>
      <c r="M2244" s="4" t="s">
        <v>990</v>
      </c>
      <c r="N2244" s="4"/>
      <c r="O2244" s="4" t="s">
        <v>16560</v>
      </c>
      <c r="P2244" s="2" t="s">
        <v>16561</v>
      </c>
      <c r="Q2244" s="2" t="s">
        <v>16562</v>
      </c>
      <c r="R2244" s="4" t="s">
        <v>50</v>
      </c>
      <c r="S2244" s="4" t="s">
        <v>16563</v>
      </c>
      <c r="T2244" s="4" t="s">
        <v>52</v>
      </c>
      <c r="U2244" s="4"/>
      <c r="V2244" s="4" t="s">
        <v>11898</v>
      </c>
      <c r="W2244" s="4" t="s">
        <v>75</v>
      </c>
      <c r="X2244" s="2" t="s">
        <v>16547</v>
      </c>
      <c r="Y2244" s="4" t="s">
        <v>77</v>
      </c>
      <c r="Z2244" s="4"/>
      <c r="AA2244" s="4"/>
      <c r="AB2244" s="4"/>
    </row>
    <row r="2245" customFormat="false" ht="75" hidden="false" customHeight="true" outlineLevel="0" collapsed="false">
      <c r="A2245" s="4" t="s">
        <v>16564</v>
      </c>
      <c r="B2245" s="4" t="s">
        <v>16565</v>
      </c>
      <c r="C2245" s="4" t="s">
        <v>16565</v>
      </c>
      <c r="D2245" s="4" t="n">
        <v>2017</v>
      </c>
      <c r="E2245" s="4" t="s">
        <v>91</v>
      </c>
      <c r="F2245" s="4" t="s">
        <v>16566</v>
      </c>
      <c r="G2245" s="4" t="str">
        <f aca="false">IF(LEFT(I2245,3)="R1 ","L6",IF(D2245&gt;=2014,"L1",IF(D2245&gt;=1998,"L2",IF(D2245&gt;=1987,"L3",IF(D2245&gt;=1978,"L4",IF(D2245&gt;=1965,"L5","L6"))))))</f>
        <v>L1</v>
      </c>
      <c r="H2245" s="4" t="str">
        <f aca="false">IFERROR(INDEX(Lanes!$C$2:$C$60,MATCH(LEFT(I2245,FIND(" ",I2245)-1),Lanes!$A$2:$A$60,0)),"?")</f>
        <v>Core</v>
      </c>
      <c r="I2245" s="4" t="s">
        <v>14242</v>
      </c>
      <c r="J2245" s="4"/>
      <c r="K2245" s="4" t="s">
        <v>2528</v>
      </c>
      <c r="L2245" s="4" t="s">
        <v>472</v>
      </c>
      <c r="M2245" s="4" t="s">
        <v>1565</v>
      </c>
      <c r="N2245" s="4"/>
      <c r="O2245" s="4" t="s">
        <v>16567</v>
      </c>
      <c r="P2245" s="2" t="s">
        <v>16568</v>
      </c>
      <c r="Q2245" s="2" t="s">
        <v>16569</v>
      </c>
      <c r="R2245" s="4" t="s">
        <v>50</v>
      </c>
      <c r="S2245" s="4" t="s">
        <v>16570</v>
      </c>
      <c r="T2245" s="4" t="s">
        <v>52</v>
      </c>
      <c r="U2245" s="4"/>
      <c r="V2245" s="4"/>
      <c r="W2245" s="4"/>
      <c r="X2245" s="2" t="s">
        <v>16571</v>
      </c>
      <c r="Y2245" s="4" t="s">
        <v>54</v>
      </c>
      <c r="Z2245" s="4"/>
      <c r="AA2245" s="4"/>
      <c r="AB2245" s="4"/>
    </row>
    <row r="2246" customFormat="false" ht="75" hidden="false" customHeight="true" outlineLevel="0" collapsed="false">
      <c r="A2246" s="4" t="s">
        <v>16572</v>
      </c>
      <c r="B2246" s="4" t="s">
        <v>16565</v>
      </c>
      <c r="C2246" s="4" t="s">
        <v>16573</v>
      </c>
      <c r="D2246" s="4" t="n">
        <v>2020</v>
      </c>
      <c r="E2246" s="4" t="s">
        <v>91</v>
      </c>
      <c r="F2246" s="4" t="s">
        <v>14928</v>
      </c>
      <c r="G2246" s="4" t="str">
        <f aca="false">IF(LEFT(I2246,3)="R1 ","L6",IF(D2246&gt;=2014,"L1",IF(D2246&gt;=1998,"L2",IF(D2246&gt;=1987,"L3",IF(D2246&gt;=1978,"L4",IF(D2246&gt;=1965,"L5","L6"))))))</f>
        <v>L1</v>
      </c>
      <c r="H2246" s="4" t="str">
        <f aca="false">IFERROR(INDEX(Lanes!$C$2:$C$60,MATCH(LEFT(I2246,FIND(" ",I2246)-1),Lanes!$A$2:$A$60,0)),"?")</f>
        <v>Core</v>
      </c>
      <c r="I2246" s="4" t="s">
        <v>14242</v>
      </c>
      <c r="J2246" s="4"/>
      <c r="K2246" s="4" t="s">
        <v>2528</v>
      </c>
      <c r="L2246" s="4" t="s">
        <v>472</v>
      </c>
      <c r="M2246" s="4" t="s">
        <v>1565</v>
      </c>
      <c r="N2246" s="4"/>
      <c r="O2246" s="4" t="s">
        <v>16567</v>
      </c>
      <c r="P2246" s="2" t="s">
        <v>16574</v>
      </c>
      <c r="Q2246" s="2" t="s">
        <v>16575</v>
      </c>
      <c r="R2246" s="4" t="s">
        <v>50</v>
      </c>
      <c r="S2246" s="4" t="s">
        <v>16576</v>
      </c>
      <c r="T2246" s="4" t="s">
        <v>107</v>
      </c>
      <c r="U2246" s="4"/>
      <c r="V2246" s="4"/>
      <c r="W2246" s="4"/>
      <c r="X2246" s="2" t="s">
        <v>16577</v>
      </c>
      <c r="Y2246" s="4" t="s">
        <v>77</v>
      </c>
      <c r="Z2246" s="4"/>
      <c r="AA2246" s="4"/>
      <c r="AB2246" s="4"/>
    </row>
    <row r="2247" customFormat="false" ht="75" hidden="false" customHeight="true" outlineLevel="0" collapsed="false">
      <c r="A2247" s="4" t="s">
        <v>16578</v>
      </c>
      <c r="B2247" s="4" t="s">
        <v>16565</v>
      </c>
      <c r="C2247" s="4" t="s">
        <v>16579</v>
      </c>
      <c r="D2247" s="4" t="n">
        <v>2021</v>
      </c>
      <c r="E2247" s="4" t="s">
        <v>91</v>
      </c>
      <c r="F2247" s="4" t="s">
        <v>16580</v>
      </c>
      <c r="G2247" s="4" t="str">
        <f aca="false">IF(LEFT(I2247,3)="R1 ","L6",IF(D2247&gt;=2014,"L1",IF(D2247&gt;=1998,"L2",IF(D2247&gt;=1987,"L3",IF(D2247&gt;=1978,"L4",IF(D2247&gt;=1965,"L5","L6"))))))</f>
        <v>L1</v>
      </c>
      <c r="H2247" s="4" t="str">
        <f aca="false">IFERROR(INDEX(Lanes!$C$2:$C$60,MATCH(LEFT(I2247,FIND(" ",I2247)-1),Lanes!$A$2:$A$60,0)),"?")</f>
        <v>Core</v>
      </c>
      <c r="I2247" s="4" t="s">
        <v>14242</v>
      </c>
      <c r="J2247" s="4"/>
      <c r="K2247" s="4" t="s">
        <v>2528</v>
      </c>
      <c r="L2247" s="4" t="s">
        <v>472</v>
      </c>
      <c r="M2247" s="4" t="s">
        <v>1565</v>
      </c>
      <c r="N2247" s="4"/>
      <c r="O2247" s="4" t="s">
        <v>16567</v>
      </c>
      <c r="P2247" s="2" t="s">
        <v>16581</v>
      </c>
      <c r="Q2247" s="2" t="s">
        <v>16582</v>
      </c>
      <c r="R2247" s="4" t="s">
        <v>50</v>
      </c>
      <c r="S2247" s="4" t="s">
        <v>16583</v>
      </c>
      <c r="T2247" s="4" t="s">
        <v>107</v>
      </c>
      <c r="U2247" s="4"/>
      <c r="V2247" s="4"/>
      <c r="W2247" s="4"/>
      <c r="X2247" s="2" t="s">
        <v>16577</v>
      </c>
      <c r="Y2247" s="4" t="s">
        <v>77</v>
      </c>
      <c r="Z2247" s="4"/>
      <c r="AA2247" s="4"/>
      <c r="AB2247" s="4"/>
    </row>
    <row r="2248" customFormat="false" ht="75" hidden="false" customHeight="true" outlineLevel="0" collapsed="false">
      <c r="A2248" s="4" t="s">
        <v>16584</v>
      </c>
      <c r="B2248" s="4" t="s">
        <v>16565</v>
      </c>
      <c r="C2248" s="4" t="s">
        <v>16585</v>
      </c>
      <c r="D2248" s="4" t="n">
        <v>2022</v>
      </c>
      <c r="E2248" s="4" t="s">
        <v>91</v>
      </c>
      <c r="F2248" s="4" t="s">
        <v>16580</v>
      </c>
      <c r="G2248" s="4" t="str">
        <f aca="false">IF(LEFT(I2248,3)="R1 ","L6",IF(D2248&gt;=2014,"L1",IF(D2248&gt;=1998,"L2",IF(D2248&gt;=1987,"L3",IF(D2248&gt;=1978,"L4",IF(D2248&gt;=1965,"L5","L6"))))))</f>
        <v>L1</v>
      </c>
      <c r="H2248" s="4" t="str">
        <f aca="false">IFERROR(INDEX(Lanes!$C$2:$C$60,MATCH(LEFT(I2248,FIND(" ",I2248)-1),Lanes!$A$2:$A$60,0)),"?")</f>
        <v>Core</v>
      </c>
      <c r="I2248" s="4" t="s">
        <v>14242</v>
      </c>
      <c r="J2248" s="4"/>
      <c r="K2248" s="4" t="s">
        <v>2528</v>
      </c>
      <c r="L2248" s="4" t="s">
        <v>472</v>
      </c>
      <c r="M2248" s="4" t="s">
        <v>1565</v>
      </c>
      <c r="N2248" s="4"/>
      <c r="O2248" s="4" t="s">
        <v>16567</v>
      </c>
      <c r="P2248" s="2" t="s">
        <v>16586</v>
      </c>
      <c r="Q2248" s="2" t="s">
        <v>16587</v>
      </c>
      <c r="R2248" s="4" t="s">
        <v>50</v>
      </c>
      <c r="S2248" s="4" t="s">
        <v>16588</v>
      </c>
      <c r="T2248" s="4" t="s">
        <v>107</v>
      </c>
      <c r="U2248" s="4"/>
      <c r="V2248" s="4" t="s">
        <v>10702</v>
      </c>
      <c r="W2248" s="4"/>
      <c r="X2248" s="2" t="s">
        <v>16577</v>
      </c>
      <c r="Y2248" s="4" t="s">
        <v>77</v>
      </c>
      <c r="Z2248" s="4"/>
      <c r="AA2248" s="4"/>
      <c r="AB2248" s="4"/>
    </row>
    <row r="2249" customFormat="false" ht="75" hidden="false" customHeight="true" outlineLevel="0" collapsed="false">
      <c r="A2249" s="4" t="s">
        <v>16589</v>
      </c>
      <c r="B2249" s="4" t="s">
        <v>16565</v>
      </c>
      <c r="C2249" s="4" t="s">
        <v>16590</v>
      </c>
      <c r="D2249" s="4" t="n">
        <v>2023</v>
      </c>
      <c r="E2249" s="4" t="s">
        <v>91</v>
      </c>
      <c r="F2249" s="4" t="s">
        <v>16580</v>
      </c>
      <c r="G2249" s="4" t="str">
        <f aca="false">IF(LEFT(I2249,3)="R1 ","L6",IF(D2249&gt;=2014,"L1",IF(D2249&gt;=1998,"L2",IF(D2249&gt;=1987,"L3",IF(D2249&gt;=1978,"L4",IF(D2249&gt;=1965,"L5","L6"))))))</f>
        <v>L1</v>
      </c>
      <c r="H2249" s="4" t="str">
        <f aca="false">IFERROR(INDEX(Lanes!$C$2:$C$60,MATCH(LEFT(I2249,FIND(" ",I2249)-1),Lanes!$A$2:$A$60,0)),"?")</f>
        <v>Core</v>
      </c>
      <c r="I2249" s="4" t="s">
        <v>14242</v>
      </c>
      <c r="J2249" s="4"/>
      <c r="K2249" s="4" t="s">
        <v>2528</v>
      </c>
      <c r="L2249" s="4" t="s">
        <v>472</v>
      </c>
      <c r="M2249" s="4" t="s">
        <v>1565</v>
      </c>
      <c r="N2249" s="4"/>
      <c r="O2249" s="4" t="s">
        <v>16567</v>
      </c>
      <c r="P2249" s="2" t="s">
        <v>16591</v>
      </c>
      <c r="Q2249" s="2" t="s">
        <v>16592</v>
      </c>
      <c r="R2249" s="4" t="s">
        <v>50</v>
      </c>
      <c r="S2249" s="4" t="s">
        <v>16593</v>
      </c>
      <c r="T2249" s="4" t="s">
        <v>107</v>
      </c>
      <c r="U2249" s="4"/>
      <c r="V2249" s="4" t="s">
        <v>11666</v>
      </c>
      <c r="W2249" s="4"/>
      <c r="X2249" s="2" t="s">
        <v>16577</v>
      </c>
      <c r="Y2249" s="4" t="s">
        <v>77</v>
      </c>
      <c r="Z2249" s="4"/>
      <c r="AA2249" s="4"/>
      <c r="AB2249" s="4"/>
    </row>
    <row r="2250" customFormat="false" ht="75" hidden="false" customHeight="true" outlineLevel="0" collapsed="false">
      <c r="A2250" s="4" t="s">
        <v>16594</v>
      </c>
      <c r="B2250" s="4" t="s">
        <v>16595</v>
      </c>
      <c r="C2250" s="4" t="s">
        <v>16596</v>
      </c>
      <c r="D2250" s="4" t="n">
        <v>2018</v>
      </c>
      <c r="E2250" s="4" t="s">
        <v>91</v>
      </c>
      <c r="F2250" s="4" t="s">
        <v>16597</v>
      </c>
      <c r="G2250" s="4" t="str">
        <f aca="false">IF(LEFT(I2250,3)="R1 ","L6",IF(D2250&gt;=2014,"L1",IF(D2250&gt;=1998,"L2",IF(D2250&gt;=1987,"L3",IF(D2250&gt;=1978,"L4",IF(D2250&gt;=1965,"L5","L6"))))))</f>
        <v>L1</v>
      </c>
      <c r="H2250" s="4" t="str">
        <f aca="false">IFERROR(INDEX(Lanes!$C$2:$C$60,MATCH(LEFT(I2250,FIND(" ",I2250)-1),Lanes!$A$2:$A$60,0)),"?")</f>
        <v>Core</v>
      </c>
      <c r="I2250" s="4" t="s">
        <v>14242</v>
      </c>
      <c r="J2250" s="4" t="s">
        <v>378</v>
      </c>
      <c r="K2250" s="4" t="s">
        <v>2528</v>
      </c>
      <c r="L2250" s="4" t="s">
        <v>45</v>
      </c>
      <c r="M2250" s="4" t="s">
        <v>16598</v>
      </c>
      <c r="N2250" s="4"/>
      <c r="O2250" s="4" t="s">
        <v>16599</v>
      </c>
      <c r="P2250" s="2" t="s">
        <v>16600</v>
      </c>
      <c r="Q2250" s="2" t="s">
        <v>16601</v>
      </c>
      <c r="R2250" s="4" t="s">
        <v>50</v>
      </c>
      <c r="S2250" s="4" t="s">
        <v>16596</v>
      </c>
      <c r="T2250" s="4" t="s">
        <v>402</v>
      </c>
      <c r="U2250" s="4"/>
      <c r="V2250" s="4"/>
      <c r="W2250" s="4"/>
      <c r="X2250" s="2" t="s">
        <v>16602</v>
      </c>
      <c r="Y2250" s="4" t="s">
        <v>77</v>
      </c>
      <c r="Z2250" s="4"/>
      <c r="AA2250" s="4"/>
      <c r="AB2250" s="4"/>
    </row>
    <row r="2251" customFormat="false" ht="75" hidden="false" customHeight="true" outlineLevel="0" collapsed="false">
      <c r="A2251" s="4" t="s">
        <v>16603</v>
      </c>
      <c r="B2251" s="4" t="s">
        <v>16595</v>
      </c>
      <c r="C2251" s="4" t="s">
        <v>16604</v>
      </c>
      <c r="D2251" s="4" t="n">
        <v>2021</v>
      </c>
      <c r="E2251" s="4" t="s">
        <v>91</v>
      </c>
      <c r="F2251" s="4" t="s">
        <v>10691</v>
      </c>
      <c r="G2251" s="4" t="str">
        <f aca="false">IF(LEFT(I2251,3)="R1 ","L6",IF(D2251&gt;=2014,"L1",IF(D2251&gt;=1998,"L2",IF(D2251&gt;=1987,"L3",IF(D2251&gt;=1978,"L4",IF(D2251&gt;=1965,"L5","L6"))))))</f>
        <v>L1</v>
      </c>
      <c r="H2251" s="4" t="str">
        <f aca="false">IFERROR(INDEX(Lanes!$C$2:$C$60,MATCH(LEFT(I2251,FIND(" ",I2251)-1),Lanes!$A$2:$A$60,0)),"?")</f>
        <v>Core</v>
      </c>
      <c r="I2251" s="4" t="s">
        <v>14242</v>
      </c>
      <c r="J2251" s="4" t="s">
        <v>378</v>
      </c>
      <c r="K2251" s="4" t="s">
        <v>2528</v>
      </c>
      <c r="L2251" s="4" t="s">
        <v>45</v>
      </c>
      <c r="M2251" s="4" t="s">
        <v>16598</v>
      </c>
      <c r="N2251" s="4"/>
      <c r="O2251" s="4" t="s">
        <v>16605</v>
      </c>
      <c r="P2251" s="2" t="s">
        <v>16606</v>
      </c>
      <c r="Q2251" s="2" t="s">
        <v>16607</v>
      </c>
      <c r="R2251" s="4" t="s">
        <v>50</v>
      </c>
      <c r="S2251" s="4" t="s">
        <v>16608</v>
      </c>
      <c r="T2251" s="4" t="s">
        <v>52</v>
      </c>
      <c r="U2251" s="4"/>
      <c r="V2251" s="4" t="s">
        <v>13564</v>
      </c>
      <c r="W2251" s="4"/>
      <c r="X2251" s="2" t="s">
        <v>16602</v>
      </c>
      <c r="Y2251" s="4" t="s">
        <v>77</v>
      </c>
      <c r="Z2251" s="4"/>
      <c r="AA2251" s="4"/>
      <c r="AB2251" s="4"/>
    </row>
    <row r="2252" customFormat="false" ht="75" hidden="false" customHeight="true" outlineLevel="0" collapsed="false">
      <c r="A2252" s="4" t="s">
        <v>16609</v>
      </c>
      <c r="B2252" s="4" t="s">
        <v>16595</v>
      </c>
      <c r="C2252" s="4" t="s">
        <v>16610</v>
      </c>
      <c r="D2252" s="4" t="n">
        <v>2024</v>
      </c>
      <c r="E2252" s="4" t="s">
        <v>91</v>
      </c>
      <c r="F2252" s="4" t="s">
        <v>564</v>
      </c>
      <c r="G2252" s="4" t="str">
        <f aca="false">IF(LEFT(I2252,3)="R1 ","L6",IF(D2252&gt;=2014,"L1",IF(D2252&gt;=1998,"L2",IF(D2252&gt;=1987,"L3",IF(D2252&gt;=1978,"L4",IF(D2252&gt;=1965,"L5","L6"))))))</f>
        <v>L1</v>
      </c>
      <c r="H2252" s="4" t="str">
        <f aca="false">IFERROR(INDEX(Lanes!$C$2:$C$60,MATCH(LEFT(I2252,FIND(" ",I2252)-1),Lanes!$A$2:$A$60,0)),"?")</f>
        <v>Core</v>
      </c>
      <c r="I2252" s="4" t="s">
        <v>14242</v>
      </c>
      <c r="J2252" s="4" t="s">
        <v>378</v>
      </c>
      <c r="K2252" s="4" t="s">
        <v>2528</v>
      </c>
      <c r="L2252" s="4" t="s">
        <v>45</v>
      </c>
      <c r="M2252" s="4" t="s">
        <v>16598</v>
      </c>
      <c r="N2252" s="4"/>
      <c r="O2252" s="4" t="s">
        <v>16611</v>
      </c>
      <c r="P2252" s="2" t="s">
        <v>16612</v>
      </c>
      <c r="Q2252" s="2" t="s">
        <v>16613</v>
      </c>
      <c r="R2252" s="4" t="s">
        <v>50</v>
      </c>
      <c r="S2252" s="4" t="s">
        <v>16614</v>
      </c>
      <c r="T2252" s="4" t="s">
        <v>52</v>
      </c>
      <c r="U2252" s="4"/>
      <c r="V2252" s="4" t="s">
        <v>13564</v>
      </c>
      <c r="W2252" s="4"/>
      <c r="X2252" s="2" t="s">
        <v>16602</v>
      </c>
      <c r="Y2252" s="4" t="s">
        <v>77</v>
      </c>
      <c r="Z2252" s="4"/>
      <c r="AA2252" s="4"/>
      <c r="AB2252" s="4"/>
    </row>
    <row r="2253" customFormat="false" ht="75" hidden="false" customHeight="true" outlineLevel="0" collapsed="false">
      <c r="A2253" s="4" t="s">
        <v>16615</v>
      </c>
      <c r="B2253" s="4" t="s">
        <v>16616</v>
      </c>
      <c r="C2253" s="4" t="s">
        <v>16616</v>
      </c>
      <c r="D2253" s="4" t="n">
        <v>2021</v>
      </c>
      <c r="E2253" s="4" t="s">
        <v>91</v>
      </c>
      <c r="F2253" s="4" t="s">
        <v>1142</v>
      </c>
      <c r="G2253" s="4" t="str">
        <f aca="false">IF(LEFT(I2253,3)="R1 ","L6",IF(D2253&gt;=2014,"L1",IF(D2253&gt;=1998,"L2",IF(D2253&gt;=1987,"L3",IF(D2253&gt;=1978,"L4",IF(D2253&gt;=1965,"L5","L6"))))))</f>
        <v>L1</v>
      </c>
      <c r="H2253" s="4" t="str">
        <f aca="false">IFERROR(INDEX(Lanes!$C$2:$C$60,MATCH(LEFT(I2253,FIND(" ",I2253)-1),Lanes!$A$2:$A$60,0)),"?")</f>
        <v>Core</v>
      </c>
      <c r="I2253" s="4" t="s">
        <v>14242</v>
      </c>
      <c r="J2253" s="4"/>
      <c r="K2253" s="4" t="s">
        <v>2528</v>
      </c>
      <c r="L2253" s="4" t="s">
        <v>45</v>
      </c>
      <c r="M2253" s="4" t="s">
        <v>2413</v>
      </c>
      <c r="N2253" s="4"/>
      <c r="O2253" s="4" t="s">
        <v>16617</v>
      </c>
      <c r="P2253" s="2" t="s">
        <v>16618</v>
      </c>
      <c r="Q2253" s="2" t="s">
        <v>16619</v>
      </c>
      <c r="R2253" s="4" t="s">
        <v>50</v>
      </c>
      <c r="S2253" s="4" t="s">
        <v>16620</v>
      </c>
      <c r="T2253" s="4" t="s">
        <v>107</v>
      </c>
      <c r="U2253" s="4"/>
      <c r="V2253" s="4"/>
      <c r="W2253" s="4" t="s">
        <v>75</v>
      </c>
      <c r="X2253" s="2" t="s">
        <v>16621</v>
      </c>
      <c r="Y2253" s="4" t="s">
        <v>77</v>
      </c>
      <c r="Z2253" s="4"/>
      <c r="AA2253" s="4"/>
      <c r="AB2253" s="4"/>
    </row>
    <row r="2254" customFormat="false" ht="75" hidden="false" customHeight="true" outlineLevel="0" collapsed="false">
      <c r="A2254" s="4" t="s">
        <v>16622</v>
      </c>
      <c r="B2254" s="4" t="s">
        <v>16616</v>
      </c>
      <c r="C2254" s="4" t="s">
        <v>16623</v>
      </c>
      <c r="D2254" s="4" t="n">
        <v>2025</v>
      </c>
      <c r="E2254" s="4" t="s">
        <v>91</v>
      </c>
      <c r="F2254" s="4" t="s">
        <v>16624</v>
      </c>
      <c r="G2254" s="4" t="str">
        <f aca="false">IF(LEFT(I2254,3)="R1 ","L6",IF(D2254&gt;=2014,"L1",IF(D2254&gt;=1998,"L2",IF(D2254&gt;=1987,"L3",IF(D2254&gt;=1978,"L4",IF(D2254&gt;=1965,"L5","L6"))))))</f>
        <v>L1</v>
      </c>
      <c r="H2254" s="4" t="str">
        <f aca="false">IFERROR(INDEX(Lanes!$C$2:$C$60,MATCH(LEFT(I2254,FIND(" ",I2254)-1),Lanes!$A$2:$A$60,0)),"?")</f>
        <v>Core</v>
      </c>
      <c r="I2254" s="4" t="s">
        <v>14242</v>
      </c>
      <c r="J2254" s="4"/>
      <c r="K2254" s="4" t="s">
        <v>2528</v>
      </c>
      <c r="L2254" s="4" t="s">
        <v>45</v>
      </c>
      <c r="M2254" s="4" t="s">
        <v>2413</v>
      </c>
      <c r="N2254" s="4"/>
      <c r="O2254" s="4" t="s">
        <v>16625</v>
      </c>
      <c r="P2254" s="2" t="s">
        <v>16626</v>
      </c>
      <c r="Q2254" s="2" t="s">
        <v>16627</v>
      </c>
      <c r="R2254" s="4" t="s">
        <v>50</v>
      </c>
      <c r="S2254" s="4" t="s">
        <v>16628</v>
      </c>
      <c r="T2254" s="4" t="s">
        <v>107</v>
      </c>
      <c r="U2254" s="4"/>
      <c r="V2254" s="4" t="s">
        <v>12170</v>
      </c>
      <c r="W2254" s="4" t="s">
        <v>75</v>
      </c>
      <c r="X2254" s="2" t="s">
        <v>16629</v>
      </c>
      <c r="Y2254" s="4" t="s">
        <v>77</v>
      </c>
      <c r="Z2254" s="4"/>
      <c r="AA2254" s="4"/>
      <c r="AB2254" s="4"/>
    </row>
    <row r="2255" customFormat="false" ht="75" hidden="false" customHeight="true" outlineLevel="0" collapsed="false">
      <c r="A2255" s="4" t="s">
        <v>16630</v>
      </c>
      <c r="B2255" s="4" t="s">
        <v>16631</v>
      </c>
      <c r="C2255" s="4" t="s">
        <v>16632</v>
      </c>
      <c r="D2255" s="4" t="n">
        <v>2021</v>
      </c>
      <c r="E2255" s="4" t="s">
        <v>91</v>
      </c>
      <c r="F2255" s="4" t="s">
        <v>13143</v>
      </c>
      <c r="G2255" s="4" t="str">
        <f aca="false">IF(LEFT(I2255,3)="R1 ","L6",IF(D2255&gt;=2014,"L1",IF(D2255&gt;=1998,"L2",IF(D2255&gt;=1987,"L3",IF(D2255&gt;=1978,"L4",IF(D2255&gt;=1965,"L5","L6"))))))</f>
        <v>L1</v>
      </c>
      <c r="H2255" s="4" t="str">
        <f aca="false">IFERROR(INDEX(Lanes!$C$2:$C$60,MATCH(LEFT(I2255,FIND(" ",I2255)-1),Lanes!$A$2:$A$60,0)),"?")</f>
        <v>Core</v>
      </c>
      <c r="I2255" s="4" t="s">
        <v>14242</v>
      </c>
      <c r="J2255" s="4"/>
      <c r="K2255" s="4" t="s">
        <v>2528</v>
      </c>
      <c r="L2255" s="4" t="s">
        <v>352</v>
      </c>
      <c r="M2255" s="4" t="s">
        <v>353</v>
      </c>
      <c r="N2255" s="4"/>
      <c r="O2255" s="4" t="s">
        <v>16633</v>
      </c>
      <c r="P2255" s="2" t="s">
        <v>16634</v>
      </c>
      <c r="Q2255" s="2" t="s">
        <v>16635</v>
      </c>
      <c r="R2255" s="4" t="s">
        <v>50</v>
      </c>
      <c r="S2255" s="4" t="s">
        <v>16636</v>
      </c>
      <c r="T2255" s="4" t="s">
        <v>107</v>
      </c>
      <c r="U2255" s="4"/>
      <c r="V2255" s="4" t="s">
        <v>13564</v>
      </c>
      <c r="W2255" s="4" t="s">
        <v>75</v>
      </c>
      <c r="X2255" s="2" t="s">
        <v>16637</v>
      </c>
      <c r="Y2255" s="4" t="s">
        <v>77</v>
      </c>
      <c r="Z2255" s="4"/>
      <c r="AA2255" s="4"/>
      <c r="AB2255" s="4"/>
    </row>
    <row r="2256" customFormat="false" ht="75" hidden="false" customHeight="true" outlineLevel="0" collapsed="false">
      <c r="A2256" s="4" t="s">
        <v>16638</v>
      </c>
      <c r="B2256" s="4" t="s">
        <v>16631</v>
      </c>
      <c r="C2256" s="4" t="s">
        <v>16639</v>
      </c>
      <c r="D2256" s="4" t="n">
        <v>2025</v>
      </c>
      <c r="E2256" s="4" t="s">
        <v>91</v>
      </c>
      <c r="F2256" s="4" t="s">
        <v>16640</v>
      </c>
      <c r="G2256" s="4" t="str">
        <f aca="false">IF(LEFT(I2256,3)="R1 ","L6",IF(D2256&gt;=2014,"L1",IF(D2256&gt;=1998,"L2",IF(D2256&gt;=1987,"L3",IF(D2256&gt;=1978,"L4",IF(D2256&gt;=1965,"L5","L6"))))))</f>
        <v>L1</v>
      </c>
      <c r="H2256" s="4" t="str">
        <f aca="false">IFERROR(INDEX(Lanes!$C$2:$C$60,MATCH(LEFT(I2256,FIND(" ",I2256)-1),Lanes!$A$2:$A$60,0)),"?")</f>
        <v>Core</v>
      </c>
      <c r="I2256" s="4" t="s">
        <v>14242</v>
      </c>
      <c r="J2256" s="4"/>
      <c r="K2256" s="4" t="s">
        <v>2528</v>
      </c>
      <c r="L2256" s="4" t="s">
        <v>352</v>
      </c>
      <c r="M2256" s="4" t="s">
        <v>353</v>
      </c>
      <c r="N2256" s="4"/>
      <c r="O2256" s="4" t="s">
        <v>16641</v>
      </c>
      <c r="P2256" s="2" t="s">
        <v>16642</v>
      </c>
      <c r="Q2256" s="2" t="s">
        <v>16643</v>
      </c>
      <c r="R2256" s="4" t="s">
        <v>50</v>
      </c>
      <c r="S2256" s="4" t="s">
        <v>16644</v>
      </c>
      <c r="T2256" s="4" t="s">
        <v>107</v>
      </c>
      <c r="U2256" s="4"/>
      <c r="V2256" s="4" t="s">
        <v>16645</v>
      </c>
      <c r="W2256" s="4" t="s">
        <v>75</v>
      </c>
      <c r="X2256" s="2" t="s">
        <v>16646</v>
      </c>
      <c r="Y2256" s="4" t="s">
        <v>77</v>
      </c>
      <c r="Z2256" s="4"/>
      <c r="AA2256" s="4"/>
      <c r="AB2256" s="4"/>
    </row>
    <row r="2257" customFormat="false" ht="75" hidden="false" customHeight="true" outlineLevel="0" collapsed="false">
      <c r="A2257" s="4" t="s">
        <v>16647</v>
      </c>
      <c r="B2257" s="4" t="s">
        <v>16648</v>
      </c>
      <c r="C2257" s="4" t="s">
        <v>16649</v>
      </c>
      <c r="D2257" s="4" t="n">
        <v>2018</v>
      </c>
      <c r="E2257" s="4" t="s">
        <v>413</v>
      </c>
      <c r="F2257" s="4" t="s">
        <v>1142</v>
      </c>
      <c r="G2257" s="4" t="str">
        <f aca="false">IF(LEFT(I2257,3)="R1 ","L6",IF(D2257&gt;=2014,"L1",IF(D2257&gt;=1998,"L2",IF(D2257&gt;=1987,"L3",IF(D2257&gt;=1978,"L4",IF(D2257&gt;=1965,"L5","L6"))))))</f>
        <v>L1</v>
      </c>
      <c r="H2257" s="4" t="str">
        <f aca="false">IFERROR(INDEX(Lanes!$C$2:$C$60,MATCH(LEFT(I2257,FIND(" ",I2257)-1),Lanes!$A$2:$A$60,0)),"?")</f>
        <v>Core</v>
      </c>
      <c r="I2257" s="4" t="s">
        <v>14242</v>
      </c>
      <c r="J2257" s="4"/>
      <c r="K2257" s="4" t="s">
        <v>2528</v>
      </c>
      <c r="L2257" s="4" t="s">
        <v>45</v>
      </c>
      <c r="M2257" s="4" t="s">
        <v>131</v>
      </c>
      <c r="N2257" s="4" t="s">
        <v>16650</v>
      </c>
      <c r="O2257" s="4" t="s">
        <v>16651</v>
      </c>
      <c r="P2257" s="2" t="s">
        <v>16652</v>
      </c>
      <c r="Q2257" s="2" t="s">
        <v>16653</v>
      </c>
      <c r="R2257" s="4" t="s">
        <v>50</v>
      </c>
      <c r="S2257" s="4" t="s">
        <v>16654</v>
      </c>
      <c r="T2257" s="4" t="s">
        <v>402</v>
      </c>
      <c r="U2257" s="4"/>
      <c r="V2257" s="4"/>
      <c r="W2257" s="4" t="s">
        <v>75</v>
      </c>
      <c r="X2257" s="2" t="s">
        <v>16655</v>
      </c>
      <c r="Y2257" s="4" t="s">
        <v>77</v>
      </c>
      <c r="Z2257" s="4"/>
      <c r="AA2257" s="4"/>
      <c r="AB2257" s="4"/>
    </row>
    <row r="2258" customFormat="false" ht="75" hidden="false" customHeight="true" outlineLevel="0" collapsed="false">
      <c r="A2258" s="4" t="s">
        <v>16656</v>
      </c>
      <c r="B2258" s="4" t="s">
        <v>16648</v>
      </c>
      <c r="C2258" s="4" t="s">
        <v>16657</v>
      </c>
      <c r="D2258" s="4" t="n">
        <v>2025</v>
      </c>
      <c r="E2258" s="4" t="s">
        <v>91</v>
      </c>
      <c r="F2258" s="4" t="s">
        <v>1142</v>
      </c>
      <c r="G2258" s="4" t="str">
        <f aca="false">IF(LEFT(I2258,3)="R1 ","L6",IF(D2258&gt;=2014,"L1",IF(D2258&gt;=1998,"L2",IF(D2258&gt;=1987,"L3",IF(D2258&gt;=1978,"L4",IF(D2258&gt;=1965,"L5","L6"))))))</f>
        <v>L1</v>
      </c>
      <c r="H2258" s="4" t="str">
        <f aca="false">IFERROR(INDEX(Lanes!$C$2:$C$60,MATCH(LEFT(I2258,FIND(" ",I2258)-1),Lanes!$A$2:$A$60,0)),"?")</f>
        <v>Core</v>
      </c>
      <c r="I2258" s="4" t="s">
        <v>14242</v>
      </c>
      <c r="J2258" s="4"/>
      <c r="K2258" s="4" t="s">
        <v>2528</v>
      </c>
      <c r="L2258" s="4" t="s">
        <v>45</v>
      </c>
      <c r="M2258" s="4" t="s">
        <v>131</v>
      </c>
      <c r="N2258" s="4" t="s">
        <v>16650</v>
      </c>
      <c r="O2258" s="4" t="s">
        <v>16658</v>
      </c>
      <c r="P2258" s="2" t="s">
        <v>16659</v>
      </c>
      <c r="Q2258" s="2" t="s">
        <v>16660</v>
      </c>
      <c r="R2258" s="4" t="s">
        <v>50</v>
      </c>
      <c r="S2258" s="4" t="s">
        <v>16661</v>
      </c>
      <c r="T2258" s="4" t="s">
        <v>107</v>
      </c>
      <c r="U2258" s="4"/>
      <c r="V2258" s="4" t="s">
        <v>12055</v>
      </c>
      <c r="W2258" s="4" t="s">
        <v>75</v>
      </c>
      <c r="X2258" s="2" t="s">
        <v>16662</v>
      </c>
      <c r="Y2258" s="4" t="s">
        <v>77</v>
      </c>
      <c r="Z2258" s="4"/>
      <c r="AA2258" s="4"/>
      <c r="AB2258" s="4"/>
    </row>
    <row r="2259" customFormat="false" ht="75" hidden="false" customHeight="true" outlineLevel="0" collapsed="false">
      <c r="A2259" s="4" t="s">
        <v>16663</v>
      </c>
      <c r="B2259" s="4" t="s">
        <v>16664</v>
      </c>
      <c r="C2259" s="4" t="s">
        <v>16664</v>
      </c>
      <c r="D2259" s="4" t="n">
        <v>2025</v>
      </c>
      <c r="E2259" s="4" t="s">
        <v>91</v>
      </c>
      <c r="F2259" s="4" t="s">
        <v>1142</v>
      </c>
      <c r="G2259" s="4" t="str">
        <f aca="false">IF(LEFT(I2259,3)="R1 ","L6",IF(D2259&gt;=2014,"L1",IF(D2259&gt;=1998,"L2",IF(D2259&gt;=1987,"L3",IF(D2259&gt;=1978,"L4",IF(D2259&gt;=1965,"L5","L6"))))))</f>
        <v>L1</v>
      </c>
      <c r="H2259" s="4" t="str">
        <f aca="false">IFERROR(INDEX(Lanes!$C$2:$C$60,MATCH(LEFT(I2259,FIND(" ",I2259)-1),Lanes!$A$2:$A$60,0)),"?")</f>
        <v>Core</v>
      </c>
      <c r="I2259" s="4" t="s">
        <v>14242</v>
      </c>
      <c r="J2259" s="4"/>
      <c r="K2259" s="4" t="s">
        <v>2528</v>
      </c>
      <c r="L2259" s="4" t="s">
        <v>45</v>
      </c>
      <c r="M2259" s="4" t="s">
        <v>131</v>
      </c>
      <c r="N2259" s="4" t="s">
        <v>16650</v>
      </c>
      <c r="O2259" s="4" t="s">
        <v>16665</v>
      </c>
      <c r="P2259" s="2" t="s">
        <v>16666</v>
      </c>
      <c r="Q2259" s="2" t="s">
        <v>16667</v>
      </c>
      <c r="R2259" s="4" t="s">
        <v>50</v>
      </c>
      <c r="S2259" s="4" t="s">
        <v>16668</v>
      </c>
      <c r="T2259" s="4" t="s">
        <v>107</v>
      </c>
      <c r="U2259" s="4"/>
      <c r="V2259" s="4" t="s">
        <v>11484</v>
      </c>
      <c r="W2259" s="4" t="s">
        <v>75</v>
      </c>
      <c r="X2259" s="2" t="s">
        <v>16669</v>
      </c>
      <c r="Y2259" s="4" t="s">
        <v>77</v>
      </c>
      <c r="Z2259" s="4"/>
      <c r="AA2259" s="4"/>
      <c r="AB2259" s="4"/>
    </row>
    <row r="2260" customFormat="false" ht="75" hidden="false" customHeight="true" outlineLevel="0" collapsed="false">
      <c r="A2260" s="4" t="s">
        <v>16670</v>
      </c>
      <c r="B2260" s="4" t="s">
        <v>16671</v>
      </c>
      <c r="C2260" s="4" t="s">
        <v>16672</v>
      </c>
      <c r="D2260" s="4" t="n">
        <v>2026</v>
      </c>
      <c r="E2260" s="4" t="s">
        <v>91</v>
      </c>
      <c r="F2260" s="4" t="s">
        <v>13185</v>
      </c>
      <c r="G2260" s="4" t="str">
        <f aca="false">IF(LEFT(I2260,3)="R1 ","L6",IF(D2260&gt;=2014,"L1",IF(D2260&gt;=1998,"L2",IF(D2260&gt;=1987,"L3",IF(D2260&gt;=1978,"L4",IF(D2260&gt;=1965,"L5","L6"))))))</f>
        <v>L1</v>
      </c>
      <c r="H2260" s="4" t="str">
        <f aca="false">IFERROR(INDEX(Lanes!$C$2:$C$60,MATCH(LEFT(I2260,FIND(" ",I2260)-1),Lanes!$A$2:$A$60,0)),"?")</f>
        <v>Core</v>
      </c>
      <c r="I2260" s="4" t="s">
        <v>14242</v>
      </c>
      <c r="J2260" s="4"/>
      <c r="K2260" s="4" t="s">
        <v>2528</v>
      </c>
      <c r="L2260" s="4" t="s">
        <v>45</v>
      </c>
      <c r="M2260" s="4" t="s">
        <v>16673</v>
      </c>
      <c r="N2260" s="4" t="s">
        <v>16650</v>
      </c>
      <c r="O2260" s="4" t="s">
        <v>16674</v>
      </c>
      <c r="P2260" s="2" t="s">
        <v>16675</v>
      </c>
      <c r="Q2260" s="2" t="s">
        <v>16676</v>
      </c>
      <c r="R2260" s="4" t="s">
        <v>50</v>
      </c>
      <c r="S2260" s="4" t="s">
        <v>16677</v>
      </c>
      <c r="T2260" s="4" t="s">
        <v>107</v>
      </c>
      <c r="U2260" s="4"/>
      <c r="V2260" s="4" t="s">
        <v>11443</v>
      </c>
      <c r="W2260" s="4"/>
      <c r="X2260" s="2" t="s">
        <v>16678</v>
      </c>
      <c r="Y2260" s="4" t="s">
        <v>77</v>
      </c>
      <c r="Z2260" s="4"/>
      <c r="AA2260" s="4"/>
      <c r="AB2260" s="4"/>
    </row>
    <row r="2261" customFormat="false" ht="75" hidden="false" customHeight="true" outlineLevel="0" collapsed="false">
      <c r="A2261" s="4" t="s">
        <v>16679</v>
      </c>
      <c r="B2261" s="4" t="s">
        <v>16680</v>
      </c>
      <c r="C2261" s="4" t="s">
        <v>16681</v>
      </c>
      <c r="D2261" s="4" t="n">
        <v>2026</v>
      </c>
      <c r="E2261" s="4" t="s">
        <v>91</v>
      </c>
      <c r="F2261" s="4" t="s">
        <v>16682</v>
      </c>
      <c r="G2261" s="4" t="str">
        <f aca="false">IF(LEFT(I2261,3)="R1 ","L6",IF(D2261&gt;=2014,"L1",IF(D2261&gt;=1998,"L2",IF(D2261&gt;=1987,"L3",IF(D2261&gt;=1978,"L4",IF(D2261&gt;=1965,"L5","L6"))))))</f>
        <v>L1</v>
      </c>
      <c r="H2261" s="4" t="str">
        <f aca="false">IFERROR(INDEX(Lanes!$C$2:$C$60,MATCH(LEFT(I2261,FIND(" ",I2261)-1),Lanes!$A$2:$A$60,0)),"?")</f>
        <v>Core</v>
      </c>
      <c r="I2261" s="4" t="s">
        <v>14242</v>
      </c>
      <c r="J2261" s="4"/>
      <c r="K2261" s="4" t="s">
        <v>2528</v>
      </c>
      <c r="L2261" s="4" t="s">
        <v>887</v>
      </c>
      <c r="M2261" s="4" t="s">
        <v>16683</v>
      </c>
      <c r="N2261" s="4"/>
      <c r="O2261" s="4" t="s">
        <v>16684</v>
      </c>
      <c r="P2261" s="2" t="s">
        <v>16685</v>
      </c>
      <c r="Q2261" s="2" t="s">
        <v>16686</v>
      </c>
      <c r="R2261" s="4" t="s">
        <v>50</v>
      </c>
      <c r="S2261" s="4" t="s">
        <v>16687</v>
      </c>
      <c r="T2261" s="4" t="s">
        <v>107</v>
      </c>
      <c r="U2261" s="4"/>
      <c r="V2261" s="4" t="s">
        <v>11443</v>
      </c>
      <c r="W2261" s="4" t="s">
        <v>75</v>
      </c>
      <c r="X2261" s="2" t="s">
        <v>16688</v>
      </c>
      <c r="Y2261" s="4" t="s">
        <v>77</v>
      </c>
      <c r="Z2261" s="4"/>
      <c r="AA2261" s="4"/>
      <c r="AB2261" s="4"/>
    </row>
    <row r="2262" customFormat="false" ht="75" hidden="false" customHeight="true" outlineLevel="0" collapsed="false">
      <c r="A2262" s="4" t="s">
        <v>16689</v>
      </c>
      <c r="B2262" s="4" t="s">
        <v>16690</v>
      </c>
      <c r="C2262" s="4" t="s">
        <v>16691</v>
      </c>
      <c r="D2262" s="4" t="n">
        <v>2024</v>
      </c>
      <c r="E2262" s="4" t="s">
        <v>91</v>
      </c>
      <c r="F2262" s="4" t="s">
        <v>1142</v>
      </c>
      <c r="G2262" s="4" t="str">
        <f aca="false">IF(LEFT(I2262,3)="R1 ","L6",IF(D2262&gt;=2014,"L1",IF(D2262&gt;=1998,"L2",IF(D2262&gt;=1987,"L3",IF(D2262&gt;=1978,"L4",IF(D2262&gt;=1965,"L5","L6"))))))</f>
        <v>L1</v>
      </c>
      <c r="H2262" s="4" t="str">
        <f aca="false">IFERROR(INDEX(Lanes!$C$2:$C$60,MATCH(LEFT(I2262,FIND(" ",I2262)-1),Lanes!$A$2:$A$60,0)),"?")</f>
        <v>Core</v>
      </c>
      <c r="I2262" s="4" t="s">
        <v>14242</v>
      </c>
      <c r="J2262" s="4"/>
      <c r="K2262" s="4" t="s">
        <v>2528</v>
      </c>
      <c r="L2262" s="4" t="s">
        <v>352</v>
      </c>
      <c r="M2262" s="4" t="s">
        <v>353</v>
      </c>
      <c r="N2262" s="4" t="s">
        <v>16692</v>
      </c>
      <c r="O2262" s="4" t="s">
        <v>16693</v>
      </c>
      <c r="P2262" s="2" t="s">
        <v>16694</v>
      </c>
      <c r="Q2262" s="2" t="s">
        <v>16695</v>
      </c>
      <c r="R2262" s="4" t="s">
        <v>50</v>
      </c>
      <c r="S2262" s="4" t="s">
        <v>16696</v>
      </c>
      <c r="T2262" s="4" t="s">
        <v>107</v>
      </c>
      <c r="U2262" s="4"/>
      <c r="V2262" s="4" t="s">
        <v>11435</v>
      </c>
      <c r="W2262" s="4"/>
      <c r="X2262" s="2" t="s">
        <v>16697</v>
      </c>
      <c r="Y2262" s="4" t="s">
        <v>77</v>
      </c>
      <c r="Z2262" s="4"/>
      <c r="AA2262" s="4"/>
      <c r="AB2262" s="4"/>
    </row>
    <row r="2263" customFormat="false" ht="75" hidden="false" customHeight="true" outlineLevel="0" collapsed="false">
      <c r="A2263" s="4" t="s">
        <v>16698</v>
      </c>
      <c r="B2263" s="4" t="s">
        <v>16699</v>
      </c>
      <c r="C2263" s="4" t="s">
        <v>16700</v>
      </c>
      <c r="D2263" s="4" t="n">
        <v>2024</v>
      </c>
      <c r="E2263" s="4" t="s">
        <v>91</v>
      </c>
      <c r="F2263" s="4" t="s">
        <v>16701</v>
      </c>
      <c r="G2263" s="4" t="str">
        <f aca="false">IF(LEFT(I2263,3)="R1 ","L6",IF(D2263&gt;=2014,"L1",IF(D2263&gt;=1998,"L2",IF(D2263&gt;=1987,"L3",IF(D2263&gt;=1978,"L4",IF(D2263&gt;=1965,"L5","L6"))))))</f>
        <v>L1</v>
      </c>
      <c r="H2263" s="4" t="str">
        <f aca="false">IFERROR(INDEX(Lanes!$C$2:$C$60,MATCH(LEFT(I2263,FIND(" ",I2263)-1),Lanes!$A$2:$A$60,0)),"?")</f>
        <v>Core</v>
      </c>
      <c r="I2263" s="4" t="s">
        <v>14242</v>
      </c>
      <c r="J2263" s="4" t="s">
        <v>9346</v>
      </c>
      <c r="K2263" s="4" t="s">
        <v>2528</v>
      </c>
      <c r="L2263" s="4" t="s">
        <v>2133</v>
      </c>
      <c r="M2263" s="4" t="s">
        <v>12684</v>
      </c>
      <c r="N2263" s="4"/>
      <c r="O2263" s="4" t="s">
        <v>16702</v>
      </c>
      <c r="P2263" s="2" t="s">
        <v>16703</v>
      </c>
      <c r="Q2263" s="2" t="s">
        <v>16704</v>
      </c>
      <c r="R2263" s="4" t="s">
        <v>50</v>
      </c>
      <c r="S2263" s="4" t="s">
        <v>16705</v>
      </c>
      <c r="T2263" s="4" t="s">
        <v>107</v>
      </c>
      <c r="U2263" s="4"/>
      <c r="V2263" s="4" t="s">
        <v>11435</v>
      </c>
      <c r="W2263" s="4"/>
      <c r="X2263" s="2" t="s">
        <v>16706</v>
      </c>
      <c r="Y2263" s="4" t="s">
        <v>77</v>
      </c>
      <c r="Z2263" s="4"/>
      <c r="AA2263" s="4"/>
      <c r="AB2263" s="4"/>
    </row>
    <row r="2264" customFormat="false" ht="75" hidden="false" customHeight="true" outlineLevel="0" collapsed="false">
      <c r="A2264" s="4" t="s">
        <v>16707</v>
      </c>
      <c r="B2264" s="4" t="s">
        <v>16699</v>
      </c>
      <c r="C2264" s="4" t="s">
        <v>16708</v>
      </c>
      <c r="D2264" s="4" t="n">
        <v>2026</v>
      </c>
      <c r="E2264" s="4" t="s">
        <v>91</v>
      </c>
      <c r="F2264" s="4" t="s">
        <v>1142</v>
      </c>
      <c r="G2264" s="4" t="str">
        <f aca="false">IF(LEFT(I2264,3)="R1 ","L6",IF(D2264&gt;=2014,"L1",IF(D2264&gt;=1998,"L2",IF(D2264&gt;=1987,"L3",IF(D2264&gt;=1978,"L4",IF(D2264&gt;=1965,"L5","L6"))))))</f>
        <v>L1</v>
      </c>
      <c r="H2264" s="4" t="str">
        <f aca="false">IFERROR(INDEX(Lanes!$C$2:$C$60,MATCH(LEFT(I2264,FIND(" ",I2264)-1),Lanes!$A$2:$A$60,0)),"?")</f>
        <v>Core</v>
      </c>
      <c r="I2264" s="4" t="s">
        <v>14242</v>
      </c>
      <c r="J2264" s="4" t="s">
        <v>9346</v>
      </c>
      <c r="K2264" s="4" t="s">
        <v>2528</v>
      </c>
      <c r="L2264" s="4" t="s">
        <v>2133</v>
      </c>
      <c r="M2264" s="4" t="s">
        <v>12684</v>
      </c>
      <c r="N2264" s="4"/>
      <c r="O2264" s="4" t="s">
        <v>16702</v>
      </c>
      <c r="P2264" s="2" t="s">
        <v>16709</v>
      </c>
      <c r="Q2264" s="2" t="s">
        <v>16710</v>
      </c>
      <c r="R2264" s="4" t="s">
        <v>50</v>
      </c>
      <c r="S2264" s="4" t="s">
        <v>16711</v>
      </c>
      <c r="T2264" s="4" t="s">
        <v>107</v>
      </c>
      <c r="U2264" s="4"/>
      <c r="V2264" s="4" t="s">
        <v>10576</v>
      </c>
      <c r="W2264" s="4"/>
      <c r="X2264" s="2" t="s">
        <v>16712</v>
      </c>
      <c r="Y2264" s="4" t="s">
        <v>77</v>
      </c>
      <c r="Z2264" s="4"/>
      <c r="AA2264" s="4"/>
      <c r="AB2264" s="4"/>
    </row>
    <row r="2265" customFormat="false" ht="75" hidden="false" customHeight="true" outlineLevel="0" collapsed="false">
      <c r="A2265" s="4" t="s">
        <v>16713</v>
      </c>
      <c r="B2265" s="4" t="s">
        <v>16714</v>
      </c>
      <c r="C2265" s="4" t="s">
        <v>16715</v>
      </c>
      <c r="D2265" s="4" t="n">
        <v>2022</v>
      </c>
      <c r="E2265" s="4" t="s">
        <v>91</v>
      </c>
      <c r="F2265" s="4" t="s">
        <v>1142</v>
      </c>
      <c r="G2265" s="4" t="str">
        <f aca="false">IF(LEFT(I2265,3)="R1 ","L6",IF(D2265&gt;=2014,"L1",IF(D2265&gt;=1998,"L2",IF(D2265&gt;=1987,"L3",IF(D2265&gt;=1978,"L4",IF(D2265&gt;=1965,"L5","L6"))))))</f>
        <v>L1</v>
      </c>
      <c r="H2265" s="4" t="str">
        <f aca="false">IFERROR(INDEX(Lanes!$C$2:$C$60,MATCH(LEFT(I2265,FIND(" ",I2265)-1),Lanes!$A$2:$A$60,0)),"?")</f>
        <v>Core</v>
      </c>
      <c r="I2265" s="4" t="s">
        <v>14242</v>
      </c>
      <c r="J2265" s="4" t="s">
        <v>9613</v>
      </c>
      <c r="K2265" s="4" t="s">
        <v>2528</v>
      </c>
      <c r="L2265" s="4" t="s">
        <v>753</v>
      </c>
      <c r="M2265" s="4" t="s">
        <v>316</v>
      </c>
      <c r="N2265" s="4"/>
      <c r="O2265" s="4" t="s">
        <v>16716</v>
      </c>
      <c r="P2265" s="2" t="s">
        <v>16717</v>
      </c>
      <c r="Q2265" s="2" t="s">
        <v>16718</v>
      </c>
      <c r="R2265" s="4" t="s">
        <v>50</v>
      </c>
      <c r="S2265" s="4" t="s">
        <v>16719</v>
      </c>
      <c r="T2265" s="4" t="s">
        <v>107</v>
      </c>
      <c r="U2265" s="4"/>
      <c r="V2265" s="4"/>
      <c r="W2265" s="4"/>
      <c r="X2265" s="2" t="s">
        <v>16720</v>
      </c>
      <c r="Y2265" s="4" t="s">
        <v>77</v>
      </c>
      <c r="Z2265" s="4"/>
      <c r="AA2265" s="4"/>
      <c r="AB2265" s="4"/>
    </row>
    <row r="2266" customFormat="false" ht="75" hidden="false" customHeight="true" outlineLevel="0" collapsed="false">
      <c r="A2266" s="4" t="s">
        <v>16721</v>
      </c>
      <c r="B2266" s="4" t="s">
        <v>16722</v>
      </c>
      <c r="C2266" s="4" t="s">
        <v>16723</v>
      </c>
      <c r="D2266" s="4" t="n">
        <v>2019</v>
      </c>
      <c r="E2266" s="4" t="s">
        <v>91</v>
      </c>
      <c r="F2266" s="4" t="s">
        <v>1142</v>
      </c>
      <c r="G2266" s="4" t="str">
        <f aca="false">IF(LEFT(I2266,3)="R1 ","L6",IF(D2266&gt;=2014,"L1",IF(D2266&gt;=1998,"L2",IF(D2266&gt;=1987,"L3",IF(D2266&gt;=1978,"L4",IF(D2266&gt;=1965,"L5","L6"))))))</f>
        <v>L1</v>
      </c>
      <c r="H2266" s="4" t="str">
        <f aca="false">IFERROR(INDEX(Lanes!$C$2:$C$60,MATCH(LEFT(I2266,FIND(" ",I2266)-1),Lanes!$A$2:$A$60,0)),"?")</f>
        <v>Core</v>
      </c>
      <c r="I2266" s="4" t="s">
        <v>14242</v>
      </c>
      <c r="J2266" s="4"/>
      <c r="K2266" s="4" t="s">
        <v>2528</v>
      </c>
      <c r="L2266" s="4" t="s">
        <v>45</v>
      </c>
      <c r="M2266" s="4" t="s">
        <v>131</v>
      </c>
      <c r="N2266" s="4" t="s">
        <v>16650</v>
      </c>
      <c r="O2266" s="4" t="s">
        <v>16724</v>
      </c>
      <c r="P2266" s="2" t="s">
        <v>16725</v>
      </c>
      <c r="Q2266" s="2" t="s">
        <v>16726</v>
      </c>
      <c r="R2266" s="4" t="s">
        <v>50</v>
      </c>
      <c r="S2266" s="4" t="s">
        <v>16727</v>
      </c>
      <c r="T2266" s="4" t="s">
        <v>107</v>
      </c>
      <c r="U2266" s="4"/>
      <c r="V2266" s="4" t="s">
        <v>6486</v>
      </c>
      <c r="W2266" s="4"/>
      <c r="X2266" s="2" t="s">
        <v>16728</v>
      </c>
      <c r="Y2266" s="4" t="s">
        <v>77</v>
      </c>
      <c r="Z2266" s="4"/>
      <c r="AA2266" s="4"/>
      <c r="AB2266" s="4"/>
    </row>
    <row r="2267" customFormat="false" ht="75" hidden="false" customHeight="true" outlineLevel="0" collapsed="false">
      <c r="A2267" s="4" t="s">
        <v>16729</v>
      </c>
      <c r="B2267" s="4" t="s">
        <v>16730</v>
      </c>
      <c r="C2267" s="4" t="s">
        <v>16731</v>
      </c>
      <c r="D2267" s="4" t="n">
        <v>2023</v>
      </c>
      <c r="E2267" s="4" t="s">
        <v>91</v>
      </c>
      <c r="F2267" s="4" t="s">
        <v>1142</v>
      </c>
      <c r="G2267" s="4" t="str">
        <f aca="false">IF(LEFT(I2267,3)="R1 ","L6",IF(D2267&gt;=2014,"L1",IF(D2267&gt;=1998,"L2",IF(D2267&gt;=1987,"L3",IF(D2267&gt;=1978,"L4",IF(D2267&gt;=1965,"L5","L6"))))))</f>
        <v>L1</v>
      </c>
      <c r="H2267" s="4" t="str">
        <f aca="false">IFERROR(INDEX(Lanes!$C$2:$C$60,MATCH(LEFT(I2267,FIND(" ",I2267)-1),Lanes!$A$2:$A$60,0)),"?")</f>
        <v>Core</v>
      </c>
      <c r="I2267" s="4" t="s">
        <v>14242</v>
      </c>
      <c r="J2267" s="4"/>
      <c r="K2267" s="4" t="s">
        <v>2528</v>
      </c>
      <c r="L2267" s="4" t="s">
        <v>472</v>
      </c>
      <c r="M2267" s="4" t="s">
        <v>16732</v>
      </c>
      <c r="N2267" s="4"/>
      <c r="O2267" s="4" t="s">
        <v>16733</v>
      </c>
      <c r="P2267" s="2" t="s">
        <v>16734</v>
      </c>
      <c r="Q2267" s="2" t="s">
        <v>16735</v>
      </c>
      <c r="R2267" s="4" t="s">
        <v>50</v>
      </c>
      <c r="S2267" s="4" t="s">
        <v>16736</v>
      </c>
      <c r="T2267" s="4" t="s">
        <v>402</v>
      </c>
      <c r="U2267" s="4"/>
      <c r="V2267" s="4" t="s">
        <v>13302</v>
      </c>
      <c r="W2267" s="4"/>
      <c r="X2267" s="2" t="s">
        <v>16737</v>
      </c>
      <c r="Y2267" s="4" t="s">
        <v>77</v>
      </c>
      <c r="Z2267" s="4"/>
      <c r="AA2267" s="4"/>
      <c r="AB2267" s="4"/>
    </row>
    <row r="2268" customFormat="false" ht="75" hidden="false" customHeight="true" outlineLevel="0" collapsed="false">
      <c r="A2268" s="4" t="s">
        <v>16738</v>
      </c>
      <c r="B2268" s="4" t="s">
        <v>16730</v>
      </c>
      <c r="C2268" s="4" t="s">
        <v>16739</v>
      </c>
      <c r="D2268" s="4" t="n">
        <v>2025</v>
      </c>
      <c r="E2268" s="4" t="s">
        <v>91</v>
      </c>
      <c r="F2268" s="4" t="s">
        <v>1142</v>
      </c>
      <c r="G2268" s="4" t="str">
        <f aca="false">IF(LEFT(I2268,3)="R1 ","L6",IF(D2268&gt;=2014,"L1",IF(D2268&gt;=1998,"L2",IF(D2268&gt;=1987,"L3",IF(D2268&gt;=1978,"L4",IF(D2268&gt;=1965,"L5","L6"))))))</f>
        <v>L1</v>
      </c>
      <c r="H2268" s="4" t="str">
        <f aca="false">IFERROR(INDEX(Lanes!$C$2:$C$60,MATCH(LEFT(I2268,FIND(" ",I2268)-1),Lanes!$A$2:$A$60,0)),"?")</f>
        <v>Core</v>
      </c>
      <c r="I2268" s="4" t="s">
        <v>14242</v>
      </c>
      <c r="J2268" s="4"/>
      <c r="K2268" s="4" t="s">
        <v>2528</v>
      </c>
      <c r="L2268" s="4" t="s">
        <v>472</v>
      </c>
      <c r="M2268" s="4" t="s">
        <v>16732</v>
      </c>
      <c r="N2268" s="4"/>
      <c r="O2268" s="4" t="s">
        <v>16740</v>
      </c>
      <c r="P2268" s="2" t="s">
        <v>16741</v>
      </c>
      <c r="Q2268" s="2" t="s">
        <v>16742</v>
      </c>
      <c r="R2268" s="4" t="s">
        <v>50</v>
      </c>
      <c r="S2268" s="4" t="s">
        <v>16743</v>
      </c>
      <c r="T2268" s="4" t="s">
        <v>402</v>
      </c>
      <c r="U2268" s="4"/>
      <c r="V2268" s="4" t="s">
        <v>12122</v>
      </c>
      <c r="W2268" s="4"/>
      <c r="X2268" s="2" t="s">
        <v>16744</v>
      </c>
      <c r="Y2268" s="4" t="s">
        <v>77</v>
      </c>
      <c r="Z2268" s="4"/>
      <c r="AA2268" s="4"/>
      <c r="AB2268" s="4"/>
    </row>
    <row r="2269" customFormat="false" ht="75" hidden="false" customHeight="true" outlineLevel="0" collapsed="false">
      <c r="A2269" s="4" t="s">
        <v>16745</v>
      </c>
      <c r="B2269" s="4" t="s">
        <v>16746</v>
      </c>
      <c r="C2269" s="4" t="s">
        <v>16747</v>
      </c>
      <c r="D2269" s="4" t="n">
        <v>2023</v>
      </c>
      <c r="E2269" s="4" t="s">
        <v>91</v>
      </c>
      <c r="F2269" s="4" t="s">
        <v>12007</v>
      </c>
      <c r="G2269" s="4" t="str">
        <f aca="false">IF(LEFT(I2269,3)="R1 ","L6",IF(D2269&gt;=2014,"L1",IF(D2269&gt;=1998,"L2",IF(D2269&gt;=1987,"L3",IF(D2269&gt;=1978,"L4",IF(D2269&gt;=1965,"L5","L6"))))))</f>
        <v>L1</v>
      </c>
      <c r="H2269" s="4" t="str">
        <f aca="false">IFERROR(INDEX(Lanes!$C$2:$C$60,MATCH(LEFT(I2269,FIND(" ",I2269)-1),Lanes!$A$2:$A$60,0)),"?")</f>
        <v>Core</v>
      </c>
      <c r="I2269" s="4" t="s">
        <v>14242</v>
      </c>
      <c r="J2269" s="4"/>
      <c r="K2269" s="4" t="s">
        <v>2528</v>
      </c>
      <c r="L2269" s="4" t="s">
        <v>472</v>
      </c>
      <c r="M2269" s="4" t="s">
        <v>11250</v>
      </c>
      <c r="N2269" s="4"/>
      <c r="O2269" s="4" t="s">
        <v>16748</v>
      </c>
      <c r="P2269" s="2" t="s">
        <v>16749</v>
      </c>
      <c r="Q2269" s="2" t="s">
        <v>16750</v>
      </c>
      <c r="R2269" s="4" t="s">
        <v>50</v>
      </c>
      <c r="S2269" s="4" t="s">
        <v>16751</v>
      </c>
      <c r="T2269" s="4" t="s">
        <v>107</v>
      </c>
      <c r="U2269" s="4"/>
      <c r="V2269" s="4" t="s">
        <v>10702</v>
      </c>
      <c r="W2269" s="4"/>
      <c r="X2269" s="2" t="s">
        <v>16752</v>
      </c>
      <c r="Y2269" s="4" t="s">
        <v>77</v>
      </c>
      <c r="Z2269" s="4"/>
      <c r="AA2269" s="4"/>
      <c r="AB2269" s="4"/>
    </row>
    <row r="2270" customFormat="false" ht="75" hidden="false" customHeight="true" outlineLevel="0" collapsed="false">
      <c r="A2270" s="4" t="s">
        <v>16753</v>
      </c>
      <c r="B2270" s="4" t="s">
        <v>16754</v>
      </c>
      <c r="C2270" s="4" t="s">
        <v>16755</v>
      </c>
      <c r="D2270" s="4" t="n">
        <v>2023</v>
      </c>
      <c r="E2270" s="4" t="s">
        <v>91</v>
      </c>
      <c r="F2270" s="4" t="s">
        <v>1528</v>
      </c>
      <c r="G2270" s="4" t="str">
        <f aca="false">IF(LEFT(I2270,3)="R1 ","L6",IF(D2270&gt;=2014,"L1",IF(D2270&gt;=1998,"L2",IF(D2270&gt;=1987,"L3",IF(D2270&gt;=1978,"L4",IF(D2270&gt;=1965,"L5","L6"))))))</f>
        <v>L1</v>
      </c>
      <c r="H2270" s="4" t="str">
        <f aca="false">IFERROR(INDEX(Lanes!$C$2:$C$60,MATCH(LEFT(I2270,FIND(" ",I2270)-1),Lanes!$A$2:$A$60,0)),"?")</f>
        <v>Core</v>
      </c>
      <c r="I2270" s="4" t="s">
        <v>14242</v>
      </c>
      <c r="J2270" s="4"/>
      <c r="K2270" s="4" t="s">
        <v>2528</v>
      </c>
      <c r="L2270" s="4" t="s">
        <v>753</v>
      </c>
      <c r="M2270" s="4" t="s">
        <v>16756</v>
      </c>
      <c r="N2270" s="4"/>
      <c r="O2270" s="4" t="s">
        <v>16757</v>
      </c>
      <c r="P2270" s="2" t="s">
        <v>16758</v>
      </c>
      <c r="Q2270" s="2" t="s">
        <v>16759</v>
      </c>
      <c r="R2270" s="4" t="s">
        <v>50</v>
      </c>
      <c r="S2270" s="4" t="s">
        <v>16760</v>
      </c>
      <c r="T2270" s="4" t="s">
        <v>107</v>
      </c>
      <c r="U2270" s="4"/>
      <c r="V2270" s="4"/>
      <c r="W2270" s="4"/>
      <c r="X2270" s="2" t="s">
        <v>16761</v>
      </c>
      <c r="Y2270" s="4" t="s">
        <v>77</v>
      </c>
      <c r="Z2270" s="4"/>
      <c r="AA2270" s="4"/>
      <c r="AB2270" s="4"/>
    </row>
    <row r="2271" customFormat="false" ht="75" hidden="false" customHeight="true" outlineLevel="0" collapsed="false">
      <c r="A2271" s="4" t="s">
        <v>16762</v>
      </c>
      <c r="B2271" s="4" t="s">
        <v>16754</v>
      </c>
      <c r="C2271" s="4" t="s">
        <v>16763</v>
      </c>
      <c r="D2271" s="4" t="n">
        <v>2026</v>
      </c>
      <c r="E2271" s="4" t="s">
        <v>91</v>
      </c>
      <c r="F2271" s="4" t="s">
        <v>1528</v>
      </c>
      <c r="G2271" s="4" t="str">
        <f aca="false">IF(LEFT(I2271,3)="R1 ","L6",IF(D2271&gt;=2014,"L1",IF(D2271&gt;=1998,"L2",IF(D2271&gt;=1987,"L3",IF(D2271&gt;=1978,"L4",IF(D2271&gt;=1965,"L5","L6"))))))</f>
        <v>L1</v>
      </c>
      <c r="H2271" s="4" t="str">
        <f aca="false">IFERROR(INDEX(Lanes!$C$2:$C$60,MATCH(LEFT(I2271,FIND(" ",I2271)-1),Lanes!$A$2:$A$60,0)),"?")</f>
        <v>Core</v>
      </c>
      <c r="I2271" s="4" t="s">
        <v>14242</v>
      </c>
      <c r="J2271" s="4"/>
      <c r="K2271" s="4" t="s">
        <v>2528</v>
      </c>
      <c r="L2271" s="4" t="s">
        <v>753</v>
      </c>
      <c r="M2271" s="4" t="s">
        <v>16756</v>
      </c>
      <c r="N2271" s="4"/>
      <c r="O2271" s="4" t="s">
        <v>16764</v>
      </c>
      <c r="P2271" s="2" t="s">
        <v>16765</v>
      </c>
      <c r="Q2271" s="2" t="s">
        <v>16766</v>
      </c>
      <c r="R2271" s="4" t="s">
        <v>50</v>
      </c>
      <c r="S2271" s="4" t="s">
        <v>16767</v>
      </c>
      <c r="T2271" s="4" t="s">
        <v>107</v>
      </c>
      <c r="U2271" s="4"/>
      <c r="V2271" s="4"/>
      <c r="W2271" s="4"/>
      <c r="X2271" s="2" t="s">
        <v>16768</v>
      </c>
      <c r="Y2271" s="4" t="s">
        <v>77</v>
      </c>
      <c r="Z2271" s="4"/>
      <c r="AA2271" s="4"/>
      <c r="AB2271" s="4"/>
    </row>
    <row r="2272" customFormat="false" ht="75" hidden="false" customHeight="true" outlineLevel="0" collapsed="false">
      <c r="A2272" s="4" t="s">
        <v>16769</v>
      </c>
      <c r="B2272" s="4" t="s">
        <v>16770</v>
      </c>
      <c r="C2272" s="4" t="s">
        <v>16771</v>
      </c>
      <c r="D2272" s="4" t="n">
        <v>2018</v>
      </c>
      <c r="E2272" s="4" t="s">
        <v>91</v>
      </c>
      <c r="F2272" s="4" t="s">
        <v>10571</v>
      </c>
      <c r="G2272" s="4" t="str">
        <f aca="false">IF(LEFT(I2272,3)="R1 ","L6",IF(D2272&gt;=2014,"L1",IF(D2272&gt;=1998,"L2",IF(D2272&gt;=1987,"L3",IF(D2272&gt;=1978,"L4",IF(D2272&gt;=1965,"L5","L6"))))))</f>
        <v>L1</v>
      </c>
      <c r="H2272" s="4" t="str">
        <f aca="false">IFERROR(INDEX(Lanes!$C$2:$C$60,MATCH(LEFT(I2272,FIND(" ",I2272)-1),Lanes!$A$2:$A$60,0)),"?")</f>
        <v>Core</v>
      </c>
      <c r="I2272" s="4" t="s">
        <v>14242</v>
      </c>
      <c r="J2272" s="4" t="s">
        <v>13654</v>
      </c>
      <c r="K2272" s="4" t="s">
        <v>2528</v>
      </c>
      <c r="L2272" s="4" t="s">
        <v>516</v>
      </c>
      <c r="M2272" s="4" t="s">
        <v>10189</v>
      </c>
      <c r="N2272" s="4" t="s">
        <v>11260</v>
      </c>
      <c r="O2272" s="4" t="s">
        <v>16772</v>
      </c>
      <c r="P2272" s="2" t="s">
        <v>16773</v>
      </c>
      <c r="Q2272" s="2" t="s">
        <v>16774</v>
      </c>
      <c r="R2272" s="4" t="s">
        <v>50</v>
      </c>
      <c r="S2272" s="4" t="s">
        <v>16775</v>
      </c>
      <c r="T2272" s="4" t="s">
        <v>107</v>
      </c>
      <c r="U2272" s="4"/>
      <c r="V2272" s="4"/>
      <c r="W2272" s="4"/>
      <c r="X2272" s="2" t="s">
        <v>16776</v>
      </c>
      <c r="Y2272" s="4" t="s">
        <v>77</v>
      </c>
      <c r="Z2272" s="4"/>
      <c r="AA2272" s="4"/>
      <c r="AB2272" s="4"/>
    </row>
    <row r="2273" customFormat="false" ht="75" hidden="false" customHeight="true" outlineLevel="0" collapsed="false">
      <c r="A2273" s="4" t="s">
        <v>16777</v>
      </c>
      <c r="B2273" s="4" t="s">
        <v>16770</v>
      </c>
      <c r="C2273" s="4" t="s">
        <v>16778</v>
      </c>
      <c r="D2273" s="4" t="n">
        <v>2020</v>
      </c>
      <c r="E2273" s="4" t="s">
        <v>91</v>
      </c>
      <c r="F2273" s="4" t="s">
        <v>10571</v>
      </c>
      <c r="G2273" s="4" t="str">
        <f aca="false">IF(LEFT(I2273,3)="R1 ","L6",IF(D2273&gt;=2014,"L1",IF(D2273&gt;=1998,"L2",IF(D2273&gt;=1987,"L3",IF(D2273&gt;=1978,"L4",IF(D2273&gt;=1965,"L5","L6"))))))</f>
        <v>L1</v>
      </c>
      <c r="H2273" s="4" t="str">
        <f aca="false">IFERROR(INDEX(Lanes!$C$2:$C$60,MATCH(LEFT(I2273,FIND(" ",I2273)-1),Lanes!$A$2:$A$60,0)),"?")</f>
        <v>Core</v>
      </c>
      <c r="I2273" s="4" t="s">
        <v>14242</v>
      </c>
      <c r="J2273" s="4" t="s">
        <v>13654</v>
      </c>
      <c r="K2273" s="4" t="s">
        <v>2528</v>
      </c>
      <c r="L2273" s="4" t="s">
        <v>516</v>
      </c>
      <c r="M2273" s="4" t="s">
        <v>10189</v>
      </c>
      <c r="N2273" s="4" t="s">
        <v>11260</v>
      </c>
      <c r="O2273" s="4" t="s">
        <v>16779</v>
      </c>
      <c r="P2273" s="2" t="s">
        <v>16780</v>
      </c>
      <c r="Q2273" s="2" t="s">
        <v>16781</v>
      </c>
      <c r="R2273" s="4" t="s">
        <v>50</v>
      </c>
      <c r="S2273" s="4" t="s">
        <v>16782</v>
      </c>
      <c r="T2273" s="4" t="s">
        <v>52</v>
      </c>
      <c r="U2273" s="4"/>
      <c r="V2273" s="4"/>
      <c r="W2273" s="4"/>
      <c r="X2273" s="2" t="s">
        <v>16783</v>
      </c>
      <c r="Y2273" s="4" t="s">
        <v>77</v>
      </c>
      <c r="Z2273" s="4"/>
      <c r="AA2273" s="4"/>
      <c r="AB2273" s="4"/>
    </row>
    <row r="2274" customFormat="false" ht="75" hidden="false" customHeight="true" outlineLevel="0" collapsed="false">
      <c r="A2274" s="4" t="s">
        <v>16784</v>
      </c>
      <c r="B2274" s="4" t="s">
        <v>16785</v>
      </c>
      <c r="C2274" s="4" t="s">
        <v>16786</v>
      </c>
      <c r="D2274" s="4" t="n">
        <v>2015</v>
      </c>
      <c r="E2274" s="4" t="s">
        <v>91</v>
      </c>
      <c r="F2274" s="4" t="s">
        <v>9938</v>
      </c>
      <c r="G2274" s="4" t="str">
        <f aca="false">IF(LEFT(I2274,3)="R1 ","L6",IF(D2274&gt;=2014,"L1",IF(D2274&gt;=1998,"L2",IF(D2274&gt;=1987,"L3",IF(D2274&gt;=1978,"L4",IF(D2274&gt;=1965,"L5","L6"))))))</f>
        <v>L1</v>
      </c>
      <c r="H2274" s="4" t="str">
        <f aca="false">IFERROR(INDEX(Lanes!$C$2:$C$60,MATCH(LEFT(I2274,FIND(" ",I2274)-1),Lanes!$A$2:$A$60,0)),"?")</f>
        <v>Core</v>
      </c>
      <c r="I2274" s="4" t="s">
        <v>14242</v>
      </c>
      <c r="J2274" s="4" t="s">
        <v>9521</v>
      </c>
      <c r="K2274" s="4" t="s">
        <v>2528</v>
      </c>
      <c r="L2274" s="4" t="s">
        <v>352</v>
      </c>
      <c r="M2274" s="4" t="s">
        <v>353</v>
      </c>
      <c r="N2274" s="4" t="s">
        <v>16787</v>
      </c>
      <c r="O2274" s="4" t="s">
        <v>16788</v>
      </c>
      <c r="P2274" s="2" t="s">
        <v>16789</v>
      </c>
      <c r="Q2274" s="2" t="s">
        <v>16790</v>
      </c>
      <c r="R2274" s="4" t="s">
        <v>50</v>
      </c>
      <c r="S2274" s="4" t="s">
        <v>16791</v>
      </c>
      <c r="T2274" s="4" t="s">
        <v>52</v>
      </c>
      <c r="U2274" s="4"/>
      <c r="V2274" s="4"/>
      <c r="W2274" s="4"/>
      <c r="X2274" s="2" t="s">
        <v>16792</v>
      </c>
      <c r="Y2274" s="4" t="s">
        <v>77</v>
      </c>
      <c r="Z2274" s="4"/>
      <c r="AA2274" s="4"/>
      <c r="AB2274" s="4"/>
    </row>
    <row r="2275" customFormat="false" ht="75" hidden="false" customHeight="true" outlineLevel="0" collapsed="false">
      <c r="A2275" s="4" t="s">
        <v>16793</v>
      </c>
      <c r="B2275" s="4" t="s">
        <v>16785</v>
      </c>
      <c r="C2275" s="4" t="s">
        <v>16794</v>
      </c>
      <c r="D2275" s="4" t="n">
        <v>2016</v>
      </c>
      <c r="E2275" s="4" t="s">
        <v>91</v>
      </c>
      <c r="F2275" s="4" t="s">
        <v>9938</v>
      </c>
      <c r="G2275" s="4" t="str">
        <f aca="false">IF(LEFT(I2275,3)="R1 ","L6",IF(D2275&gt;=2014,"L1",IF(D2275&gt;=1998,"L2",IF(D2275&gt;=1987,"L3",IF(D2275&gt;=1978,"L4",IF(D2275&gt;=1965,"L5","L6"))))))</f>
        <v>L1</v>
      </c>
      <c r="H2275" s="4" t="str">
        <f aca="false">IFERROR(INDEX(Lanes!$C$2:$C$60,MATCH(LEFT(I2275,FIND(" ",I2275)-1),Lanes!$A$2:$A$60,0)),"?")</f>
        <v>Core</v>
      </c>
      <c r="I2275" s="4" t="s">
        <v>14242</v>
      </c>
      <c r="J2275" s="4" t="s">
        <v>9521</v>
      </c>
      <c r="K2275" s="4" t="s">
        <v>2528</v>
      </c>
      <c r="L2275" s="4" t="s">
        <v>352</v>
      </c>
      <c r="M2275" s="4" t="s">
        <v>353</v>
      </c>
      <c r="N2275" s="4" t="s">
        <v>16787</v>
      </c>
      <c r="O2275" s="4" t="s">
        <v>16795</v>
      </c>
      <c r="P2275" s="2" t="s">
        <v>16796</v>
      </c>
      <c r="Q2275" s="2" t="s">
        <v>16797</v>
      </c>
      <c r="R2275" s="4" t="s">
        <v>50</v>
      </c>
      <c r="S2275" s="4" t="s">
        <v>16798</v>
      </c>
      <c r="T2275" s="4" t="s">
        <v>107</v>
      </c>
      <c r="U2275" s="4"/>
      <c r="V2275" s="4"/>
      <c r="W2275" s="4"/>
      <c r="X2275" s="2" t="s">
        <v>16792</v>
      </c>
      <c r="Y2275" s="4" t="s">
        <v>77</v>
      </c>
      <c r="Z2275" s="4"/>
      <c r="AA2275" s="4"/>
      <c r="AB2275" s="4"/>
    </row>
    <row r="2276" customFormat="false" ht="75" hidden="false" customHeight="true" outlineLevel="0" collapsed="false">
      <c r="A2276" s="4" t="s">
        <v>16799</v>
      </c>
      <c r="B2276" s="4" t="s">
        <v>16800</v>
      </c>
      <c r="C2276" s="4" t="s">
        <v>16801</v>
      </c>
      <c r="D2276" s="4" t="n">
        <v>2020</v>
      </c>
      <c r="E2276" s="4" t="s">
        <v>91</v>
      </c>
      <c r="F2276" s="4" t="s">
        <v>10544</v>
      </c>
      <c r="G2276" s="4" t="str">
        <f aca="false">IF(LEFT(I2276,3)="R1 ","L6",IF(D2276&gt;=2014,"L1",IF(D2276&gt;=1998,"L2",IF(D2276&gt;=1987,"L3",IF(D2276&gt;=1978,"L4",IF(D2276&gt;=1965,"L5","L6"))))))</f>
        <v>L1</v>
      </c>
      <c r="H2276" s="4" t="str">
        <f aca="false">IFERROR(INDEX(Lanes!$C$2:$C$60,MATCH(LEFT(I2276,FIND(" ",I2276)-1),Lanes!$A$2:$A$60,0)),"?")</f>
        <v>Core</v>
      </c>
      <c r="I2276" s="4" t="s">
        <v>14242</v>
      </c>
      <c r="J2276" s="4"/>
      <c r="K2276" s="4" t="s">
        <v>2528</v>
      </c>
      <c r="L2276" s="4" t="s">
        <v>472</v>
      </c>
      <c r="M2276" s="4" t="s">
        <v>16802</v>
      </c>
      <c r="N2276" s="4"/>
      <c r="O2276" s="4" t="s">
        <v>16803</v>
      </c>
      <c r="P2276" s="2" t="s">
        <v>16804</v>
      </c>
      <c r="Q2276" s="2" t="s">
        <v>16805</v>
      </c>
      <c r="R2276" s="4" t="s">
        <v>50</v>
      </c>
      <c r="S2276" s="4" t="s">
        <v>16806</v>
      </c>
      <c r="T2276" s="4" t="s">
        <v>107</v>
      </c>
      <c r="U2276" s="4"/>
      <c r="V2276" s="4"/>
      <c r="W2276" s="4" t="s">
        <v>75</v>
      </c>
      <c r="X2276" s="2" t="s">
        <v>16807</v>
      </c>
      <c r="Y2276" s="4" t="s">
        <v>54</v>
      </c>
      <c r="Z2276" s="4"/>
      <c r="AA2276" s="4"/>
      <c r="AB2276" s="4"/>
    </row>
    <row r="2277" customFormat="false" ht="75" hidden="false" customHeight="true" outlineLevel="0" collapsed="false">
      <c r="A2277" s="4" t="s">
        <v>16808</v>
      </c>
      <c r="B2277" s="4" t="s">
        <v>16809</v>
      </c>
      <c r="C2277" s="4" t="s">
        <v>16810</v>
      </c>
      <c r="D2277" s="4" t="n">
        <v>2013</v>
      </c>
      <c r="E2277" s="4" t="s">
        <v>91</v>
      </c>
      <c r="F2277" s="4" t="s">
        <v>469</v>
      </c>
      <c r="G2277" s="4" t="str">
        <f aca="false">IF(LEFT(I2277,3)="R1 ","L6",IF(D2277&gt;=2014,"L1",IF(D2277&gt;=1998,"L2",IF(D2277&gt;=1987,"L3",IF(D2277&gt;=1978,"L4",IF(D2277&gt;=1965,"L5","L6"))))))</f>
        <v>L2</v>
      </c>
      <c r="H2277" s="4" t="str">
        <f aca="false">IFERROR(INDEX(Lanes!$C$2:$C$60,MATCH(LEFT(I2277,FIND(" ",I2277)-1),Lanes!$A$2:$A$60,0)),"?")</f>
        <v>Core</v>
      </c>
      <c r="I2277" s="4" t="s">
        <v>16811</v>
      </c>
      <c r="J2277" s="4"/>
      <c r="K2277" s="4" t="s">
        <v>471</v>
      </c>
      <c r="L2277" s="4" t="s">
        <v>10491</v>
      </c>
      <c r="M2277" s="4" t="s">
        <v>10492</v>
      </c>
      <c r="N2277" s="4" t="s">
        <v>10491</v>
      </c>
      <c r="O2277" s="4" t="s">
        <v>16812</v>
      </c>
      <c r="P2277" s="2" t="s">
        <v>16813</v>
      </c>
      <c r="Q2277" s="2" t="s">
        <v>16814</v>
      </c>
      <c r="R2277" s="4" t="s">
        <v>50</v>
      </c>
      <c r="S2277" s="4" t="s">
        <v>16815</v>
      </c>
      <c r="T2277" s="4" t="s">
        <v>52</v>
      </c>
      <c r="U2277" s="4"/>
      <c r="V2277" s="4"/>
      <c r="W2277" s="4" t="s">
        <v>75</v>
      </c>
      <c r="X2277" s="2" t="s">
        <v>16816</v>
      </c>
      <c r="Y2277" s="4" t="s">
        <v>54</v>
      </c>
      <c r="Z2277" s="4"/>
      <c r="AA2277" s="4"/>
      <c r="AB2277" s="4"/>
    </row>
    <row r="2278" customFormat="false" ht="75" hidden="false" customHeight="true" outlineLevel="0" collapsed="false">
      <c r="A2278" s="4" t="s">
        <v>16817</v>
      </c>
      <c r="B2278" s="4" t="s">
        <v>16809</v>
      </c>
      <c r="C2278" s="4" t="s">
        <v>16818</v>
      </c>
      <c r="D2278" s="4" t="n">
        <v>2015</v>
      </c>
      <c r="E2278" s="4" t="s">
        <v>91</v>
      </c>
      <c r="F2278" s="4" t="s">
        <v>469</v>
      </c>
      <c r="G2278" s="4" t="str">
        <f aca="false">IF(LEFT(I2278,3)="R1 ","L6",IF(D2278&gt;=2014,"L1",IF(D2278&gt;=1998,"L2",IF(D2278&gt;=1987,"L3",IF(D2278&gt;=1978,"L4",IF(D2278&gt;=1965,"L5","L6"))))))</f>
        <v>L1</v>
      </c>
      <c r="H2278" s="4" t="str">
        <f aca="false">IFERROR(INDEX(Lanes!$C$2:$C$60,MATCH(LEFT(I2278,FIND(" ",I2278)-1),Lanes!$A$2:$A$60,0)),"?")</f>
        <v>Core</v>
      </c>
      <c r="I2278" s="4" t="s">
        <v>16811</v>
      </c>
      <c r="J2278" s="4" t="s">
        <v>7454</v>
      </c>
      <c r="K2278" s="4" t="s">
        <v>471</v>
      </c>
      <c r="L2278" s="4" t="s">
        <v>10491</v>
      </c>
      <c r="M2278" s="4" t="s">
        <v>10492</v>
      </c>
      <c r="N2278" s="4" t="s">
        <v>10491</v>
      </c>
      <c r="O2278" s="4" t="s">
        <v>16819</v>
      </c>
      <c r="P2278" s="2" t="s">
        <v>16820</v>
      </c>
      <c r="Q2278" s="2" t="s">
        <v>16821</v>
      </c>
      <c r="R2278" s="4" t="s">
        <v>50</v>
      </c>
      <c r="S2278" s="4" t="s">
        <v>16822</v>
      </c>
      <c r="T2278" s="4" t="s">
        <v>107</v>
      </c>
      <c r="U2278" s="4"/>
      <c r="V2278" s="4"/>
      <c r="W2278" s="4" t="s">
        <v>75</v>
      </c>
      <c r="X2278" s="2" t="s">
        <v>16823</v>
      </c>
      <c r="Y2278" s="4" t="s">
        <v>54</v>
      </c>
      <c r="Z2278" s="4"/>
      <c r="AA2278" s="4"/>
      <c r="AB2278" s="4"/>
    </row>
    <row r="2279" customFormat="false" ht="75" hidden="false" customHeight="true" outlineLevel="0" collapsed="false">
      <c r="A2279" s="4" t="s">
        <v>16824</v>
      </c>
      <c r="B2279" s="4" t="s">
        <v>16825</v>
      </c>
      <c r="C2279" s="4" t="s">
        <v>16826</v>
      </c>
      <c r="D2279" s="4" t="n">
        <v>2022</v>
      </c>
      <c r="E2279" s="4" t="s">
        <v>91</v>
      </c>
      <c r="F2279" s="4" t="s">
        <v>14223</v>
      </c>
      <c r="G2279" s="4" t="str">
        <f aca="false">IF(LEFT(I2279,3)="R1 ","L6",IF(D2279&gt;=2014,"L1",IF(D2279&gt;=1998,"L2",IF(D2279&gt;=1987,"L3",IF(D2279&gt;=1978,"L4",IF(D2279&gt;=1965,"L5","L6"))))))</f>
        <v>L1</v>
      </c>
      <c r="H2279" s="4" t="str">
        <f aca="false">IFERROR(INDEX(Lanes!$C$2:$C$60,MATCH(LEFT(I2279,FIND(" ",I2279)-1),Lanes!$A$2:$A$60,0)),"?")</f>
        <v>Core</v>
      </c>
      <c r="I2279" s="4" t="s">
        <v>16811</v>
      </c>
      <c r="J2279" s="4" t="s">
        <v>16827</v>
      </c>
      <c r="K2279" s="4" t="s">
        <v>351</v>
      </c>
      <c r="L2279" s="4" t="s">
        <v>10491</v>
      </c>
      <c r="M2279" s="4" t="s">
        <v>10492</v>
      </c>
      <c r="N2279" s="4" t="s">
        <v>10491</v>
      </c>
      <c r="O2279" s="4" t="s">
        <v>16828</v>
      </c>
      <c r="P2279" s="2" t="s">
        <v>16829</v>
      </c>
      <c r="Q2279" s="2" t="s">
        <v>16830</v>
      </c>
      <c r="R2279" s="4" t="s">
        <v>50</v>
      </c>
      <c r="S2279" s="4" t="s">
        <v>16831</v>
      </c>
      <c r="T2279" s="4" t="s">
        <v>52</v>
      </c>
      <c r="U2279" s="4"/>
      <c r="V2279" s="4" t="s">
        <v>9723</v>
      </c>
      <c r="W2279" s="4" t="s">
        <v>75</v>
      </c>
      <c r="X2279" s="2" t="s">
        <v>16832</v>
      </c>
      <c r="Y2279" s="4" t="s">
        <v>54</v>
      </c>
      <c r="Z2279" s="4"/>
      <c r="AA2279" s="4"/>
      <c r="AB2279" s="4"/>
    </row>
    <row r="2280" customFormat="false" ht="75" hidden="false" customHeight="true" outlineLevel="0" collapsed="false">
      <c r="A2280" s="4" t="s">
        <v>16833</v>
      </c>
      <c r="B2280" s="4" t="s">
        <v>16825</v>
      </c>
      <c r="C2280" s="4" t="s">
        <v>16834</v>
      </c>
      <c r="D2280" s="4" t="n">
        <v>2025</v>
      </c>
      <c r="E2280" s="4" t="s">
        <v>91</v>
      </c>
      <c r="F2280" s="4" t="s">
        <v>2083</v>
      </c>
      <c r="G2280" s="4" t="str">
        <f aca="false">IF(LEFT(I2280,3)="R1 ","L6",IF(D2280&gt;=2014,"L1",IF(D2280&gt;=1998,"L2",IF(D2280&gt;=1987,"L3",IF(D2280&gt;=1978,"L4",IF(D2280&gt;=1965,"L5","L6"))))))</f>
        <v>L1</v>
      </c>
      <c r="H2280" s="4" t="str">
        <f aca="false">IFERROR(INDEX(Lanes!$C$2:$C$60,MATCH(LEFT(I2280,FIND(" ",I2280)-1),Lanes!$A$2:$A$60,0)),"?")</f>
        <v>Core</v>
      </c>
      <c r="I2280" s="4" t="s">
        <v>16811</v>
      </c>
      <c r="J2280" s="4"/>
      <c r="K2280" s="4" t="s">
        <v>351</v>
      </c>
      <c r="L2280" s="4" t="s">
        <v>10491</v>
      </c>
      <c r="M2280" s="4" t="s">
        <v>10492</v>
      </c>
      <c r="N2280" s="4" t="s">
        <v>10491</v>
      </c>
      <c r="O2280" s="4" t="s">
        <v>16835</v>
      </c>
      <c r="P2280" s="2" t="s">
        <v>16836</v>
      </c>
      <c r="Q2280" s="2" t="s">
        <v>16837</v>
      </c>
      <c r="R2280" s="4" t="s">
        <v>50</v>
      </c>
      <c r="S2280" s="4" t="s">
        <v>16834</v>
      </c>
      <c r="T2280" s="4" t="s">
        <v>107</v>
      </c>
      <c r="U2280" s="4"/>
      <c r="V2280" s="4" t="s">
        <v>10576</v>
      </c>
      <c r="W2280" s="4" t="s">
        <v>75</v>
      </c>
      <c r="X2280" s="2" t="s">
        <v>16838</v>
      </c>
      <c r="Y2280" s="4" t="s">
        <v>77</v>
      </c>
      <c r="Z2280" s="4"/>
      <c r="AA2280" s="4"/>
      <c r="AB2280" s="4"/>
    </row>
    <row r="2281" customFormat="false" ht="75" hidden="false" customHeight="true" outlineLevel="0" collapsed="false">
      <c r="A2281" s="4" t="s">
        <v>16839</v>
      </c>
      <c r="B2281" s="4" t="s">
        <v>16840</v>
      </c>
      <c r="C2281" s="4" t="s">
        <v>16841</v>
      </c>
      <c r="D2281" s="4" t="n">
        <v>2021</v>
      </c>
      <c r="E2281" s="4" t="s">
        <v>91</v>
      </c>
      <c r="F2281" s="4" t="s">
        <v>12513</v>
      </c>
      <c r="G2281" s="4" t="str">
        <f aca="false">IF(LEFT(I2281,3)="R1 ","L6",IF(D2281&gt;=2014,"L1",IF(D2281&gt;=1998,"L2",IF(D2281&gt;=1987,"L3",IF(D2281&gt;=1978,"L4",IF(D2281&gt;=1965,"L5","L6"))))))</f>
        <v>L1</v>
      </c>
      <c r="H2281" s="4" t="str">
        <f aca="false">IFERROR(INDEX(Lanes!$C$2:$C$60,MATCH(LEFT(I2281,FIND(" ",I2281)-1),Lanes!$A$2:$A$60,0)),"?")</f>
        <v>Core</v>
      </c>
      <c r="I2281" s="4" t="s">
        <v>16811</v>
      </c>
      <c r="J2281" s="4"/>
      <c r="K2281" s="4" t="s">
        <v>925</v>
      </c>
      <c r="L2281" s="4" t="s">
        <v>10491</v>
      </c>
      <c r="M2281" s="4" t="s">
        <v>10492</v>
      </c>
      <c r="N2281" s="4" t="s">
        <v>10491</v>
      </c>
      <c r="O2281" s="4" t="s">
        <v>16842</v>
      </c>
      <c r="P2281" s="2" t="s">
        <v>16843</v>
      </c>
      <c r="Q2281" s="2" t="s">
        <v>16844</v>
      </c>
      <c r="R2281" s="4" t="s">
        <v>50</v>
      </c>
      <c r="S2281" s="4" t="s">
        <v>16845</v>
      </c>
      <c r="T2281" s="4" t="s">
        <v>107</v>
      </c>
      <c r="U2281" s="4"/>
      <c r="V2281" s="4"/>
      <c r="W2281" s="4" t="s">
        <v>75</v>
      </c>
      <c r="X2281" s="2" t="s">
        <v>16846</v>
      </c>
      <c r="Y2281" s="4" t="s">
        <v>54</v>
      </c>
      <c r="Z2281" s="4"/>
      <c r="AA2281" s="4"/>
      <c r="AB2281" s="4"/>
    </row>
    <row r="2282" customFormat="false" ht="75" hidden="false" customHeight="true" outlineLevel="0" collapsed="false">
      <c r="A2282" s="4" t="s">
        <v>16847</v>
      </c>
      <c r="B2282" s="4" t="s">
        <v>16848</v>
      </c>
      <c r="C2282" s="4" t="s">
        <v>16849</v>
      </c>
      <c r="D2282" s="4" t="n">
        <v>2025</v>
      </c>
      <c r="E2282" s="4" t="s">
        <v>91</v>
      </c>
      <c r="F2282" s="4" t="s">
        <v>1142</v>
      </c>
      <c r="G2282" s="4" t="str">
        <f aca="false">IF(LEFT(I2282,3)="R1 ","L6",IF(D2282&gt;=2014,"L1",IF(D2282&gt;=1998,"L2",IF(D2282&gt;=1987,"L3",IF(D2282&gt;=1978,"L4",IF(D2282&gt;=1965,"L5","L6"))))))</f>
        <v>L1</v>
      </c>
      <c r="H2282" s="4" t="str">
        <f aca="false">IFERROR(INDEX(Lanes!$C$2:$C$60,MATCH(LEFT(I2282,FIND(" ",I2282)-1),Lanes!$A$2:$A$60,0)),"?")</f>
        <v>Core</v>
      </c>
      <c r="I2282" s="4" t="s">
        <v>16811</v>
      </c>
      <c r="J2282" s="4"/>
      <c r="K2282" s="4" t="s">
        <v>925</v>
      </c>
      <c r="L2282" s="4" t="s">
        <v>10491</v>
      </c>
      <c r="M2282" s="4" t="s">
        <v>10492</v>
      </c>
      <c r="N2282" s="4" t="s">
        <v>10491</v>
      </c>
      <c r="O2282" s="4" t="s">
        <v>16850</v>
      </c>
      <c r="P2282" s="2" t="s">
        <v>16851</v>
      </c>
      <c r="Q2282" s="2" t="s">
        <v>16852</v>
      </c>
      <c r="R2282" s="4" t="s">
        <v>50</v>
      </c>
      <c r="S2282" s="4" t="s">
        <v>16853</v>
      </c>
      <c r="T2282" s="4" t="s">
        <v>107</v>
      </c>
      <c r="U2282" s="4"/>
      <c r="V2282" s="4" t="s">
        <v>11346</v>
      </c>
      <c r="W2282" s="4" t="s">
        <v>75</v>
      </c>
      <c r="X2282" s="2" t="s">
        <v>16854</v>
      </c>
      <c r="Y2282" s="4" t="s">
        <v>77</v>
      </c>
      <c r="Z2282" s="4"/>
      <c r="AA2282" s="4"/>
      <c r="AB2282" s="4"/>
    </row>
    <row r="2283" customFormat="false" ht="75" hidden="false" customHeight="true" outlineLevel="0" collapsed="false">
      <c r="A2283" s="4" t="s">
        <v>16855</v>
      </c>
      <c r="B2283" s="4" t="s">
        <v>16848</v>
      </c>
      <c r="C2283" s="4" t="s">
        <v>16856</v>
      </c>
      <c r="D2283" s="4" t="n">
        <v>2023</v>
      </c>
      <c r="E2283" s="4" t="s">
        <v>91</v>
      </c>
      <c r="F2283" s="4" t="s">
        <v>12513</v>
      </c>
      <c r="G2283" s="4" t="str">
        <f aca="false">IF(LEFT(I2283,3)="R1 ","L6",IF(D2283&gt;=2014,"L1",IF(D2283&gt;=1998,"L2",IF(D2283&gt;=1987,"L3",IF(D2283&gt;=1978,"L4",IF(D2283&gt;=1965,"L5","L6"))))))</f>
        <v>L1</v>
      </c>
      <c r="H2283" s="4" t="str">
        <f aca="false">IFERROR(INDEX(Lanes!$C$2:$C$60,MATCH(LEFT(I2283,FIND(" ",I2283)-1),Lanes!$A$2:$A$60,0)),"?")</f>
        <v>Core</v>
      </c>
      <c r="I2283" s="4" t="s">
        <v>16811</v>
      </c>
      <c r="J2283" s="4"/>
      <c r="K2283" s="4" t="s">
        <v>925</v>
      </c>
      <c r="L2283" s="4" t="s">
        <v>10491</v>
      </c>
      <c r="M2283" s="4" t="s">
        <v>10492</v>
      </c>
      <c r="N2283" s="4" t="s">
        <v>10491</v>
      </c>
      <c r="O2283" s="4" t="s">
        <v>16857</v>
      </c>
      <c r="P2283" s="2" t="s">
        <v>16858</v>
      </c>
      <c r="Q2283" s="2" t="s">
        <v>16859</v>
      </c>
      <c r="R2283" s="4" t="s">
        <v>50</v>
      </c>
      <c r="S2283" s="4" t="s">
        <v>16856</v>
      </c>
      <c r="T2283" s="4" t="s">
        <v>402</v>
      </c>
      <c r="U2283" s="4"/>
      <c r="V2283" s="4" t="s">
        <v>9716</v>
      </c>
      <c r="W2283" s="4" t="s">
        <v>75</v>
      </c>
      <c r="X2283" s="2" t="s">
        <v>16860</v>
      </c>
      <c r="Y2283" s="4" t="s">
        <v>77</v>
      </c>
      <c r="Z2283" s="4"/>
      <c r="AA2283" s="4"/>
      <c r="AB2283" s="4"/>
    </row>
    <row r="2284" customFormat="false" ht="75" hidden="false" customHeight="true" outlineLevel="0" collapsed="false">
      <c r="A2284" s="4" t="s">
        <v>16861</v>
      </c>
      <c r="B2284" s="4" t="s">
        <v>16862</v>
      </c>
      <c r="C2284" s="4" t="s">
        <v>16863</v>
      </c>
      <c r="D2284" s="4" t="n">
        <v>2022</v>
      </c>
      <c r="E2284" s="4" t="s">
        <v>91</v>
      </c>
      <c r="F2284" s="4" t="s">
        <v>469</v>
      </c>
      <c r="G2284" s="4" t="str">
        <f aca="false">IF(LEFT(I2284,3)="R1 ","L6",IF(D2284&gt;=2014,"L1",IF(D2284&gt;=1998,"L2",IF(D2284&gt;=1987,"L3",IF(D2284&gt;=1978,"L4",IF(D2284&gt;=1965,"L5","L6"))))))</f>
        <v>L1</v>
      </c>
      <c r="H2284" s="4" t="str">
        <f aca="false">IFERROR(INDEX(Lanes!$C$2:$C$60,MATCH(LEFT(I2284,FIND(" ",I2284)-1),Lanes!$A$2:$A$60,0)),"?")</f>
        <v>Core</v>
      </c>
      <c r="I2284" s="4" t="s">
        <v>16811</v>
      </c>
      <c r="J2284" s="4" t="s">
        <v>11749</v>
      </c>
      <c r="K2284" s="4" t="s">
        <v>471</v>
      </c>
      <c r="L2284" s="4" t="s">
        <v>352</v>
      </c>
      <c r="M2284" s="4" t="s">
        <v>353</v>
      </c>
      <c r="N2284" s="4" t="s">
        <v>354</v>
      </c>
      <c r="O2284" s="4" t="s">
        <v>16864</v>
      </c>
      <c r="P2284" s="2" t="s">
        <v>16865</v>
      </c>
      <c r="Q2284" s="2" t="s">
        <v>16866</v>
      </c>
      <c r="R2284" s="4" t="s">
        <v>50</v>
      </c>
      <c r="S2284" s="4" t="s">
        <v>16867</v>
      </c>
      <c r="T2284" s="4" t="s">
        <v>52</v>
      </c>
      <c r="U2284" s="4"/>
      <c r="V2284" s="4" t="s">
        <v>9723</v>
      </c>
      <c r="W2284" s="4" t="s">
        <v>75</v>
      </c>
      <c r="X2284" s="2" t="s">
        <v>16868</v>
      </c>
      <c r="Y2284" s="4" t="s">
        <v>54</v>
      </c>
      <c r="Z2284" s="4"/>
      <c r="AA2284" s="4"/>
      <c r="AB2284" s="4"/>
    </row>
    <row r="2285" customFormat="false" ht="75" hidden="false" customHeight="true" outlineLevel="0" collapsed="false">
      <c r="A2285" s="4" t="s">
        <v>16869</v>
      </c>
      <c r="B2285" s="4" t="s">
        <v>16862</v>
      </c>
      <c r="C2285" s="4" t="s">
        <v>16870</v>
      </c>
      <c r="D2285" s="4" t="n">
        <v>2025</v>
      </c>
      <c r="E2285" s="4" t="s">
        <v>91</v>
      </c>
      <c r="F2285" s="4" t="s">
        <v>469</v>
      </c>
      <c r="G2285" s="4" t="str">
        <f aca="false">IF(LEFT(I2285,3)="R1 ","L6",IF(D2285&gt;=2014,"L1",IF(D2285&gt;=1998,"L2",IF(D2285&gt;=1987,"L3",IF(D2285&gt;=1978,"L4",IF(D2285&gt;=1965,"L5","L6"))))))</f>
        <v>L1</v>
      </c>
      <c r="H2285" s="4" t="str">
        <f aca="false">IFERROR(INDEX(Lanes!$C$2:$C$60,MATCH(LEFT(I2285,FIND(" ",I2285)-1),Lanes!$A$2:$A$60,0)),"?")</f>
        <v>Core</v>
      </c>
      <c r="I2285" s="4" t="s">
        <v>16811</v>
      </c>
      <c r="J2285" s="4"/>
      <c r="K2285" s="4" t="s">
        <v>471</v>
      </c>
      <c r="L2285" s="4" t="s">
        <v>352</v>
      </c>
      <c r="M2285" s="4" t="s">
        <v>353</v>
      </c>
      <c r="N2285" s="4" t="s">
        <v>354</v>
      </c>
      <c r="O2285" s="4" t="s">
        <v>16871</v>
      </c>
      <c r="P2285" s="2" t="s">
        <v>16872</v>
      </c>
      <c r="Q2285" s="2" t="s">
        <v>16873</v>
      </c>
      <c r="R2285" s="4" t="s">
        <v>50</v>
      </c>
      <c r="S2285" s="4" t="s">
        <v>16870</v>
      </c>
      <c r="T2285" s="4" t="s">
        <v>107</v>
      </c>
      <c r="U2285" s="4"/>
      <c r="V2285" s="4" t="s">
        <v>12055</v>
      </c>
      <c r="W2285" s="4" t="s">
        <v>75</v>
      </c>
      <c r="X2285" s="2" t="s">
        <v>16874</v>
      </c>
      <c r="Y2285" s="4" t="s">
        <v>77</v>
      </c>
      <c r="Z2285" s="4"/>
      <c r="AA2285" s="4"/>
      <c r="AB2285" s="4"/>
    </row>
    <row r="2286" customFormat="false" ht="75" hidden="false" customHeight="true" outlineLevel="0" collapsed="false">
      <c r="A2286" s="4" t="s">
        <v>16875</v>
      </c>
      <c r="B2286" s="4" t="s">
        <v>16876</v>
      </c>
      <c r="C2286" s="4" t="s">
        <v>16877</v>
      </c>
      <c r="D2286" s="4" t="n">
        <v>2026</v>
      </c>
      <c r="E2286" s="4" t="s">
        <v>91</v>
      </c>
      <c r="F2286" s="4" t="s">
        <v>1142</v>
      </c>
      <c r="G2286" s="4" t="str">
        <f aca="false">IF(LEFT(I2286,3)="R1 ","L6",IF(D2286&gt;=2014,"L1",IF(D2286&gt;=1998,"L2",IF(D2286&gt;=1987,"L3",IF(D2286&gt;=1978,"L4",IF(D2286&gt;=1965,"L5","L6"))))))</f>
        <v>L1</v>
      </c>
      <c r="H2286" s="4" t="str">
        <f aca="false">IFERROR(INDEX(Lanes!$C$2:$C$60,MATCH(LEFT(I2286,FIND(" ",I2286)-1),Lanes!$A$2:$A$60,0)),"?")</f>
        <v>Core</v>
      </c>
      <c r="I2286" s="4" t="s">
        <v>16811</v>
      </c>
      <c r="J2286" s="4"/>
      <c r="K2286" s="4" t="s">
        <v>925</v>
      </c>
      <c r="L2286" s="4" t="s">
        <v>352</v>
      </c>
      <c r="M2286" s="4" t="s">
        <v>16878</v>
      </c>
      <c r="N2286" s="4" t="s">
        <v>354</v>
      </c>
      <c r="O2286" s="4" t="s">
        <v>16879</v>
      </c>
      <c r="P2286" s="2" t="s">
        <v>16880</v>
      </c>
      <c r="Q2286" s="2" t="s">
        <v>16881</v>
      </c>
      <c r="R2286" s="4" t="s">
        <v>50</v>
      </c>
      <c r="S2286" s="4" t="s">
        <v>16882</v>
      </c>
      <c r="T2286" s="4" t="s">
        <v>402</v>
      </c>
      <c r="U2286" s="4"/>
      <c r="V2286" s="4" t="s">
        <v>11443</v>
      </c>
      <c r="W2286" s="4" t="s">
        <v>75</v>
      </c>
      <c r="X2286" s="2" t="s">
        <v>16883</v>
      </c>
      <c r="Y2286" s="4" t="s">
        <v>77</v>
      </c>
      <c r="Z2286" s="4"/>
      <c r="AA2286" s="4"/>
      <c r="AB2286" s="4"/>
    </row>
    <row r="2287" customFormat="false" ht="75" hidden="false" customHeight="true" outlineLevel="0" collapsed="false">
      <c r="A2287" s="4" t="s">
        <v>16884</v>
      </c>
      <c r="B2287" s="4" t="s">
        <v>16885</v>
      </c>
      <c r="C2287" s="4" t="s">
        <v>16886</v>
      </c>
      <c r="D2287" s="4" t="n">
        <v>2025</v>
      </c>
      <c r="E2287" s="4" t="s">
        <v>91</v>
      </c>
      <c r="F2287" s="4" t="s">
        <v>1142</v>
      </c>
      <c r="G2287" s="4" t="str">
        <f aca="false">IF(LEFT(I2287,3)="R1 ","L6",IF(D2287&gt;=2014,"L1",IF(D2287&gt;=1998,"L2",IF(D2287&gt;=1987,"L3",IF(D2287&gt;=1978,"L4",IF(D2287&gt;=1965,"L5","L6"))))))</f>
        <v>L1</v>
      </c>
      <c r="H2287" s="4" t="str">
        <f aca="false">IFERROR(INDEX(Lanes!$C$2:$C$60,MATCH(LEFT(I2287,FIND(" ",I2287)-1),Lanes!$A$2:$A$60,0)),"?")</f>
        <v>Core</v>
      </c>
      <c r="I2287" s="4" t="s">
        <v>16811</v>
      </c>
      <c r="J2287" s="4"/>
      <c r="K2287" s="4" t="s">
        <v>471</v>
      </c>
      <c r="L2287" s="4" t="s">
        <v>352</v>
      </c>
      <c r="M2287" s="4" t="s">
        <v>6394</v>
      </c>
      <c r="N2287" s="4"/>
      <c r="O2287" s="4" t="s">
        <v>16887</v>
      </c>
      <c r="P2287" s="2" t="s">
        <v>16888</v>
      </c>
      <c r="Q2287" s="2" t="s">
        <v>16889</v>
      </c>
      <c r="R2287" s="4" t="s">
        <v>50</v>
      </c>
      <c r="S2287" s="4" t="s">
        <v>16890</v>
      </c>
      <c r="T2287" s="4" t="s">
        <v>402</v>
      </c>
      <c r="U2287" s="4"/>
      <c r="V2287" s="4" t="s">
        <v>11898</v>
      </c>
      <c r="W2287" s="4" t="s">
        <v>75</v>
      </c>
      <c r="X2287" s="2" t="s">
        <v>16891</v>
      </c>
      <c r="Y2287" s="4" t="s">
        <v>77</v>
      </c>
      <c r="Z2287" s="4"/>
      <c r="AA2287" s="4"/>
      <c r="AB2287" s="4"/>
    </row>
    <row r="2288" customFormat="false" ht="75" hidden="false" customHeight="true" outlineLevel="0" collapsed="false">
      <c r="A2288" s="4" t="s">
        <v>16892</v>
      </c>
      <c r="B2288" s="4" t="s">
        <v>16893</v>
      </c>
      <c r="C2288" s="4" t="s">
        <v>16894</v>
      </c>
      <c r="D2288" s="4" t="n">
        <v>2025</v>
      </c>
      <c r="E2288" s="4" t="s">
        <v>91</v>
      </c>
      <c r="F2288" s="4" t="s">
        <v>16895</v>
      </c>
      <c r="G2288" s="4" t="str">
        <f aca="false">IF(LEFT(I2288,3)="R1 ","L6",IF(D2288&gt;=2014,"L1",IF(D2288&gt;=1998,"L2",IF(D2288&gt;=1987,"L3",IF(D2288&gt;=1978,"L4",IF(D2288&gt;=1965,"L5","L6"))))))</f>
        <v>L1</v>
      </c>
      <c r="H2288" s="4" t="str">
        <f aca="false">IFERROR(INDEX(Lanes!$C$2:$C$60,MATCH(LEFT(I2288,FIND(" ",I2288)-1),Lanes!$A$2:$A$60,0)),"?")</f>
        <v>Core</v>
      </c>
      <c r="I2288" s="4" t="s">
        <v>16811</v>
      </c>
      <c r="J2288" s="4"/>
      <c r="K2288" s="4" t="s">
        <v>501</v>
      </c>
      <c r="L2288" s="4" t="s">
        <v>352</v>
      </c>
      <c r="M2288" s="4" t="s">
        <v>16896</v>
      </c>
      <c r="N2288" s="4"/>
      <c r="O2288" s="4" t="s">
        <v>16897</v>
      </c>
      <c r="P2288" s="2" t="s">
        <v>16898</v>
      </c>
      <c r="Q2288" s="2" t="s">
        <v>16899</v>
      </c>
      <c r="R2288" s="4" t="s">
        <v>50</v>
      </c>
      <c r="S2288" s="4" t="s">
        <v>16900</v>
      </c>
      <c r="T2288" s="4" t="s">
        <v>402</v>
      </c>
      <c r="U2288" s="4"/>
      <c r="V2288" s="4" t="s">
        <v>16901</v>
      </c>
      <c r="W2288" s="4" t="s">
        <v>75</v>
      </c>
      <c r="X2288" s="2" t="s">
        <v>16902</v>
      </c>
      <c r="Y2288" s="4" t="s">
        <v>77</v>
      </c>
      <c r="Z2288" s="4"/>
      <c r="AA2288" s="4"/>
      <c r="AB2288" s="4"/>
    </row>
    <row r="2289" customFormat="false" ht="75" hidden="false" customHeight="true" outlineLevel="0" collapsed="false">
      <c r="A2289" s="4" t="s">
        <v>16903</v>
      </c>
      <c r="B2289" s="4" t="s">
        <v>16904</v>
      </c>
      <c r="C2289" s="4" t="s">
        <v>16905</v>
      </c>
      <c r="D2289" s="4" t="n">
        <v>2023</v>
      </c>
      <c r="E2289" s="4" t="s">
        <v>91</v>
      </c>
      <c r="F2289" s="4" t="s">
        <v>10366</v>
      </c>
      <c r="G2289" s="4" t="str">
        <f aca="false">IF(LEFT(I2289,3)="R1 ","L6",IF(D2289&gt;=2014,"L1",IF(D2289&gt;=1998,"L2",IF(D2289&gt;=1987,"L3",IF(D2289&gt;=1978,"L4",IF(D2289&gt;=1965,"L5","L6"))))))</f>
        <v>L1</v>
      </c>
      <c r="H2289" s="4" t="str">
        <f aca="false">IFERROR(INDEX(Lanes!$C$2:$C$60,MATCH(LEFT(I2289,FIND(" ",I2289)-1),Lanes!$A$2:$A$60,0)),"?")</f>
        <v>Core</v>
      </c>
      <c r="I2289" s="4" t="s">
        <v>16811</v>
      </c>
      <c r="J2289" s="4" t="s">
        <v>7454</v>
      </c>
      <c r="K2289" s="4" t="s">
        <v>471</v>
      </c>
      <c r="L2289" s="4" t="s">
        <v>352</v>
      </c>
      <c r="M2289" s="4" t="s">
        <v>4371</v>
      </c>
      <c r="N2289" s="4" t="s">
        <v>16906</v>
      </c>
      <c r="O2289" s="4" t="s">
        <v>16907</v>
      </c>
      <c r="P2289" s="2" t="s">
        <v>16908</v>
      </c>
      <c r="Q2289" s="2" t="s">
        <v>16909</v>
      </c>
      <c r="R2289" s="4" t="s">
        <v>50</v>
      </c>
      <c r="S2289" s="4" t="s">
        <v>16910</v>
      </c>
      <c r="T2289" s="4" t="s">
        <v>107</v>
      </c>
      <c r="U2289" s="4"/>
      <c r="V2289" s="4" t="s">
        <v>11366</v>
      </c>
      <c r="W2289" s="4" t="s">
        <v>75</v>
      </c>
      <c r="X2289" s="2" t="s">
        <v>16911</v>
      </c>
      <c r="Y2289" s="4" t="s">
        <v>54</v>
      </c>
      <c r="Z2289" s="4"/>
      <c r="AA2289" s="4"/>
      <c r="AB2289" s="4"/>
    </row>
    <row r="2290" customFormat="false" ht="75" hidden="false" customHeight="true" outlineLevel="0" collapsed="false">
      <c r="A2290" s="4" t="s">
        <v>16912</v>
      </c>
      <c r="B2290" s="4" t="s">
        <v>16913</v>
      </c>
      <c r="C2290" s="4" t="s">
        <v>16914</v>
      </c>
      <c r="D2290" s="4" t="n">
        <v>2021</v>
      </c>
      <c r="E2290" s="4" t="s">
        <v>91</v>
      </c>
      <c r="F2290" s="4" t="s">
        <v>13278</v>
      </c>
      <c r="G2290" s="4" t="str">
        <f aca="false">IF(LEFT(I2290,3)="R1 ","L6",IF(D2290&gt;=2014,"L1",IF(D2290&gt;=1998,"L2",IF(D2290&gt;=1987,"L3",IF(D2290&gt;=1978,"L4",IF(D2290&gt;=1965,"L5","L6"))))))</f>
        <v>L1</v>
      </c>
      <c r="H2290" s="4" t="str">
        <f aca="false">IFERROR(INDEX(Lanes!$C$2:$C$60,MATCH(LEFT(I2290,FIND(" ",I2290)-1),Lanes!$A$2:$A$60,0)),"?")</f>
        <v>Core</v>
      </c>
      <c r="I2290" s="4" t="s">
        <v>16811</v>
      </c>
      <c r="J2290" s="4" t="s">
        <v>9613</v>
      </c>
      <c r="K2290" s="4" t="s">
        <v>471</v>
      </c>
      <c r="L2290" s="4" t="s">
        <v>93</v>
      </c>
      <c r="M2290" s="4" t="s">
        <v>902</v>
      </c>
      <c r="N2290" s="4" t="s">
        <v>2518</v>
      </c>
      <c r="O2290" s="4" t="s">
        <v>16915</v>
      </c>
      <c r="P2290" s="2" t="s">
        <v>16916</v>
      </c>
      <c r="Q2290" s="2" t="s">
        <v>16917</v>
      </c>
      <c r="R2290" s="4" t="s">
        <v>391</v>
      </c>
      <c r="S2290" s="4" t="s">
        <v>16918</v>
      </c>
      <c r="T2290" s="4" t="s">
        <v>107</v>
      </c>
      <c r="U2290" s="4"/>
      <c r="V2290" s="4"/>
      <c r="W2290" s="4" t="s">
        <v>75</v>
      </c>
      <c r="X2290" s="2" t="s">
        <v>16919</v>
      </c>
      <c r="Y2290" s="4" t="s">
        <v>54</v>
      </c>
      <c r="Z2290" s="4"/>
      <c r="AA2290" s="4"/>
      <c r="AB2290" s="4"/>
    </row>
    <row r="2291" customFormat="false" ht="75" hidden="false" customHeight="true" outlineLevel="0" collapsed="false">
      <c r="A2291" s="4" t="s">
        <v>16920</v>
      </c>
      <c r="B2291" s="4" t="s">
        <v>16913</v>
      </c>
      <c r="C2291" s="4" t="s">
        <v>16913</v>
      </c>
      <c r="D2291" s="4" t="n">
        <v>2024</v>
      </c>
      <c r="E2291" s="4" t="s">
        <v>91</v>
      </c>
      <c r="F2291" s="4" t="s">
        <v>16921</v>
      </c>
      <c r="G2291" s="4" t="str">
        <f aca="false">IF(LEFT(I2291,3)="R1 ","L6",IF(D2291&gt;=2014,"L1",IF(D2291&gt;=1998,"L2",IF(D2291&gt;=1987,"L3",IF(D2291&gt;=1978,"L4",IF(D2291&gt;=1965,"L5","L6"))))))</f>
        <v>L1</v>
      </c>
      <c r="H2291" s="4" t="str">
        <f aca="false">IFERROR(INDEX(Lanes!$C$2:$C$60,MATCH(LEFT(I2291,FIND(" ",I2291)-1),Lanes!$A$2:$A$60,0)),"?")</f>
        <v>Core</v>
      </c>
      <c r="I2291" s="4" t="s">
        <v>16811</v>
      </c>
      <c r="J2291" s="4"/>
      <c r="K2291" s="4" t="s">
        <v>471</v>
      </c>
      <c r="L2291" s="4" t="s">
        <v>93</v>
      </c>
      <c r="M2291" s="4" t="s">
        <v>902</v>
      </c>
      <c r="N2291" s="4" t="s">
        <v>2518</v>
      </c>
      <c r="O2291" s="4" t="s">
        <v>16922</v>
      </c>
      <c r="P2291" s="2" t="s">
        <v>16923</v>
      </c>
      <c r="Q2291" s="2" t="s">
        <v>16924</v>
      </c>
      <c r="R2291" s="4" t="s">
        <v>50</v>
      </c>
      <c r="S2291" s="4" t="s">
        <v>16913</v>
      </c>
      <c r="T2291" s="4" t="s">
        <v>402</v>
      </c>
      <c r="U2291" s="4"/>
      <c r="V2291" s="4" t="s">
        <v>16925</v>
      </c>
      <c r="W2291" s="4" t="s">
        <v>75</v>
      </c>
      <c r="X2291" s="2" t="s">
        <v>16926</v>
      </c>
      <c r="Y2291" s="4" t="s">
        <v>77</v>
      </c>
      <c r="Z2291" s="4"/>
      <c r="AA2291" s="4"/>
      <c r="AB2291" s="4"/>
    </row>
    <row r="2292" customFormat="false" ht="75" hidden="false" customHeight="true" outlineLevel="0" collapsed="false">
      <c r="A2292" s="4" t="s">
        <v>16927</v>
      </c>
      <c r="B2292" s="4" t="s">
        <v>16928</v>
      </c>
      <c r="C2292" s="4" t="s">
        <v>16929</v>
      </c>
      <c r="D2292" s="4" t="n">
        <v>2023</v>
      </c>
      <c r="E2292" s="4" t="s">
        <v>91</v>
      </c>
      <c r="F2292" s="4" t="s">
        <v>11865</v>
      </c>
      <c r="G2292" s="4" t="str">
        <f aca="false">IF(LEFT(I2292,3)="R1 ","L6",IF(D2292&gt;=2014,"L1",IF(D2292&gt;=1998,"L2",IF(D2292&gt;=1987,"L3",IF(D2292&gt;=1978,"L4",IF(D2292&gt;=1965,"L5","L6"))))))</f>
        <v>L1</v>
      </c>
      <c r="H2292" s="4" t="str">
        <f aca="false">IFERROR(INDEX(Lanes!$C$2:$C$60,MATCH(LEFT(I2292,FIND(" ",I2292)-1),Lanes!$A$2:$A$60,0)),"?")</f>
        <v>Core</v>
      </c>
      <c r="I2292" s="4" t="s">
        <v>16811</v>
      </c>
      <c r="J2292" s="4" t="s">
        <v>16930</v>
      </c>
      <c r="K2292" s="4" t="s">
        <v>471</v>
      </c>
      <c r="L2292" s="4" t="s">
        <v>753</v>
      </c>
      <c r="M2292" s="4" t="s">
        <v>316</v>
      </c>
      <c r="N2292" s="4"/>
      <c r="O2292" s="4" t="s">
        <v>16931</v>
      </c>
      <c r="P2292" s="2" t="s">
        <v>16932</v>
      </c>
      <c r="Q2292" s="2" t="s">
        <v>16933</v>
      </c>
      <c r="R2292" s="4" t="s">
        <v>50</v>
      </c>
      <c r="S2292" s="4" t="s">
        <v>16934</v>
      </c>
      <c r="T2292" s="4" t="s">
        <v>107</v>
      </c>
      <c r="U2292" s="4"/>
      <c r="V2292" s="4"/>
      <c r="W2292" s="4" t="s">
        <v>75</v>
      </c>
      <c r="X2292" s="2" t="s">
        <v>16935</v>
      </c>
      <c r="Y2292" s="4" t="s">
        <v>54</v>
      </c>
      <c r="Z2292" s="4"/>
      <c r="AA2292" s="4"/>
      <c r="AB2292" s="4"/>
    </row>
    <row r="2293" customFormat="false" ht="75" hidden="false" customHeight="true" outlineLevel="0" collapsed="false">
      <c r="A2293" s="4" t="s">
        <v>16936</v>
      </c>
      <c r="B2293" s="4" t="s">
        <v>16937</v>
      </c>
      <c r="C2293" s="4" t="s">
        <v>2067</v>
      </c>
      <c r="D2293" s="4" t="n">
        <v>2025</v>
      </c>
      <c r="E2293" s="4" t="s">
        <v>91</v>
      </c>
      <c r="F2293" s="4" t="s">
        <v>16938</v>
      </c>
      <c r="G2293" s="4" t="str">
        <f aca="false">IF(LEFT(I2293,3)="R1 ","L6",IF(D2293&gt;=2014,"L1",IF(D2293&gt;=1998,"L2",IF(D2293&gt;=1987,"L3",IF(D2293&gt;=1978,"L4",IF(D2293&gt;=1965,"L5","L6"))))))</f>
        <v>L1</v>
      </c>
      <c r="H2293" s="4" t="str">
        <f aca="false">IFERROR(INDEX(Lanes!$C$2:$C$60,MATCH(LEFT(I2293,FIND(" ",I2293)-1),Lanes!$A$2:$A$60,0)),"?")</f>
        <v>Core</v>
      </c>
      <c r="I2293" s="4" t="s">
        <v>16811</v>
      </c>
      <c r="J2293" s="4" t="s">
        <v>7454</v>
      </c>
      <c r="K2293" s="4" t="s">
        <v>925</v>
      </c>
      <c r="L2293" s="4" t="s">
        <v>45</v>
      </c>
      <c r="M2293" s="4" t="s">
        <v>307</v>
      </c>
      <c r="N2293" s="4" t="s">
        <v>14080</v>
      </c>
      <c r="O2293" s="4" t="s">
        <v>16939</v>
      </c>
      <c r="P2293" s="2" t="s">
        <v>16940</v>
      </c>
      <c r="Q2293" s="2" t="s">
        <v>16941</v>
      </c>
      <c r="R2293" s="4" t="s">
        <v>50</v>
      </c>
      <c r="S2293" s="4" t="s">
        <v>16942</v>
      </c>
      <c r="T2293" s="4" t="s">
        <v>107</v>
      </c>
      <c r="U2293" s="4"/>
      <c r="V2293" s="4" t="s">
        <v>10710</v>
      </c>
      <c r="W2293" s="4" t="s">
        <v>75</v>
      </c>
      <c r="X2293" s="2" t="s">
        <v>16943</v>
      </c>
      <c r="Y2293" s="4" t="s">
        <v>77</v>
      </c>
      <c r="Z2293" s="4"/>
      <c r="AA2293" s="4"/>
      <c r="AB2293" s="4"/>
    </row>
    <row r="2294" customFormat="false" ht="75" hidden="false" customHeight="true" outlineLevel="0" collapsed="false">
      <c r="A2294" s="4" t="s">
        <v>16944</v>
      </c>
      <c r="B2294" s="4" t="s">
        <v>16945</v>
      </c>
      <c r="C2294" s="4" t="s">
        <v>16946</v>
      </c>
      <c r="D2294" s="4" t="n">
        <v>2025</v>
      </c>
      <c r="E2294" s="4" t="s">
        <v>91</v>
      </c>
      <c r="F2294" s="4" t="s">
        <v>1142</v>
      </c>
      <c r="G2294" s="4" t="str">
        <f aca="false">IF(LEFT(I2294,3)="R1 ","L6",IF(D2294&gt;=2014,"L1",IF(D2294&gt;=1998,"L2",IF(D2294&gt;=1987,"L3",IF(D2294&gt;=1978,"L4",IF(D2294&gt;=1965,"L5","L6"))))))</f>
        <v>L1</v>
      </c>
      <c r="H2294" s="4" t="str">
        <f aca="false">IFERROR(INDEX(Lanes!$C$2:$C$60,MATCH(LEFT(I2294,FIND(" ",I2294)-1),Lanes!$A$2:$A$60,0)),"?")</f>
        <v>Core</v>
      </c>
      <c r="I2294" s="4" t="s">
        <v>16811</v>
      </c>
      <c r="J2294" s="4"/>
      <c r="K2294" s="4" t="s">
        <v>471</v>
      </c>
      <c r="L2294" s="4" t="s">
        <v>45</v>
      </c>
      <c r="M2294" s="4" t="s">
        <v>2413</v>
      </c>
      <c r="N2294" s="4" t="s">
        <v>6568</v>
      </c>
      <c r="O2294" s="4" t="s">
        <v>16947</v>
      </c>
      <c r="P2294" s="2" t="s">
        <v>16948</v>
      </c>
      <c r="Q2294" s="2" t="s">
        <v>16949</v>
      </c>
      <c r="R2294" s="4" t="s">
        <v>391</v>
      </c>
      <c r="S2294" s="4" t="s">
        <v>16950</v>
      </c>
      <c r="T2294" s="4" t="s">
        <v>402</v>
      </c>
      <c r="U2294" s="4"/>
      <c r="V2294" s="4"/>
      <c r="W2294" s="4" t="s">
        <v>75</v>
      </c>
      <c r="X2294" s="2" t="s">
        <v>16951</v>
      </c>
      <c r="Y2294" s="4" t="s">
        <v>77</v>
      </c>
      <c r="Z2294" s="4"/>
      <c r="AA2294" s="4"/>
      <c r="AB2294" s="4"/>
    </row>
    <row r="2295" customFormat="false" ht="75" hidden="false" customHeight="true" outlineLevel="0" collapsed="false">
      <c r="A2295" s="4" t="s">
        <v>16952</v>
      </c>
      <c r="B2295" s="4" t="s">
        <v>16953</v>
      </c>
      <c r="C2295" s="4" t="s">
        <v>16954</v>
      </c>
      <c r="D2295" s="4" t="n">
        <v>2016</v>
      </c>
      <c r="E2295" s="4" t="s">
        <v>91</v>
      </c>
      <c r="F2295" s="4" t="s">
        <v>469</v>
      </c>
      <c r="G2295" s="4" t="str">
        <f aca="false">IF(LEFT(I2295,3)="R1 ","L6",IF(D2295&gt;=2014,"L1",IF(D2295&gt;=1998,"L2",IF(D2295&gt;=1987,"L3",IF(D2295&gt;=1978,"L4",IF(D2295&gt;=1965,"L5","L6"))))))</f>
        <v>L1</v>
      </c>
      <c r="H2295" s="4" t="str">
        <f aca="false">IFERROR(INDEX(Lanes!$C$2:$C$60,MATCH(LEFT(I2295,FIND(" ",I2295)-1),Lanes!$A$2:$A$60,0)),"?")</f>
        <v>Core</v>
      </c>
      <c r="I2295" s="4" t="s">
        <v>16811</v>
      </c>
      <c r="J2295" s="4"/>
      <c r="K2295" s="4" t="s">
        <v>471</v>
      </c>
      <c r="L2295" s="4" t="s">
        <v>472</v>
      </c>
      <c r="M2295" s="4" t="s">
        <v>662</v>
      </c>
      <c r="N2295" s="4" t="s">
        <v>1915</v>
      </c>
      <c r="O2295" s="4" t="s">
        <v>16955</v>
      </c>
      <c r="P2295" s="2" t="s">
        <v>16956</v>
      </c>
      <c r="Q2295" s="2" t="s">
        <v>16957</v>
      </c>
      <c r="R2295" s="4" t="s">
        <v>50</v>
      </c>
      <c r="S2295" s="4" t="s">
        <v>16958</v>
      </c>
      <c r="T2295" s="4" t="s">
        <v>52</v>
      </c>
      <c r="U2295" s="4" t="s">
        <v>75</v>
      </c>
      <c r="V2295" s="4"/>
      <c r="W2295" s="4" t="s">
        <v>75</v>
      </c>
      <c r="X2295" s="2" t="s">
        <v>16959</v>
      </c>
      <c r="Y2295" s="4" t="s">
        <v>54</v>
      </c>
      <c r="Z2295" s="4"/>
      <c r="AA2295" s="4"/>
      <c r="AB2295" s="4"/>
    </row>
    <row r="2296" customFormat="false" ht="75" hidden="false" customHeight="true" outlineLevel="0" collapsed="false">
      <c r="A2296" s="4" t="s">
        <v>16960</v>
      </c>
      <c r="B2296" s="4" t="s">
        <v>16961</v>
      </c>
      <c r="C2296" s="4" t="s">
        <v>16962</v>
      </c>
      <c r="D2296" s="4" t="n">
        <v>2015</v>
      </c>
      <c r="E2296" s="4" t="s">
        <v>91</v>
      </c>
      <c r="F2296" s="4" t="s">
        <v>12978</v>
      </c>
      <c r="G2296" s="4" t="str">
        <f aca="false">IF(LEFT(I2296,3)="R1 ","L6",IF(D2296&gt;=2014,"L1",IF(D2296&gt;=1998,"L2",IF(D2296&gt;=1987,"L3",IF(D2296&gt;=1978,"L4",IF(D2296&gt;=1965,"L5","L6"))))))</f>
        <v>L1</v>
      </c>
      <c r="H2296" s="4" t="str">
        <f aca="false">IFERROR(INDEX(Lanes!$C$2:$C$60,MATCH(LEFT(I2296,FIND(" ",I2296)-1),Lanes!$A$2:$A$60,0)),"?")</f>
        <v>Core</v>
      </c>
      <c r="I2296" s="4" t="s">
        <v>16811</v>
      </c>
      <c r="J2296" s="4"/>
      <c r="K2296" s="4" t="s">
        <v>471</v>
      </c>
      <c r="L2296" s="4" t="s">
        <v>2133</v>
      </c>
      <c r="M2296" s="4" t="s">
        <v>12684</v>
      </c>
      <c r="N2296" s="4" t="s">
        <v>16963</v>
      </c>
      <c r="O2296" s="4" t="s">
        <v>16964</v>
      </c>
      <c r="P2296" s="2" t="s">
        <v>16965</v>
      </c>
      <c r="Q2296" s="2" t="s">
        <v>16966</v>
      </c>
      <c r="R2296" s="4" t="s">
        <v>50</v>
      </c>
      <c r="S2296" s="4" t="s">
        <v>16967</v>
      </c>
      <c r="T2296" s="4" t="s">
        <v>52</v>
      </c>
      <c r="U2296" s="4" t="s">
        <v>75</v>
      </c>
      <c r="V2296" s="4"/>
      <c r="W2296" s="4" t="s">
        <v>75</v>
      </c>
      <c r="X2296" s="2" t="s">
        <v>16968</v>
      </c>
      <c r="Y2296" s="4" t="s">
        <v>54</v>
      </c>
      <c r="Z2296" s="4"/>
      <c r="AA2296" s="4"/>
      <c r="AB2296" s="4"/>
    </row>
    <row r="2297" customFormat="false" ht="75" hidden="false" customHeight="true" outlineLevel="0" collapsed="false">
      <c r="A2297" s="4" t="s">
        <v>16969</v>
      </c>
      <c r="B2297" s="4" t="s">
        <v>16961</v>
      </c>
      <c r="C2297" s="4" t="s">
        <v>16970</v>
      </c>
      <c r="D2297" s="4" t="n">
        <v>2021</v>
      </c>
      <c r="E2297" s="4" t="s">
        <v>91</v>
      </c>
      <c r="F2297" s="4" t="s">
        <v>16971</v>
      </c>
      <c r="G2297" s="4" t="str">
        <f aca="false">IF(LEFT(I2297,3)="R1 ","L6",IF(D2297&gt;=2014,"L1",IF(D2297&gt;=1998,"L2",IF(D2297&gt;=1987,"L3",IF(D2297&gt;=1978,"L4",IF(D2297&gt;=1965,"L5","L6"))))))</f>
        <v>L1</v>
      </c>
      <c r="H2297" s="4" t="str">
        <f aca="false">IFERROR(INDEX(Lanes!$C$2:$C$60,MATCH(LEFT(I2297,FIND(" ",I2297)-1),Lanes!$A$2:$A$60,0)),"?")</f>
        <v>Core</v>
      </c>
      <c r="I2297" s="4" t="s">
        <v>16811</v>
      </c>
      <c r="J2297" s="4"/>
      <c r="K2297" s="4" t="s">
        <v>471</v>
      </c>
      <c r="L2297" s="4" t="s">
        <v>2133</v>
      </c>
      <c r="M2297" s="4" t="s">
        <v>12684</v>
      </c>
      <c r="N2297" s="4" t="s">
        <v>16963</v>
      </c>
      <c r="O2297" s="4" t="s">
        <v>16972</v>
      </c>
      <c r="P2297" s="2" t="s">
        <v>16973</v>
      </c>
      <c r="Q2297" s="2" t="s">
        <v>16974</v>
      </c>
      <c r="R2297" s="4" t="s">
        <v>50</v>
      </c>
      <c r="S2297" s="4" t="s">
        <v>16970</v>
      </c>
      <c r="T2297" s="4" t="s">
        <v>402</v>
      </c>
      <c r="U2297" s="4"/>
      <c r="V2297" s="4"/>
      <c r="W2297" s="4" t="s">
        <v>75</v>
      </c>
      <c r="X2297" s="2" t="s">
        <v>16975</v>
      </c>
      <c r="Y2297" s="4" t="s">
        <v>77</v>
      </c>
      <c r="Z2297" s="4"/>
      <c r="AA2297" s="4"/>
      <c r="AB2297" s="4"/>
    </row>
    <row r="2298" customFormat="false" ht="75" hidden="false" customHeight="true" outlineLevel="0" collapsed="false">
      <c r="A2298" s="4" t="s">
        <v>16976</v>
      </c>
      <c r="B2298" s="4" t="s">
        <v>16977</v>
      </c>
      <c r="C2298" s="4" t="s">
        <v>16978</v>
      </c>
      <c r="D2298" s="4" t="n">
        <v>2021</v>
      </c>
      <c r="E2298" s="4" t="s">
        <v>91</v>
      </c>
      <c r="F2298" s="4" t="s">
        <v>469</v>
      </c>
      <c r="G2298" s="4" t="str">
        <f aca="false">IF(LEFT(I2298,3)="R1 ","L6",IF(D2298&gt;=2014,"L1",IF(D2298&gt;=1998,"L2",IF(D2298&gt;=1987,"L3",IF(D2298&gt;=1978,"L4",IF(D2298&gt;=1965,"L5","L6"))))))</f>
        <v>L1</v>
      </c>
      <c r="H2298" s="4" t="str">
        <f aca="false">IFERROR(INDEX(Lanes!$C$2:$C$60,MATCH(LEFT(I2298,FIND(" ",I2298)-1),Lanes!$A$2:$A$60,0)),"?")</f>
        <v>Core</v>
      </c>
      <c r="I2298" s="4" t="s">
        <v>16811</v>
      </c>
      <c r="J2298" s="4"/>
      <c r="K2298" s="4" t="s">
        <v>501</v>
      </c>
      <c r="L2298" s="4" t="s">
        <v>2133</v>
      </c>
      <c r="M2298" s="4" t="s">
        <v>4646</v>
      </c>
      <c r="N2298" s="4" t="s">
        <v>4647</v>
      </c>
      <c r="O2298" s="4" t="s">
        <v>16979</v>
      </c>
      <c r="P2298" s="2" t="s">
        <v>16980</v>
      </c>
      <c r="Q2298" s="2" t="s">
        <v>16981</v>
      </c>
      <c r="R2298" s="4" t="s">
        <v>50</v>
      </c>
      <c r="S2298" s="4" t="s">
        <v>16982</v>
      </c>
      <c r="T2298" s="4" t="s">
        <v>52</v>
      </c>
      <c r="U2298" s="4"/>
      <c r="V2298" s="4"/>
      <c r="W2298" s="4" t="s">
        <v>75</v>
      </c>
      <c r="X2298" s="2" t="s">
        <v>16983</v>
      </c>
      <c r="Y2298" s="4" t="s">
        <v>54</v>
      </c>
      <c r="Z2298" s="4"/>
      <c r="AA2298" s="4"/>
      <c r="AB2298" s="4"/>
    </row>
    <row r="2299" customFormat="false" ht="75" hidden="false" customHeight="true" outlineLevel="0" collapsed="false">
      <c r="A2299" s="4" t="s">
        <v>16984</v>
      </c>
      <c r="B2299" s="4" t="s">
        <v>16985</v>
      </c>
      <c r="C2299" s="4" t="s">
        <v>16986</v>
      </c>
      <c r="D2299" s="4" t="n">
        <v>2021</v>
      </c>
      <c r="E2299" s="4" t="s">
        <v>91</v>
      </c>
      <c r="F2299" s="4" t="s">
        <v>886</v>
      </c>
      <c r="G2299" s="4" t="str">
        <f aca="false">IF(LEFT(I2299,3)="R1 ","L6",IF(D2299&gt;=2014,"L1",IF(D2299&gt;=1998,"L2",IF(D2299&gt;=1987,"L3",IF(D2299&gt;=1978,"L4",IF(D2299&gt;=1965,"L5","L6"))))))</f>
        <v>L1</v>
      </c>
      <c r="H2299" s="4" t="str">
        <f aca="false">IFERROR(INDEX(Lanes!$C$2:$C$60,MATCH(LEFT(I2299,FIND(" ",I2299)-1),Lanes!$A$2:$A$60,0)),"?")</f>
        <v>Core</v>
      </c>
      <c r="I2299" s="4" t="s">
        <v>16811</v>
      </c>
      <c r="J2299" s="4"/>
      <c r="K2299" s="4" t="s">
        <v>501</v>
      </c>
      <c r="L2299" s="4" t="s">
        <v>887</v>
      </c>
      <c r="M2299" s="4" t="s">
        <v>12953</v>
      </c>
      <c r="N2299" s="4" t="s">
        <v>16987</v>
      </c>
      <c r="O2299" s="4" t="s">
        <v>16988</v>
      </c>
      <c r="P2299" s="2" t="s">
        <v>16989</v>
      </c>
      <c r="Q2299" s="2" t="s">
        <v>16990</v>
      </c>
      <c r="R2299" s="4" t="s">
        <v>50</v>
      </c>
      <c r="S2299" s="4" t="s">
        <v>16991</v>
      </c>
      <c r="T2299" s="4" t="s">
        <v>107</v>
      </c>
      <c r="U2299" s="4"/>
      <c r="V2299" s="4" t="s">
        <v>13302</v>
      </c>
      <c r="W2299" s="4" t="s">
        <v>75</v>
      </c>
      <c r="X2299" s="2" t="s">
        <v>16992</v>
      </c>
      <c r="Y2299" s="4" t="s">
        <v>54</v>
      </c>
      <c r="Z2299" s="4"/>
      <c r="AA2299" s="4"/>
      <c r="AB2299" s="4"/>
    </row>
    <row r="2300" customFormat="false" ht="75" hidden="false" customHeight="true" outlineLevel="0" collapsed="false">
      <c r="A2300" s="4" t="s">
        <v>16993</v>
      </c>
      <c r="B2300" s="4" t="s">
        <v>16985</v>
      </c>
      <c r="C2300" s="4" t="s">
        <v>16994</v>
      </c>
      <c r="D2300" s="4" t="n">
        <v>2022</v>
      </c>
      <c r="E2300" s="4" t="s">
        <v>91</v>
      </c>
      <c r="F2300" s="4" t="s">
        <v>886</v>
      </c>
      <c r="G2300" s="4" t="str">
        <f aca="false">IF(LEFT(I2300,3)="R1 ","L6",IF(D2300&gt;=2014,"L1",IF(D2300&gt;=1998,"L2",IF(D2300&gt;=1987,"L3",IF(D2300&gt;=1978,"L4",IF(D2300&gt;=1965,"L5","L6"))))))</f>
        <v>L1</v>
      </c>
      <c r="H2300" s="4" t="str">
        <f aca="false">IFERROR(INDEX(Lanes!$C$2:$C$60,MATCH(LEFT(I2300,FIND(" ",I2300)-1),Lanes!$A$2:$A$60,0)),"?")</f>
        <v>Core</v>
      </c>
      <c r="I2300" s="4" t="s">
        <v>16811</v>
      </c>
      <c r="J2300" s="4"/>
      <c r="K2300" s="4" t="s">
        <v>501</v>
      </c>
      <c r="L2300" s="4" t="s">
        <v>887</v>
      </c>
      <c r="M2300" s="4" t="s">
        <v>12953</v>
      </c>
      <c r="N2300" s="4" t="s">
        <v>16987</v>
      </c>
      <c r="O2300" s="4" t="s">
        <v>16995</v>
      </c>
      <c r="P2300" s="2" t="s">
        <v>16996</v>
      </c>
      <c r="Q2300" s="2" t="s">
        <v>16997</v>
      </c>
      <c r="R2300" s="4" t="s">
        <v>50</v>
      </c>
      <c r="S2300" s="4" t="s">
        <v>16994</v>
      </c>
      <c r="T2300" s="4" t="s">
        <v>402</v>
      </c>
      <c r="U2300" s="4"/>
      <c r="V2300" s="4" t="s">
        <v>13302</v>
      </c>
      <c r="W2300" s="4" t="s">
        <v>75</v>
      </c>
      <c r="X2300" s="2" t="s">
        <v>16998</v>
      </c>
      <c r="Y2300" s="4" t="s">
        <v>77</v>
      </c>
      <c r="Z2300" s="4"/>
      <c r="AA2300" s="4"/>
      <c r="AB2300" s="4"/>
    </row>
    <row r="2301" customFormat="false" ht="75" hidden="false" customHeight="true" outlineLevel="0" collapsed="false">
      <c r="A2301" s="4" t="s">
        <v>16999</v>
      </c>
      <c r="B2301" s="4" t="s">
        <v>17000</v>
      </c>
      <c r="C2301" s="4" t="s">
        <v>17001</v>
      </c>
      <c r="D2301" s="4" t="n">
        <v>2024</v>
      </c>
      <c r="E2301" s="4" t="s">
        <v>91</v>
      </c>
      <c r="F2301" s="4" t="s">
        <v>886</v>
      </c>
      <c r="G2301" s="4" t="str">
        <f aca="false">IF(LEFT(I2301,3)="R1 ","L6",IF(D2301&gt;=2014,"L1",IF(D2301&gt;=1998,"L2",IF(D2301&gt;=1987,"L3",IF(D2301&gt;=1978,"L4",IF(D2301&gt;=1965,"L5","L6"))))))</f>
        <v>L1</v>
      </c>
      <c r="H2301" s="4" t="str">
        <f aca="false">IFERROR(INDEX(Lanes!$C$2:$C$60,MATCH(LEFT(I2301,FIND(" ",I2301)-1),Lanes!$A$2:$A$60,0)),"?")</f>
        <v>Core</v>
      </c>
      <c r="I2301" s="4" t="s">
        <v>16811</v>
      </c>
      <c r="J2301" s="4" t="s">
        <v>11749</v>
      </c>
      <c r="K2301" s="4" t="s">
        <v>544</v>
      </c>
      <c r="L2301" s="4" t="s">
        <v>887</v>
      </c>
      <c r="M2301" s="4" t="s">
        <v>17002</v>
      </c>
      <c r="N2301" s="4"/>
      <c r="O2301" s="4" t="s">
        <v>17003</v>
      </c>
      <c r="P2301" s="2" t="s">
        <v>17004</v>
      </c>
      <c r="Q2301" s="2" t="s">
        <v>17005</v>
      </c>
      <c r="R2301" s="4" t="s">
        <v>50</v>
      </c>
      <c r="S2301" s="4" t="s">
        <v>17006</v>
      </c>
      <c r="T2301" s="4" t="s">
        <v>107</v>
      </c>
      <c r="U2301" s="4"/>
      <c r="V2301" s="4" t="s">
        <v>11861</v>
      </c>
      <c r="W2301" s="4" t="s">
        <v>75</v>
      </c>
      <c r="X2301" s="2" t="s">
        <v>17007</v>
      </c>
      <c r="Y2301" s="4" t="s">
        <v>54</v>
      </c>
      <c r="Z2301" s="4"/>
      <c r="AA2301" s="4"/>
      <c r="AB2301" s="4"/>
    </row>
    <row r="2302" customFormat="false" ht="75" hidden="false" customHeight="true" outlineLevel="0" collapsed="false">
      <c r="A2302" s="4" t="s">
        <v>17008</v>
      </c>
      <c r="B2302" s="4" t="s">
        <v>17000</v>
      </c>
      <c r="C2302" s="4" t="s">
        <v>17009</v>
      </c>
      <c r="D2302" s="4" t="n">
        <v>2023</v>
      </c>
      <c r="E2302" s="4" t="s">
        <v>91</v>
      </c>
      <c r="F2302" s="4" t="s">
        <v>1142</v>
      </c>
      <c r="G2302" s="4" t="str">
        <f aca="false">IF(LEFT(I2302,3)="R1 ","L6",IF(D2302&gt;=2014,"L1",IF(D2302&gt;=1998,"L2",IF(D2302&gt;=1987,"L3",IF(D2302&gt;=1978,"L4",IF(D2302&gt;=1965,"L5","L6"))))))</f>
        <v>L1</v>
      </c>
      <c r="H2302" s="4" t="str">
        <f aca="false">IFERROR(INDEX(Lanes!$C$2:$C$60,MATCH(LEFT(I2302,FIND(" ",I2302)-1),Lanes!$A$2:$A$60,0)),"?")</f>
        <v>Core</v>
      </c>
      <c r="I2302" s="4" t="s">
        <v>16811</v>
      </c>
      <c r="J2302" s="4"/>
      <c r="K2302" s="4" t="s">
        <v>544</v>
      </c>
      <c r="L2302" s="4" t="s">
        <v>887</v>
      </c>
      <c r="M2302" s="4" t="s">
        <v>17002</v>
      </c>
      <c r="N2302" s="4"/>
      <c r="O2302" s="4" t="s">
        <v>17010</v>
      </c>
      <c r="P2302" s="2" t="s">
        <v>17011</v>
      </c>
      <c r="Q2302" s="2" t="s">
        <v>17012</v>
      </c>
      <c r="R2302" s="4" t="s">
        <v>50</v>
      </c>
      <c r="S2302" s="4" t="s">
        <v>16328</v>
      </c>
      <c r="T2302" s="4" t="s">
        <v>402</v>
      </c>
      <c r="U2302" s="4"/>
      <c r="V2302" s="4" t="s">
        <v>11666</v>
      </c>
      <c r="W2302" s="4" t="s">
        <v>75</v>
      </c>
      <c r="X2302" s="2" t="s">
        <v>17013</v>
      </c>
      <c r="Y2302" s="4" t="s">
        <v>77</v>
      </c>
      <c r="Z2302" s="4"/>
      <c r="AA2302" s="4"/>
      <c r="AB2302" s="4"/>
    </row>
    <row r="2303" customFormat="false" ht="75" hidden="false" customHeight="true" outlineLevel="0" collapsed="false">
      <c r="A2303" s="4" t="s">
        <v>17014</v>
      </c>
      <c r="B2303" s="4" t="s">
        <v>17015</v>
      </c>
      <c r="C2303" s="4" t="s">
        <v>17016</v>
      </c>
      <c r="D2303" s="4" t="n">
        <v>2022</v>
      </c>
      <c r="E2303" s="4" t="s">
        <v>91</v>
      </c>
      <c r="F2303" s="4" t="s">
        <v>12513</v>
      </c>
      <c r="G2303" s="4" t="str">
        <f aca="false">IF(LEFT(I2303,3)="R1 ","L6",IF(D2303&gt;=2014,"L1",IF(D2303&gt;=1998,"L2",IF(D2303&gt;=1987,"L3",IF(D2303&gt;=1978,"L4",IF(D2303&gt;=1965,"L5","L6"))))))</f>
        <v>L1</v>
      </c>
      <c r="H2303" s="4" t="str">
        <f aca="false">IFERROR(INDEX(Lanes!$C$2:$C$60,MATCH(LEFT(I2303,FIND(" ",I2303)-1),Lanes!$A$2:$A$60,0)),"?")</f>
        <v>Core</v>
      </c>
      <c r="I2303" s="4" t="s">
        <v>16811</v>
      </c>
      <c r="J2303" s="4"/>
      <c r="K2303" s="4" t="s">
        <v>925</v>
      </c>
      <c r="L2303" s="4" t="s">
        <v>45</v>
      </c>
      <c r="M2303" s="4" t="s">
        <v>1462</v>
      </c>
      <c r="N2303" s="4" t="s">
        <v>17017</v>
      </c>
      <c r="O2303" s="4" t="s">
        <v>17018</v>
      </c>
      <c r="P2303" s="2" t="s">
        <v>17019</v>
      </c>
      <c r="Q2303" s="2" t="s">
        <v>17020</v>
      </c>
      <c r="R2303" s="4" t="s">
        <v>50</v>
      </c>
      <c r="S2303" s="4" t="s">
        <v>17021</v>
      </c>
      <c r="T2303" s="4" t="s">
        <v>107</v>
      </c>
      <c r="U2303" s="4"/>
      <c r="V2303" s="4" t="s">
        <v>9723</v>
      </c>
      <c r="W2303" s="4"/>
      <c r="X2303" s="2" t="s">
        <v>17022</v>
      </c>
      <c r="Y2303" s="4" t="s">
        <v>77</v>
      </c>
      <c r="Z2303" s="4"/>
      <c r="AA2303" s="4"/>
      <c r="AB2303" s="4"/>
    </row>
    <row r="2304" customFormat="false" ht="75" hidden="false" customHeight="true" outlineLevel="0" collapsed="false">
      <c r="A2304" s="4" t="s">
        <v>17023</v>
      </c>
      <c r="B2304" s="4" t="s">
        <v>17024</v>
      </c>
      <c r="C2304" s="4" t="s">
        <v>17025</v>
      </c>
      <c r="D2304" s="4" t="n">
        <v>2022</v>
      </c>
      <c r="E2304" s="4" t="s">
        <v>91</v>
      </c>
      <c r="F2304" s="4" t="s">
        <v>16895</v>
      </c>
      <c r="G2304" s="4" t="str">
        <f aca="false">IF(LEFT(I2304,3)="R1 ","L6",IF(D2304&gt;=2014,"L1",IF(D2304&gt;=1998,"L2",IF(D2304&gt;=1987,"L3",IF(D2304&gt;=1978,"L4",IF(D2304&gt;=1965,"L5","L6"))))))</f>
        <v>L1</v>
      </c>
      <c r="H2304" s="4" t="str">
        <f aca="false">IFERROR(INDEX(Lanes!$C$2:$C$60,MATCH(LEFT(I2304,FIND(" ",I2304)-1),Lanes!$A$2:$A$60,0)),"?")</f>
        <v>Core</v>
      </c>
      <c r="I2304" s="4" t="s">
        <v>16811</v>
      </c>
      <c r="J2304" s="4"/>
      <c r="K2304" s="4" t="s">
        <v>925</v>
      </c>
      <c r="L2304" s="4" t="s">
        <v>2133</v>
      </c>
      <c r="M2304" s="4" t="s">
        <v>4598</v>
      </c>
      <c r="N2304" s="4" t="s">
        <v>17026</v>
      </c>
      <c r="O2304" s="4" t="s">
        <v>17027</v>
      </c>
      <c r="P2304" s="2" t="s">
        <v>17028</v>
      </c>
      <c r="Q2304" s="2" t="s">
        <v>17029</v>
      </c>
      <c r="R2304" s="4" t="s">
        <v>50</v>
      </c>
      <c r="S2304" s="4" t="s">
        <v>17030</v>
      </c>
      <c r="T2304" s="4" t="s">
        <v>107</v>
      </c>
      <c r="U2304" s="4"/>
      <c r="V2304" s="4"/>
      <c r="W2304" s="4"/>
      <c r="X2304" s="2" t="s">
        <v>17031</v>
      </c>
      <c r="Y2304" s="4" t="s">
        <v>54</v>
      </c>
      <c r="Z2304" s="4"/>
      <c r="AA2304" s="4"/>
      <c r="AB2304" s="4"/>
    </row>
    <row r="2305" customFormat="false" ht="75" hidden="false" customHeight="true" outlineLevel="0" collapsed="false">
      <c r="A2305" s="4" t="s">
        <v>17032</v>
      </c>
      <c r="B2305" s="4" t="s">
        <v>17033</v>
      </c>
      <c r="C2305" s="4" t="s">
        <v>17034</v>
      </c>
      <c r="D2305" s="4" t="n">
        <v>2011</v>
      </c>
      <c r="E2305" s="4" t="s">
        <v>91</v>
      </c>
      <c r="F2305" s="4" t="s">
        <v>17035</v>
      </c>
      <c r="G2305" s="4" t="str">
        <f aca="false">IF(LEFT(I2305,3)="R1 ","L6",IF(D2305&gt;=2014,"L1",IF(D2305&gt;=1998,"L2",IF(D2305&gt;=1987,"L3",IF(D2305&gt;=1978,"L4",IF(D2305&gt;=1965,"L5","L6"))))))</f>
        <v>L2</v>
      </c>
      <c r="H2305" s="4" t="str">
        <f aca="false">IFERROR(INDEX(Lanes!$C$2:$C$60,MATCH(LEFT(I2305,FIND(" ",I2305)-1),Lanes!$A$2:$A$60,0)),"?")</f>
        <v>Core</v>
      </c>
      <c r="I2305" s="4" t="s">
        <v>16811</v>
      </c>
      <c r="J2305" s="4"/>
      <c r="K2305" s="4" t="s">
        <v>501</v>
      </c>
      <c r="L2305" s="4" t="s">
        <v>2133</v>
      </c>
      <c r="M2305" s="4" t="s">
        <v>12684</v>
      </c>
      <c r="N2305" s="4" t="s">
        <v>16963</v>
      </c>
      <c r="O2305" s="4" t="s">
        <v>17036</v>
      </c>
      <c r="P2305" s="2" t="s">
        <v>17037</v>
      </c>
      <c r="Q2305" s="2" t="s">
        <v>17038</v>
      </c>
      <c r="R2305" s="4" t="s">
        <v>50</v>
      </c>
      <c r="S2305" s="4" t="s">
        <v>17039</v>
      </c>
      <c r="T2305" s="4" t="s">
        <v>52</v>
      </c>
      <c r="U2305" s="4"/>
      <c r="V2305" s="4"/>
      <c r="W2305" s="4"/>
      <c r="X2305" s="2" t="s">
        <v>17040</v>
      </c>
      <c r="Y2305" s="4" t="s">
        <v>77</v>
      </c>
      <c r="Z2305" s="4"/>
      <c r="AA2305" s="4"/>
      <c r="AB2305" s="4"/>
    </row>
    <row r="2306" customFormat="false" ht="75" hidden="false" customHeight="true" outlineLevel="0" collapsed="false">
      <c r="A2306" s="4" t="s">
        <v>17041</v>
      </c>
      <c r="B2306" s="4" t="s">
        <v>17042</v>
      </c>
      <c r="C2306" s="4" t="s">
        <v>17043</v>
      </c>
      <c r="D2306" s="4" t="n">
        <v>2015</v>
      </c>
      <c r="E2306" s="4" t="s">
        <v>91</v>
      </c>
      <c r="F2306" s="4" t="s">
        <v>1142</v>
      </c>
      <c r="G2306" s="4" t="str">
        <f aca="false">IF(LEFT(I2306,3)="R1 ","L6",IF(D2306&gt;=2014,"L1",IF(D2306&gt;=1998,"L2",IF(D2306&gt;=1987,"L3",IF(D2306&gt;=1978,"L4",IF(D2306&gt;=1965,"L5","L6"))))))</f>
        <v>L1</v>
      </c>
      <c r="H2306" s="4" t="str">
        <f aca="false">IFERROR(INDEX(Lanes!$C$2:$C$60,MATCH(LEFT(I2306,FIND(" ",I2306)-1),Lanes!$A$2:$A$60,0)),"?")</f>
        <v>Core</v>
      </c>
      <c r="I2306" s="4" t="s">
        <v>16811</v>
      </c>
      <c r="J2306" s="4"/>
      <c r="K2306" s="4" t="s">
        <v>501</v>
      </c>
      <c r="L2306" s="4" t="s">
        <v>2133</v>
      </c>
      <c r="M2306" s="4" t="s">
        <v>12684</v>
      </c>
      <c r="N2306" s="4" t="s">
        <v>16963</v>
      </c>
      <c r="O2306" s="4" t="s">
        <v>16871</v>
      </c>
      <c r="P2306" s="2" t="s">
        <v>17044</v>
      </c>
      <c r="Q2306" s="2" t="s">
        <v>17045</v>
      </c>
      <c r="R2306" s="4" t="s">
        <v>50</v>
      </c>
      <c r="S2306" s="4" t="s">
        <v>17046</v>
      </c>
      <c r="T2306" s="4" t="s">
        <v>402</v>
      </c>
      <c r="U2306" s="4"/>
      <c r="V2306" s="4"/>
      <c r="W2306" s="4"/>
      <c r="X2306" s="2" t="s">
        <v>17047</v>
      </c>
      <c r="Y2306" s="4" t="s">
        <v>77</v>
      </c>
      <c r="Z2306" s="4"/>
      <c r="AA2306" s="4"/>
      <c r="AB2306" s="4"/>
    </row>
    <row r="2307" customFormat="false" ht="75" hidden="false" customHeight="true" outlineLevel="0" collapsed="false">
      <c r="A2307" s="4" t="s">
        <v>17048</v>
      </c>
      <c r="B2307" s="4" t="s">
        <v>17049</v>
      </c>
      <c r="C2307" s="4" t="s">
        <v>17050</v>
      </c>
      <c r="D2307" s="4" t="n">
        <v>2017</v>
      </c>
      <c r="E2307" s="4" t="s">
        <v>91</v>
      </c>
      <c r="F2307" s="4" t="s">
        <v>12782</v>
      </c>
      <c r="G2307" s="4" t="str">
        <f aca="false">IF(LEFT(I2307,3)="R1 ","L6",IF(D2307&gt;=2014,"L1",IF(D2307&gt;=1998,"L2",IF(D2307&gt;=1987,"L3",IF(D2307&gt;=1978,"L4",IF(D2307&gt;=1965,"L5","L6"))))))</f>
        <v>L1</v>
      </c>
      <c r="H2307" s="4" t="str">
        <f aca="false">IFERROR(INDEX(Lanes!$C$2:$C$60,MATCH(LEFT(I2307,FIND(" ",I2307)-1),Lanes!$A$2:$A$60,0)),"?")</f>
        <v>Core</v>
      </c>
      <c r="I2307" s="4" t="s">
        <v>1687</v>
      </c>
      <c r="J2307" s="4" t="s">
        <v>9613</v>
      </c>
      <c r="K2307" s="4" t="s">
        <v>351</v>
      </c>
      <c r="L2307" s="4" t="s">
        <v>93</v>
      </c>
      <c r="M2307" s="4" t="s">
        <v>17051</v>
      </c>
      <c r="N2307" s="4"/>
      <c r="O2307" s="4" t="s">
        <v>17052</v>
      </c>
      <c r="P2307" s="2" t="s">
        <v>17053</v>
      </c>
      <c r="Q2307" s="2" t="s">
        <v>17054</v>
      </c>
      <c r="R2307" s="4" t="s">
        <v>50</v>
      </c>
      <c r="S2307" s="4" t="s">
        <v>17055</v>
      </c>
      <c r="T2307" s="4" t="s">
        <v>107</v>
      </c>
      <c r="U2307" s="4"/>
      <c r="V2307" s="4"/>
      <c r="W2307" s="4" t="s">
        <v>75</v>
      </c>
      <c r="X2307" s="2" t="s">
        <v>17056</v>
      </c>
      <c r="Y2307" s="4" t="s">
        <v>54</v>
      </c>
      <c r="Z2307" s="4"/>
      <c r="AA2307" s="4"/>
      <c r="AB2307" s="4"/>
    </row>
    <row r="2308" customFormat="false" ht="75" hidden="false" customHeight="true" outlineLevel="0" collapsed="false">
      <c r="A2308" s="4" t="s">
        <v>17057</v>
      </c>
      <c r="B2308" s="4" t="s">
        <v>17049</v>
      </c>
      <c r="C2308" s="4" t="s">
        <v>17058</v>
      </c>
      <c r="D2308" s="4" t="n">
        <v>2019</v>
      </c>
      <c r="E2308" s="4" t="s">
        <v>91</v>
      </c>
      <c r="F2308" s="4" t="s">
        <v>12782</v>
      </c>
      <c r="G2308" s="4" t="str">
        <f aca="false">IF(LEFT(I2308,3)="R1 ","L6",IF(D2308&gt;=2014,"L1",IF(D2308&gt;=1998,"L2",IF(D2308&gt;=1987,"L3",IF(D2308&gt;=1978,"L4",IF(D2308&gt;=1965,"L5","L6"))))))</f>
        <v>L1</v>
      </c>
      <c r="H2308" s="4" t="str">
        <f aca="false">IFERROR(INDEX(Lanes!$C$2:$C$60,MATCH(LEFT(I2308,FIND(" ",I2308)-1),Lanes!$A$2:$A$60,0)),"?")</f>
        <v>Core</v>
      </c>
      <c r="I2308" s="4" t="s">
        <v>1687</v>
      </c>
      <c r="J2308" s="4" t="s">
        <v>9613</v>
      </c>
      <c r="K2308" s="4" t="s">
        <v>351</v>
      </c>
      <c r="L2308" s="4" t="s">
        <v>93</v>
      </c>
      <c r="M2308" s="4" t="s">
        <v>17051</v>
      </c>
      <c r="N2308" s="4"/>
      <c r="O2308" s="4" t="s">
        <v>17052</v>
      </c>
      <c r="P2308" s="2" t="s">
        <v>17059</v>
      </c>
      <c r="Q2308" s="2" t="s">
        <v>17060</v>
      </c>
      <c r="R2308" s="4" t="s">
        <v>50</v>
      </c>
      <c r="S2308" s="4" t="s">
        <v>17061</v>
      </c>
      <c r="T2308" s="4" t="s">
        <v>402</v>
      </c>
      <c r="U2308" s="4"/>
      <c r="V2308" s="4"/>
      <c r="W2308" s="4" t="s">
        <v>75</v>
      </c>
      <c r="X2308" s="2" t="s">
        <v>17062</v>
      </c>
      <c r="Y2308" s="4" t="s">
        <v>54</v>
      </c>
      <c r="Z2308" s="4"/>
      <c r="AA2308" s="4"/>
      <c r="AB2308" s="4"/>
    </row>
    <row r="2309" customFormat="false" ht="75" hidden="false" customHeight="true" outlineLevel="0" collapsed="false">
      <c r="A2309" s="4" t="s">
        <v>17063</v>
      </c>
      <c r="B2309" s="4" t="s">
        <v>17049</v>
      </c>
      <c r="C2309" s="4" t="s">
        <v>17064</v>
      </c>
      <c r="D2309" s="4" t="n">
        <v>2020</v>
      </c>
      <c r="E2309" s="4" t="s">
        <v>91</v>
      </c>
      <c r="F2309" s="4" t="s">
        <v>12782</v>
      </c>
      <c r="G2309" s="4" t="str">
        <f aca="false">IF(LEFT(I2309,3)="R1 ","L6",IF(D2309&gt;=2014,"L1",IF(D2309&gt;=1998,"L2",IF(D2309&gt;=1987,"L3",IF(D2309&gt;=1978,"L4",IF(D2309&gt;=1965,"L5","L6"))))))</f>
        <v>L1</v>
      </c>
      <c r="H2309" s="4" t="str">
        <f aca="false">IFERROR(INDEX(Lanes!$C$2:$C$60,MATCH(LEFT(I2309,FIND(" ",I2309)-1),Lanes!$A$2:$A$60,0)),"?")</f>
        <v>Core</v>
      </c>
      <c r="I2309" s="4" t="s">
        <v>1687</v>
      </c>
      <c r="J2309" s="4" t="s">
        <v>9613</v>
      </c>
      <c r="K2309" s="4" t="s">
        <v>445</v>
      </c>
      <c r="L2309" s="4" t="s">
        <v>93</v>
      </c>
      <c r="M2309" s="4" t="s">
        <v>17051</v>
      </c>
      <c r="N2309" s="4"/>
      <c r="O2309" s="4" t="s">
        <v>17065</v>
      </c>
      <c r="P2309" s="2" t="s">
        <v>17066</v>
      </c>
      <c r="Q2309" s="2" t="s">
        <v>17067</v>
      </c>
      <c r="R2309" s="4" t="s">
        <v>50</v>
      </c>
      <c r="S2309" s="4" t="s">
        <v>17068</v>
      </c>
      <c r="T2309" s="4" t="s">
        <v>52</v>
      </c>
      <c r="U2309" s="4" t="s">
        <v>75</v>
      </c>
      <c r="V2309" s="4"/>
      <c r="W2309" s="4" t="s">
        <v>75</v>
      </c>
      <c r="X2309" s="2" t="s">
        <v>17069</v>
      </c>
      <c r="Y2309" s="4" t="s">
        <v>54</v>
      </c>
      <c r="Z2309" s="4"/>
      <c r="AA2309" s="4"/>
      <c r="AB2309" s="4"/>
    </row>
    <row r="2310" customFormat="false" ht="75" hidden="false" customHeight="true" outlineLevel="0" collapsed="false">
      <c r="A2310" s="4" t="s">
        <v>17070</v>
      </c>
      <c r="B2310" s="4" t="s">
        <v>13477</v>
      </c>
      <c r="C2310" s="4" t="s">
        <v>17071</v>
      </c>
      <c r="D2310" s="4" t="n">
        <v>2020</v>
      </c>
      <c r="E2310" s="4" t="s">
        <v>91</v>
      </c>
      <c r="F2310" s="4" t="s">
        <v>13479</v>
      </c>
      <c r="G2310" s="4" t="str">
        <f aca="false">IF(LEFT(I2310,3)="R1 ","L6",IF(D2310&gt;=2014,"L1",IF(D2310&gt;=1998,"L2",IF(D2310&gt;=1987,"L3",IF(D2310&gt;=1978,"L4",IF(D2310&gt;=1965,"L5","L6"))))))</f>
        <v>L1</v>
      </c>
      <c r="H2310" s="4" t="str">
        <f aca="false">IFERROR(INDEX(Lanes!$C$2:$C$60,MATCH(LEFT(I2310,FIND(" ",I2310)-1),Lanes!$A$2:$A$60,0)),"?")</f>
        <v>Core</v>
      </c>
      <c r="I2310" s="4" t="s">
        <v>1687</v>
      </c>
      <c r="J2310" s="4"/>
      <c r="K2310" s="4" t="s">
        <v>370</v>
      </c>
      <c r="L2310" s="4" t="s">
        <v>753</v>
      </c>
      <c r="M2310" s="4" t="s">
        <v>316</v>
      </c>
      <c r="N2310" s="4"/>
      <c r="O2310" s="4" t="s">
        <v>17072</v>
      </c>
      <c r="P2310" s="2" t="s">
        <v>17073</v>
      </c>
      <c r="Q2310" s="2" t="s">
        <v>17074</v>
      </c>
      <c r="R2310" s="4" t="s">
        <v>50</v>
      </c>
      <c r="S2310" s="4" t="s">
        <v>17075</v>
      </c>
      <c r="T2310" s="4" t="s">
        <v>107</v>
      </c>
      <c r="U2310" s="4"/>
      <c r="V2310" s="4"/>
      <c r="W2310" s="4"/>
      <c r="X2310" s="2" t="s">
        <v>17076</v>
      </c>
      <c r="Y2310" s="4" t="s">
        <v>54</v>
      </c>
      <c r="Z2310" s="4"/>
      <c r="AA2310" s="4"/>
      <c r="AB2310" s="4"/>
    </row>
    <row r="2311" customFormat="false" ht="75" hidden="false" customHeight="true" outlineLevel="0" collapsed="false">
      <c r="A2311" s="4" t="s">
        <v>17077</v>
      </c>
      <c r="B2311" s="4" t="s">
        <v>13477</v>
      </c>
      <c r="C2311" s="4" t="s">
        <v>17078</v>
      </c>
      <c r="D2311" s="4" t="n">
        <v>2017</v>
      </c>
      <c r="E2311" s="4" t="s">
        <v>91</v>
      </c>
      <c r="F2311" s="4" t="s">
        <v>13479</v>
      </c>
      <c r="G2311" s="4" t="str">
        <f aca="false">IF(LEFT(I2311,3)="R1 ","L6",IF(D2311&gt;=2014,"L1",IF(D2311&gt;=1998,"L2",IF(D2311&gt;=1987,"L3",IF(D2311&gt;=1978,"L4",IF(D2311&gt;=1965,"L5","L6"))))))</f>
        <v>L1</v>
      </c>
      <c r="H2311" s="4" t="str">
        <f aca="false">IFERROR(INDEX(Lanes!$C$2:$C$60,MATCH(LEFT(I2311,FIND(" ",I2311)-1),Lanes!$A$2:$A$60,0)),"?")</f>
        <v>Core</v>
      </c>
      <c r="I2311" s="4" t="s">
        <v>1687</v>
      </c>
      <c r="J2311" s="4"/>
      <c r="K2311" s="4" t="s">
        <v>370</v>
      </c>
      <c r="L2311" s="4" t="s">
        <v>753</v>
      </c>
      <c r="M2311" s="4" t="s">
        <v>316</v>
      </c>
      <c r="N2311" s="4"/>
      <c r="O2311" s="4" t="s">
        <v>17079</v>
      </c>
      <c r="P2311" s="2" t="s">
        <v>17080</v>
      </c>
      <c r="Q2311" s="2" t="s">
        <v>17081</v>
      </c>
      <c r="R2311" s="4" t="s">
        <v>50</v>
      </c>
      <c r="S2311" s="4" t="s">
        <v>17082</v>
      </c>
      <c r="T2311" s="4" t="s">
        <v>107</v>
      </c>
      <c r="U2311" s="4"/>
      <c r="V2311" s="4"/>
      <c r="W2311" s="4"/>
      <c r="X2311" s="2" t="s">
        <v>17083</v>
      </c>
      <c r="Y2311" s="4" t="s">
        <v>54</v>
      </c>
      <c r="Z2311" s="4"/>
      <c r="AA2311" s="4"/>
      <c r="AB2311" s="4"/>
    </row>
    <row r="2312" customFormat="false" ht="75" hidden="false" customHeight="true" outlineLevel="0" collapsed="false">
      <c r="A2312" s="4" t="s">
        <v>17084</v>
      </c>
      <c r="B2312" s="4" t="s">
        <v>13477</v>
      </c>
      <c r="C2312" s="4" t="s">
        <v>17085</v>
      </c>
      <c r="D2312" s="4" t="n">
        <v>2022</v>
      </c>
      <c r="E2312" s="4" t="s">
        <v>91</v>
      </c>
      <c r="F2312" s="4" t="s">
        <v>13479</v>
      </c>
      <c r="G2312" s="4" t="str">
        <f aca="false">IF(LEFT(I2312,3)="R1 ","L6",IF(D2312&gt;=2014,"L1",IF(D2312&gt;=1998,"L2",IF(D2312&gt;=1987,"L3",IF(D2312&gt;=1978,"L4",IF(D2312&gt;=1965,"L5","L6"))))))</f>
        <v>L1</v>
      </c>
      <c r="H2312" s="4" t="str">
        <f aca="false">IFERROR(INDEX(Lanes!$C$2:$C$60,MATCH(LEFT(I2312,FIND(" ",I2312)-1),Lanes!$A$2:$A$60,0)),"?")</f>
        <v>Core</v>
      </c>
      <c r="I2312" s="4" t="s">
        <v>1687</v>
      </c>
      <c r="J2312" s="4"/>
      <c r="K2312" s="4" t="s">
        <v>370</v>
      </c>
      <c r="L2312" s="4" t="s">
        <v>753</v>
      </c>
      <c r="M2312" s="4" t="s">
        <v>316</v>
      </c>
      <c r="N2312" s="4"/>
      <c r="O2312" s="4" t="s">
        <v>17086</v>
      </c>
      <c r="P2312" s="2" t="s">
        <v>17087</v>
      </c>
      <c r="Q2312" s="2" t="s">
        <v>17088</v>
      </c>
      <c r="R2312" s="4" t="s">
        <v>50</v>
      </c>
      <c r="S2312" s="4" t="s">
        <v>17089</v>
      </c>
      <c r="T2312" s="4" t="s">
        <v>107</v>
      </c>
      <c r="U2312" s="4"/>
      <c r="V2312" s="4"/>
      <c r="W2312" s="4"/>
      <c r="X2312" s="2" t="s">
        <v>17090</v>
      </c>
      <c r="Y2312" s="4" t="s">
        <v>54</v>
      </c>
      <c r="Z2312" s="4"/>
      <c r="AA2312" s="4"/>
      <c r="AB2312" s="4"/>
    </row>
    <row r="2313" customFormat="false" ht="75" hidden="false" customHeight="true" outlineLevel="0" collapsed="false">
      <c r="A2313" s="4" t="s">
        <v>17091</v>
      </c>
      <c r="B2313" s="4" t="s">
        <v>17092</v>
      </c>
      <c r="C2313" s="4" t="s">
        <v>17093</v>
      </c>
      <c r="D2313" s="4" t="n">
        <v>1968</v>
      </c>
      <c r="E2313" s="4" t="s">
        <v>91</v>
      </c>
      <c r="F2313" s="4" t="s">
        <v>112</v>
      </c>
      <c r="G2313" s="4" t="str">
        <f aca="false">IF(LEFT(I2313,3)="R1 ","L6",IF(D2313&gt;=2014,"L1",IF(D2313&gt;=1998,"L2",IF(D2313&gt;=1987,"L3",IF(D2313&gt;=1978,"L4",IF(D2313&gt;=1965,"L5","L6"))))))</f>
        <v>L5</v>
      </c>
      <c r="H2313" s="4" t="str">
        <f aca="false">IFERROR(INDEX(Lanes!$C$2:$C$60,MATCH(LEFT(I2313,FIND(" ",I2313)-1),Lanes!$A$2:$A$60,0)),"?")</f>
        <v>Context</v>
      </c>
      <c r="I2313" s="4" t="s">
        <v>17094</v>
      </c>
      <c r="J2313" s="4"/>
      <c r="K2313" s="4" t="s">
        <v>192</v>
      </c>
      <c r="L2313" s="4" t="s">
        <v>472</v>
      </c>
      <c r="M2313" s="4" t="s">
        <v>1565</v>
      </c>
      <c r="N2313" s="4"/>
      <c r="O2313" s="4" t="s">
        <v>17095</v>
      </c>
      <c r="P2313" s="2" t="s">
        <v>17096</v>
      </c>
      <c r="Q2313" s="2" t="s">
        <v>17097</v>
      </c>
      <c r="R2313" s="4" t="s">
        <v>50</v>
      </c>
      <c r="S2313" s="4" t="s">
        <v>17098</v>
      </c>
      <c r="T2313" s="4" t="s">
        <v>52</v>
      </c>
      <c r="U2313" s="4" t="s">
        <v>75</v>
      </c>
      <c r="V2313" s="4"/>
      <c r="W2313" s="4"/>
      <c r="X2313" s="2" t="s">
        <v>17099</v>
      </c>
      <c r="Y2313" s="4" t="s">
        <v>77</v>
      </c>
      <c r="Z2313" s="4"/>
      <c r="AA2313" s="4"/>
      <c r="AB2313" s="4"/>
    </row>
    <row r="2314" customFormat="false" ht="75" hidden="false" customHeight="true" outlineLevel="0" collapsed="false">
      <c r="A2314" s="4" t="s">
        <v>17100</v>
      </c>
      <c r="B2314" s="4" t="s">
        <v>17101</v>
      </c>
      <c r="C2314" s="4" t="s">
        <v>17102</v>
      </c>
      <c r="D2314" s="4" t="n">
        <v>1984</v>
      </c>
      <c r="E2314" s="4" t="s">
        <v>91</v>
      </c>
      <c r="F2314" s="4" t="s">
        <v>7051</v>
      </c>
      <c r="G2314" s="4" t="str">
        <f aca="false">IF(LEFT(I2314,3)="R1 ","L6",IF(D2314&gt;=2014,"L1",IF(D2314&gt;=1998,"L2",IF(D2314&gt;=1987,"L3",IF(D2314&gt;=1978,"L4",IF(D2314&gt;=1965,"L5","L6"))))))</f>
        <v>L4</v>
      </c>
      <c r="H2314" s="4" t="str">
        <f aca="false">IFERROR(INDEX(Lanes!$C$2:$C$60,MATCH(LEFT(I2314,FIND(" ",I2314)-1),Lanes!$A$2:$A$60,0)),"?")</f>
        <v>Context</v>
      </c>
      <c r="I2314" s="4" t="s">
        <v>17094</v>
      </c>
      <c r="J2314" s="4"/>
      <c r="K2314" s="4" t="s">
        <v>113</v>
      </c>
      <c r="L2314" s="4" t="s">
        <v>93</v>
      </c>
      <c r="M2314" s="4" t="s">
        <v>341</v>
      </c>
      <c r="N2314" s="4" t="s">
        <v>17103</v>
      </c>
      <c r="O2314" s="4" t="s">
        <v>17104</v>
      </c>
      <c r="P2314" s="2" t="s">
        <v>17105</v>
      </c>
      <c r="Q2314" s="2" t="s">
        <v>17106</v>
      </c>
      <c r="R2314" s="4" t="s">
        <v>50</v>
      </c>
      <c r="S2314" s="4" t="s">
        <v>17107</v>
      </c>
      <c r="T2314" s="4" t="s">
        <v>52</v>
      </c>
      <c r="U2314" s="4"/>
      <c r="V2314" s="4"/>
      <c r="W2314" s="4"/>
      <c r="X2314" s="2" t="s">
        <v>17108</v>
      </c>
      <c r="Y2314" s="4" t="s">
        <v>77</v>
      </c>
      <c r="Z2314" s="4"/>
      <c r="AA2314" s="4"/>
      <c r="AB2314" s="4"/>
    </row>
    <row r="2315" customFormat="false" ht="75" hidden="false" customHeight="true" outlineLevel="0" collapsed="false">
      <c r="A2315" s="4" t="s">
        <v>17109</v>
      </c>
      <c r="B2315" s="4" t="s">
        <v>17110</v>
      </c>
      <c r="C2315" s="4" t="s">
        <v>17111</v>
      </c>
      <c r="D2315" s="4" t="n">
        <v>1986</v>
      </c>
      <c r="E2315" s="4" t="s">
        <v>91</v>
      </c>
      <c r="F2315" s="4" t="s">
        <v>17112</v>
      </c>
      <c r="G2315" s="4" t="str">
        <f aca="false">IF(LEFT(I2315,3)="R1 ","L6",IF(D2315&gt;=2014,"L1",IF(D2315&gt;=1998,"L2",IF(D2315&gt;=1987,"L3",IF(D2315&gt;=1978,"L4",IF(D2315&gt;=1965,"L5","L6"))))))</f>
        <v>L4</v>
      </c>
      <c r="H2315" s="4" t="str">
        <f aca="false">IFERROR(INDEX(Lanes!$C$2:$C$60,MATCH(LEFT(I2315,FIND(" ",I2315)-1),Lanes!$A$2:$A$60,0)),"?")</f>
        <v>Context</v>
      </c>
      <c r="I2315" s="4" t="s">
        <v>17094</v>
      </c>
      <c r="J2315" s="4"/>
      <c r="K2315" s="4" t="s">
        <v>113</v>
      </c>
      <c r="L2315" s="4" t="s">
        <v>45</v>
      </c>
      <c r="M2315" s="4" t="s">
        <v>131</v>
      </c>
      <c r="N2315" s="4" t="s">
        <v>17103</v>
      </c>
      <c r="O2315" s="4" t="s">
        <v>17113</v>
      </c>
      <c r="P2315" s="2" t="s">
        <v>17114</v>
      </c>
      <c r="Q2315" s="2" t="s">
        <v>17115</v>
      </c>
      <c r="R2315" s="4" t="s">
        <v>50</v>
      </c>
      <c r="S2315" s="4" t="s">
        <v>17116</v>
      </c>
      <c r="T2315" s="4" t="s">
        <v>52</v>
      </c>
      <c r="U2315" s="4"/>
      <c r="V2315" s="4"/>
      <c r="W2315" s="4"/>
      <c r="X2315" s="2" t="s">
        <v>17117</v>
      </c>
      <c r="Y2315" s="4" t="s">
        <v>77</v>
      </c>
      <c r="Z2315" s="4"/>
      <c r="AA2315" s="4"/>
      <c r="AB2315" s="4"/>
    </row>
    <row r="2316" customFormat="false" ht="75" hidden="false" customHeight="true" outlineLevel="0" collapsed="false">
      <c r="A2316" s="4" t="s">
        <v>17118</v>
      </c>
      <c r="B2316" s="4" t="s">
        <v>17119</v>
      </c>
      <c r="C2316" s="4" t="s">
        <v>17120</v>
      </c>
      <c r="D2316" s="4" t="n">
        <v>1990</v>
      </c>
      <c r="E2316" s="4" t="s">
        <v>91</v>
      </c>
      <c r="F2316" s="4" t="s">
        <v>17121</v>
      </c>
      <c r="G2316" s="4" t="str">
        <f aca="false">IF(LEFT(I2316,3)="R1 ","L6",IF(D2316&gt;=2014,"L1",IF(D2316&gt;=1998,"L2",IF(D2316&gt;=1987,"L3",IF(D2316&gt;=1978,"L4",IF(D2316&gt;=1965,"L5","L6"))))))</f>
        <v>L3</v>
      </c>
      <c r="H2316" s="4" t="str">
        <f aca="false">IFERROR(INDEX(Lanes!$C$2:$C$60,MATCH(LEFT(I2316,FIND(" ",I2316)-1),Lanes!$A$2:$A$60,0)),"?")</f>
        <v>Context</v>
      </c>
      <c r="I2316" s="4" t="s">
        <v>17094</v>
      </c>
      <c r="J2316" s="4"/>
      <c r="K2316" s="4" t="s">
        <v>192</v>
      </c>
      <c r="L2316" s="4" t="s">
        <v>472</v>
      </c>
      <c r="M2316" s="4" t="s">
        <v>17122</v>
      </c>
      <c r="N2316" s="4"/>
      <c r="O2316" s="4" t="s">
        <v>17123</v>
      </c>
      <c r="P2316" s="2" t="s">
        <v>17124</v>
      </c>
      <c r="Q2316" s="2" t="s">
        <v>17125</v>
      </c>
      <c r="R2316" s="4" t="s">
        <v>50</v>
      </c>
      <c r="S2316" s="4" t="s">
        <v>17126</v>
      </c>
      <c r="T2316" s="4" t="s">
        <v>52</v>
      </c>
      <c r="U2316" s="4"/>
      <c r="V2316" s="4"/>
      <c r="W2316" s="4"/>
      <c r="X2316" s="2" t="s">
        <v>17127</v>
      </c>
      <c r="Y2316" s="4" t="s">
        <v>77</v>
      </c>
      <c r="Z2316" s="4"/>
      <c r="AA2316" s="4"/>
      <c r="AB2316" s="4"/>
    </row>
    <row r="2317" customFormat="false" ht="75" hidden="false" customHeight="true" outlineLevel="0" collapsed="false">
      <c r="A2317" s="4" t="s">
        <v>17128</v>
      </c>
      <c r="B2317" s="4" t="s">
        <v>17129</v>
      </c>
      <c r="C2317" s="4" t="s">
        <v>17130</v>
      </c>
      <c r="D2317" s="4" t="n">
        <v>1991</v>
      </c>
      <c r="E2317" s="4" t="s">
        <v>91</v>
      </c>
      <c r="F2317" s="4" t="s">
        <v>17131</v>
      </c>
      <c r="G2317" s="4" t="str">
        <f aca="false">IF(LEFT(I2317,3)="R1 ","L6",IF(D2317&gt;=2014,"L1",IF(D2317&gt;=1998,"L2",IF(D2317&gt;=1987,"L3",IF(D2317&gt;=1978,"L4",IF(D2317&gt;=1965,"L5","L6"))))))</f>
        <v>L3</v>
      </c>
      <c r="H2317" s="4" t="str">
        <f aca="false">IFERROR(INDEX(Lanes!$C$2:$C$60,MATCH(LEFT(I2317,FIND(" ",I2317)-1),Lanes!$A$2:$A$60,0)),"?")</f>
        <v>Context</v>
      </c>
      <c r="I2317" s="4" t="s">
        <v>17094</v>
      </c>
      <c r="J2317" s="4"/>
      <c r="K2317" s="4" t="s">
        <v>113</v>
      </c>
      <c r="L2317" s="4" t="s">
        <v>45</v>
      </c>
      <c r="M2317" s="4" t="s">
        <v>17132</v>
      </c>
      <c r="N2317" s="4" t="s">
        <v>17103</v>
      </c>
      <c r="O2317" s="4" t="s">
        <v>17133</v>
      </c>
      <c r="P2317" s="2" t="s">
        <v>17134</v>
      </c>
      <c r="Q2317" s="2" t="s">
        <v>17135</v>
      </c>
      <c r="R2317" s="4" t="s">
        <v>50</v>
      </c>
      <c r="S2317" s="4" t="s">
        <v>17136</v>
      </c>
      <c r="T2317" s="4" t="s">
        <v>107</v>
      </c>
      <c r="U2317" s="4"/>
      <c r="V2317" s="4"/>
      <c r="W2317" s="4"/>
      <c r="X2317" s="2" t="s">
        <v>17137</v>
      </c>
      <c r="Y2317" s="4" t="s">
        <v>77</v>
      </c>
      <c r="Z2317" s="4"/>
      <c r="AA2317" s="4"/>
      <c r="AB2317" s="4"/>
    </row>
    <row r="2318" customFormat="false" ht="75" hidden="false" customHeight="true" outlineLevel="0" collapsed="false">
      <c r="A2318" s="4" t="s">
        <v>17138</v>
      </c>
      <c r="B2318" s="4" t="s">
        <v>17139</v>
      </c>
      <c r="C2318" s="4" t="s">
        <v>17140</v>
      </c>
      <c r="D2318" s="4" t="n">
        <v>1997</v>
      </c>
      <c r="E2318" s="4" t="s">
        <v>91</v>
      </c>
      <c r="F2318" s="4" t="s">
        <v>2190</v>
      </c>
      <c r="G2318" s="4" t="str">
        <f aca="false">IF(LEFT(I2318,3)="R1 ","L6",IF(D2318&gt;=2014,"L1",IF(D2318&gt;=1998,"L2",IF(D2318&gt;=1987,"L3",IF(D2318&gt;=1978,"L4",IF(D2318&gt;=1965,"L5","L6"))))))</f>
        <v>L3</v>
      </c>
      <c r="H2318" s="4" t="str">
        <f aca="false">IFERROR(INDEX(Lanes!$C$2:$C$60,MATCH(LEFT(I2318,FIND(" ",I2318)-1),Lanes!$A$2:$A$60,0)),"?")</f>
        <v>Context</v>
      </c>
      <c r="I2318" s="4" t="s">
        <v>17094</v>
      </c>
      <c r="J2318" s="4"/>
      <c r="K2318" s="4" t="s">
        <v>192</v>
      </c>
      <c r="L2318" s="4" t="s">
        <v>887</v>
      </c>
      <c r="M2318" s="4" t="s">
        <v>131</v>
      </c>
      <c r="N2318" s="4"/>
      <c r="O2318" s="4" t="s">
        <v>17141</v>
      </c>
      <c r="P2318" s="2" t="s">
        <v>17142</v>
      </c>
      <c r="Q2318" s="2" t="s">
        <v>17143</v>
      </c>
      <c r="R2318" s="4" t="s">
        <v>50</v>
      </c>
      <c r="S2318" s="4" t="s">
        <v>17144</v>
      </c>
      <c r="T2318" s="4" t="s">
        <v>52</v>
      </c>
      <c r="U2318" s="4"/>
      <c r="V2318" s="4" t="s">
        <v>6486</v>
      </c>
      <c r="W2318" s="4"/>
      <c r="X2318" s="2" t="s">
        <v>17145</v>
      </c>
      <c r="Y2318" s="4" t="s">
        <v>77</v>
      </c>
      <c r="Z2318" s="4"/>
      <c r="AA2318" s="4"/>
      <c r="AB2318" s="4"/>
    </row>
    <row r="2319" customFormat="false" ht="75" hidden="false" customHeight="true" outlineLevel="0" collapsed="false">
      <c r="A2319" s="4" t="s">
        <v>17146</v>
      </c>
      <c r="B2319" s="4" t="s">
        <v>17147</v>
      </c>
      <c r="C2319" s="4" t="s">
        <v>17148</v>
      </c>
      <c r="D2319" s="4" t="n">
        <v>2012</v>
      </c>
      <c r="E2319" s="4" t="s">
        <v>91</v>
      </c>
      <c r="F2319" s="4" t="s">
        <v>17149</v>
      </c>
      <c r="G2319" s="4" t="str">
        <f aca="false">IF(LEFT(I2319,3)="R1 ","L6",IF(D2319&gt;=2014,"L1",IF(D2319&gt;=1998,"L2",IF(D2319&gt;=1987,"L3",IF(D2319&gt;=1978,"L4",IF(D2319&gt;=1965,"L5","L6"))))))</f>
        <v>L2</v>
      </c>
      <c r="H2319" s="4" t="str">
        <f aca="false">IFERROR(INDEX(Lanes!$C$2:$C$60,MATCH(LEFT(I2319,FIND(" ",I2319)-1),Lanes!$A$2:$A$60,0)),"?")</f>
        <v>Context</v>
      </c>
      <c r="I2319" s="4" t="s">
        <v>17094</v>
      </c>
      <c r="J2319" s="4"/>
      <c r="K2319" s="4" t="s">
        <v>192</v>
      </c>
      <c r="L2319" s="4" t="s">
        <v>45</v>
      </c>
      <c r="M2319" s="4" t="s">
        <v>131</v>
      </c>
      <c r="N2319" s="4" t="s">
        <v>17150</v>
      </c>
      <c r="O2319" s="4" t="s">
        <v>17151</v>
      </c>
      <c r="P2319" s="2" t="s">
        <v>17152</v>
      </c>
      <c r="Q2319" s="2" t="s">
        <v>17153</v>
      </c>
      <c r="R2319" s="4" t="s">
        <v>50</v>
      </c>
      <c r="S2319" s="4" t="s">
        <v>17154</v>
      </c>
      <c r="T2319" s="4" t="s">
        <v>52</v>
      </c>
      <c r="U2319" s="4"/>
      <c r="V2319" s="4"/>
      <c r="W2319" s="4"/>
      <c r="X2319" s="2" t="s">
        <v>17155</v>
      </c>
      <c r="Y2319" s="4" t="s">
        <v>77</v>
      </c>
      <c r="Z2319" s="4"/>
      <c r="AA2319" s="4"/>
      <c r="AB2319" s="4"/>
    </row>
    <row r="2320" customFormat="false" ht="75" hidden="false" customHeight="true" outlineLevel="0" collapsed="false">
      <c r="A2320" s="4" t="s">
        <v>17156</v>
      </c>
      <c r="B2320" s="4" t="s">
        <v>17157</v>
      </c>
      <c r="C2320" s="4" t="s">
        <v>17158</v>
      </c>
      <c r="D2320" s="4" t="n">
        <v>2010</v>
      </c>
      <c r="E2320" s="4" t="s">
        <v>91</v>
      </c>
      <c r="F2320" s="4" t="s">
        <v>17159</v>
      </c>
      <c r="G2320" s="4" t="str">
        <f aca="false">IF(LEFT(I2320,3)="R1 ","L6",IF(D2320&gt;=2014,"L1",IF(D2320&gt;=1998,"L2",IF(D2320&gt;=1987,"L3",IF(D2320&gt;=1978,"L4",IF(D2320&gt;=1965,"L5","L6"))))))</f>
        <v>L2</v>
      </c>
      <c r="H2320" s="4" t="str">
        <f aca="false">IFERROR(INDEX(Lanes!$C$2:$C$60,MATCH(LEFT(I2320,FIND(" ",I2320)-1),Lanes!$A$2:$A$60,0)),"?")</f>
        <v>Context</v>
      </c>
      <c r="I2320" s="4" t="s">
        <v>17094</v>
      </c>
      <c r="J2320" s="4"/>
      <c r="K2320" s="4" t="s">
        <v>192</v>
      </c>
      <c r="L2320" s="4" t="s">
        <v>45</v>
      </c>
      <c r="M2320" s="4" t="s">
        <v>131</v>
      </c>
      <c r="N2320" s="4" t="s">
        <v>17150</v>
      </c>
      <c r="O2320" s="4" t="s">
        <v>17160</v>
      </c>
      <c r="P2320" s="2" t="s">
        <v>17161</v>
      </c>
      <c r="Q2320" s="2" t="s">
        <v>17162</v>
      </c>
      <c r="R2320" s="4" t="s">
        <v>50</v>
      </c>
      <c r="S2320" s="4" t="s">
        <v>17163</v>
      </c>
      <c r="T2320" s="4" t="s">
        <v>52</v>
      </c>
      <c r="U2320" s="4"/>
      <c r="V2320" s="4"/>
      <c r="W2320" s="4"/>
      <c r="X2320" s="2" t="s">
        <v>17164</v>
      </c>
      <c r="Y2320" s="4" t="s">
        <v>77</v>
      </c>
      <c r="Z2320" s="4"/>
      <c r="AA2320" s="4"/>
      <c r="AB2320" s="4"/>
    </row>
    <row r="2321" customFormat="false" ht="75" hidden="false" customHeight="true" outlineLevel="0" collapsed="false">
      <c r="A2321" s="4" t="s">
        <v>17165</v>
      </c>
      <c r="B2321" s="4" t="s">
        <v>17166</v>
      </c>
      <c r="C2321" s="4" t="s">
        <v>17167</v>
      </c>
      <c r="D2321" s="4" t="n">
        <v>2021</v>
      </c>
      <c r="E2321" s="4" t="s">
        <v>91</v>
      </c>
      <c r="F2321" s="4" t="s">
        <v>17168</v>
      </c>
      <c r="G2321" s="4" t="str">
        <f aca="false">IF(LEFT(I2321,3)="R1 ","L6",IF(D2321&gt;=2014,"L1",IF(D2321&gt;=1998,"L2",IF(D2321&gt;=1987,"L3",IF(D2321&gt;=1978,"L4",IF(D2321&gt;=1965,"L5","L6"))))))</f>
        <v>L1</v>
      </c>
      <c r="H2321" s="4" t="str">
        <f aca="false">IFERROR(INDEX(Lanes!$C$2:$C$60,MATCH(LEFT(I2321,FIND(" ",I2321)-1),Lanes!$A$2:$A$60,0)),"?")</f>
        <v>Context</v>
      </c>
      <c r="I2321" s="4" t="s">
        <v>17094</v>
      </c>
      <c r="J2321" s="4"/>
      <c r="K2321" s="4" t="s">
        <v>192</v>
      </c>
      <c r="L2321" s="4" t="s">
        <v>45</v>
      </c>
      <c r="M2321" s="4" t="s">
        <v>131</v>
      </c>
      <c r="N2321" s="4"/>
      <c r="O2321" s="4" t="s">
        <v>17169</v>
      </c>
      <c r="P2321" s="2" t="s">
        <v>17170</v>
      </c>
      <c r="Q2321" s="2" t="s">
        <v>17171</v>
      </c>
      <c r="R2321" s="4" t="s">
        <v>50</v>
      </c>
      <c r="S2321" s="4" t="s">
        <v>17172</v>
      </c>
      <c r="T2321" s="4" t="s">
        <v>52</v>
      </c>
      <c r="U2321" s="4"/>
      <c r="V2321" s="4"/>
      <c r="W2321" s="4"/>
      <c r="X2321" s="2" t="s">
        <v>17173</v>
      </c>
      <c r="Y2321" s="4" t="s">
        <v>77</v>
      </c>
      <c r="Z2321" s="4"/>
      <c r="AA2321" s="4"/>
      <c r="AB2321" s="4"/>
    </row>
    <row r="2322" customFormat="false" ht="75" hidden="false" customHeight="true" outlineLevel="0" collapsed="false">
      <c r="A2322" s="4" t="s">
        <v>17174</v>
      </c>
      <c r="B2322" s="4" t="s">
        <v>17175</v>
      </c>
      <c r="C2322" s="4" t="s">
        <v>17176</v>
      </c>
      <c r="D2322" s="4" t="n">
        <v>2017</v>
      </c>
      <c r="E2322" s="4" t="s">
        <v>91</v>
      </c>
      <c r="F2322" s="4" t="s">
        <v>17177</v>
      </c>
      <c r="G2322" s="4" t="str">
        <f aca="false">IF(LEFT(I2322,3)="R1 ","L6",IF(D2322&gt;=2014,"L1",IF(D2322&gt;=1998,"L2",IF(D2322&gt;=1987,"L3",IF(D2322&gt;=1978,"L4",IF(D2322&gt;=1965,"L5","L6"))))))</f>
        <v>L1</v>
      </c>
      <c r="H2322" s="4" t="str">
        <f aca="false">IFERROR(INDEX(Lanes!$C$2:$C$60,MATCH(LEFT(I2322,FIND(" ",I2322)-1),Lanes!$A$2:$A$60,0)),"?")</f>
        <v>Context</v>
      </c>
      <c r="I2322" s="4" t="s">
        <v>17094</v>
      </c>
      <c r="J2322" s="4"/>
      <c r="K2322" s="4" t="s">
        <v>192</v>
      </c>
      <c r="L2322" s="4" t="s">
        <v>45</v>
      </c>
      <c r="M2322" s="4" t="s">
        <v>131</v>
      </c>
      <c r="N2322" s="4"/>
      <c r="O2322" s="4" t="s">
        <v>17178</v>
      </c>
      <c r="P2322" s="2" t="s">
        <v>17179</v>
      </c>
      <c r="Q2322" s="2" t="s">
        <v>17180</v>
      </c>
      <c r="R2322" s="4" t="s">
        <v>50</v>
      </c>
      <c r="S2322" s="4" t="s">
        <v>17181</v>
      </c>
      <c r="T2322" s="4" t="s">
        <v>52</v>
      </c>
      <c r="U2322" s="4"/>
      <c r="V2322" s="4"/>
      <c r="W2322" s="4"/>
      <c r="X2322" s="2" t="s">
        <v>17182</v>
      </c>
      <c r="Y2322" s="4" t="s">
        <v>77</v>
      </c>
      <c r="Z2322" s="4"/>
      <c r="AA2322" s="4"/>
      <c r="AB2322" s="4"/>
    </row>
    <row r="2323" customFormat="false" ht="75" hidden="false" customHeight="true" outlineLevel="0" collapsed="false">
      <c r="A2323" s="4" t="s">
        <v>17183</v>
      </c>
      <c r="B2323" s="4" t="s">
        <v>17184</v>
      </c>
      <c r="C2323" s="4" t="s">
        <v>17185</v>
      </c>
      <c r="D2323" s="4" t="n">
        <v>2022</v>
      </c>
      <c r="E2323" s="4" t="s">
        <v>91</v>
      </c>
      <c r="F2323" s="4" t="s">
        <v>17186</v>
      </c>
      <c r="G2323" s="4" t="str">
        <f aca="false">IF(LEFT(I2323,3)="R1 ","L6",IF(D2323&gt;=2014,"L1",IF(D2323&gt;=1998,"L2",IF(D2323&gt;=1987,"L3",IF(D2323&gt;=1978,"L4",IF(D2323&gt;=1965,"L5","L6"))))))</f>
        <v>L1</v>
      </c>
      <c r="H2323" s="4" t="str">
        <f aca="false">IFERROR(INDEX(Lanes!$C$2:$C$60,MATCH(LEFT(I2323,FIND(" ",I2323)-1),Lanes!$A$2:$A$60,0)),"?")</f>
        <v>Context</v>
      </c>
      <c r="I2323" s="4" t="s">
        <v>17094</v>
      </c>
      <c r="J2323" s="4"/>
      <c r="K2323" s="4" t="s">
        <v>192</v>
      </c>
      <c r="L2323" s="4" t="s">
        <v>45</v>
      </c>
      <c r="M2323" s="4" t="s">
        <v>131</v>
      </c>
      <c r="N2323" s="4"/>
      <c r="O2323" s="4" t="s">
        <v>17187</v>
      </c>
      <c r="P2323" s="2" t="s">
        <v>17188</v>
      </c>
      <c r="Q2323" s="2" t="s">
        <v>17189</v>
      </c>
      <c r="R2323" s="4" t="s">
        <v>50</v>
      </c>
      <c r="S2323" s="4" t="s">
        <v>17190</v>
      </c>
      <c r="T2323" s="4" t="s">
        <v>107</v>
      </c>
      <c r="U2323" s="4"/>
      <c r="V2323" s="4" t="s">
        <v>9723</v>
      </c>
      <c r="W2323" s="4"/>
      <c r="X2323" s="2" t="s">
        <v>17191</v>
      </c>
      <c r="Y2323" s="4" t="s">
        <v>77</v>
      </c>
      <c r="Z2323" s="4"/>
      <c r="AA2323" s="4"/>
      <c r="AB2323" s="4"/>
    </row>
    <row r="2324" customFormat="false" ht="75" hidden="false" customHeight="true" outlineLevel="0" collapsed="false">
      <c r="A2324" s="4" t="s">
        <v>17192</v>
      </c>
      <c r="B2324" s="4" t="s">
        <v>17193</v>
      </c>
      <c r="C2324" s="4" t="s">
        <v>17194</v>
      </c>
      <c r="D2324" s="4" t="n">
        <v>2024</v>
      </c>
      <c r="E2324" s="4" t="s">
        <v>413</v>
      </c>
      <c r="F2324" s="4" t="s">
        <v>17195</v>
      </c>
      <c r="G2324" s="4" t="str">
        <f aca="false">IF(LEFT(I2324,3)="R1 ","L6",IF(D2324&gt;=2014,"L1",IF(D2324&gt;=1998,"L2",IF(D2324&gt;=1987,"L3",IF(D2324&gt;=1978,"L4",IF(D2324&gt;=1965,"L5","L6"))))))</f>
        <v>L1</v>
      </c>
      <c r="H2324" s="4" t="str">
        <f aca="false">IFERROR(INDEX(Lanes!$C$2:$C$60,MATCH(LEFT(I2324,FIND(" ",I2324)-1),Lanes!$A$2:$A$60,0)),"?")</f>
        <v>Context</v>
      </c>
      <c r="I2324" s="4" t="s">
        <v>17094</v>
      </c>
      <c r="J2324" s="4"/>
      <c r="K2324" s="4" t="s">
        <v>192</v>
      </c>
      <c r="L2324" s="4" t="s">
        <v>45</v>
      </c>
      <c r="M2324" s="4" t="s">
        <v>17196</v>
      </c>
      <c r="N2324" s="4"/>
      <c r="O2324" s="4" t="s">
        <v>17197</v>
      </c>
      <c r="P2324" s="2" t="s">
        <v>17198</v>
      </c>
      <c r="Q2324" s="2" t="s">
        <v>17199</v>
      </c>
      <c r="R2324" s="4" t="s">
        <v>391</v>
      </c>
      <c r="S2324" s="4" t="s">
        <v>17200</v>
      </c>
      <c r="T2324" s="4" t="s">
        <v>107</v>
      </c>
      <c r="U2324" s="4"/>
      <c r="V2324" s="4" t="s">
        <v>6486</v>
      </c>
      <c r="W2324" s="4"/>
      <c r="X2324" s="2" t="s">
        <v>17201</v>
      </c>
      <c r="Y2324" s="4" t="s">
        <v>77</v>
      </c>
      <c r="Z2324" s="4"/>
      <c r="AA2324" s="4"/>
      <c r="AB2324" s="4"/>
    </row>
    <row r="2325" customFormat="false" ht="75" hidden="false" customHeight="true" outlineLevel="0" collapsed="false">
      <c r="A2325" s="4" t="s">
        <v>17202</v>
      </c>
      <c r="B2325" s="4" t="s">
        <v>17203</v>
      </c>
      <c r="C2325" s="4" t="s">
        <v>17203</v>
      </c>
      <c r="D2325" s="4" t="n">
        <v>2002</v>
      </c>
      <c r="E2325" s="4" t="s">
        <v>91</v>
      </c>
      <c r="F2325" s="4" t="s">
        <v>17204</v>
      </c>
      <c r="G2325" s="4" t="str">
        <f aca="false">IF(LEFT(I2325,3)="R1 ","L6",IF(D2325&gt;=2014,"L1",IF(D2325&gt;=1998,"L2",IF(D2325&gt;=1987,"L3",IF(D2325&gt;=1978,"L4",IF(D2325&gt;=1965,"L5","L6"))))))</f>
        <v>L2</v>
      </c>
      <c r="H2325" s="4" t="str">
        <f aca="false">IFERROR(INDEX(Lanes!$C$2:$C$60,MATCH(LEFT(I2325,FIND(" ",I2325)-1),Lanes!$A$2:$A$60,0)),"?")</f>
        <v>Context</v>
      </c>
      <c r="I2325" s="4" t="s">
        <v>17205</v>
      </c>
      <c r="J2325" s="4"/>
      <c r="K2325" s="4" t="s">
        <v>3617</v>
      </c>
      <c r="L2325" s="4" t="s">
        <v>93</v>
      </c>
      <c r="M2325" s="4" t="s">
        <v>17206</v>
      </c>
      <c r="N2325" s="4" t="s">
        <v>17207</v>
      </c>
      <c r="O2325" s="4" t="s">
        <v>17208</v>
      </c>
      <c r="P2325" s="2" t="s">
        <v>17209</v>
      </c>
      <c r="Q2325" s="2" t="s">
        <v>17210</v>
      </c>
      <c r="R2325" s="4" t="s">
        <v>50</v>
      </c>
      <c r="S2325" s="4" t="s">
        <v>17211</v>
      </c>
      <c r="T2325" s="4" t="s">
        <v>52</v>
      </c>
      <c r="U2325" s="4" t="s">
        <v>75</v>
      </c>
      <c r="V2325" s="4"/>
      <c r="W2325" s="4"/>
      <c r="X2325" s="2" t="s">
        <v>17212</v>
      </c>
      <c r="Y2325" s="4" t="s">
        <v>77</v>
      </c>
      <c r="Z2325" s="4"/>
      <c r="AA2325" s="4"/>
      <c r="AB2325" s="4"/>
    </row>
    <row r="2326" customFormat="false" ht="75" hidden="false" customHeight="true" outlineLevel="0" collapsed="false">
      <c r="A2326" s="4" t="s">
        <v>17213</v>
      </c>
      <c r="B2326" s="4" t="s">
        <v>17214</v>
      </c>
      <c r="C2326" s="4" t="s">
        <v>17215</v>
      </c>
      <c r="D2326" s="4" t="n">
        <v>1999</v>
      </c>
      <c r="E2326" s="4" t="s">
        <v>91</v>
      </c>
      <c r="F2326" s="4" t="s">
        <v>17216</v>
      </c>
      <c r="G2326" s="4" t="str">
        <f aca="false">IF(LEFT(I2326,3)="R1 ","L6",IF(D2326&gt;=2014,"L1",IF(D2326&gt;=1998,"L2",IF(D2326&gt;=1987,"L3",IF(D2326&gt;=1978,"L4",IF(D2326&gt;=1965,"L5","L6"))))))</f>
        <v>L2</v>
      </c>
      <c r="H2326" s="4" t="str">
        <f aca="false">IFERROR(INDEX(Lanes!$C$2:$C$60,MATCH(LEFT(I2326,FIND(" ",I2326)-1),Lanes!$A$2:$A$60,0)),"?")</f>
        <v>Context</v>
      </c>
      <c r="I2326" s="4" t="s">
        <v>17205</v>
      </c>
      <c r="J2326" s="4"/>
      <c r="K2326" s="4" t="s">
        <v>6706</v>
      </c>
      <c r="L2326" s="4" t="s">
        <v>93</v>
      </c>
      <c r="M2326" s="4" t="s">
        <v>17217</v>
      </c>
      <c r="N2326" s="4" t="s">
        <v>17207</v>
      </c>
      <c r="O2326" s="4" t="s">
        <v>8018</v>
      </c>
      <c r="P2326" s="2" t="s">
        <v>17218</v>
      </c>
      <c r="Q2326" s="2" t="s">
        <v>17219</v>
      </c>
      <c r="R2326" s="4" t="s">
        <v>50</v>
      </c>
      <c r="S2326" s="4" t="s">
        <v>17220</v>
      </c>
      <c r="T2326" s="4" t="s">
        <v>52</v>
      </c>
      <c r="U2326" s="4"/>
      <c r="V2326" s="4"/>
      <c r="W2326" s="4"/>
      <c r="X2326" s="2" t="s">
        <v>17221</v>
      </c>
      <c r="Y2326" s="4" t="s">
        <v>77</v>
      </c>
      <c r="Z2326" s="4"/>
      <c r="AA2326" s="4"/>
      <c r="AB2326" s="4"/>
    </row>
    <row r="2327" customFormat="false" ht="75" hidden="false" customHeight="true" outlineLevel="0" collapsed="false">
      <c r="A2327" s="4" t="s">
        <v>17222</v>
      </c>
      <c r="B2327" s="4" t="s">
        <v>17223</v>
      </c>
      <c r="C2327" s="4" t="s">
        <v>17224</v>
      </c>
      <c r="D2327" s="4" t="n">
        <v>2003</v>
      </c>
      <c r="E2327" s="4" t="s">
        <v>91</v>
      </c>
      <c r="F2327" s="4" t="s">
        <v>17225</v>
      </c>
      <c r="G2327" s="4" t="str">
        <f aca="false">IF(LEFT(I2327,3)="R1 ","L6",IF(D2327&gt;=2014,"L1",IF(D2327&gt;=1998,"L2",IF(D2327&gt;=1987,"L3",IF(D2327&gt;=1978,"L4",IF(D2327&gt;=1965,"L5","L6"))))))</f>
        <v>L2</v>
      </c>
      <c r="H2327" s="4" t="str">
        <f aca="false">IFERROR(INDEX(Lanes!$C$2:$C$60,MATCH(LEFT(I2327,FIND(" ",I2327)-1),Lanes!$A$2:$A$60,0)),"?")</f>
        <v>Context</v>
      </c>
      <c r="I2327" s="4" t="s">
        <v>17205</v>
      </c>
      <c r="J2327" s="4"/>
      <c r="K2327" s="4" t="s">
        <v>192</v>
      </c>
      <c r="L2327" s="4" t="s">
        <v>93</v>
      </c>
      <c r="M2327" s="4" t="s">
        <v>8281</v>
      </c>
      <c r="N2327" s="4" t="s">
        <v>17226</v>
      </c>
      <c r="O2327" s="4" t="s">
        <v>17227</v>
      </c>
      <c r="P2327" s="2" t="s">
        <v>17228</v>
      </c>
      <c r="Q2327" s="2" t="s">
        <v>17229</v>
      </c>
      <c r="R2327" s="4" t="s">
        <v>50</v>
      </c>
      <c r="S2327" s="4" t="s">
        <v>17230</v>
      </c>
      <c r="T2327" s="4" t="s">
        <v>107</v>
      </c>
      <c r="U2327" s="4"/>
      <c r="V2327" s="4"/>
      <c r="W2327" s="4"/>
      <c r="X2327" s="2" t="s">
        <v>17231</v>
      </c>
      <c r="Y2327" s="4" t="s">
        <v>77</v>
      </c>
      <c r="Z2327" s="4"/>
      <c r="AA2327" s="4"/>
      <c r="AB2327" s="4"/>
    </row>
    <row r="2328" customFormat="false" ht="75" hidden="false" customHeight="true" outlineLevel="0" collapsed="false">
      <c r="A2328" s="4" t="s">
        <v>17232</v>
      </c>
      <c r="B2328" s="4" t="s">
        <v>17233</v>
      </c>
      <c r="C2328" s="4" t="s">
        <v>17234</v>
      </c>
      <c r="D2328" s="4" t="n">
        <v>2010</v>
      </c>
      <c r="E2328" s="4" t="s">
        <v>91</v>
      </c>
      <c r="F2328" s="4" t="s">
        <v>17235</v>
      </c>
      <c r="G2328" s="4" t="str">
        <f aca="false">IF(LEFT(I2328,3)="R1 ","L6",IF(D2328&gt;=2014,"L1",IF(D2328&gt;=1998,"L2",IF(D2328&gt;=1987,"L3",IF(D2328&gt;=1978,"L4",IF(D2328&gt;=1965,"L5","L6"))))))</f>
        <v>L2</v>
      </c>
      <c r="H2328" s="4" t="str">
        <f aca="false">IFERROR(INDEX(Lanes!$C$2:$C$60,MATCH(LEFT(I2328,FIND(" ",I2328)-1),Lanes!$A$2:$A$60,0)),"?")</f>
        <v>Context</v>
      </c>
      <c r="I2328" s="4" t="s">
        <v>17205</v>
      </c>
      <c r="J2328" s="4"/>
      <c r="K2328" s="4" t="s">
        <v>3617</v>
      </c>
      <c r="L2328" s="4" t="s">
        <v>93</v>
      </c>
      <c r="M2328" s="4" t="s">
        <v>17236</v>
      </c>
      <c r="N2328" s="4" t="s">
        <v>17207</v>
      </c>
      <c r="O2328" s="4" t="s">
        <v>17237</v>
      </c>
      <c r="P2328" s="2" t="s">
        <v>17238</v>
      </c>
      <c r="Q2328" s="2" t="s">
        <v>17239</v>
      </c>
      <c r="R2328" s="4" t="s">
        <v>50</v>
      </c>
      <c r="S2328" s="4" t="s">
        <v>17240</v>
      </c>
      <c r="T2328" s="4" t="s">
        <v>52</v>
      </c>
      <c r="U2328" s="4"/>
      <c r="V2328" s="4"/>
      <c r="W2328" s="4"/>
      <c r="X2328" s="2" t="s">
        <v>17241</v>
      </c>
      <c r="Y2328" s="4" t="s">
        <v>77</v>
      </c>
      <c r="Z2328" s="4"/>
      <c r="AA2328" s="4"/>
      <c r="AB2328" s="4"/>
    </row>
    <row r="2329" customFormat="false" ht="75" hidden="false" customHeight="true" outlineLevel="0" collapsed="false">
      <c r="A2329" s="4" t="s">
        <v>17242</v>
      </c>
      <c r="B2329" s="4" t="s">
        <v>17243</v>
      </c>
      <c r="C2329" s="4" t="s">
        <v>17244</v>
      </c>
      <c r="D2329" s="4" t="n">
        <v>2015</v>
      </c>
      <c r="E2329" s="4" t="s">
        <v>91</v>
      </c>
      <c r="F2329" s="4" t="s">
        <v>17245</v>
      </c>
      <c r="G2329" s="4" t="str">
        <f aca="false">IF(LEFT(I2329,3)="R1 ","L6",IF(D2329&gt;=2014,"L1",IF(D2329&gt;=1998,"L2",IF(D2329&gt;=1987,"L3",IF(D2329&gt;=1978,"L4",IF(D2329&gt;=1965,"L5","L6"))))))</f>
        <v>L1</v>
      </c>
      <c r="H2329" s="4" t="str">
        <f aca="false">IFERROR(INDEX(Lanes!$C$2:$C$60,MATCH(LEFT(I2329,FIND(" ",I2329)-1),Lanes!$A$2:$A$60,0)),"?")</f>
        <v>Context</v>
      </c>
      <c r="I2329" s="4" t="s">
        <v>17205</v>
      </c>
      <c r="J2329" s="4"/>
      <c r="K2329" s="4" t="s">
        <v>3617</v>
      </c>
      <c r="L2329" s="4" t="s">
        <v>45</v>
      </c>
      <c r="M2329" s="4" t="s">
        <v>131</v>
      </c>
      <c r="N2329" s="4"/>
      <c r="O2329" s="4" t="s">
        <v>17246</v>
      </c>
      <c r="P2329" s="2" t="s">
        <v>17247</v>
      </c>
      <c r="Q2329" s="2" t="s">
        <v>17248</v>
      </c>
      <c r="R2329" s="4" t="s">
        <v>50</v>
      </c>
      <c r="S2329" s="4" t="s">
        <v>17249</v>
      </c>
      <c r="T2329" s="4" t="s">
        <v>52</v>
      </c>
      <c r="U2329" s="4"/>
      <c r="V2329" s="4"/>
      <c r="W2329" s="4"/>
      <c r="X2329" s="2" t="s">
        <v>17250</v>
      </c>
      <c r="Y2329" s="4" t="s">
        <v>77</v>
      </c>
      <c r="Z2329" s="4"/>
      <c r="AA2329" s="4"/>
      <c r="AB2329" s="4"/>
    </row>
    <row r="2330" customFormat="false" ht="75" hidden="false" customHeight="true" outlineLevel="0" collapsed="false">
      <c r="A2330" s="4" t="s">
        <v>17251</v>
      </c>
      <c r="B2330" s="4" t="s">
        <v>17252</v>
      </c>
      <c r="C2330" s="4" t="s">
        <v>17253</v>
      </c>
      <c r="D2330" s="4" t="n">
        <v>2022</v>
      </c>
      <c r="E2330" s="4" t="s">
        <v>91</v>
      </c>
      <c r="F2330" s="4" t="s">
        <v>17254</v>
      </c>
      <c r="G2330" s="4" t="str">
        <f aca="false">IF(LEFT(I2330,3)="R1 ","L6",IF(D2330&gt;=2014,"L1",IF(D2330&gt;=1998,"L2",IF(D2330&gt;=1987,"L3",IF(D2330&gt;=1978,"L4",IF(D2330&gt;=1965,"L5","L6"))))))</f>
        <v>L1</v>
      </c>
      <c r="H2330" s="4" t="str">
        <f aca="false">IFERROR(INDEX(Lanes!$C$2:$C$60,MATCH(LEFT(I2330,FIND(" ",I2330)-1),Lanes!$A$2:$A$60,0)),"?")</f>
        <v>Context</v>
      </c>
      <c r="I2330" s="4" t="s">
        <v>17205</v>
      </c>
      <c r="J2330" s="4"/>
      <c r="K2330" s="4" t="s">
        <v>44</v>
      </c>
      <c r="L2330" s="4" t="s">
        <v>93</v>
      </c>
      <c r="M2330" s="4" t="s">
        <v>17255</v>
      </c>
      <c r="N2330" s="4"/>
      <c r="O2330" s="4" t="s">
        <v>17256</v>
      </c>
      <c r="P2330" s="2" t="s">
        <v>17257</v>
      </c>
      <c r="Q2330" s="2" t="s">
        <v>17258</v>
      </c>
      <c r="R2330" s="4" t="s">
        <v>50</v>
      </c>
      <c r="S2330" s="4" t="s">
        <v>17259</v>
      </c>
      <c r="T2330" s="4" t="s">
        <v>52</v>
      </c>
      <c r="U2330" s="4" t="s">
        <v>75</v>
      </c>
      <c r="V2330" s="4" t="s">
        <v>9723</v>
      </c>
      <c r="W2330" s="4"/>
      <c r="X2330" s="2" t="s">
        <v>17260</v>
      </c>
      <c r="Y2330" s="4" t="s">
        <v>77</v>
      </c>
      <c r="Z2330" s="4"/>
      <c r="AA2330" s="4"/>
      <c r="AB2330" s="4"/>
    </row>
    <row r="2331" customFormat="false" ht="75" hidden="false" customHeight="true" outlineLevel="0" collapsed="false">
      <c r="A2331" s="4" t="s">
        <v>17261</v>
      </c>
      <c r="B2331" s="4" t="s">
        <v>17252</v>
      </c>
      <c r="C2331" s="4" t="s">
        <v>17252</v>
      </c>
      <c r="D2331" s="4" t="n">
        <v>2023</v>
      </c>
      <c r="E2331" s="4" t="s">
        <v>91</v>
      </c>
      <c r="F2331" s="4" t="s">
        <v>17254</v>
      </c>
      <c r="G2331" s="4" t="str">
        <f aca="false">IF(LEFT(I2331,3)="R1 ","L6",IF(D2331&gt;=2014,"L1",IF(D2331&gt;=1998,"L2",IF(D2331&gt;=1987,"L3",IF(D2331&gt;=1978,"L4",IF(D2331&gt;=1965,"L5","L6"))))))</f>
        <v>L1</v>
      </c>
      <c r="H2331" s="4" t="str">
        <f aca="false">IFERROR(INDEX(Lanes!$C$2:$C$60,MATCH(LEFT(I2331,FIND(" ",I2331)-1),Lanes!$A$2:$A$60,0)),"?")</f>
        <v>Context</v>
      </c>
      <c r="I2331" s="4" t="s">
        <v>17205</v>
      </c>
      <c r="J2331" s="4"/>
      <c r="K2331" s="4" t="s">
        <v>44</v>
      </c>
      <c r="L2331" s="4" t="s">
        <v>93</v>
      </c>
      <c r="M2331" s="4" t="s">
        <v>17255</v>
      </c>
      <c r="N2331" s="4"/>
      <c r="O2331" s="4" t="s">
        <v>17262</v>
      </c>
      <c r="P2331" s="2" t="s">
        <v>17263</v>
      </c>
      <c r="Q2331" s="2" t="s">
        <v>17264</v>
      </c>
      <c r="R2331" s="4" t="s">
        <v>50</v>
      </c>
      <c r="S2331" s="4" t="s">
        <v>17265</v>
      </c>
      <c r="T2331" s="4" t="s">
        <v>52</v>
      </c>
      <c r="U2331" s="4"/>
      <c r="V2331" s="4" t="s">
        <v>17266</v>
      </c>
      <c r="W2331" s="4"/>
      <c r="X2331" s="2" t="s">
        <v>17260</v>
      </c>
      <c r="Y2331" s="4" t="s">
        <v>77</v>
      </c>
      <c r="Z2331" s="4"/>
      <c r="AA2331" s="4"/>
      <c r="AB2331" s="4"/>
    </row>
    <row r="2332" customFormat="false" ht="75" hidden="false" customHeight="true" outlineLevel="0" collapsed="false">
      <c r="A2332" s="4" t="s">
        <v>17267</v>
      </c>
      <c r="B2332" s="4" t="s">
        <v>17268</v>
      </c>
      <c r="C2332" s="4" t="s">
        <v>17269</v>
      </c>
      <c r="D2332" s="4" t="n">
        <v>2024</v>
      </c>
      <c r="E2332" s="4" t="s">
        <v>413</v>
      </c>
      <c r="F2332" s="4" t="s">
        <v>17270</v>
      </c>
      <c r="G2332" s="4" t="str">
        <f aca="false">IF(LEFT(I2332,3)="R1 ","L6",IF(D2332&gt;=2014,"L1",IF(D2332&gt;=1998,"L2",IF(D2332&gt;=1987,"L3",IF(D2332&gt;=1978,"L4",IF(D2332&gt;=1965,"L5","L6"))))))</f>
        <v>L1</v>
      </c>
      <c r="H2332" s="4" t="str">
        <f aca="false">IFERROR(INDEX(Lanes!$C$2:$C$60,MATCH(LEFT(I2332,FIND(" ",I2332)-1),Lanes!$A$2:$A$60,0)),"?")</f>
        <v>Context</v>
      </c>
      <c r="I2332" s="4" t="s">
        <v>17205</v>
      </c>
      <c r="J2332" s="4"/>
      <c r="K2332" s="4" t="s">
        <v>44</v>
      </c>
      <c r="L2332" s="4" t="s">
        <v>93</v>
      </c>
      <c r="M2332" s="4" t="s">
        <v>17271</v>
      </c>
      <c r="N2332" s="4" t="s">
        <v>17207</v>
      </c>
      <c r="O2332" s="4" t="s">
        <v>17272</v>
      </c>
      <c r="P2332" s="2" t="s">
        <v>17273</v>
      </c>
      <c r="Q2332" s="2" t="s">
        <v>17274</v>
      </c>
      <c r="R2332" s="4" t="s">
        <v>50</v>
      </c>
      <c r="S2332" s="4" t="s">
        <v>17275</v>
      </c>
      <c r="T2332" s="4" t="s">
        <v>107</v>
      </c>
      <c r="U2332" s="4"/>
      <c r="V2332" s="4"/>
      <c r="W2332" s="4"/>
      <c r="X2332" s="2" t="s">
        <v>17276</v>
      </c>
      <c r="Y2332" s="4" t="s">
        <v>77</v>
      </c>
      <c r="Z2332" s="4"/>
      <c r="AA2332" s="4"/>
      <c r="AB2332" s="4"/>
    </row>
    <row r="2333" customFormat="false" ht="75" hidden="false" customHeight="true" outlineLevel="0" collapsed="false">
      <c r="A2333" s="4" t="s">
        <v>17277</v>
      </c>
      <c r="B2333" s="4" t="s">
        <v>17278</v>
      </c>
      <c r="C2333" s="4" t="s">
        <v>17279</v>
      </c>
      <c r="D2333" s="4" t="n">
        <v>2024</v>
      </c>
      <c r="E2333" s="4" t="s">
        <v>91</v>
      </c>
      <c r="F2333" s="4" t="s">
        <v>9025</v>
      </c>
      <c r="G2333" s="4" t="str">
        <f aca="false">IF(LEFT(I2333,3)="R1 ","L6",IF(D2333&gt;=2014,"L1",IF(D2333&gt;=1998,"L2",IF(D2333&gt;=1987,"L3",IF(D2333&gt;=1978,"L4",IF(D2333&gt;=1965,"L5","L6"))))))</f>
        <v>L1</v>
      </c>
      <c r="H2333" s="4" t="str">
        <f aca="false">IFERROR(INDEX(Lanes!$C$2:$C$60,MATCH(LEFT(I2333,FIND(" ",I2333)-1),Lanes!$A$2:$A$60,0)),"?")</f>
        <v>Context</v>
      </c>
      <c r="I2333" s="4" t="s">
        <v>17205</v>
      </c>
      <c r="J2333" s="4"/>
      <c r="K2333" s="4" t="s">
        <v>3617</v>
      </c>
      <c r="L2333" s="4" t="s">
        <v>45</v>
      </c>
      <c r="M2333" s="4" t="s">
        <v>17280</v>
      </c>
      <c r="N2333" s="4"/>
      <c r="O2333" s="4" t="s">
        <v>17281</v>
      </c>
      <c r="P2333" s="2" t="s">
        <v>17282</v>
      </c>
      <c r="Q2333" s="2" t="s">
        <v>17283</v>
      </c>
      <c r="R2333" s="4" t="s">
        <v>391</v>
      </c>
      <c r="S2333" s="4" t="s">
        <v>17284</v>
      </c>
      <c r="T2333" s="4" t="s">
        <v>107</v>
      </c>
      <c r="U2333" s="4"/>
      <c r="V2333" s="4" t="s">
        <v>6486</v>
      </c>
      <c r="W2333" s="4"/>
      <c r="X2333" s="2" t="s">
        <v>17285</v>
      </c>
      <c r="Y2333" s="4" t="s">
        <v>77</v>
      </c>
      <c r="Z2333" s="4"/>
      <c r="AA2333" s="4"/>
      <c r="AB2333" s="4"/>
    </row>
    <row r="2334" customFormat="false" ht="75" hidden="false" customHeight="true" outlineLevel="0" collapsed="false">
      <c r="A2334" s="4" t="s">
        <v>17286</v>
      </c>
      <c r="B2334" s="4" t="s">
        <v>17287</v>
      </c>
      <c r="C2334" s="4" t="s">
        <v>17288</v>
      </c>
      <c r="D2334" s="4" t="n">
        <v>2021</v>
      </c>
      <c r="E2334" s="4" t="s">
        <v>91</v>
      </c>
      <c r="F2334" s="4" t="s">
        <v>17289</v>
      </c>
      <c r="G2334" s="4" t="str">
        <f aca="false">IF(LEFT(I2334,3)="R1 ","L6",IF(D2334&gt;=2014,"L1",IF(D2334&gt;=1998,"L2",IF(D2334&gt;=1987,"L3",IF(D2334&gt;=1978,"L4",IF(D2334&gt;=1965,"L5","L6"))))))</f>
        <v>L1</v>
      </c>
      <c r="H2334" s="4" t="str">
        <f aca="false">IFERROR(INDEX(Lanes!$C$2:$C$60,MATCH(LEFT(I2334,FIND(" ",I2334)-1),Lanes!$A$2:$A$60,0)),"?")</f>
        <v>Context</v>
      </c>
      <c r="I2334" s="4" t="s">
        <v>17205</v>
      </c>
      <c r="J2334" s="4"/>
      <c r="K2334" s="4" t="s">
        <v>192</v>
      </c>
      <c r="L2334" s="4" t="s">
        <v>93</v>
      </c>
      <c r="M2334" s="4" t="s">
        <v>17290</v>
      </c>
      <c r="N2334" s="4" t="s">
        <v>17226</v>
      </c>
      <c r="O2334" s="4" t="s">
        <v>17291</v>
      </c>
      <c r="P2334" s="2" t="s">
        <v>17292</v>
      </c>
      <c r="Q2334" s="2" t="s">
        <v>17293</v>
      </c>
      <c r="R2334" s="4" t="s">
        <v>50</v>
      </c>
      <c r="S2334" s="4" t="s">
        <v>17294</v>
      </c>
      <c r="T2334" s="4" t="s">
        <v>107</v>
      </c>
      <c r="U2334" s="4"/>
      <c r="V2334" s="4"/>
      <c r="W2334" s="4"/>
      <c r="X2334" s="2" t="s">
        <v>17295</v>
      </c>
      <c r="Y2334" s="4" t="s">
        <v>77</v>
      </c>
      <c r="Z2334" s="4"/>
      <c r="AA2334" s="4"/>
      <c r="AB2334" s="4"/>
    </row>
    <row r="2335" customFormat="false" ht="75" hidden="false" customHeight="true" outlineLevel="0" collapsed="false">
      <c r="A2335" s="4" t="s">
        <v>17296</v>
      </c>
      <c r="B2335" s="4" t="s">
        <v>17297</v>
      </c>
      <c r="C2335" s="4" t="s">
        <v>17298</v>
      </c>
      <c r="D2335" s="4" t="n">
        <v>2004</v>
      </c>
      <c r="E2335" s="4" t="s">
        <v>91</v>
      </c>
      <c r="F2335" s="4" t="s">
        <v>17299</v>
      </c>
      <c r="G2335" s="4" t="str">
        <f aca="false">IF(LEFT(I2335,3)="R1 ","L6",IF(D2335&gt;=2014,"L1",IF(D2335&gt;=1998,"L2",IF(D2335&gt;=1987,"L3",IF(D2335&gt;=1978,"L4",IF(D2335&gt;=1965,"L5","L6"))))))</f>
        <v>L2</v>
      </c>
      <c r="H2335" s="4" t="str">
        <f aca="false">IFERROR(INDEX(Lanes!$C$2:$C$60,MATCH(LEFT(I2335,FIND(" ",I2335)-1),Lanes!$A$2:$A$60,0)),"?")</f>
        <v>Context</v>
      </c>
      <c r="I2335" s="4" t="s">
        <v>17300</v>
      </c>
      <c r="J2335" s="4" t="s">
        <v>15534</v>
      </c>
      <c r="K2335" s="4" t="s">
        <v>2678</v>
      </c>
      <c r="L2335" s="4" t="s">
        <v>45</v>
      </c>
      <c r="M2335" s="4" t="s">
        <v>131</v>
      </c>
      <c r="N2335" s="4"/>
      <c r="O2335" s="4" t="s">
        <v>17301</v>
      </c>
      <c r="P2335" s="2" t="s">
        <v>17302</v>
      </c>
      <c r="Q2335" s="2" t="s">
        <v>17303</v>
      </c>
      <c r="R2335" s="4" t="s">
        <v>50</v>
      </c>
      <c r="S2335" s="4" t="s">
        <v>17304</v>
      </c>
      <c r="T2335" s="4" t="s">
        <v>52</v>
      </c>
      <c r="U2335" s="4" t="s">
        <v>75</v>
      </c>
      <c r="V2335" s="4"/>
      <c r="W2335" s="4"/>
      <c r="X2335" s="2" t="s">
        <v>17305</v>
      </c>
      <c r="Y2335" s="4" t="s">
        <v>77</v>
      </c>
      <c r="Z2335" s="4"/>
      <c r="AA2335" s="4"/>
      <c r="AB2335" s="4"/>
    </row>
    <row r="2336" customFormat="false" ht="75" hidden="false" customHeight="true" outlineLevel="0" collapsed="false">
      <c r="A2336" s="4" t="s">
        <v>17306</v>
      </c>
      <c r="B2336" s="4" t="s">
        <v>17307</v>
      </c>
      <c r="C2336" s="4" t="s">
        <v>17308</v>
      </c>
      <c r="D2336" s="4" t="n">
        <v>2009</v>
      </c>
      <c r="E2336" s="4" t="s">
        <v>91</v>
      </c>
      <c r="F2336" s="4" t="s">
        <v>10901</v>
      </c>
      <c r="G2336" s="4" t="str">
        <f aca="false">IF(LEFT(I2336,3)="R1 ","L6",IF(D2336&gt;=2014,"L1",IF(D2336&gt;=1998,"L2",IF(D2336&gt;=1987,"L3",IF(D2336&gt;=1978,"L4",IF(D2336&gt;=1965,"L5","L6"))))))</f>
        <v>L2</v>
      </c>
      <c r="H2336" s="4" t="str">
        <f aca="false">IFERROR(INDEX(Lanes!$C$2:$C$60,MATCH(LEFT(I2336,FIND(" ",I2336)-1),Lanes!$A$2:$A$60,0)),"?")</f>
        <v>Context</v>
      </c>
      <c r="I2336" s="4" t="s">
        <v>17300</v>
      </c>
      <c r="J2336" s="4"/>
      <c r="K2336" s="4" t="s">
        <v>445</v>
      </c>
      <c r="L2336" s="4" t="s">
        <v>516</v>
      </c>
      <c r="M2336" s="4" t="s">
        <v>17309</v>
      </c>
      <c r="N2336" s="4"/>
      <c r="O2336" s="4" t="s">
        <v>17310</v>
      </c>
      <c r="P2336" s="2" t="s">
        <v>17311</v>
      </c>
      <c r="Q2336" s="2" t="s">
        <v>17312</v>
      </c>
      <c r="R2336" s="4" t="s">
        <v>50</v>
      </c>
      <c r="S2336" s="4" t="s">
        <v>17313</v>
      </c>
      <c r="T2336" s="4" t="s">
        <v>52</v>
      </c>
      <c r="U2336" s="4"/>
      <c r="V2336" s="4"/>
      <c r="W2336" s="4"/>
      <c r="X2336" s="2" t="s">
        <v>17314</v>
      </c>
      <c r="Y2336" s="4" t="s">
        <v>77</v>
      </c>
      <c r="Z2336" s="4"/>
      <c r="AA2336" s="4"/>
      <c r="AB2336" s="4"/>
    </row>
    <row r="2337" customFormat="false" ht="75" hidden="false" customHeight="true" outlineLevel="0" collapsed="false">
      <c r="A2337" s="4" t="s">
        <v>17315</v>
      </c>
      <c r="B2337" s="4" t="s">
        <v>17316</v>
      </c>
      <c r="C2337" s="4" t="s">
        <v>17317</v>
      </c>
      <c r="D2337" s="4" t="n">
        <v>2009</v>
      </c>
      <c r="E2337" s="4" t="s">
        <v>91</v>
      </c>
      <c r="F2337" s="4" t="s">
        <v>17318</v>
      </c>
      <c r="G2337" s="4" t="str">
        <f aca="false">IF(LEFT(I2337,3)="R1 ","L6",IF(D2337&gt;=2014,"L1",IF(D2337&gt;=1998,"L2",IF(D2337&gt;=1987,"L3",IF(D2337&gt;=1978,"L4",IF(D2337&gt;=1965,"L5","L6"))))))</f>
        <v>L2</v>
      </c>
      <c r="H2337" s="4" t="str">
        <f aca="false">IFERROR(INDEX(Lanes!$C$2:$C$60,MATCH(LEFT(I2337,FIND(" ",I2337)-1),Lanes!$A$2:$A$60,0)),"?")</f>
        <v>Context</v>
      </c>
      <c r="I2337" s="4" t="s">
        <v>17300</v>
      </c>
      <c r="J2337" s="4"/>
      <c r="K2337" s="4" t="s">
        <v>445</v>
      </c>
      <c r="L2337" s="4" t="s">
        <v>887</v>
      </c>
      <c r="M2337" s="4" t="s">
        <v>4347</v>
      </c>
      <c r="N2337" s="4"/>
      <c r="O2337" s="4" t="s">
        <v>17319</v>
      </c>
      <c r="P2337" s="2" t="s">
        <v>17320</v>
      </c>
      <c r="Q2337" s="2" t="s">
        <v>17321</v>
      </c>
      <c r="R2337" s="4" t="s">
        <v>50</v>
      </c>
      <c r="S2337" s="4" t="s">
        <v>17322</v>
      </c>
      <c r="T2337" s="4" t="s">
        <v>52</v>
      </c>
      <c r="U2337" s="4"/>
      <c r="V2337" s="4"/>
      <c r="W2337" s="4"/>
      <c r="X2337" s="2" t="s">
        <v>17323</v>
      </c>
      <c r="Y2337" s="4" t="s">
        <v>77</v>
      </c>
      <c r="Z2337" s="4"/>
      <c r="AA2337" s="4"/>
      <c r="AB2337" s="4"/>
    </row>
    <row r="2338" customFormat="false" ht="75" hidden="false" customHeight="true" outlineLevel="0" collapsed="false">
      <c r="A2338" s="4" t="s">
        <v>17324</v>
      </c>
      <c r="B2338" s="4" t="s">
        <v>17325</v>
      </c>
      <c r="C2338" s="4" t="s">
        <v>17325</v>
      </c>
      <c r="D2338" s="4" t="n">
        <v>2012</v>
      </c>
      <c r="E2338" s="4" t="s">
        <v>91</v>
      </c>
      <c r="F2338" s="4" t="s">
        <v>17326</v>
      </c>
      <c r="G2338" s="4" t="str">
        <f aca="false">IF(LEFT(I2338,3)="R1 ","L6",IF(D2338&gt;=2014,"L1",IF(D2338&gt;=1998,"L2",IF(D2338&gt;=1987,"L3",IF(D2338&gt;=1978,"L4",IF(D2338&gt;=1965,"L5","L6"))))))</f>
        <v>L2</v>
      </c>
      <c r="H2338" s="4" t="str">
        <f aca="false">IFERROR(INDEX(Lanes!$C$2:$C$60,MATCH(LEFT(I2338,FIND(" ",I2338)-1),Lanes!$A$2:$A$60,0)),"?")</f>
        <v>Context</v>
      </c>
      <c r="I2338" s="4" t="s">
        <v>17300</v>
      </c>
      <c r="J2338" s="4"/>
      <c r="K2338" s="4" t="s">
        <v>445</v>
      </c>
      <c r="L2338" s="4" t="s">
        <v>753</v>
      </c>
      <c r="M2338" s="4" t="s">
        <v>1196</v>
      </c>
      <c r="N2338" s="4"/>
      <c r="O2338" s="4" t="s">
        <v>17327</v>
      </c>
      <c r="P2338" s="2" t="s">
        <v>17328</v>
      </c>
      <c r="Q2338" s="2" t="s">
        <v>17329</v>
      </c>
      <c r="R2338" s="4" t="s">
        <v>50</v>
      </c>
      <c r="S2338" s="4" t="s">
        <v>17330</v>
      </c>
      <c r="T2338" s="4" t="s">
        <v>52</v>
      </c>
      <c r="U2338" s="4"/>
      <c r="V2338" s="4"/>
      <c r="W2338" s="4"/>
      <c r="X2338" s="2" t="s">
        <v>17331</v>
      </c>
      <c r="Y2338" s="4" t="s">
        <v>77</v>
      </c>
      <c r="Z2338" s="4"/>
      <c r="AA2338" s="4"/>
      <c r="AB2338" s="4"/>
    </row>
    <row r="2339" customFormat="false" ht="75" hidden="false" customHeight="true" outlineLevel="0" collapsed="false">
      <c r="A2339" s="4" t="s">
        <v>17332</v>
      </c>
      <c r="B2339" s="4" t="s">
        <v>17333</v>
      </c>
      <c r="C2339" s="4" t="s">
        <v>17333</v>
      </c>
      <c r="D2339" s="4" t="n">
        <v>2011</v>
      </c>
      <c r="E2339" s="4" t="s">
        <v>91</v>
      </c>
      <c r="F2339" s="4" t="s">
        <v>886</v>
      </c>
      <c r="G2339" s="4" t="str">
        <f aca="false">IF(LEFT(I2339,3)="R1 ","L6",IF(D2339&gt;=2014,"L1",IF(D2339&gt;=1998,"L2",IF(D2339&gt;=1987,"L3",IF(D2339&gt;=1978,"L4",IF(D2339&gt;=1965,"L5","L6"))))))</f>
        <v>L2</v>
      </c>
      <c r="H2339" s="4" t="str">
        <f aca="false">IFERROR(INDEX(Lanes!$C$2:$C$60,MATCH(LEFT(I2339,FIND(" ",I2339)-1),Lanes!$A$2:$A$60,0)),"?")</f>
        <v>Context</v>
      </c>
      <c r="I2339" s="4" t="s">
        <v>17300</v>
      </c>
      <c r="J2339" s="4"/>
      <c r="K2339" s="4" t="s">
        <v>445</v>
      </c>
      <c r="L2339" s="4" t="s">
        <v>472</v>
      </c>
      <c r="M2339" s="4" t="s">
        <v>662</v>
      </c>
      <c r="N2339" s="4"/>
      <c r="O2339" s="4" t="s">
        <v>17334</v>
      </c>
      <c r="P2339" s="2" t="s">
        <v>17335</v>
      </c>
      <c r="Q2339" s="2" t="s">
        <v>17336</v>
      </c>
      <c r="R2339" s="4" t="s">
        <v>50</v>
      </c>
      <c r="S2339" s="4" t="s">
        <v>17337</v>
      </c>
      <c r="T2339" s="4" t="s">
        <v>107</v>
      </c>
      <c r="U2339" s="4"/>
      <c r="V2339" s="4"/>
      <c r="W2339" s="4"/>
      <c r="X2339" s="2" t="s">
        <v>17338</v>
      </c>
      <c r="Y2339" s="4" t="s">
        <v>77</v>
      </c>
      <c r="Z2339" s="4"/>
      <c r="AA2339" s="4"/>
      <c r="AB2339" s="4"/>
    </row>
    <row r="2340" customFormat="false" ht="75" hidden="false" customHeight="true" outlineLevel="0" collapsed="false">
      <c r="A2340" s="4" t="s">
        <v>17339</v>
      </c>
      <c r="B2340" s="4" t="s">
        <v>17340</v>
      </c>
      <c r="C2340" s="4" t="s">
        <v>17341</v>
      </c>
      <c r="D2340" s="4" t="n">
        <v>2018</v>
      </c>
      <c r="E2340" s="4" t="s">
        <v>91</v>
      </c>
      <c r="F2340" s="4" t="s">
        <v>17342</v>
      </c>
      <c r="G2340" s="4" t="str">
        <f aca="false">IF(LEFT(I2340,3)="R1 ","L6",IF(D2340&gt;=2014,"L1",IF(D2340&gt;=1998,"L2",IF(D2340&gt;=1987,"L3",IF(D2340&gt;=1978,"L4",IF(D2340&gt;=1965,"L5","L6"))))))</f>
        <v>L1</v>
      </c>
      <c r="H2340" s="4" t="str">
        <f aca="false">IFERROR(INDEX(Lanes!$C$2:$C$60,MATCH(LEFT(I2340,FIND(" ",I2340)-1),Lanes!$A$2:$A$60,0)),"?")</f>
        <v>Context</v>
      </c>
      <c r="I2340" s="4" t="s">
        <v>17300</v>
      </c>
      <c r="J2340" s="4"/>
      <c r="K2340" s="4" t="s">
        <v>445</v>
      </c>
      <c r="L2340" s="4" t="s">
        <v>472</v>
      </c>
      <c r="M2340" s="4" t="s">
        <v>662</v>
      </c>
      <c r="N2340" s="4"/>
      <c r="O2340" s="4" t="s">
        <v>17343</v>
      </c>
      <c r="P2340" s="2" t="s">
        <v>17344</v>
      </c>
      <c r="Q2340" s="2" t="s">
        <v>17345</v>
      </c>
      <c r="R2340" s="4" t="s">
        <v>50</v>
      </c>
      <c r="S2340" s="4" t="s">
        <v>17346</v>
      </c>
      <c r="T2340" s="4" t="s">
        <v>52</v>
      </c>
      <c r="U2340" s="4"/>
      <c r="V2340" s="4"/>
      <c r="W2340" s="4"/>
      <c r="X2340" s="2" t="s">
        <v>17347</v>
      </c>
      <c r="Y2340" s="4" t="s">
        <v>77</v>
      </c>
      <c r="Z2340" s="4"/>
      <c r="AA2340" s="4"/>
      <c r="AB2340" s="4"/>
    </row>
    <row r="2341" customFormat="false" ht="75" hidden="false" customHeight="true" outlineLevel="0" collapsed="false">
      <c r="A2341" s="4" t="s">
        <v>17348</v>
      </c>
      <c r="B2341" s="4" t="s">
        <v>17349</v>
      </c>
      <c r="C2341" s="4" t="s">
        <v>17349</v>
      </c>
      <c r="D2341" s="4" t="n">
        <v>2015</v>
      </c>
      <c r="E2341" s="4" t="s">
        <v>91</v>
      </c>
      <c r="F2341" s="4" t="s">
        <v>17350</v>
      </c>
      <c r="G2341" s="4" t="str">
        <f aca="false">IF(LEFT(I2341,3)="R1 ","L6",IF(D2341&gt;=2014,"L1",IF(D2341&gt;=1998,"L2",IF(D2341&gt;=1987,"L3",IF(D2341&gt;=1978,"L4",IF(D2341&gt;=1965,"L5","L6"))))))</f>
        <v>L1</v>
      </c>
      <c r="H2341" s="4" t="str">
        <f aca="false">IFERROR(INDEX(Lanes!$C$2:$C$60,MATCH(LEFT(I2341,FIND(" ",I2341)-1),Lanes!$A$2:$A$60,0)),"?")</f>
        <v>Context</v>
      </c>
      <c r="I2341" s="4" t="s">
        <v>17300</v>
      </c>
      <c r="J2341" s="4"/>
      <c r="K2341" s="4" t="s">
        <v>3617</v>
      </c>
      <c r="L2341" s="4" t="s">
        <v>472</v>
      </c>
      <c r="M2341" s="4" t="s">
        <v>1196</v>
      </c>
      <c r="N2341" s="4"/>
      <c r="O2341" s="4" t="s">
        <v>17351</v>
      </c>
      <c r="P2341" s="2" t="s">
        <v>17352</v>
      </c>
      <c r="Q2341" s="2" t="s">
        <v>17353</v>
      </c>
      <c r="R2341" s="4" t="s">
        <v>50</v>
      </c>
      <c r="S2341" s="4" t="s">
        <v>17354</v>
      </c>
      <c r="T2341" s="4" t="s">
        <v>107</v>
      </c>
      <c r="U2341" s="4"/>
      <c r="V2341" s="4"/>
      <c r="W2341" s="4"/>
      <c r="X2341" s="2" t="s">
        <v>17355</v>
      </c>
      <c r="Y2341" s="4" t="s">
        <v>77</v>
      </c>
      <c r="Z2341" s="4"/>
      <c r="AA2341" s="4"/>
      <c r="AB2341" s="4"/>
    </row>
    <row r="2342" customFormat="false" ht="75" hidden="false" customHeight="true" outlineLevel="0" collapsed="false">
      <c r="A2342" s="4" t="s">
        <v>17356</v>
      </c>
      <c r="B2342" s="4" t="s">
        <v>17357</v>
      </c>
      <c r="C2342" s="4" t="s">
        <v>17358</v>
      </c>
      <c r="D2342" s="4" t="n">
        <v>2023</v>
      </c>
      <c r="E2342" s="4" t="s">
        <v>91</v>
      </c>
      <c r="F2342" s="4" t="s">
        <v>17359</v>
      </c>
      <c r="G2342" s="4" t="str">
        <f aca="false">IF(LEFT(I2342,3)="R1 ","L6",IF(D2342&gt;=2014,"L1",IF(D2342&gt;=1998,"L2",IF(D2342&gt;=1987,"L3",IF(D2342&gt;=1978,"L4",IF(D2342&gt;=1965,"L5","L6"))))))</f>
        <v>L1</v>
      </c>
      <c r="H2342" s="4" t="str">
        <f aca="false">IFERROR(INDEX(Lanes!$C$2:$C$60,MATCH(LEFT(I2342,FIND(" ",I2342)-1),Lanes!$A$2:$A$60,0)),"?")</f>
        <v>Context</v>
      </c>
      <c r="I2342" s="4" t="s">
        <v>17300</v>
      </c>
      <c r="J2342" s="4" t="s">
        <v>15046</v>
      </c>
      <c r="K2342" s="4" t="s">
        <v>429</v>
      </c>
      <c r="L2342" s="4" t="s">
        <v>93</v>
      </c>
      <c r="M2342" s="4" t="s">
        <v>17360</v>
      </c>
      <c r="N2342" s="4"/>
      <c r="O2342" s="4" t="s">
        <v>17361</v>
      </c>
      <c r="P2342" s="2" t="s">
        <v>17362</v>
      </c>
      <c r="Q2342" s="2" t="s">
        <v>17363</v>
      </c>
      <c r="R2342" s="4" t="s">
        <v>391</v>
      </c>
      <c r="S2342" s="4" t="s">
        <v>17364</v>
      </c>
      <c r="T2342" s="4" t="s">
        <v>107</v>
      </c>
      <c r="U2342" s="4"/>
      <c r="V2342" s="4" t="s">
        <v>12735</v>
      </c>
      <c r="W2342" s="4"/>
      <c r="X2342" s="2" t="s">
        <v>17365</v>
      </c>
      <c r="Y2342" s="4" t="s">
        <v>77</v>
      </c>
      <c r="Z2342" s="4"/>
      <c r="AA2342" s="4"/>
      <c r="AB2342" s="4"/>
    </row>
    <row r="2343" customFormat="false" ht="75" hidden="false" customHeight="true" outlineLevel="0" collapsed="false">
      <c r="A2343" s="4" t="s">
        <v>17366</v>
      </c>
      <c r="B2343" s="4" t="s">
        <v>17367</v>
      </c>
      <c r="C2343" s="4" t="s">
        <v>17368</v>
      </c>
      <c r="D2343" s="4" t="n">
        <v>2023</v>
      </c>
      <c r="E2343" s="4" t="s">
        <v>91</v>
      </c>
      <c r="F2343" s="4" t="s">
        <v>17369</v>
      </c>
      <c r="G2343" s="4" t="str">
        <f aca="false">IF(LEFT(I2343,3)="R1 ","L6",IF(D2343&gt;=2014,"L1",IF(D2343&gt;=1998,"L2",IF(D2343&gt;=1987,"L3",IF(D2343&gt;=1978,"L4",IF(D2343&gt;=1965,"L5","L6"))))))</f>
        <v>L1</v>
      </c>
      <c r="H2343" s="4" t="str">
        <f aca="false">IFERROR(INDEX(Lanes!$C$2:$C$60,MATCH(LEFT(I2343,FIND(" ",I2343)-1),Lanes!$A$2:$A$60,0)),"?")</f>
        <v>Context</v>
      </c>
      <c r="I2343" s="4" t="s">
        <v>17300</v>
      </c>
      <c r="J2343" s="4"/>
      <c r="K2343" s="4" t="s">
        <v>3617</v>
      </c>
      <c r="L2343" s="4" t="s">
        <v>45</v>
      </c>
      <c r="M2343" s="4" t="s">
        <v>17370</v>
      </c>
      <c r="N2343" s="4"/>
      <c r="O2343" s="4" t="s">
        <v>17371</v>
      </c>
      <c r="P2343" s="2" t="s">
        <v>17372</v>
      </c>
      <c r="Q2343" s="2" t="s">
        <v>17373</v>
      </c>
      <c r="R2343" s="4" t="s">
        <v>50</v>
      </c>
      <c r="S2343" s="4" t="s">
        <v>17374</v>
      </c>
      <c r="T2343" s="4" t="s">
        <v>107</v>
      </c>
      <c r="U2343" s="4"/>
      <c r="V2343" s="4" t="s">
        <v>11666</v>
      </c>
      <c r="W2343" s="4"/>
      <c r="X2343" s="2" t="s">
        <v>17375</v>
      </c>
      <c r="Y2343" s="4" t="s">
        <v>77</v>
      </c>
      <c r="Z2343" s="4"/>
      <c r="AA2343" s="4"/>
      <c r="AB2343" s="4"/>
    </row>
    <row r="2344" customFormat="false" ht="75" hidden="false" customHeight="true" outlineLevel="0" collapsed="false">
      <c r="A2344" s="4" t="s">
        <v>17376</v>
      </c>
      <c r="B2344" s="4" t="s">
        <v>17377</v>
      </c>
      <c r="C2344" s="4" t="s">
        <v>17377</v>
      </c>
      <c r="D2344" s="4" t="n">
        <v>1972</v>
      </c>
      <c r="E2344" s="4" t="s">
        <v>91</v>
      </c>
      <c r="F2344" s="4" t="s">
        <v>17378</v>
      </c>
      <c r="G2344" s="4" t="str">
        <f aca="false">IF(LEFT(I2344,3)="R1 ","L6",IF(D2344&gt;=2014,"L1",IF(D2344&gt;=1998,"L2",IF(D2344&gt;=1987,"L3",IF(D2344&gt;=1978,"L4",IF(D2344&gt;=1965,"L5","L6"))))))</f>
        <v>L5</v>
      </c>
      <c r="H2344" s="4" t="str">
        <f aca="false">IFERROR(INDEX(Lanes!$C$2:$C$60,MATCH(LEFT(I2344,FIND(" ",I2344)-1),Lanes!$A$2:$A$60,0)),"?")</f>
        <v>Context</v>
      </c>
      <c r="I2344" s="4" t="s">
        <v>17379</v>
      </c>
      <c r="J2344" s="4"/>
      <c r="K2344" s="4" t="s">
        <v>202</v>
      </c>
      <c r="L2344" s="4" t="s">
        <v>45</v>
      </c>
      <c r="M2344" s="4" t="s">
        <v>1982</v>
      </c>
      <c r="N2344" s="4"/>
      <c r="O2344" s="4" t="s">
        <v>17380</v>
      </c>
      <c r="P2344" s="2" t="s">
        <v>17381</v>
      </c>
      <c r="Q2344" s="2" t="s">
        <v>17382</v>
      </c>
      <c r="R2344" s="4" t="s">
        <v>50</v>
      </c>
      <c r="S2344" s="4" t="s">
        <v>17383</v>
      </c>
      <c r="T2344" s="4" t="s">
        <v>52</v>
      </c>
      <c r="U2344" s="4" t="s">
        <v>75</v>
      </c>
      <c r="V2344" s="4"/>
      <c r="W2344" s="4"/>
      <c r="X2344" s="2" t="s">
        <v>17384</v>
      </c>
      <c r="Y2344" s="4" t="s">
        <v>77</v>
      </c>
      <c r="Z2344" s="4"/>
      <c r="AA2344" s="4"/>
      <c r="AB2344" s="4"/>
    </row>
    <row r="2345" customFormat="false" ht="75" hidden="false" customHeight="true" outlineLevel="0" collapsed="false">
      <c r="A2345" s="4" t="s">
        <v>17385</v>
      </c>
      <c r="B2345" s="4" t="s">
        <v>17386</v>
      </c>
      <c r="C2345" s="4" t="s">
        <v>17387</v>
      </c>
      <c r="D2345" s="4" t="n">
        <v>2001</v>
      </c>
      <c r="E2345" s="4" t="s">
        <v>91</v>
      </c>
      <c r="F2345" s="4" t="s">
        <v>7200</v>
      </c>
      <c r="G2345" s="4" t="str">
        <f aca="false">IF(LEFT(I2345,3)="R1 ","L6",IF(D2345&gt;=2014,"L1",IF(D2345&gt;=1998,"L2",IF(D2345&gt;=1987,"L3",IF(D2345&gt;=1978,"L4",IF(D2345&gt;=1965,"L5","L6"))))))</f>
        <v>L2</v>
      </c>
      <c r="H2345" s="4" t="str">
        <f aca="false">IFERROR(INDEX(Lanes!$C$2:$C$60,MATCH(LEFT(I2345,FIND(" ",I2345)-1),Lanes!$A$2:$A$60,0)),"?")</f>
        <v>Context</v>
      </c>
      <c r="I2345" s="4" t="s">
        <v>17379</v>
      </c>
      <c r="J2345" s="4"/>
      <c r="K2345" s="4" t="s">
        <v>202</v>
      </c>
      <c r="L2345" s="4" t="s">
        <v>45</v>
      </c>
      <c r="M2345" s="4" t="s">
        <v>131</v>
      </c>
      <c r="N2345" s="4"/>
      <c r="O2345" s="4" t="s">
        <v>17388</v>
      </c>
      <c r="P2345" s="2" t="s">
        <v>17389</v>
      </c>
      <c r="Q2345" s="2" t="s">
        <v>17390</v>
      </c>
      <c r="R2345" s="4" t="s">
        <v>50</v>
      </c>
      <c r="S2345" s="4" t="s">
        <v>17391</v>
      </c>
      <c r="T2345" s="4" t="s">
        <v>52</v>
      </c>
      <c r="U2345" s="4"/>
      <c r="V2345" s="4"/>
      <c r="W2345" s="4"/>
      <c r="X2345" s="2" t="s">
        <v>17392</v>
      </c>
      <c r="Y2345" s="4" t="s">
        <v>77</v>
      </c>
      <c r="Z2345" s="4"/>
      <c r="AA2345" s="4"/>
      <c r="AB2345" s="4"/>
    </row>
    <row r="2346" customFormat="false" ht="75" hidden="false" customHeight="true" outlineLevel="0" collapsed="false">
      <c r="A2346" s="4" t="s">
        <v>17393</v>
      </c>
      <c r="B2346" s="4" t="s">
        <v>17394</v>
      </c>
      <c r="C2346" s="4" t="s">
        <v>17394</v>
      </c>
      <c r="D2346" s="4" t="n">
        <v>2000</v>
      </c>
      <c r="E2346" s="4" t="s">
        <v>91</v>
      </c>
      <c r="F2346" s="4" t="s">
        <v>7138</v>
      </c>
      <c r="G2346" s="4" t="str">
        <f aca="false">IF(LEFT(I2346,3)="R1 ","L6",IF(D2346&gt;=2014,"L1",IF(D2346&gt;=1998,"L2",IF(D2346&gt;=1987,"L3",IF(D2346&gt;=1978,"L4",IF(D2346&gt;=1965,"L5","L6"))))))</f>
        <v>L2</v>
      </c>
      <c r="H2346" s="4" t="str">
        <f aca="false">IFERROR(INDEX(Lanes!$C$2:$C$60,MATCH(LEFT(I2346,FIND(" ",I2346)-1),Lanes!$A$2:$A$60,0)),"?")</f>
        <v>Context</v>
      </c>
      <c r="I2346" s="4" t="s">
        <v>17379</v>
      </c>
      <c r="J2346" s="4"/>
      <c r="K2346" s="4" t="s">
        <v>202</v>
      </c>
      <c r="L2346" s="4" t="s">
        <v>472</v>
      </c>
      <c r="M2346" s="4" t="s">
        <v>2992</v>
      </c>
      <c r="N2346" s="4"/>
      <c r="O2346" s="4" t="s">
        <v>17395</v>
      </c>
      <c r="P2346" s="2" t="s">
        <v>17396</v>
      </c>
      <c r="Q2346" s="2" t="s">
        <v>17397</v>
      </c>
      <c r="R2346" s="4" t="s">
        <v>50</v>
      </c>
      <c r="S2346" s="4" t="s">
        <v>17398</v>
      </c>
      <c r="T2346" s="4" t="s">
        <v>52</v>
      </c>
      <c r="U2346" s="4"/>
      <c r="V2346" s="4"/>
      <c r="W2346" s="4"/>
      <c r="X2346" s="2" t="s">
        <v>17399</v>
      </c>
      <c r="Y2346" s="4" t="s">
        <v>77</v>
      </c>
      <c r="Z2346" s="4"/>
      <c r="AA2346" s="4"/>
      <c r="AB2346" s="4"/>
    </row>
    <row r="2347" customFormat="false" ht="75" hidden="false" customHeight="true" outlineLevel="0" collapsed="false">
      <c r="A2347" s="4" t="s">
        <v>17400</v>
      </c>
      <c r="B2347" s="4" t="s">
        <v>17401</v>
      </c>
      <c r="C2347" s="4" t="s">
        <v>17402</v>
      </c>
      <c r="D2347" s="4" t="n">
        <v>2008</v>
      </c>
      <c r="E2347" s="4" t="s">
        <v>91</v>
      </c>
      <c r="F2347" s="4" t="s">
        <v>10130</v>
      </c>
      <c r="G2347" s="4" t="str">
        <f aca="false">IF(LEFT(I2347,3)="R1 ","L6",IF(D2347&gt;=2014,"L1",IF(D2347&gt;=1998,"L2",IF(D2347&gt;=1987,"L3",IF(D2347&gt;=1978,"L4",IF(D2347&gt;=1965,"L5","L6"))))))</f>
        <v>L2</v>
      </c>
      <c r="H2347" s="4" t="str">
        <f aca="false">IFERROR(INDEX(Lanes!$C$2:$C$60,MATCH(LEFT(I2347,FIND(" ",I2347)-1),Lanes!$A$2:$A$60,0)),"?")</f>
        <v>Context</v>
      </c>
      <c r="I2347" s="4" t="s">
        <v>17379</v>
      </c>
      <c r="J2347" s="4"/>
      <c r="K2347" s="4" t="s">
        <v>202</v>
      </c>
      <c r="L2347" s="4" t="s">
        <v>753</v>
      </c>
      <c r="M2347" s="4" t="s">
        <v>316</v>
      </c>
      <c r="N2347" s="4"/>
      <c r="O2347" s="4" t="s">
        <v>17403</v>
      </c>
      <c r="P2347" s="2" t="s">
        <v>17404</v>
      </c>
      <c r="Q2347" s="2" t="s">
        <v>17405</v>
      </c>
      <c r="R2347" s="4" t="s">
        <v>50</v>
      </c>
      <c r="S2347" s="4" t="s">
        <v>17406</v>
      </c>
      <c r="T2347" s="4" t="s">
        <v>107</v>
      </c>
      <c r="U2347" s="4"/>
      <c r="V2347" s="4"/>
      <c r="W2347" s="4"/>
      <c r="X2347" s="2" t="s">
        <v>17407</v>
      </c>
      <c r="Y2347" s="4" t="s">
        <v>77</v>
      </c>
      <c r="Z2347" s="4"/>
      <c r="AA2347" s="4"/>
      <c r="AB2347" s="4"/>
    </row>
    <row r="2348" customFormat="false" ht="75" hidden="false" customHeight="true" outlineLevel="0" collapsed="false">
      <c r="A2348" s="4" t="s">
        <v>17408</v>
      </c>
      <c r="B2348" s="4" t="s">
        <v>17409</v>
      </c>
      <c r="C2348" s="4" t="s">
        <v>8683</v>
      </c>
      <c r="D2348" s="4" t="n">
        <v>2019</v>
      </c>
      <c r="E2348" s="4" t="s">
        <v>91</v>
      </c>
      <c r="F2348" s="4" t="s">
        <v>7200</v>
      </c>
      <c r="G2348" s="4" t="str">
        <f aca="false">IF(LEFT(I2348,3)="R1 ","L6",IF(D2348&gt;=2014,"L1",IF(D2348&gt;=1998,"L2",IF(D2348&gt;=1987,"L3",IF(D2348&gt;=1978,"L4",IF(D2348&gt;=1965,"L5","L6"))))))</f>
        <v>L1</v>
      </c>
      <c r="H2348" s="4" t="str">
        <f aca="false">IFERROR(INDEX(Lanes!$C$2:$C$60,MATCH(LEFT(I2348,FIND(" ",I2348)-1),Lanes!$A$2:$A$60,0)),"?")</f>
        <v>Context</v>
      </c>
      <c r="I2348" s="4" t="s">
        <v>17379</v>
      </c>
      <c r="J2348" s="4"/>
      <c r="K2348" s="4" t="s">
        <v>202</v>
      </c>
      <c r="L2348" s="4" t="s">
        <v>753</v>
      </c>
      <c r="M2348" s="4" t="s">
        <v>131</v>
      </c>
      <c r="N2348" s="4"/>
      <c r="O2348" s="4" t="s">
        <v>17410</v>
      </c>
      <c r="P2348" s="2" t="s">
        <v>17411</v>
      </c>
      <c r="Q2348" s="2" t="s">
        <v>17412</v>
      </c>
      <c r="R2348" s="4" t="s">
        <v>50</v>
      </c>
      <c r="S2348" s="4" t="s">
        <v>17413</v>
      </c>
      <c r="T2348" s="4" t="s">
        <v>52</v>
      </c>
      <c r="U2348" s="4"/>
      <c r="V2348" s="4"/>
      <c r="W2348" s="4"/>
      <c r="X2348" s="2" t="s">
        <v>17414</v>
      </c>
      <c r="Y2348" s="4" t="s">
        <v>77</v>
      </c>
      <c r="Z2348" s="4"/>
      <c r="AA2348" s="4"/>
      <c r="AB2348" s="4"/>
    </row>
    <row r="2349" customFormat="false" ht="75" hidden="false" customHeight="true" outlineLevel="0" collapsed="false">
      <c r="A2349" s="4" t="s">
        <v>17415</v>
      </c>
      <c r="B2349" s="4" t="s">
        <v>17416</v>
      </c>
      <c r="C2349" s="4" t="s">
        <v>17417</v>
      </c>
      <c r="D2349" s="4" t="n">
        <v>2022</v>
      </c>
      <c r="E2349" s="4" t="s">
        <v>91</v>
      </c>
      <c r="F2349" s="4" t="s">
        <v>10130</v>
      </c>
      <c r="G2349" s="4" t="str">
        <f aca="false">IF(LEFT(I2349,3)="R1 ","L6",IF(D2349&gt;=2014,"L1",IF(D2349&gt;=1998,"L2",IF(D2349&gt;=1987,"L3",IF(D2349&gt;=1978,"L4",IF(D2349&gt;=1965,"L5","L6"))))))</f>
        <v>L1</v>
      </c>
      <c r="H2349" s="4" t="str">
        <f aca="false">IFERROR(INDEX(Lanes!$C$2:$C$60,MATCH(LEFT(I2349,FIND(" ",I2349)-1),Lanes!$A$2:$A$60,0)),"?")</f>
        <v>Context</v>
      </c>
      <c r="I2349" s="4" t="s">
        <v>17379</v>
      </c>
      <c r="J2349" s="4"/>
      <c r="K2349" s="4" t="s">
        <v>202</v>
      </c>
      <c r="L2349" s="4" t="s">
        <v>472</v>
      </c>
      <c r="M2349" s="4" t="s">
        <v>131</v>
      </c>
      <c r="N2349" s="4"/>
      <c r="O2349" s="4" t="s">
        <v>203</v>
      </c>
      <c r="P2349" s="2" t="s">
        <v>17418</v>
      </c>
      <c r="Q2349" s="2" t="s">
        <v>17419</v>
      </c>
      <c r="R2349" s="4" t="s">
        <v>50</v>
      </c>
      <c r="S2349" s="4" t="s">
        <v>17420</v>
      </c>
      <c r="T2349" s="4" t="s">
        <v>52</v>
      </c>
      <c r="U2349" s="4"/>
      <c r="V2349" s="4"/>
      <c r="W2349" s="4"/>
      <c r="X2349" s="2" t="s">
        <v>17421</v>
      </c>
      <c r="Y2349" s="4" t="s">
        <v>77</v>
      </c>
      <c r="Z2349" s="4"/>
      <c r="AA2349" s="4"/>
      <c r="AB2349" s="4"/>
    </row>
    <row r="2350" customFormat="false" ht="75" hidden="false" customHeight="true" outlineLevel="0" collapsed="false">
      <c r="A2350" s="4" t="s">
        <v>17422</v>
      </c>
      <c r="B2350" s="4" t="s">
        <v>17423</v>
      </c>
      <c r="C2350" s="4" t="s">
        <v>17424</v>
      </c>
      <c r="D2350" s="4" t="n">
        <v>2024</v>
      </c>
      <c r="E2350" s="4" t="s">
        <v>91</v>
      </c>
      <c r="F2350" s="4" t="s">
        <v>7200</v>
      </c>
      <c r="G2350" s="4" t="str">
        <f aca="false">IF(LEFT(I2350,3)="R1 ","L6",IF(D2350&gt;=2014,"L1",IF(D2350&gt;=1998,"L2",IF(D2350&gt;=1987,"L3",IF(D2350&gt;=1978,"L4",IF(D2350&gt;=1965,"L5","L6"))))))</f>
        <v>L1</v>
      </c>
      <c r="H2350" s="4" t="str">
        <f aca="false">IFERROR(INDEX(Lanes!$C$2:$C$60,MATCH(LEFT(I2350,FIND(" ",I2350)-1),Lanes!$A$2:$A$60,0)),"?")</f>
        <v>Context</v>
      </c>
      <c r="I2350" s="4" t="s">
        <v>17379</v>
      </c>
      <c r="J2350" s="4" t="s">
        <v>15046</v>
      </c>
      <c r="K2350" s="4" t="s">
        <v>202</v>
      </c>
      <c r="L2350" s="4" t="s">
        <v>45</v>
      </c>
      <c r="M2350" s="4" t="s">
        <v>131</v>
      </c>
      <c r="N2350" s="4"/>
      <c r="O2350" s="4" t="s">
        <v>17425</v>
      </c>
      <c r="P2350" s="2" t="s">
        <v>17426</v>
      </c>
      <c r="Q2350" s="2" t="s">
        <v>17427</v>
      </c>
      <c r="R2350" s="4" t="s">
        <v>50</v>
      </c>
      <c r="S2350" s="4" t="s">
        <v>17428</v>
      </c>
      <c r="T2350" s="4" t="s">
        <v>52</v>
      </c>
      <c r="U2350" s="4"/>
      <c r="V2350" s="4" t="s">
        <v>6486</v>
      </c>
      <c r="W2350" s="4"/>
      <c r="X2350" s="2" t="s">
        <v>17429</v>
      </c>
      <c r="Y2350" s="4" t="s">
        <v>77</v>
      </c>
      <c r="Z2350" s="4"/>
      <c r="AA2350" s="4"/>
      <c r="AB2350" s="4"/>
    </row>
    <row r="2351" customFormat="false" ht="75" hidden="false" customHeight="true" outlineLevel="0" collapsed="false">
      <c r="A2351" s="4" t="s">
        <v>17430</v>
      </c>
      <c r="B2351" s="4" t="s">
        <v>17431</v>
      </c>
      <c r="C2351" s="4" t="s">
        <v>17432</v>
      </c>
      <c r="D2351" s="4" t="n">
        <v>2022</v>
      </c>
      <c r="E2351" s="4" t="s">
        <v>91</v>
      </c>
      <c r="F2351" s="4" t="s">
        <v>10366</v>
      </c>
      <c r="G2351" s="4" t="str">
        <f aca="false">IF(LEFT(I2351,3)="R1 ","L6",IF(D2351&gt;=2014,"L1",IF(D2351&gt;=1998,"L2",IF(D2351&gt;=1987,"L3",IF(D2351&gt;=1978,"L4",IF(D2351&gt;=1965,"L5","L6"))))))</f>
        <v>L1</v>
      </c>
      <c r="H2351" s="4" t="str">
        <f aca="false">IFERROR(INDEX(Lanes!$C$2:$C$60,MATCH(LEFT(I2351,FIND(" ",I2351)-1),Lanes!$A$2:$A$60,0)),"?")</f>
        <v>Context</v>
      </c>
      <c r="I2351" s="4" t="s">
        <v>17379</v>
      </c>
      <c r="J2351" s="4"/>
      <c r="K2351" s="4" t="s">
        <v>44</v>
      </c>
      <c r="L2351" s="4" t="s">
        <v>45</v>
      </c>
      <c r="M2351" s="4" t="s">
        <v>2413</v>
      </c>
      <c r="N2351" s="4"/>
      <c r="O2351" s="4" t="s">
        <v>17433</v>
      </c>
      <c r="P2351" s="2" t="s">
        <v>17434</v>
      </c>
      <c r="Q2351" s="2" t="s">
        <v>17435</v>
      </c>
      <c r="R2351" s="4" t="s">
        <v>50</v>
      </c>
      <c r="S2351" s="4" t="s">
        <v>17436</v>
      </c>
      <c r="T2351" s="4" t="s">
        <v>107</v>
      </c>
      <c r="U2351" s="4"/>
      <c r="V2351" s="4" t="s">
        <v>10702</v>
      </c>
      <c r="W2351" s="4"/>
      <c r="X2351" s="2" t="s">
        <v>17437</v>
      </c>
      <c r="Y2351" s="4" t="s">
        <v>77</v>
      </c>
      <c r="Z2351" s="4"/>
      <c r="AA2351" s="4"/>
      <c r="AB2351" s="4"/>
    </row>
    <row r="2352" customFormat="false" ht="75" hidden="false" customHeight="true" outlineLevel="0" collapsed="false">
      <c r="A2352" s="4" t="s">
        <v>17438</v>
      </c>
      <c r="B2352" s="4" t="s">
        <v>17439</v>
      </c>
      <c r="C2352" s="4" t="s">
        <v>17440</v>
      </c>
      <c r="D2352" s="4" t="n">
        <v>2005</v>
      </c>
      <c r="E2352" s="4" t="s">
        <v>91</v>
      </c>
      <c r="F2352" s="4" t="s">
        <v>17441</v>
      </c>
      <c r="G2352" s="4" t="str">
        <f aca="false">IF(LEFT(I2352,3)="R1 ","L6",IF(D2352&gt;=2014,"L1",IF(D2352&gt;=1998,"L2",IF(D2352&gt;=1987,"L3",IF(D2352&gt;=1978,"L4",IF(D2352&gt;=1965,"L5","L6"))))))</f>
        <v>L2</v>
      </c>
      <c r="H2352" s="4" t="str">
        <f aca="false">IFERROR(INDEX(Lanes!$C$2:$C$60,MATCH(LEFT(I2352,FIND(" ",I2352)-1),Lanes!$A$2:$A$60,0)),"?")</f>
        <v>Context</v>
      </c>
      <c r="I2352" s="4" t="s">
        <v>17442</v>
      </c>
      <c r="J2352" s="4"/>
      <c r="K2352" s="4" t="s">
        <v>445</v>
      </c>
      <c r="L2352" s="4" t="s">
        <v>229</v>
      </c>
      <c r="M2352" s="4" t="s">
        <v>316</v>
      </c>
      <c r="N2352" s="4"/>
      <c r="O2352" s="4" t="s">
        <v>17443</v>
      </c>
      <c r="P2352" s="2" t="s">
        <v>17444</v>
      </c>
      <c r="Q2352" s="2" t="s">
        <v>17445</v>
      </c>
      <c r="R2352" s="4" t="s">
        <v>50</v>
      </c>
      <c r="S2352" s="4" t="s">
        <v>17446</v>
      </c>
      <c r="T2352" s="4" t="s">
        <v>52</v>
      </c>
      <c r="U2352" s="4" t="s">
        <v>75</v>
      </c>
      <c r="V2352" s="4" t="s">
        <v>6604</v>
      </c>
      <c r="W2352" s="4"/>
      <c r="X2352" s="2" t="s">
        <v>17447</v>
      </c>
      <c r="Y2352" s="4" t="s">
        <v>77</v>
      </c>
      <c r="Z2352" s="4"/>
      <c r="AA2352" s="4"/>
      <c r="AB2352" s="4"/>
    </row>
    <row r="2353" customFormat="false" ht="75" hidden="false" customHeight="true" outlineLevel="0" collapsed="false">
      <c r="A2353" s="4" t="s">
        <v>17448</v>
      </c>
      <c r="B2353" s="4" t="s">
        <v>17439</v>
      </c>
      <c r="C2353" s="4" t="s">
        <v>17449</v>
      </c>
      <c r="D2353" s="4" t="n">
        <v>2015</v>
      </c>
      <c r="E2353" s="4" t="s">
        <v>91</v>
      </c>
      <c r="F2353" s="4" t="s">
        <v>17441</v>
      </c>
      <c r="G2353" s="4" t="str">
        <f aca="false">IF(LEFT(I2353,3)="R1 ","L6",IF(D2353&gt;=2014,"L1",IF(D2353&gt;=1998,"L2",IF(D2353&gt;=1987,"L3",IF(D2353&gt;=1978,"L4",IF(D2353&gt;=1965,"L5","L6"))))))</f>
        <v>L1</v>
      </c>
      <c r="H2353" s="4" t="str">
        <f aca="false">IFERROR(INDEX(Lanes!$C$2:$C$60,MATCH(LEFT(I2353,FIND(" ",I2353)-1),Lanes!$A$2:$A$60,0)),"?")</f>
        <v>Context</v>
      </c>
      <c r="I2353" s="4" t="s">
        <v>17442</v>
      </c>
      <c r="J2353" s="4"/>
      <c r="K2353" s="4" t="s">
        <v>445</v>
      </c>
      <c r="L2353" s="4" t="s">
        <v>229</v>
      </c>
      <c r="M2353" s="4" t="s">
        <v>316</v>
      </c>
      <c r="N2353" s="4"/>
      <c r="O2353" s="4" t="s">
        <v>17450</v>
      </c>
      <c r="P2353" s="2" t="s">
        <v>17451</v>
      </c>
      <c r="Q2353" s="2" t="s">
        <v>17452</v>
      </c>
      <c r="R2353" s="4" t="s">
        <v>50</v>
      </c>
      <c r="S2353" s="4" t="s">
        <v>17453</v>
      </c>
      <c r="T2353" s="4" t="s">
        <v>52</v>
      </c>
      <c r="U2353" s="4"/>
      <c r="V2353" s="4"/>
      <c r="W2353" s="4"/>
      <c r="X2353" s="2" t="s">
        <v>17447</v>
      </c>
      <c r="Y2353" s="4" t="s">
        <v>77</v>
      </c>
      <c r="Z2353" s="4"/>
      <c r="AA2353" s="4"/>
      <c r="AB2353" s="4"/>
    </row>
    <row r="2354" customFormat="false" ht="75" hidden="false" customHeight="true" outlineLevel="0" collapsed="false">
      <c r="A2354" s="4" t="s">
        <v>17454</v>
      </c>
      <c r="B2354" s="4" t="s">
        <v>17455</v>
      </c>
      <c r="C2354" s="4" t="s">
        <v>17456</v>
      </c>
      <c r="D2354" s="4" t="n">
        <v>2006</v>
      </c>
      <c r="E2354" s="4" t="s">
        <v>91</v>
      </c>
      <c r="F2354" s="4" t="s">
        <v>481</v>
      </c>
      <c r="G2354" s="4" t="str">
        <f aca="false">IF(LEFT(I2354,3)="R1 ","L6",IF(D2354&gt;=2014,"L1",IF(D2354&gt;=1998,"L2",IF(D2354&gt;=1987,"L3",IF(D2354&gt;=1978,"L4",IF(D2354&gt;=1965,"L5","L6"))))))</f>
        <v>L2</v>
      </c>
      <c r="H2354" s="4" t="str">
        <f aca="false">IFERROR(INDEX(Lanes!$C$2:$C$60,MATCH(LEFT(I2354,FIND(" ",I2354)-1),Lanes!$A$2:$A$60,0)),"?")</f>
        <v>Context</v>
      </c>
      <c r="I2354" s="4" t="s">
        <v>17442</v>
      </c>
      <c r="J2354" s="4"/>
      <c r="K2354" s="4" t="s">
        <v>445</v>
      </c>
      <c r="L2354" s="4" t="s">
        <v>472</v>
      </c>
      <c r="M2354" s="4" t="s">
        <v>10220</v>
      </c>
      <c r="N2354" s="4"/>
      <c r="O2354" s="4" t="s">
        <v>17457</v>
      </c>
      <c r="P2354" s="2" t="s">
        <v>17458</v>
      </c>
      <c r="Q2354" s="2" t="s">
        <v>17459</v>
      </c>
      <c r="R2354" s="4" t="s">
        <v>50</v>
      </c>
      <c r="S2354" s="4" t="s">
        <v>17460</v>
      </c>
      <c r="T2354" s="4" t="s">
        <v>52</v>
      </c>
      <c r="U2354" s="4"/>
      <c r="V2354" s="4"/>
      <c r="W2354" s="4"/>
      <c r="X2354" s="2" t="s">
        <v>17461</v>
      </c>
      <c r="Y2354" s="4" t="s">
        <v>77</v>
      </c>
      <c r="Z2354" s="4"/>
      <c r="AA2354" s="4"/>
      <c r="AB2354" s="4"/>
    </row>
    <row r="2355" customFormat="false" ht="75" hidden="false" customHeight="true" outlineLevel="0" collapsed="false">
      <c r="A2355" s="4" t="s">
        <v>17462</v>
      </c>
      <c r="B2355" s="4" t="s">
        <v>17455</v>
      </c>
      <c r="C2355" s="4" t="s">
        <v>17463</v>
      </c>
      <c r="D2355" s="4" t="n">
        <v>2004</v>
      </c>
      <c r="E2355" s="4" t="s">
        <v>91</v>
      </c>
      <c r="F2355" s="4" t="s">
        <v>481</v>
      </c>
      <c r="G2355" s="4" t="str">
        <f aca="false">IF(LEFT(I2355,3)="R1 ","L6",IF(D2355&gt;=2014,"L1",IF(D2355&gt;=1998,"L2",IF(D2355&gt;=1987,"L3",IF(D2355&gt;=1978,"L4",IF(D2355&gt;=1965,"L5","L6"))))))</f>
        <v>L2</v>
      </c>
      <c r="H2355" s="4" t="str">
        <f aca="false">IFERROR(INDEX(Lanes!$C$2:$C$60,MATCH(LEFT(I2355,FIND(" ",I2355)-1),Lanes!$A$2:$A$60,0)),"?")</f>
        <v>Context</v>
      </c>
      <c r="I2355" s="4" t="s">
        <v>17442</v>
      </c>
      <c r="J2355" s="4"/>
      <c r="K2355" s="4" t="s">
        <v>445</v>
      </c>
      <c r="L2355" s="4" t="s">
        <v>472</v>
      </c>
      <c r="M2355" s="4" t="s">
        <v>10220</v>
      </c>
      <c r="N2355" s="4"/>
      <c r="O2355" s="4" t="s">
        <v>17464</v>
      </c>
      <c r="P2355" s="2" t="s">
        <v>17465</v>
      </c>
      <c r="Q2355" s="2" t="s">
        <v>17466</v>
      </c>
      <c r="R2355" s="4" t="s">
        <v>391</v>
      </c>
      <c r="S2355" s="4" t="s">
        <v>17467</v>
      </c>
      <c r="T2355" s="4" t="s">
        <v>107</v>
      </c>
      <c r="U2355" s="4"/>
      <c r="V2355" s="4"/>
      <c r="W2355" s="4"/>
      <c r="X2355" s="2" t="s">
        <v>17461</v>
      </c>
      <c r="Y2355" s="4" t="s">
        <v>77</v>
      </c>
      <c r="Z2355" s="4"/>
      <c r="AA2355" s="4"/>
      <c r="AB2355" s="4"/>
    </row>
    <row r="2356" customFormat="false" ht="75" hidden="false" customHeight="true" outlineLevel="0" collapsed="false">
      <c r="A2356" s="4" t="s">
        <v>17468</v>
      </c>
      <c r="B2356" s="4" t="s">
        <v>17469</v>
      </c>
      <c r="C2356" s="4" t="s">
        <v>17470</v>
      </c>
      <c r="D2356" s="4" t="n">
        <v>2004</v>
      </c>
      <c r="E2356" s="4" t="s">
        <v>91</v>
      </c>
      <c r="F2356" s="4" t="s">
        <v>17471</v>
      </c>
      <c r="G2356" s="4" t="str">
        <f aca="false">IF(LEFT(I2356,3)="R1 ","L6",IF(D2356&gt;=2014,"L1",IF(D2356&gt;=1998,"L2",IF(D2356&gt;=1987,"L3",IF(D2356&gt;=1978,"L4",IF(D2356&gt;=1965,"L5","L6"))))))</f>
        <v>L2</v>
      </c>
      <c r="H2356" s="4" t="str">
        <f aca="false">IFERROR(INDEX(Lanes!$C$2:$C$60,MATCH(LEFT(I2356,FIND(" ",I2356)-1),Lanes!$A$2:$A$60,0)),"?")</f>
        <v>Context</v>
      </c>
      <c r="I2356" s="4" t="s">
        <v>17442</v>
      </c>
      <c r="J2356" s="4"/>
      <c r="K2356" s="4" t="s">
        <v>445</v>
      </c>
      <c r="L2356" s="4" t="s">
        <v>472</v>
      </c>
      <c r="M2356" s="4" t="s">
        <v>1565</v>
      </c>
      <c r="N2356" s="4"/>
      <c r="O2356" s="4" t="s">
        <v>17472</v>
      </c>
      <c r="P2356" s="2" t="s">
        <v>17473</v>
      </c>
      <c r="Q2356" s="2" t="s">
        <v>17474</v>
      </c>
      <c r="R2356" s="4" t="s">
        <v>50</v>
      </c>
      <c r="S2356" s="4" t="s">
        <v>17475</v>
      </c>
      <c r="T2356" s="4" t="s">
        <v>52</v>
      </c>
      <c r="U2356" s="4"/>
      <c r="V2356" s="4"/>
      <c r="W2356" s="4"/>
      <c r="X2356" s="2" t="s">
        <v>17476</v>
      </c>
      <c r="Y2356" s="4" t="s">
        <v>54</v>
      </c>
      <c r="Z2356" s="4"/>
      <c r="AA2356" s="4"/>
      <c r="AB2356" s="4"/>
    </row>
    <row r="2357" customFormat="false" ht="75" hidden="false" customHeight="true" outlineLevel="0" collapsed="false">
      <c r="A2357" s="4" t="s">
        <v>17477</v>
      </c>
      <c r="B2357" s="4" t="s">
        <v>17469</v>
      </c>
      <c r="C2357" s="4" t="s">
        <v>17478</v>
      </c>
      <c r="D2357" s="4" t="n">
        <v>2005</v>
      </c>
      <c r="E2357" s="4" t="s">
        <v>91</v>
      </c>
      <c r="F2357" s="4" t="s">
        <v>17479</v>
      </c>
      <c r="G2357" s="4" t="str">
        <f aca="false">IF(LEFT(I2357,3)="R1 ","L6",IF(D2357&gt;=2014,"L1",IF(D2357&gt;=1998,"L2",IF(D2357&gt;=1987,"L3",IF(D2357&gt;=1978,"L4",IF(D2357&gt;=1965,"L5","L6"))))))</f>
        <v>L2</v>
      </c>
      <c r="H2357" s="4" t="str">
        <f aca="false">IFERROR(INDEX(Lanes!$C$2:$C$60,MATCH(LEFT(I2357,FIND(" ",I2357)-1),Lanes!$A$2:$A$60,0)),"?")</f>
        <v>Context</v>
      </c>
      <c r="I2357" s="4" t="s">
        <v>17442</v>
      </c>
      <c r="J2357" s="4"/>
      <c r="K2357" s="4" t="s">
        <v>445</v>
      </c>
      <c r="L2357" s="4" t="s">
        <v>472</v>
      </c>
      <c r="M2357" s="4" t="s">
        <v>1565</v>
      </c>
      <c r="N2357" s="4"/>
      <c r="O2357" s="4" t="s">
        <v>17480</v>
      </c>
      <c r="P2357" s="2" t="s">
        <v>17481</v>
      </c>
      <c r="Q2357" s="2" t="s">
        <v>17482</v>
      </c>
      <c r="R2357" s="4" t="s">
        <v>391</v>
      </c>
      <c r="S2357" s="4" t="s">
        <v>17483</v>
      </c>
      <c r="T2357" s="4" t="s">
        <v>107</v>
      </c>
      <c r="U2357" s="4"/>
      <c r="V2357" s="4"/>
      <c r="W2357" s="4"/>
      <c r="X2357" s="2" t="s">
        <v>17484</v>
      </c>
      <c r="Y2357" s="4" t="s">
        <v>54</v>
      </c>
      <c r="Z2357" s="4"/>
      <c r="AA2357" s="4"/>
      <c r="AB2357" s="4"/>
    </row>
    <row r="2358" customFormat="false" ht="75" hidden="false" customHeight="true" outlineLevel="0" collapsed="false">
      <c r="A2358" s="4" t="s">
        <v>17485</v>
      </c>
      <c r="B2358" s="4" t="s">
        <v>17486</v>
      </c>
      <c r="C2358" s="4" t="s">
        <v>17487</v>
      </c>
      <c r="D2358" s="4" t="n">
        <v>2006</v>
      </c>
      <c r="E2358" s="4" t="s">
        <v>91</v>
      </c>
      <c r="F2358" s="4" t="s">
        <v>17488</v>
      </c>
      <c r="G2358" s="4" t="str">
        <f aca="false">IF(LEFT(I2358,3)="R1 ","L6",IF(D2358&gt;=2014,"L1",IF(D2358&gt;=1998,"L2",IF(D2358&gt;=1987,"L3",IF(D2358&gt;=1978,"L4",IF(D2358&gt;=1965,"L5","L6"))))))</f>
        <v>L2</v>
      </c>
      <c r="H2358" s="4" t="str">
        <f aca="false">IFERROR(INDEX(Lanes!$C$2:$C$60,MATCH(LEFT(I2358,FIND(" ",I2358)-1),Lanes!$A$2:$A$60,0)),"?")</f>
        <v>Context</v>
      </c>
      <c r="I2358" s="4" t="s">
        <v>17442</v>
      </c>
      <c r="J2358" s="4"/>
      <c r="K2358" s="4" t="s">
        <v>445</v>
      </c>
      <c r="L2358" s="4" t="s">
        <v>472</v>
      </c>
      <c r="M2358" s="4" t="s">
        <v>17489</v>
      </c>
      <c r="N2358" s="4"/>
      <c r="O2358" s="4" t="s">
        <v>17490</v>
      </c>
      <c r="P2358" s="2" t="s">
        <v>17491</v>
      </c>
      <c r="Q2358" s="2" t="s">
        <v>17492</v>
      </c>
      <c r="R2358" s="4" t="s">
        <v>50</v>
      </c>
      <c r="S2358" s="4" t="s">
        <v>17493</v>
      </c>
      <c r="T2358" s="4" t="s">
        <v>52</v>
      </c>
      <c r="U2358" s="4"/>
      <c r="V2358" s="4"/>
      <c r="W2358" s="4"/>
      <c r="X2358" s="2" t="s">
        <v>17494</v>
      </c>
      <c r="Y2358" s="4" t="s">
        <v>77</v>
      </c>
      <c r="Z2358" s="4"/>
      <c r="AA2358" s="4"/>
      <c r="AB2358" s="4"/>
    </row>
    <row r="2359" customFormat="false" ht="75" hidden="false" customHeight="true" outlineLevel="0" collapsed="false">
      <c r="A2359" s="4" t="s">
        <v>17495</v>
      </c>
      <c r="B2359" s="4" t="s">
        <v>17486</v>
      </c>
      <c r="C2359" s="4" t="s">
        <v>17496</v>
      </c>
      <c r="D2359" s="4" t="n">
        <v>2007</v>
      </c>
      <c r="E2359" s="4" t="s">
        <v>91</v>
      </c>
      <c r="F2359" s="4" t="s">
        <v>17488</v>
      </c>
      <c r="G2359" s="4" t="str">
        <f aca="false">IF(LEFT(I2359,3)="R1 ","L6",IF(D2359&gt;=2014,"L1",IF(D2359&gt;=1998,"L2",IF(D2359&gt;=1987,"L3",IF(D2359&gt;=1978,"L4",IF(D2359&gt;=1965,"L5","L6"))))))</f>
        <v>L2</v>
      </c>
      <c r="H2359" s="4" t="str">
        <f aca="false">IFERROR(INDEX(Lanes!$C$2:$C$60,MATCH(LEFT(I2359,FIND(" ",I2359)-1),Lanes!$A$2:$A$60,0)),"?")</f>
        <v>Context</v>
      </c>
      <c r="I2359" s="4" t="s">
        <v>17442</v>
      </c>
      <c r="J2359" s="4"/>
      <c r="K2359" s="4" t="s">
        <v>445</v>
      </c>
      <c r="L2359" s="4" t="s">
        <v>472</v>
      </c>
      <c r="M2359" s="4" t="s">
        <v>17489</v>
      </c>
      <c r="N2359" s="4"/>
      <c r="O2359" s="4" t="s">
        <v>17497</v>
      </c>
      <c r="P2359" s="2" t="s">
        <v>17498</v>
      </c>
      <c r="Q2359" s="2" t="s">
        <v>17499</v>
      </c>
      <c r="R2359" s="4" t="s">
        <v>391</v>
      </c>
      <c r="S2359" s="4" t="s">
        <v>17500</v>
      </c>
      <c r="T2359" s="4" t="s">
        <v>107</v>
      </c>
      <c r="U2359" s="4"/>
      <c r="V2359" s="4"/>
      <c r="W2359" s="4"/>
      <c r="X2359" s="2" t="s">
        <v>17494</v>
      </c>
      <c r="Y2359" s="4" t="s">
        <v>77</v>
      </c>
      <c r="Z2359" s="4"/>
      <c r="AA2359" s="4"/>
      <c r="AB2359" s="4"/>
    </row>
    <row r="2360" customFormat="false" ht="75" hidden="false" customHeight="true" outlineLevel="0" collapsed="false">
      <c r="A2360" s="4" t="s">
        <v>17501</v>
      </c>
      <c r="B2360" s="4" t="s">
        <v>17502</v>
      </c>
      <c r="C2360" s="4" t="s">
        <v>17503</v>
      </c>
      <c r="D2360" s="4" t="n">
        <v>2005</v>
      </c>
      <c r="E2360" s="4" t="s">
        <v>91</v>
      </c>
      <c r="F2360" s="4" t="s">
        <v>1528</v>
      </c>
      <c r="G2360" s="4" t="str">
        <f aca="false">IF(LEFT(I2360,3)="R1 ","L6",IF(D2360&gt;=2014,"L1",IF(D2360&gt;=1998,"L2",IF(D2360&gt;=1987,"L3",IF(D2360&gt;=1978,"L4",IF(D2360&gt;=1965,"L5","L6"))))))</f>
        <v>L2</v>
      </c>
      <c r="H2360" s="4" t="str">
        <f aca="false">IFERROR(INDEX(Lanes!$C$2:$C$60,MATCH(LEFT(I2360,FIND(" ",I2360)-1),Lanes!$A$2:$A$60,0)),"?")</f>
        <v>Context</v>
      </c>
      <c r="I2360" s="4" t="s">
        <v>17442</v>
      </c>
      <c r="J2360" s="4"/>
      <c r="K2360" s="4" t="s">
        <v>445</v>
      </c>
      <c r="L2360" s="4" t="s">
        <v>472</v>
      </c>
      <c r="M2360" s="4" t="s">
        <v>990</v>
      </c>
      <c r="N2360" s="4"/>
      <c r="O2360" s="4" t="s">
        <v>17504</v>
      </c>
      <c r="P2360" s="2" t="s">
        <v>17505</v>
      </c>
      <c r="Q2360" s="2" t="s">
        <v>17506</v>
      </c>
      <c r="R2360" s="4" t="s">
        <v>50</v>
      </c>
      <c r="S2360" s="4" t="s">
        <v>17507</v>
      </c>
      <c r="T2360" s="4" t="s">
        <v>52</v>
      </c>
      <c r="U2360" s="4"/>
      <c r="V2360" s="4"/>
      <c r="W2360" s="4"/>
      <c r="X2360" s="2" t="s">
        <v>17508</v>
      </c>
      <c r="Y2360" s="4" t="s">
        <v>77</v>
      </c>
      <c r="Z2360" s="4"/>
      <c r="AA2360" s="4"/>
      <c r="AB2360" s="4"/>
    </row>
    <row r="2361" customFormat="false" ht="75" hidden="false" customHeight="true" outlineLevel="0" collapsed="false">
      <c r="A2361" s="4" t="s">
        <v>17509</v>
      </c>
      <c r="B2361" s="4" t="s">
        <v>17502</v>
      </c>
      <c r="C2361" s="4" t="s">
        <v>17510</v>
      </c>
      <c r="D2361" s="4" t="n">
        <v>2006</v>
      </c>
      <c r="E2361" s="4" t="s">
        <v>91</v>
      </c>
      <c r="F2361" s="4" t="s">
        <v>112</v>
      </c>
      <c r="G2361" s="4" t="str">
        <f aca="false">IF(LEFT(I2361,3)="R1 ","L6",IF(D2361&gt;=2014,"L1",IF(D2361&gt;=1998,"L2",IF(D2361&gt;=1987,"L3",IF(D2361&gt;=1978,"L4",IF(D2361&gt;=1965,"L5","L6"))))))</f>
        <v>L2</v>
      </c>
      <c r="H2361" s="4" t="str">
        <f aca="false">IFERROR(INDEX(Lanes!$C$2:$C$60,MATCH(LEFT(I2361,FIND(" ",I2361)-1),Lanes!$A$2:$A$60,0)),"?")</f>
        <v>Context</v>
      </c>
      <c r="I2361" s="4" t="s">
        <v>17442</v>
      </c>
      <c r="J2361" s="4"/>
      <c r="K2361" s="4" t="s">
        <v>445</v>
      </c>
      <c r="L2361" s="4" t="s">
        <v>472</v>
      </c>
      <c r="M2361" s="4" t="s">
        <v>990</v>
      </c>
      <c r="N2361" s="4"/>
      <c r="O2361" s="4" t="s">
        <v>17511</v>
      </c>
      <c r="P2361" s="2" t="s">
        <v>17512</v>
      </c>
      <c r="Q2361" s="2" t="s">
        <v>17513</v>
      </c>
      <c r="R2361" s="4" t="s">
        <v>50</v>
      </c>
      <c r="S2361" s="4" t="s">
        <v>17514</v>
      </c>
      <c r="T2361" s="4" t="s">
        <v>52</v>
      </c>
      <c r="U2361" s="4"/>
      <c r="V2361" s="4"/>
      <c r="W2361" s="4"/>
      <c r="X2361" s="2" t="s">
        <v>17515</v>
      </c>
      <c r="Y2361" s="4" t="s">
        <v>77</v>
      </c>
      <c r="Z2361" s="4"/>
      <c r="AA2361" s="4"/>
      <c r="AB2361" s="4"/>
    </row>
    <row r="2362" customFormat="false" ht="75" hidden="false" customHeight="true" outlineLevel="0" collapsed="false">
      <c r="A2362" s="4" t="s">
        <v>17516</v>
      </c>
      <c r="B2362" s="4" t="s">
        <v>17517</v>
      </c>
      <c r="C2362" s="4" t="s">
        <v>17517</v>
      </c>
      <c r="D2362" s="4" t="n">
        <v>2025</v>
      </c>
      <c r="E2362" s="4" t="s">
        <v>91</v>
      </c>
      <c r="F2362" s="4" t="s">
        <v>1142</v>
      </c>
      <c r="G2362" s="4" t="str">
        <f aca="false">IF(LEFT(I2362,3)="R1 ","L6",IF(D2362&gt;=2014,"L1",IF(D2362&gt;=1998,"L2",IF(D2362&gt;=1987,"L3",IF(D2362&gt;=1978,"L4",IF(D2362&gt;=1965,"L5","L6"))))))</f>
        <v>L1</v>
      </c>
      <c r="H2362" s="4" t="str">
        <f aca="false">IFERROR(INDEX(Lanes!$C$2:$C$60,MATCH(LEFT(I2362,FIND(" ",I2362)-1),Lanes!$A$2:$A$60,0)),"?")</f>
        <v>Context</v>
      </c>
      <c r="I2362" s="4" t="s">
        <v>17442</v>
      </c>
      <c r="J2362" s="4"/>
      <c r="K2362" s="4" t="s">
        <v>445</v>
      </c>
      <c r="L2362" s="4" t="s">
        <v>352</v>
      </c>
      <c r="M2362" s="4" t="s">
        <v>8978</v>
      </c>
      <c r="N2362" s="4"/>
      <c r="O2362" s="4" t="s">
        <v>17518</v>
      </c>
      <c r="P2362" s="2" t="s">
        <v>17519</v>
      </c>
      <c r="Q2362" s="2" t="s">
        <v>17520</v>
      </c>
      <c r="R2362" s="4" t="s">
        <v>391</v>
      </c>
      <c r="S2362" s="4" t="s">
        <v>17521</v>
      </c>
      <c r="T2362" s="4" t="s">
        <v>107</v>
      </c>
      <c r="U2362" s="4"/>
      <c r="V2362" s="4" t="s">
        <v>12632</v>
      </c>
      <c r="W2362" s="4"/>
      <c r="X2362" s="2" t="s">
        <v>12632</v>
      </c>
      <c r="Y2362" s="4" t="s">
        <v>77</v>
      </c>
      <c r="Z2362" s="4"/>
      <c r="AA2362" s="4"/>
      <c r="AB2362" s="4"/>
    </row>
    <row r="2363" customFormat="false" ht="75" hidden="false" customHeight="true" outlineLevel="0" collapsed="false">
      <c r="A2363" s="4" t="s">
        <v>17522</v>
      </c>
      <c r="B2363" s="4" t="s">
        <v>17523</v>
      </c>
      <c r="C2363" s="4" t="s">
        <v>17524</v>
      </c>
      <c r="D2363" s="4" t="n">
        <v>2024</v>
      </c>
      <c r="E2363" s="4" t="s">
        <v>91</v>
      </c>
      <c r="F2363" s="4" t="s">
        <v>17525</v>
      </c>
      <c r="G2363" s="4" t="str">
        <f aca="false">IF(LEFT(I2363,3)="R1 ","L6",IF(D2363&gt;=2014,"L1",IF(D2363&gt;=1998,"L2",IF(D2363&gt;=1987,"L3",IF(D2363&gt;=1978,"L4",IF(D2363&gt;=1965,"L5","L6"))))))</f>
        <v>L1</v>
      </c>
      <c r="H2363" s="4" t="str">
        <f aca="false">IFERROR(INDEX(Lanes!$C$2:$C$60,MATCH(LEFT(I2363,FIND(" ",I2363)-1),Lanes!$A$2:$A$60,0)),"?")</f>
        <v>Context</v>
      </c>
      <c r="I2363" s="4" t="s">
        <v>17442</v>
      </c>
      <c r="J2363" s="4"/>
      <c r="K2363" s="4" t="s">
        <v>445</v>
      </c>
      <c r="L2363" s="4" t="s">
        <v>887</v>
      </c>
      <c r="M2363" s="4" t="s">
        <v>10674</v>
      </c>
      <c r="N2363" s="4"/>
      <c r="O2363" s="4" t="s">
        <v>17526</v>
      </c>
      <c r="P2363" s="2" t="s">
        <v>17527</v>
      </c>
      <c r="Q2363" s="2" t="s">
        <v>17528</v>
      </c>
      <c r="R2363" s="4" t="s">
        <v>391</v>
      </c>
      <c r="S2363" s="4" t="s">
        <v>17529</v>
      </c>
      <c r="T2363" s="4" t="s">
        <v>107</v>
      </c>
      <c r="U2363" s="4"/>
      <c r="V2363" s="4" t="s">
        <v>16287</v>
      </c>
      <c r="W2363" s="4"/>
      <c r="X2363" s="2" t="s">
        <v>16287</v>
      </c>
      <c r="Y2363" s="4" t="s">
        <v>77</v>
      </c>
      <c r="Z2363" s="4"/>
      <c r="AA2363" s="4"/>
      <c r="AB2363" s="4"/>
    </row>
    <row r="2364" customFormat="false" ht="75" hidden="false" customHeight="true" outlineLevel="0" collapsed="false">
      <c r="A2364" s="4" t="s">
        <v>17530</v>
      </c>
      <c r="B2364" s="4" t="s">
        <v>17531</v>
      </c>
      <c r="C2364" s="4" t="s">
        <v>17532</v>
      </c>
      <c r="D2364" s="4" t="n">
        <v>1995</v>
      </c>
      <c r="E2364" s="4" t="s">
        <v>91</v>
      </c>
      <c r="F2364" s="4" t="s">
        <v>17533</v>
      </c>
      <c r="G2364" s="4" t="str">
        <f aca="false">IF(LEFT(I2364,3)="R1 ","L6",IF(D2364&gt;=2014,"L1",IF(D2364&gt;=1998,"L2",IF(D2364&gt;=1987,"L3",IF(D2364&gt;=1978,"L4",IF(D2364&gt;=1965,"L5","L6"))))))</f>
        <v>L3</v>
      </c>
      <c r="H2364" s="4" t="str">
        <f aca="false">IFERROR(INDEX(Lanes!$C$2:$C$60,MATCH(LEFT(I2364,FIND(" ",I2364)-1),Lanes!$A$2:$A$60,0)),"?")</f>
        <v>Context</v>
      </c>
      <c r="I2364" s="4" t="s">
        <v>17534</v>
      </c>
      <c r="J2364" s="4"/>
      <c r="K2364" s="4" t="s">
        <v>17535</v>
      </c>
      <c r="L2364" s="4" t="s">
        <v>352</v>
      </c>
      <c r="M2364" s="4" t="s">
        <v>17536</v>
      </c>
      <c r="N2364" s="4"/>
      <c r="O2364" s="4" t="s">
        <v>17537</v>
      </c>
      <c r="P2364" s="2" t="s">
        <v>17538</v>
      </c>
      <c r="Q2364" s="2" t="s">
        <v>17539</v>
      </c>
      <c r="R2364" s="4" t="s">
        <v>50</v>
      </c>
      <c r="S2364" s="4" t="s">
        <v>17540</v>
      </c>
      <c r="T2364" s="4" t="s">
        <v>52</v>
      </c>
      <c r="U2364" s="4" t="s">
        <v>75</v>
      </c>
      <c r="V2364" s="4"/>
      <c r="W2364" s="4"/>
      <c r="X2364" s="2" t="s">
        <v>17541</v>
      </c>
      <c r="Y2364" s="4" t="s">
        <v>77</v>
      </c>
      <c r="Z2364" s="4"/>
      <c r="AA2364" s="4"/>
      <c r="AB2364" s="4"/>
    </row>
    <row r="2365" customFormat="false" ht="75" hidden="false" customHeight="true" outlineLevel="0" collapsed="false">
      <c r="A2365" s="4" t="s">
        <v>17542</v>
      </c>
      <c r="B2365" s="4" t="s">
        <v>17543</v>
      </c>
      <c r="C2365" s="4" t="s">
        <v>17543</v>
      </c>
      <c r="D2365" s="4" t="n">
        <v>1999</v>
      </c>
      <c r="E2365" s="4" t="s">
        <v>91</v>
      </c>
      <c r="F2365" s="4" t="s">
        <v>17544</v>
      </c>
      <c r="G2365" s="4" t="str">
        <f aca="false">IF(LEFT(I2365,3)="R1 ","L6",IF(D2365&gt;=2014,"L1",IF(D2365&gt;=1998,"L2",IF(D2365&gt;=1987,"L3",IF(D2365&gt;=1978,"L4",IF(D2365&gt;=1965,"L5","L6"))))))</f>
        <v>L2</v>
      </c>
      <c r="H2365" s="4" t="str">
        <f aca="false">IFERROR(INDEX(Lanes!$C$2:$C$60,MATCH(LEFT(I2365,FIND(" ",I2365)-1),Lanes!$A$2:$A$60,0)),"?")</f>
        <v>Context</v>
      </c>
      <c r="I2365" s="4" t="s">
        <v>17534</v>
      </c>
      <c r="J2365" s="4"/>
      <c r="K2365" s="4" t="s">
        <v>17535</v>
      </c>
      <c r="L2365" s="4" t="s">
        <v>352</v>
      </c>
      <c r="M2365" s="4" t="s">
        <v>17545</v>
      </c>
      <c r="N2365" s="4"/>
      <c r="O2365" s="4" t="s">
        <v>17546</v>
      </c>
      <c r="P2365" s="2" t="s">
        <v>17547</v>
      </c>
      <c r="Q2365" s="2" t="s">
        <v>17548</v>
      </c>
      <c r="R2365" s="4" t="s">
        <v>50</v>
      </c>
      <c r="S2365" s="4" t="s">
        <v>17549</v>
      </c>
      <c r="T2365" s="4" t="s">
        <v>52</v>
      </c>
      <c r="U2365" s="4"/>
      <c r="V2365" s="4"/>
      <c r="W2365" s="4"/>
      <c r="X2365" s="2" t="s">
        <v>17550</v>
      </c>
      <c r="Y2365" s="4" t="s">
        <v>77</v>
      </c>
      <c r="Z2365" s="4"/>
      <c r="AA2365" s="4"/>
      <c r="AB2365" s="4"/>
    </row>
    <row r="2366" customFormat="false" ht="75" hidden="false" customHeight="true" outlineLevel="0" collapsed="false">
      <c r="A2366" s="4" t="s">
        <v>17551</v>
      </c>
      <c r="B2366" s="4" t="s">
        <v>17552</v>
      </c>
      <c r="C2366" s="4" t="s">
        <v>17553</v>
      </c>
      <c r="D2366" s="4" t="n">
        <v>1997</v>
      </c>
      <c r="E2366" s="4" t="s">
        <v>91</v>
      </c>
      <c r="F2366" s="4" t="s">
        <v>17554</v>
      </c>
      <c r="G2366" s="4" t="str">
        <f aca="false">IF(LEFT(I2366,3)="R1 ","L6",IF(D2366&gt;=2014,"L1",IF(D2366&gt;=1998,"L2",IF(D2366&gt;=1987,"L3",IF(D2366&gt;=1978,"L4",IF(D2366&gt;=1965,"L5","L6"))))))</f>
        <v>L3</v>
      </c>
      <c r="H2366" s="4" t="str">
        <f aca="false">IFERROR(INDEX(Lanes!$C$2:$C$60,MATCH(LEFT(I2366,FIND(" ",I2366)-1),Lanes!$A$2:$A$60,0)),"?")</f>
        <v>Context</v>
      </c>
      <c r="I2366" s="4" t="s">
        <v>17534</v>
      </c>
      <c r="J2366" s="4"/>
      <c r="K2366" s="4" t="s">
        <v>17535</v>
      </c>
      <c r="L2366" s="4" t="s">
        <v>93</v>
      </c>
      <c r="M2366" s="4" t="s">
        <v>4957</v>
      </c>
      <c r="N2366" s="4"/>
      <c r="O2366" s="4" t="s">
        <v>17555</v>
      </c>
      <c r="P2366" s="2" t="s">
        <v>17556</v>
      </c>
      <c r="Q2366" s="2" t="s">
        <v>17557</v>
      </c>
      <c r="R2366" s="4" t="s">
        <v>50</v>
      </c>
      <c r="S2366" s="4" t="s">
        <v>17558</v>
      </c>
      <c r="T2366" s="4" t="s">
        <v>52</v>
      </c>
      <c r="U2366" s="4"/>
      <c r="V2366" s="4"/>
      <c r="W2366" s="4"/>
      <c r="X2366" s="2" t="s">
        <v>17559</v>
      </c>
      <c r="Y2366" s="4" t="s">
        <v>77</v>
      </c>
      <c r="Z2366" s="4"/>
      <c r="AA2366" s="4"/>
      <c r="AB2366" s="4"/>
    </row>
    <row r="2367" customFormat="false" ht="75" hidden="false" customHeight="true" outlineLevel="0" collapsed="false">
      <c r="A2367" s="4" t="s">
        <v>17560</v>
      </c>
      <c r="B2367" s="4" t="s">
        <v>17561</v>
      </c>
      <c r="C2367" s="4" t="s">
        <v>17562</v>
      </c>
      <c r="D2367" s="4" t="n">
        <v>1994</v>
      </c>
      <c r="E2367" s="4" t="s">
        <v>91</v>
      </c>
      <c r="F2367" s="4" t="s">
        <v>886</v>
      </c>
      <c r="G2367" s="4" t="str">
        <f aca="false">IF(LEFT(I2367,3)="R1 ","L6",IF(D2367&gt;=2014,"L1",IF(D2367&gt;=1998,"L2",IF(D2367&gt;=1987,"L3",IF(D2367&gt;=1978,"L4",IF(D2367&gt;=1965,"L5","L6"))))))</f>
        <v>L3</v>
      </c>
      <c r="H2367" s="4" t="str">
        <f aca="false">IFERROR(INDEX(Lanes!$C$2:$C$60,MATCH(LEFT(I2367,FIND(" ",I2367)-1),Lanes!$A$2:$A$60,0)),"?")</f>
        <v>Context</v>
      </c>
      <c r="I2367" s="4" t="s">
        <v>17534</v>
      </c>
      <c r="J2367" s="4"/>
      <c r="K2367" s="4" t="s">
        <v>17535</v>
      </c>
      <c r="L2367" s="4" t="s">
        <v>472</v>
      </c>
      <c r="M2367" s="4" t="s">
        <v>662</v>
      </c>
      <c r="N2367" s="4"/>
      <c r="O2367" s="4" t="s">
        <v>17563</v>
      </c>
      <c r="P2367" s="2" t="s">
        <v>17564</v>
      </c>
      <c r="Q2367" s="2" t="s">
        <v>17565</v>
      </c>
      <c r="R2367" s="4" t="s">
        <v>50</v>
      </c>
      <c r="S2367" s="4" t="s">
        <v>17566</v>
      </c>
      <c r="T2367" s="4" t="s">
        <v>52</v>
      </c>
      <c r="U2367" s="4"/>
      <c r="V2367" s="4"/>
      <c r="W2367" s="4"/>
      <c r="X2367" s="2" t="s">
        <v>17567</v>
      </c>
      <c r="Y2367" s="4" t="s">
        <v>77</v>
      </c>
      <c r="Z2367" s="4"/>
      <c r="AA2367" s="4"/>
      <c r="AB2367" s="4"/>
    </row>
    <row r="2368" customFormat="false" ht="75" hidden="false" customHeight="true" outlineLevel="0" collapsed="false">
      <c r="A2368" s="4" t="s">
        <v>17568</v>
      </c>
      <c r="B2368" s="4" t="s">
        <v>17569</v>
      </c>
      <c r="C2368" s="4" t="s">
        <v>17570</v>
      </c>
      <c r="D2368" s="4" t="n">
        <v>1997</v>
      </c>
      <c r="E2368" s="4" t="s">
        <v>91</v>
      </c>
      <c r="F2368" s="4" t="s">
        <v>13978</v>
      </c>
      <c r="G2368" s="4" t="str">
        <f aca="false">IF(LEFT(I2368,3)="R1 ","L6",IF(D2368&gt;=2014,"L1",IF(D2368&gt;=1998,"L2",IF(D2368&gt;=1987,"L3",IF(D2368&gt;=1978,"L4",IF(D2368&gt;=1965,"L5","L6"))))))</f>
        <v>L3</v>
      </c>
      <c r="H2368" s="4" t="str">
        <f aca="false">IFERROR(INDEX(Lanes!$C$2:$C$60,MATCH(LEFT(I2368,FIND(" ",I2368)-1),Lanes!$A$2:$A$60,0)),"?")</f>
        <v>Context</v>
      </c>
      <c r="I2368" s="4" t="s">
        <v>17534</v>
      </c>
      <c r="J2368" s="4"/>
      <c r="K2368" s="4" t="s">
        <v>17535</v>
      </c>
      <c r="L2368" s="4" t="s">
        <v>352</v>
      </c>
      <c r="M2368" s="4" t="s">
        <v>1451</v>
      </c>
      <c r="N2368" s="4"/>
      <c r="O2368" s="4" t="s">
        <v>17571</v>
      </c>
      <c r="P2368" s="2" t="s">
        <v>17572</v>
      </c>
      <c r="Q2368" s="2" t="s">
        <v>17573</v>
      </c>
      <c r="R2368" s="4" t="s">
        <v>50</v>
      </c>
      <c r="S2368" s="4" t="s">
        <v>17574</v>
      </c>
      <c r="T2368" s="4" t="s">
        <v>107</v>
      </c>
      <c r="U2368" s="4"/>
      <c r="V2368" s="4"/>
      <c r="W2368" s="4"/>
      <c r="X2368" s="2" t="s">
        <v>17575</v>
      </c>
      <c r="Y2368" s="4" t="s">
        <v>77</v>
      </c>
      <c r="Z2368" s="4"/>
      <c r="AA2368" s="4"/>
      <c r="AB2368" s="4"/>
    </row>
    <row r="2369" customFormat="false" ht="75" hidden="false" customHeight="true" outlineLevel="0" collapsed="false">
      <c r="A2369" s="4" t="s">
        <v>17576</v>
      </c>
      <c r="B2369" s="4" t="s">
        <v>17577</v>
      </c>
      <c r="C2369" s="4" t="s">
        <v>17578</v>
      </c>
      <c r="D2369" s="4" t="n">
        <v>2014</v>
      </c>
      <c r="E2369" s="4" t="s">
        <v>91</v>
      </c>
      <c r="F2369" s="4" t="s">
        <v>12406</v>
      </c>
      <c r="G2369" s="4" t="str">
        <f aca="false">IF(LEFT(I2369,3)="R1 ","L6",IF(D2369&gt;=2014,"L1",IF(D2369&gt;=1998,"L2",IF(D2369&gt;=1987,"L3",IF(D2369&gt;=1978,"L4",IF(D2369&gt;=1965,"L5","L6"))))))</f>
        <v>L1</v>
      </c>
      <c r="H2369" s="4" t="str">
        <f aca="false">IFERROR(INDEX(Lanes!$C$2:$C$60,MATCH(LEFT(I2369,FIND(" ",I2369)-1),Lanes!$A$2:$A$60,0)),"?")</f>
        <v>Context</v>
      </c>
      <c r="I2369" s="4" t="s">
        <v>17534</v>
      </c>
      <c r="J2369" s="4"/>
      <c r="K2369" s="4" t="s">
        <v>17535</v>
      </c>
      <c r="L2369" s="4" t="s">
        <v>10491</v>
      </c>
      <c r="M2369" s="4" t="s">
        <v>10492</v>
      </c>
      <c r="N2369" s="4"/>
      <c r="O2369" s="4" t="s">
        <v>17579</v>
      </c>
      <c r="P2369" s="2" t="s">
        <v>17580</v>
      </c>
      <c r="Q2369" s="2" t="s">
        <v>17581</v>
      </c>
      <c r="R2369" s="4" t="s">
        <v>50</v>
      </c>
      <c r="S2369" s="4" t="s">
        <v>17582</v>
      </c>
      <c r="T2369" s="4" t="s">
        <v>107</v>
      </c>
      <c r="U2369" s="4"/>
      <c r="V2369" s="4"/>
      <c r="W2369" s="4"/>
      <c r="X2369" s="2" t="s">
        <v>17583</v>
      </c>
      <c r="Y2369" s="4" t="s">
        <v>77</v>
      </c>
      <c r="Z2369" s="4"/>
      <c r="AA2369" s="4"/>
      <c r="AB2369" s="4"/>
    </row>
    <row r="2370" customFormat="false" ht="75" hidden="false" customHeight="true" outlineLevel="0" collapsed="false">
      <c r="A2370" s="4" t="s">
        <v>17584</v>
      </c>
      <c r="B2370" s="4" t="s">
        <v>17585</v>
      </c>
      <c r="C2370" s="4" t="s">
        <v>17586</v>
      </c>
      <c r="D2370" s="4" t="n">
        <v>2014</v>
      </c>
      <c r="E2370" s="4" t="s">
        <v>91</v>
      </c>
      <c r="F2370" s="4" t="s">
        <v>17587</v>
      </c>
      <c r="G2370" s="4" t="str">
        <f aca="false">IF(LEFT(I2370,3)="R1 ","L6",IF(D2370&gt;=2014,"L1",IF(D2370&gt;=1998,"L2",IF(D2370&gt;=1987,"L3",IF(D2370&gt;=1978,"L4",IF(D2370&gt;=1965,"L5","L6"))))))</f>
        <v>L1</v>
      </c>
      <c r="H2370" s="4" t="str">
        <f aca="false">IFERROR(INDEX(Lanes!$C$2:$C$60,MATCH(LEFT(I2370,FIND(" ",I2370)-1),Lanes!$A$2:$A$60,0)),"?")</f>
        <v>Context</v>
      </c>
      <c r="I2370" s="4" t="s">
        <v>17534</v>
      </c>
      <c r="J2370" s="4"/>
      <c r="K2370" s="4" t="s">
        <v>17535</v>
      </c>
      <c r="L2370" s="4" t="s">
        <v>753</v>
      </c>
      <c r="M2370" s="4" t="s">
        <v>17588</v>
      </c>
      <c r="N2370" s="4"/>
      <c r="O2370" s="4" t="s">
        <v>17589</v>
      </c>
      <c r="P2370" s="2" t="s">
        <v>17590</v>
      </c>
      <c r="Q2370" s="2" t="s">
        <v>17591</v>
      </c>
      <c r="R2370" s="4" t="s">
        <v>50</v>
      </c>
      <c r="S2370" s="4" t="s">
        <v>17592</v>
      </c>
      <c r="T2370" s="4" t="s">
        <v>107</v>
      </c>
      <c r="U2370" s="4"/>
      <c r="V2370" s="4"/>
      <c r="W2370" s="4"/>
      <c r="X2370" s="2" t="s">
        <v>17593</v>
      </c>
      <c r="Y2370" s="4" t="s">
        <v>77</v>
      </c>
      <c r="Z2370" s="4"/>
      <c r="AA2370" s="4"/>
      <c r="AB2370" s="4"/>
    </row>
    <row r="2371" customFormat="false" ht="75" hidden="false" customHeight="true" outlineLevel="0" collapsed="false">
      <c r="A2371" s="4" t="s">
        <v>17594</v>
      </c>
      <c r="B2371" s="4" t="s">
        <v>17595</v>
      </c>
      <c r="C2371" s="4" t="s">
        <v>17596</v>
      </c>
      <c r="D2371" s="4" t="n">
        <v>2011</v>
      </c>
      <c r="E2371" s="4" t="s">
        <v>91</v>
      </c>
      <c r="F2371" s="4" t="s">
        <v>17597</v>
      </c>
      <c r="G2371" s="4" t="str">
        <f aca="false">IF(LEFT(I2371,3)="R1 ","L6",IF(D2371&gt;=2014,"L1",IF(D2371&gt;=1998,"L2",IF(D2371&gt;=1987,"L3",IF(D2371&gt;=1978,"L4",IF(D2371&gt;=1965,"L5","L6"))))))</f>
        <v>L2</v>
      </c>
      <c r="H2371" s="4" t="str">
        <f aca="false">IFERROR(INDEX(Lanes!$C$2:$C$60,MATCH(LEFT(I2371,FIND(" ",I2371)-1),Lanes!$A$2:$A$60,0)),"?")</f>
        <v>Context</v>
      </c>
      <c r="I2371" s="4" t="s">
        <v>17534</v>
      </c>
      <c r="J2371" s="4"/>
      <c r="K2371" s="4" t="s">
        <v>17535</v>
      </c>
      <c r="L2371" s="4" t="s">
        <v>352</v>
      </c>
      <c r="M2371" s="4" t="s">
        <v>353</v>
      </c>
      <c r="N2371" s="4"/>
      <c r="O2371" s="4" t="s">
        <v>17598</v>
      </c>
      <c r="P2371" s="2" t="s">
        <v>17599</v>
      </c>
      <c r="Q2371" s="2" t="s">
        <v>17600</v>
      </c>
      <c r="R2371" s="4" t="s">
        <v>50</v>
      </c>
      <c r="S2371" s="4" t="s">
        <v>17601</v>
      </c>
      <c r="T2371" s="4" t="s">
        <v>107</v>
      </c>
      <c r="U2371" s="4"/>
      <c r="V2371" s="4"/>
      <c r="W2371" s="4"/>
      <c r="X2371" s="2" t="s">
        <v>17602</v>
      </c>
      <c r="Y2371" s="4" t="s">
        <v>77</v>
      </c>
      <c r="Z2371" s="4"/>
      <c r="AA2371" s="4"/>
      <c r="AB2371" s="4"/>
    </row>
    <row r="2372" customFormat="false" ht="75" hidden="false" customHeight="true" outlineLevel="0" collapsed="false">
      <c r="A2372" s="4" t="s">
        <v>17603</v>
      </c>
      <c r="B2372" s="4" t="s">
        <v>17604</v>
      </c>
      <c r="C2372" s="4" t="s">
        <v>17605</v>
      </c>
      <c r="D2372" s="4" t="n">
        <v>1975</v>
      </c>
      <c r="E2372" s="4" t="s">
        <v>91</v>
      </c>
      <c r="F2372" s="4" t="s">
        <v>156</v>
      </c>
      <c r="G2372" s="4" t="str">
        <f aca="false">IF(LEFT(I2372,3)="R1 ","L6",IF(D2372&gt;=2014,"L1",IF(D2372&gt;=1998,"L2",IF(D2372&gt;=1987,"L3",IF(D2372&gt;=1978,"L4",IF(D2372&gt;=1965,"L5","L6"))))))</f>
        <v>L5</v>
      </c>
      <c r="H2372" s="4" t="str">
        <f aca="false">IFERROR(INDEX(Lanes!$C$2:$C$60,MATCH(LEFT(I2372,FIND(" ",I2372)-1),Lanes!$A$2:$A$60,0)),"?")</f>
        <v>Context</v>
      </c>
      <c r="I2372" s="4" t="s">
        <v>17606</v>
      </c>
      <c r="J2372" s="4"/>
      <c r="K2372" s="4" t="s">
        <v>3624</v>
      </c>
      <c r="L2372" s="4" t="s">
        <v>753</v>
      </c>
      <c r="M2372" s="4" t="s">
        <v>17607</v>
      </c>
      <c r="N2372" s="4"/>
      <c r="O2372" s="4" t="s">
        <v>17608</v>
      </c>
      <c r="P2372" s="2" t="s">
        <v>17609</v>
      </c>
      <c r="Q2372" s="2" t="s">
        <v>17610</v>
      </c>
      <c r="R2372" s="4" t="s">
        <v>50</v>
      </c>
      <c r="S2372" s="4" t="s">
        <v>17611</v>
      </c>
      <c r="T2372" s="4" t="s">
        <v>52</v>
      </c>
      <c r="U2372" s="4" t="s">
        <v>75</v>
      </c>
      <c r="V2372" s="4"/>
      <c r="W2372" s="4"/>
      <c r="X2372" s="2" t="s">
        <v>17612</v>
      </c>
      <c r="Y2372" s="4" t="s">
        <v>77</v>
      </c>
      <c r="Z2372" s="4"/>
      <c r="AA2372" s="4"/>
      <c r="AB2372" s="4"/>
    </row>
    <row r="2373" customFormat="false" ht="75" hidden="false" customHeight="true" outlineLevel="0" collapsed="false">
      <c r="A2373" s="4" t="s">
        <v>17613</v>
      </c>
      <c r="B2373" s="4" t="s">
        <v>17604</v>
      </c>
      <c r="C2373" s="4" t="s">
        <v>17614</v>
      </c>
      <c r="D2373" s="4" t="n">
        <v>1978</v>
      </c>
      <c r="E2373" s="4" t="s">
        <v>91</v>
      </c>
      <c r="F2373" s="4" t="s">
        <v>156</v>
      </c>
      <c r="G2373" s="4" t="str">
        <f aca="false">IF(LEFT(I2373,3)="R1 ","L6",IF(D2373&gt;=2014,"L1",IF(D2373&gt;=1998,"L2",IF(D2373&gt;=1987,"L3",IF(D2373&gt;=1978,"L4",IF(D2373&gt;=1965,"L5","L6"))))))</f>
        <v>L4</v>
      </c>
      <c r="H2373" s="4" t="str">
        <f aca="false">IFERROR(INDEX(Lanes!$C$2:$C$60,MATCH(LEFT(I2373,FIND(" ",I2373)-1),Lanes!$A$2:$A$60,0)),"?")</f>
        <v>Context</v>
      </c>
      <c r="I2373" s="4" t="s">
        <v>17606</v>
      </c>
      <c r="J2373" s="4"/>
      <c r="K2373" s="4" t="s">
        <v>3624</v>
      </c>
      <c r="L2373" s="4" t="s">
        <v>753</v>
      </c>
      <c r="M2373" s="4" t="s">
        <v>17607</v>
      </c>
      <c r="N2373" s="4"/>
      <c r="O2373" s="4" t="s">
        <v>17615</v>
      </c>
      <c r="P2373" s="2" t="s">
        <v>17616</v>
      </c>
      <c r="Q2373" s="2" t="s">
        <v>17617</v>
      </c>
      <c r="R2373" s="4" t="s">
        <v>50</v>
      </c>
      <c r="S2373" s="4" t="s">
        <v>17618</v>
      </c>
      <c r="T2373" s="4" t="s">
        <v>107</v>
      </c>
      <c r="U2373" s="4"/>
      <c r="V2373" s="4" t="s">
        <v>11988</v>
      </c>
      <c r="W2373" s="4"/>
      <c r="X2373" s="2" t="s">
        <v>17612</v>
      </c>
      <c r="Y2373" s="4" t="s">
        <v>77</v>
      </c>
      <c r="Z2373" s="4"/>
      <c r="AA2373" s="4"/>
      <c r="AB2373" s="4"/>
    </row>
    <row r="2374" customFormat="false" ht="75" hidden="false" customHeight="true" outlineLevel="0" collapsed="false">
      <c r="A2374" s="4" t="s">
        <v>17619</v>
      </c>
      <c r="B2374" s="4" t="s">
        <v>17604</v>
      </c>
      <c r="C2374" s="4" t="s">
        <v>17620</v>
      </c>
      <c r="D2374" s="4" t="n">
        <v>1982</v>
      </c>
      <c r="E2374" s="4" t="s">
        <v>91</v>
      </c>
      <c r="F2374" s="4" t="s">
        <v>156</v>
      </c>
      <c r="G2374" s="4" t="str">
        <f aca="false">IF(LEFT(I2374,3)="R1 ","L6",IF(D2374&gt;=2014,"L1",IF(D2374&gt;=1998,"L2",IF(D2374&gt;=1987,"L3",IF(D2374&gt;=1978,"L4",IF(D2374&gt;=1965,"L5","L6"))))))</f>
        <v>L4</v>
      </c>
      <c r="H2374" s="4" t="str">
        <f aca="false">IFERROR(INDEX(Lanes!$C$2:$C$60,MATCH(LEFT(I2374,FIND(" ",I2374)-1),Lanes!$A$2:$A$60,0)),"?")</f>
        <v>Context</v>
      </c>
      <c r="I2374" s="4" t="s">
        <v>17606</v>
      </c>
      <c r="J2374" s="4" t="s">
        <v>315</v>
      </c>
      <c r="K2374" s="4" t="s">
        <v>44</v>
      </c>
      <c r="L2374" s="4" t="s">
        <v>753</v>
      </c>
      <c r="M2374" s="4" t="s">
        <v>17607</v>
      </c>
      <c r="N2374" s="4"/>
      <c r="O2374" s="4" t="s">
        <v>17621</v>
      </c>
      <c r="P2374" s="2" t="s">
        <v>17622</v>
      </c>
      <c r="Q2374" s="2" t="s">
        <v>17623</v>
      </c>
      <c r="R2374" s="4" t="s">
        <v>50</v>
      </c>
      <c r="S2374" s="4" t="s">
        <v>17624</v>
      </c>
      <c r="T2374" s="4" t="s">
        <v>52</v>
      </c>
      <c r="U2374" s="4"/>
      <c r="V2374" s="4"/>
      <c r="W2374" s="4"/>
      <c r="X2374" s="2" t="s">
        <v>17612</v>
      </c>
      <c r="Y2374" s="4" t="s">
        <v>77</v>
      </c>
      <c r="Z2374" s="4"/>
      <c r="AA2374" s="4"/>
      <c r="AB2374" s="4"/>
    </row>
    <row r="2375" customFormat="false" ht="75" hidden="false" customHeight="true" outlineLevel="0" collapsed="false">
      <c r="A2375" s="4" t="s">
        <v>17625</v>
      </c>
      <c r="B2375" s="4" t="s">
        <v>17604</v>
      </c>
      <c r="C2375" s="4" t="s">
        <v>17626</v>
      </c>
      <c r="D2375" s="4" t="n">
        <v>1984</v>
      </c>
      <c r="E2375" s="4" t="s">
        <v>91</v>
      </c>
      <c r="F2375" s="4" t="s">
        <v>156</v>
      </c>
      <c r="G2375" s="4" t="str">
        <f aca="false">IF(LEFT(I2375,3)="R1 ","L6",IF(D2375&gt;=2014,"L1",IF(D2375&gt;=1998,"L2",IF(D2375&gt;=1987,"L3",IF(D2375&gt;=1978,"L4",IF(D2375&gt;=1965,"L5","L6"))))))</f>
        <v>L4</v>
      </c>
      <c r="H2375" s="4" t="str">
        <f aca="false">IFERROR(INDEX(Lanes!$C$2:$C$60,MATCH(LEFT(I2375,FIND(" ",I2375)-1),Lanes!$A$2:$A$60,0)),"?")</f>
        <v>Context</v>
      </c>
      <c r="I2375" s="4" t="s">
        <v>17606</v>
      </c>
      <c r="J2375" s="4"/>
      <c r="K2375" s="4" t="s">
        <v>3624</v>
      </c>
      <c r="L2375" s="4" t="s">
        <v>753</v>
      </c>
      <c r="M2375" s="4" t="s">
        <v>17607</v>
      </c>
      <c r="N2375" s="4"/>
      <c r="O2375" s="4" t="s">
        <v>17627</v>
      </c>
      <c r="P2375" s="2" t="s">
        <v>17628</v>
      </c>
      <c r="Q2375" s="2" t="s">
        <v>17629</v>
      </c>
      <c r="R2375" s="4" t="s">
        <v>50</v>
      </c>
      <c r="S2375" s="4" t="s">
        <v>17630</v>
      </c>
      <c r="T2375" s="4" t="s">
        <v>107</v>
      </c>
      <c r="U2375" s="4"/>
      <c r="V2375" s="4" t="s">
        <v>17631</v>
      </c>
      <c r="W2375" s="4"/>
      <c r="X2375" s="2" t="s">
        <v>17612</v>
      </c>
      <c r="Y2375" s="4" t="s">
        <v>77</v>
      </c>
      <c r="Z2375" s="4"/>
      <c r="AA2375" s="4"/>
      <c r="AB2375" s="4"/>
    </row>
    <row r="2376" customFormat="false" ht="75" hidden="false" customHeight="true" outlineLevel="0" collapsed="false">
      <c r="A2376" s="4" t="s">
        <v>17632</v>
      </c>
      <c r="B2376" s="4" t="s">
        <v>17633</v>
      </c>
      <c r="C2376" s="4" t="s">
        <v>17634</v>
      </c>
      <c r="D2376" s="4" t="n">
        <v>1979</v>
      </c>
      <c r="E2376" s="4" t="s">
        <v>91</v>
      </c>
      <c r="F2376" s="4" t="s">
        <v>17635</v>
      </c>
      <c r="G2376" s="4" t="str">
        <f aca="false">IF(LEFT(I2376,3)="R1 ","L6",IF(D2376&gt;=2014,"L1",IF(D2376&gt;=1998,"L2",IF(D2376&gt;=1987,"L3",IF(D2376&gt;=1978,"L4",IF(D2376&gt;=1965,"L5","L6"))))))</f>
        <v>L4</v>
      </c>
      <c r="H2376" s="4" t="str">
        <f aca="false">IFERROR(INDEX(Lanes!$C$2:$C$60,MATCH(LEFT(I2376,FIND(" ",I2376)-1),Lanes!$A$2:$A$60,0)),"?")</f>
        <v>Context</v>
      </c>
      <c r="I2376" s="4" t="s">
        <v>17606</v>
      </c>
      <c r="J2376" s="4"/>
      <c r="K2376" s="4" t="s">
        <v>3624</v>
      </c>
      <c r="L2376" s="4" t="s">
        <v>45</v>
      </c>
      <c r="M2376" s="4" t="s">
        <v>17636</v>
      </c>
      <c r="N2376" s="4"/>
      <c r="O2376" s="4" t="s">
        <v>17637</v>
      </c>
      <c r="P2376" s="2" t="s">
        <v>17638</v>
      </c>
      <c r="Q2376" s="2" t="s">
        <v>17639</v>
      </c>
      <c r="R2376" s="4" t="s">
        <v>50</v>
      </c>
      <c r="S2376" s="4" t="s">
        <v>17640</v>
      </c>
      <c r="T2376" s="4" t="s">
        <v>52</v>
      </c>
      <c r="U2376" s="4"/>
      <c r="V2376" s="4"/>
      <c r="W2376" s="4"/>
      <c r="X2376" s="2" t="s">
        <v>17641</v>
      </c>
      <c r="Y2376" s="4" t="s">
        <v>77</v>
      </c>
      <c r="Z2376" s="4"/>
      <c r="AA2376" s="4"/>
      <c r="AB2376" s="4"/>
    </row>
    <row r="2377" customFormat="false" ht="75" hidden="false" customHeight="true" outlineLevel="0" collapsed="false">
      <c r="A2377" s="4" t="s">
        <v>17642</v>
      </c>
      <c r="B2377" s="4" t="s">
        <v>17633</v>
      </c>
      <c r="C2377" s="4" t="s">
        <v>17643</v>
      </c>
      <c r="D2377" s="4" t="n">
        <v>1985</v>
      </c>
      <c r="E2377" s="4" t="s">
        <v>91</v>
      </c>
      <c r="F2377" s="4" t="s">
        <v>4889</v>
      </c>
      <c r="G2377" s="4" t="str">
        <f aca="false">IF(LEFT(I2377,3)="R1 ","L6",IF(D2377&gt;=2014,"L1",IF(D2377&gt;=1998,"L2",IF(D2377&gt;=1987,"L3",IF(D2377&gt;=1978,"L4",IF(D2377&gt;=1965,"L5","L6"))))))</f>
        <v>L4</v>
      </c>
      <c r="H2377" s="4" t="str">
        <f aca="false">IFERROR(INDEX(Lanes!$C$2:$C$60,MATCH(LEFT(I2377,FIND(" ",I2377)-1),Lanes!$A$2:$A$60,0)),"?")</f>
        <v>Context</v>
      </c>
      <c r="I2377" s="4" t="s">
        <v>17606</v>
      </c>
      <c r="J2377" s="4"/>
      <c r="K2377" s="4" t="s">
        <v>3624</v>
      </c>
      <c r="L2377" s="4" t="s">
        <v>45</v>
      </c>
      <c r="M2377" s="4" t="s">
        <v>17636</v>
      </c>
      <c r="N2377" s="4"/>
      <c r="O2377" s="4" t="s">
        <v>17644</v>
      </c>
      <c r="P2377" s="2" t="s">
        <v>17645</v>
      </c>
      <c r="Q2377" s="2" t="s">
        <v>17646</v>
      </c>
      <c r="R2377" s="4" t="s">
        <v>391</v>
      </c>
      <c r="S2377" s="4" t="s">
        <v>17647</v>
      </c>
      <c r="T2377" s="4" t="s">
        <v>107</v>
      </c>
      <c r="U2377" s="4"/>
      <c r="V2377" s="4"/>
      <c r="W2377" s="4"/>
      <c r="X2377" s="2" t="s">
        <v>17641</v>
      </c>
      <c r="Y2377" s="4" t="s">
        <v>77</v>
      </c>
      <c r="Z2377" s="4"/>
      <c r="AA2377" s="4"/>
      <c r="AB2377" s="4"/>
    </row>
    <row r="2378" customFormat="false" ht="75" hidden="false" customHeight="true" outlineLevel="0" collapsed="false">
      <c r="A2378" s="4" t="s">
        <v>17648</v>
      </c>
      <c r="B2378" s="4" t="s">
        <v>17649</v>
      </c>
      <c r="C2378" s="4" t="s">
        <v>17650</v>
      </c>
      <c r="D2378" s="4" t="n">
        <v>1985</v>
      </c>
      <c r="E2378" s="4" t="s">
        <v>91</v>
      </c>
      <c r="F2378" s="4" t="s">
        <v>17651</v>
      </c>
      <c r="G2378" s="4" t="str">
        <f aca="false">IF(LEFT(I2378,3)="R1 ","L6",IF(D2378&gt;=2014,"L1",IF(D2378&gt;=1998,"L2",IF(D2378&gt;=1987,"L3",IF(D2378&gt;=1978,"L4",IF(D2378&gt;=1965,"L5","L6"))))))</f>
        <v>L4</v>
      </c>
      <c r="H2378" s="4" t="str">
        <f aca="false">IFERROR(INDEX(Lanes!$C$2:$C$60,MATCH(LEFT(I2378,FIND(" ",I2378)-1),Lanes!$A$2:$A$60,0)),"?")</f>
        <v>Context</v>
      </c>
      <c r="I2378" s="4" t="s">
        <v>17606</v>
      </c>
      <c r="J2378" s="4"/>
      <c r="K2378" s="4" t="s">
        <v>3624</v>
      </c>
      <c r="L2378" s="4" t="s">
        <v>352</v>
      </c>
      <c r="M2378" s="4" t="s">
        <v>2010</v>
      </c>
      <c r="N2378" s="4"/>
      <c r="O2378" s="4" t="s">
        <v>17652</v>
      </c>
      <c r="P2378" s="2" t="s">
        <v>17653</v>
      </c>
      <c r="Q2378" s="2" t="s">
        <v>17654</v>
      </c>
      <c r="R2378" s="4" t="s">
        <v>50</v>
      </c>
      <c r="S2378" s="4" t="s">
        <v>17655</v>
      </c>
      <c r="T2378" s="4" t="s">
        <v>52</v>
      </c>
      <c r="U2378" s="4"/>
      <c r="V2378" s="4"/>
      <c r="W2378" s="4"/>
      <c r="X2378" s="2" t="s">
        <v>17656</v>
      </c>
      <c r="Y2378" s="4" t="s">
        <v>77</v>
      </c>
      <c r="Z2378" s="4"/>
      <c r="AA2378" s="4"/>
      <c r="AB2378" s="4"/>
    </row>
    <row r="2379" customFormat="false" ht="75" hidden="false" customHeight="true" outlineLevel="0" collapsed="false">
      <c r="A2379" s="4" t="s">
        <v>17657</v>
      </c>
      <c r="B2379" s="4" t="s">
        <v>17658</v>
      </c>
      <c r="C2379" s="4" t="s">
        <v>17659</v>
      </c>
      <c r="D2379" s="4" t="n">
        <v>1976</v>
      </c>
      <c r="E2379" s="4" t="s">
        <v>91</v>
      </c>
      <c r="F2379" s="4" t="s">
        <v>112</v>
      </c>
      <c r="G2379" s="4" t="str">
        <f aca="false">IF(LEFT(I2379,3)="R1 ","L6",IF(D2379&gt;=2014,"L1",IF(D2379&gt;=1998,"L2",IF(D2379&gt;=1987,"L3",IF(D2379&gt;=1978,"L4",IF(D2379&gt;=1965,"L5","L6"))))))</f>
        <v>L5</v>
      </c>
      <c r="H2379" s="4" t="str">
        <f aca="false">IFERROR(INDEX(Lanes!$C$2:$C$60,MATCH(LEFT(I2379,FIND(" ",I2379)-1),Lanes!$A$2:$A$60,0)),"?")</f>
        <v>Context</v>
      </c>
      <c r="I2379" s="4" t="s">
        <v>17606</v>
      </c>
      <c r="J2379" s="4"/>
      <c r="K2379" s="4" t="s">
        <v>3624</v>
      </c>
      <c r="L2379" s="4" t="s">
        <v>352</v>
      </c>
      <c r="M2379" s="4" t="s">
        <v>4371</v>
      </c>
      <c r="N2379" s="4"/>
      <c r="O2379" s="4" t="s">
        <v>17660</v>
      </c>
      <c r="P2379" s="2" t="s">
        <v>17661</v>
      </c>
      <c r="Q2379" s="2" t="s">
        <v>17662</v>
      </c>
      <c r="R2379" s="4" t="s">
        <v>50</v>
      </c>
      <c r="S2379" s="4" t="s">
        <v>17663</v>
      </c>
      <c r="T2379" s="4" t="s">
        <v>52</v>
      </c>
      <c r="U2379" s="4"/>
      <c r="V2379" s="4"/>
      <c r="W2379" s="4"/>
      <c r="X2379" s="2" t="s">
        <v>17664</v>
      </c>
      <c r="Y2379" s="4" t="s">
        <v>77</v>
      </c>
      <c r="Z2379" s="4"/>
      <c r="AA2379" s="4"/>
      <c r="AB2379" s="4"/>
    </row>
    <row r="2380" customFormat="false" ht="75" hidden="false" customHeight="true" outlineLevel="0" collapsed="false">
      <c r="A2380" s="4" t="s">
        <v>17665</v>
      </c>
      <c r="B2380" s="4" t="s">
        <v>17658</v>
      </c>
      <c r="C2380" s="4" t="s">
        <v>17666</v>
      </c>
      <c r="D2380" s="4" t="n">
        <v>1980</v>
      </c>
      <c r="E2380" s="4" t="s">
        <v>91</v>
      </c>
      <c r="F2380" s="4" t="s">
        <v>112</v>
      </c>
      <c r="G2380" s="4" t="str">
        <f aca="false">IF(LEFT(I2380,3)="R1 ","L6",IF(D2380&gt;=2014,"L1",IF(D2380&gt;=1998,"L2",IF(D2380&gt;=1987,"L3",IF(D2380&gt;=1978,"L4",IF(D2380&gt;=1965,"L5","L6"))))))</f>
        <v>L4</v>
      </c>
      <c r="H2380" s="4" t="str">
        <f aca="false">IFERROR(INDEX(Lanes!$C$2:$C$60,MATCH(LEFT(I2380,FIND(" ",I2380)-1),Lanes!$A$2:$A$60,0)),"?")</f>
        <v>Context</v>
      </c>
      <c r="I2380" s="4" t="s">
        <v>17606</v>
      </c>
      <c r="J2380" s="4"/>
      <c r="K2380" s="4" t="s">
        <v>3624</v>
      </c>
      <c r="L2380" s="4" t="s">
        <v>352</v>
      </c>
      <c r="M2380" s="4" t="s">
        <v>4371</v>
      </c>
      <c r="N2380" s="4"/>
      <c r="O2380" s="4" t="s">
        <v>17667</v>
      </c>
      <c r="P2380" s="2" t="s">
        <v>17668</v>
      </c>
      <c r="Q2380" s="2" t="s">
        <v>17669</v>
      </c>
      <c r="R2380" s="4" t="s">
        <v>391</v>
      </c>
      <c r="S2380" s="4" t="s">
        <v>17670</v>
      </c>
      <c r="T2380" s="4" t="s">
        <v>107</v>
      </c>
      <c r="U2380" s="4"/>
      <c r="V2380" s="4"/>
      <c r="W2380" s="4"/>
      <c r="X2380" s="2" t="s">
        <v>17664</v>
      </c>
      <c r="Y2380" s="4" t="s">
        <v>77</v>
      </c>
      <c r="Z2380" s="4"/>
      <c r="AA2380" s="4"/>
      <c r="AB2380" s="4"/>
    </row>
    <row r="2381" customFormat="false" ht="75" hidden="false" customHeight="true" outlineLevel="0" collapsed="false">
      <c r="A2381" s="4" t="s">
        <v>17671</v>
      </c>
      <c r="B2381" s="4" t="s">
        <v>17672</v>
      </c>
      <c r="C2381" s="4" t="s">
        <v>17673</v>
      </c>
      <c r="D2381" s="4" t="n">
        <v>1989</v>
      </c>
      <c r="E2381" s="4" t="s">
        <v>91</v>
      </c>
      <c r="F2381" s="4" t="s">
        <v>886</v>
      </c>
      <c r="G2381" s="4" t="str">
        <f aca="false">IF(LEFT(I2381,3)="R1 ","L6",IF(D2381&gt;=2014,"L1",IF(D2381&gt;=1998,"L2",IF(D2381&gt;=1987,"L3",IF(D2381&gt;=1978,"L4",IF(D2381&gt;=1965,"L5","L6"))))))</f>
        <v>L3</v>
      </c>
      <c r="H2381" s="4" t="str">
        <f aca="false">IFERROR(INDEX(Lanes!$C$2:$C$60,MATCH(LEFT(I2381,FIND(" ",I2381)-1),Lanes!$A$2:$A$60,0)),"?")</f>
        <v>Context</v>
      </c>
      <c r="I2381" s="4" t="s">
        <v>17674</v>
      </c>
      <c r="J2381" s="4"/>
      <c r="K2381" s="4" t="s">
        <v>544</v>
      </c>
      <c r="L2381" s="4" t="s">
        <v>472</v>
      </c>
      <c r="M2381" s="4" t="s">
        <v>17675</v>
      </c>
      <c r="N2381" s="4" t="s">
        <v>1915</v>
      </c>
      <c r="O2381" s="4" t="s">
        <v>17676</v>
      </c>
      <c r="P2381" s="2" t="s">
        <v>17677</v>
      </c>
      <c r="Q2381" s="2" t="s">
        <v>17678</v>
      </c>
      <c r="R2381" s="4" t="s">
        <v>50</v>
      </c>
      <c r="S2381" s="4" t="s">
        <v>17679</v>
      </c>
      <c r="T2381" s="4" t="s">
        <v>107</v>
      </c>
      <c r="U2381" s="4"/>
      <c r="V2381" s="4"/>
      <c r="W2381" s="4"/>
      <c r="X2381" s="2" t="s">
        <v>17680</v>
      </c>
      <c r="Y2381" s="4" t="s">
        <v>77</v>
      </c>
      <c r="Z2381" s="4"/>
      <c r="AA2381" s="4"/>
      <c r="AB2381" s="4"/>
    </row>
    <row r="2382" customFormat="false" ht="75" hidden="false" customHeight="true" outlineLevel="0" collapsed="false">
      <c r="A2382" s="4" t="s">
        <v>17681</v>
      </c>
      <c r="B2382" s="4" t="s">
        <v>17672</v>
      </c>
      <c r="C2382" s="4" t="s">
        <v>17682</v>
      </c>
      <c r="D2382" s="4" t="n">
        <v>1991</v>
      </c>
      <c r="E2382" s="4" t="s">
        <v>91</v>
      </c>
      <c r="F2382" s="4" t="s">
        <v>3707</v>
      </c>
      <c r="G2382" s="4" t="str">
        <f aca="false">IF(LEFT(I2382,3)="R1 ","L6",IF(D2382&gt;=2014,"L1",IF(D2382&gt;=1998,"L2",IF(D2382&gt;=1987,"L3",IF(D2382&gt;=1978,"L4",IF(D2382&gt;=1965,"L5","L6"))))))</f>
        <v>L3</v>
      </c>
      <c r="H2382" s="4" t="str">
        <f aca="false">IFERROR(INDEX(Lanes!$C$2:$C$60,MATCH(LEFT(I2382,FIND(" ",I2382)-1),Lanes!$A$2:$A$60,0)),"?")</f>
        <v>Context</v>
      </c>
      <c r="I2382" s="4" t="s">
        <v>17674</v>
      </c>
      <c r="J2382" s="4"/>
      <c r="K2382" s="4" t="s">
        <v>544</v>
      </c>
      <c r="L2382" s="4" t="s">
        <v>472</v>
      </c>
      <c r="M2382" s="4" t="s">
        <v>17675</v>
      </c>
      <c r="N2382" s="4" t="s">
        <v>1915</v>
      </c>
      <c r="O2382" s="4" t="s">
        <v>17683</v>
      </c>
      <c r="P2382" s="2" t="s">
        <v>17684</v>
      </c>
      <c r="Q2382" s="2" t="s">
        <v>17685</v>
      </c>
      <c r="R2382" s="4" t="s">
        <v>50</v>
      </c>
      <c r="S2382" s="4" t="s">
        <v>17686</v>
      </c>
      <c r="T2382" s="4" t="s">
        <v>52</v>
      </c>
      <c r="U2382" s="4" t="s">
        <v>75</v>
      </c>
      <c r="V2382" s="4"/>
      <c r="W2382" s="4"/>
      <c r="X2382" s="2" t="s">
        <v>17680</v>
      </c>
      <c r="Y2382" s="4" t="s">
        <v>77</v>
      </c>
      <c r="Z2382" s="4"/>
      <c r="AA2382" s="4"/>
      <c r="AB2382" s="4"/>
    </row>
    <row r="2383" customFormat="false" ht="75" hidden="false" customHeight="true" outlineLevel="0" collapsed="false">
      <c r="A2383" s="4" t="s">
        <v>17687</v>
      </c>
      <c r="B2383" s="4" t="s">
        <v>17672</v>
      </c>
      <c r="C2383" s="4" t="s">
        <v>17688</v>
      </c>
      <c r="D2383" s="4" t="n">
        <v>1993</v>
      </c>
      <c r="E2383" s="4" t="s">
        <v>91</v>
      </c>
      <c r="F2383" s="4" t="s">
        <v>3707</v>
      </c>
      <c r="G2383" s="4" t="str">
        <f aca="false">IF(LEFT(I2383,3)="R1 ","L6",IF(D2383&gt;=2014,"L1",IF(D2383&gt;=1998,"L2",IF(D2383&gt;=1987,"L3",IF(D2383&gt;=1978,"L4",IF(D2383&gt;=1965,"L5","L6"))))))</f>
        <v>L3</v>
      </c>
      <c r="H2383" s="4" t="str">
        <f aca="false">IFERROR(INDEX(Lanes!$C$2:$C$60,MATCH(LEFT(I2383,FIND(" ",I2383)-1),Lanes!$A$2:$A$60,0)),"?")</f>
        <v>Context</v>
      </c>
      <c r="I2383" s="4" t="s">
        <v>17674</v>
      </c>
      <c r="J2383" s="4"/>
      <c r="K2383" s="4" t="s">
        <v>525</v>
      </c>
      <c r="L2383" s="4" t="s">
        <v>472</v>
      </c>
      <c r="M2383" s="4" t="s">
        <v>17675</v>
      </c>
      <c r="N2383" s="4" t="s">
        <v>1915</v>
      </c>
      <c r="O2383" s="4" t="s">
        <v>17689</v>
      </c>
      <c r="P2383" s="2" t="s">
        <v>17690</v>
      </c>
      <c r="Q2383" s="2" t="s">
        <v>17691</v>
      </c>
      <c r="R2383" s="4" t="s">
        <v>50</v>
      </c>
      <c r="S2383" s="4" t="s">
        <v>17692</v>
      </c>
      <c r="T2383" s="4" t="s">
        <v>107</v>
      </c>
      <c r="U2383" s="4"/>
      <c r="V2383" s="4"/>
      <c r="W2383" s="4"/>
      <c r="X2383" s="2" t="s">
        <v>17680</v>
      </c>
      <c r="Y2383" s="4" t="s">
        <v>77</v>
      </c>
      <c r="Z2383" s="4"/>
      <c r="AA2383" s="4"/>
      <c r="AB2383" s="4"/>
    </row>
    <row r="2384" customFormat="false" ht="75" hidden="false" customHeight="true" outlineLevel="0" collapsed="false">
      <c r="A2384" s="4" t="s">
        <v>17693</v>
      </c>
      <c r="B2384" s="4" t="s">
        <v>17694</v>
      </c>
      <c r="C2384" s="4" t="s">
        <v>17695</v>
      </c>
      <c r="D2384" s="4" t="n">
        <v>1991</v>
      </c>
      <c r="E2384" s="4" t="s">
        <v>91</v>
      </c>
      <c r="F2384" s="4" t="s">
        <v>5872</v>
      </c>
      <c r="G2384" s="4" t="str">
        <f aca="false">IF(LEFT(I2384,3)="R1 ","L6",IF(D2384&gt;=2014,"L1",IF(D2384&gt;=1998,"L2",IF(D2384&gt;=1987,"L3",IF(D2384&gt;=1978,"L4",IF(D2384&gt;=1965,"L5","L6"))))))</f>
        <v>L3</v>
      </c>
      <c r="H2384" s="4" t="str">
        <f aca="false">IFERROR(INDEX(Lanes!$C$2:$C$60,MATCH(LEFT(I2384,FIND(" ",I2384)-1),Lanes!$A$2:$A$60,0)),"?")</f>
        <v>Context</v>
      </c>
      <c r="I2384" s="4" t="s">
        <v>17674</v>
      </c>
      <c r="J2384" s="4"/>
      <c r="K2384" s="4" t="s">
        <v>3624</v>
      </c>
      <c r="L2384" s="4" t="s">
        <v>472</v>
      </c>
      <c r="M2384" s="4" t="s">
        <v>662</v>
      </c>
      <c r="N2384" s="4" t="s">
        <v>1915</v>
      </c>
      <c r="O2384" s="4" t="s">
        <v>17696</v>
      </c>
      <c r="P2384" s="2" t="s">
        <v>17697</v>
      </c>
      <c r="Q2384" s="2" t="s">
        <v>17698</v>
      </c>
      <c r="R2384" s="4" t="s">
        <v>391</v>
      </c>
      <c r="S2384" s="4" t="s">
        <v>17699</v>
      </c>
      <c r="T2384" s="4" t="s">
        <v>52</v>
      </c>
      <c r="U2384" s="4"/>
      <c r="V2384" s="4"/>
      <c r="W2384" s="4"/>
      <c r="X2384" s="2" t="s">
        <v>17700</v>
      </c>
      <c r="Y2384" s="4" t="s">
        <v>77</v>
      </c>
      <c r="Z2384" s="4"/>
      <c r="AA2384" s="4"/>
      <c r="AB2384" s="4"/>
    </row>
    <row r="2385" customFormat="false" ht="75" hidden="false" customHeight="true" outlineLevel="0" collapsed="false">
      <c r="A2385" s="4" t="s">
        <v>17701</v>
      </c>
      <c r="B2385" s="4" t="s">
        <v>17694</v>
      </c>
      <c r="C2385" s="4" t="s">
        <v>17702</v>
      </c>
      <c r="D2385" s="4" t="n">
        <v>1993</v>
      </c>
      <c r="E2385" s="4" t="s">
        <v>91</v>
      </c>
      <c r="F2385" s="4" t="s">
        <v>5872</v>
      </c>
      <c r="G2385" s="4" t="str">
        <f aca="false">IF(LEFT(I2385,3)="R1 ","L6",IF(D2385&gt;=2014,"L1",IF(D2385&gt;=1998,"L2",IF(D2385&gt;=1987,"L3",IF(D2385&gt;=1978,"L4",IF(D2385&gt;=1965,"L5","L6"))))))</f>
        <v>L3</v>
      </c>
      <c r="H2385" s="4" t="str">
        <f aca="false">IFERROR(INDEX(Lanes!$C$2:$C$60,MATCH(LEFT(I2385,FIND(" ",I2385)-1),Lanes!$A$2:$A$60,0)),"?")</f>
        <v>Context</v>
      </c>
      <c r="I2385" s="4" t="s">
        <v>17674</v>
      </c>
      <c r="J2385" s="4"/>
      <c r="K2385" s="4" t="s">
        <v>3624</v>
      </c>
      <c r="L2385" s="4" t="s">
        <v>472</v>
      </c>
      <c r="M2385" s="4" t="s">
        <v>662</v>
      </c>
      <c r="N2385" s="4" t="s">
        <v>1915</v>
      </c>
      <c r="O2385" s="4" t="s">
        <v>17703</v>
      </c>
      <c r="P2385" s="2" t="s">
        <v>17704</v>
      </c>
      <c r="Q2385" s="2" t="s">
        <v>17705</v>
      </c>
      <c r="R2385" s="4" t="s">
        <v>391</v>
      </c>
      <c r="S2385" s="4" t="s">
        <v>17706</v>
      </c>
      <c r="T2385" s="4" t="s">
        <v>107</v>
      </c>
      <c r="U2385" s="4"/>
      <c r="V2385" s="4"/>
      <c r="W2385" s="4"/>
      <c r="X2385" s="2" t="s">
        <v>17700</v>
      </c>
      <c r="Y2385" s="4" t="s">
        <v>77</v>
      </c>
      <c r="Z2385" s="4"/>
      <c r="AA2385" s="4"/>
      <c r="AB2385" s="4"/>
    </row>
    <row r="2386" customFormat="false" ht="75" hidden="false" customHeight="true" outlineLevel="0" collapsed="false">
      <c r="A2386" s="4" t="s">
        <v>17707</v>
      </c>
      <c r="B2386" s="4" t="s">
        <v>17708</v>
      </c>
      <c r="C2386" s="4" t="s">
        <v>17709</v>
      </c>
      <c r="D2386" s="4" t="n">
        <v>1991</v>
      </c>
      <c r="E2386" s="4" t="s">
        <v>91</v>
      </c>
      <c r="F2386" s="4" t="s">
        <v>3120</v>
      </c>
      <c r="G2386" s="4" t="str">
        <f aca="false">IF(LEFT(I2386,3)="R1 ","L6",IF(D2386&gt;=2014,"L1",IF(D2386&gt;=1998,"L2",IF(D2386&gt;=1987,"L3",IF(D2386&gt;=1978,"L4",IF(D2386&gt;=1965,"L5","L6"))))))</f>
        <v>L3</v>
      </c>
      <c r="H2386" s="4" t="str">
        <f aca="false">IFERROR(INDEX(Lanes!$C$2:$C$60,MATCH(LEFT(I2386,FIND(" ",I2386)-1),Lanes!$A$2:$A$60,0)),"?")</f>
        <v>Context</v>
      </c>
      <c r="I2386" s="4" t="s">
        <v>17674</v>
      </c>
      <c r="J2386" s="4"/>
      <c r="K2386" s="4" t="s">
        <v>525</v>
      </c>
      <c r="L2386" s="4" t="s">
        <v>472</v>
      </c>
      <c r="M2386" s="4" t="s">
        <v>662</v>
      </c>
      <c r="N2386" s="4" t="s">
        <v>1915</v>
      </c>
      <c r="O2386" s="4" t="s">
        <v>17710</v>
      </c>
      <c r="P2386" s="2" t="s">
        <v>17711</v>
      </c>
      <c r="Q2386" s="2" t="s">
        <v>17712</v>
      </c>
      <c r="R2386" s="4" t="s">
        <v>50</v>
      </c>
      <c r="S2386" s="4" t="s">
        <v>17713</v>
      </c>
      <c r="T2386" s="4" t="s">
        <v>52</v>
      </c>
      <c r="U2386" s="4"/>
      <c r="V2386" s="4"/>
      <c r="W2386" s="4"/>
      <c r="X2386" s="2" t="s">
        <v>17714</v>
      </c>
      <c r="Y2386" s="4" t="s">
        <v>77</v>
      </c>
      <c r="Z2386" s="4"/>
      <c r="AA2386" s="4"/>
      <c r="AB2386" s="4"/>
    </row>
    <row r="2387" customFormat="false" ht="75" hidden="false" customHeight="true" outlineLevel="0" collapsed="false">
      <c r="A2387" s="4" t="s">
        <v>17715</v>
      </c>
      <c r="B2387" s="4" t="s">
        <v>17708</v>
      </c>
      <c r="C2387" s="4" t="s">
        <v>17716</v>
      </c>
      <c r="D2387" s="4" t="n">
        <v>1994</v>
      </c>
      <c r="E2387" s="4" t="s">
        <v>91</v>
      </c>
      <c r="F2387" s="4" t="s">
        <v>3120</v>
      </c>
      <c r="G2387" s="4" t="str">
        <f aca="false">IF(LEFT(I2387,3)="R1 ","L6",IF(D2387&gt;=2014,"L1",IF(D2387&gt;=1998,"L2",IF(D2387&gt;=1987,"L3",IF(D2387&gt;=1978,"L4",IF(D2387&gt;=1965,"L5","L6"))))))</f>
        <v>L3</v>
      </c>
      <c r="H2387" s="4" t="str">
        <f aca="false">IFERROR(INDEX(Lanes!$C$2:$C$60,MATCH(LEFT(I2387,FIND(" ",I2387)-1),Lanes!$A$2:$A$60,0)),"?")</f>
        <v>Context</v>
      </c>
      <c r="I2387" s="4" t="s">
        <v>17674</v>
      </c>
      <c r="J2387" s="4"/>
      <c r="K2387" s="4" t="s">
        <v>525</v>
      </c>
      <c r="L2387" s="4" t="s">
        <v>472</v>
      </c>
      <c r="M2387" s="4" t="s">
        <v>662</v>
      </c>
      <c r="N2387" s="4" t="s">
        <v>1915</v>
      </c>
      <c r="O2387" s="4" t="s">
        <v>17717</v>
      </c>
      <c r="P2387" s="2" t="s">
        <v>17718</v>
      </c>
      <c r="Q2387" s="2" t="s">
        <v>17719</v>
      </c>
      <c r="R2387" s="4" t="s">
        <v>391</v>
      </c>
      <c r="S2387" s="4" t="s">
        <v>17720</v>
      </c>
      <c r="T2387" s="4" t="s">
        <v>107</v>
      </c>
      <c r="U2387" s="4"/>
      <c r="V2387" s="4"/>
      <c r="W2387" s="4"/>
      <c r="X2387" s="2" t="s">
        <v>17714</v>
      </c>
      <c r="Y2387" s="4" t="s">
        <v>77</v>
      </c>
      <c r="Z2387" s="4"/>
      <c r="AA2387" s="4"/>
      <c r="AB2387" s="4"/>
    </row>
    <row r="2388" customFormat="false" ht="75" hidden="false" customHeight="true" outlineLevel="0" collapsed="false">
      <c r="A2388" s="4" t="s">
        <v>17721</v>
      </c>
      <c r="B2388" s="4" t="s">
        <v>17722</v>
      </c>
      <c r="C2388" s="4" t="s">
        <v>17723</v>
      </c>
      <c r="D2388" s="4" t="n">
        <v>1988</v>
      </c>
      <c r="E2388" s="4" t="s">
        <v>413</v>
      </c>
      <c r="F2388" s="4" t="s">
        <v>886</v>
      </c>
      <c r="G2388" s="4" t="str">
        <f aca="false">IF(LEFT(I2388,3)="R1 ","L6",IF(D2388&gt;=2014,"L1",IF(D2388&gt;=1998,"L2",IF(D2388&gt;=1987,"L3",IF(D2388&gt;=1978,"L4",IF(D2388&gt;=1965,"L5","L6"))))))</f>
        <v>L3</v>
      </c>
      <c r="H2388" s="4" t="str">
        <f aca="false">IFERROR(INDEX(Lanes!$C$2:$C$60,MATCH(LEFT(I2388,FIND(" ",I2388)-1),Lanes!$A$2:$A$60,0)),"?")</f>
        <v>Context</v>
      </c>
      <c r="I2388" s="4" t="s">
        <v>17674</v>
      </c>
      <c r="J2388" s="4"/>
      <c r="K2388" s="4" t="s">
        <v>544</v>
      </c>
      <c r="L2388" s="4" t="s">
        <v>472</v>
      </c>
      <c r="M2388" s="4" t="s">
        <v>662</v>
      </c>
      <c r="N2388" s="4" t="s">
        <v>1915</v>
      </c>
      <c r="O2388" s="4" t="s">
        <v>17724</v>
      </c>
      <c r="P2388" s="2" t="s">
        <v>17725</v>
      </c>
      <c r="Q2388" s="2" t="s">
        <v>17726</v>
      </c>
      <c r="R2388" s="4" t="s">
        <v>50</v>
      </c>
      <c r="S2388" s="4" t="s">
        <v>17727</v>
      </c>
      <c r="T2388" s="4" t="s">
        <v>52</v>
      </c>
      <c r="U2388" s="4"/>
      <c r="V2388" s="4"/>
      <c r="W2388" s="4"/>
      <c r="X2388" s="2" t="s">
        <v>17728</v>
      </c>
      <c r="Y2388" s="4" t="s">
        <v>77</v>
      </c>
      <c r="Z2388" s="4"/>
      <c r="AA2388" s="4"/>
      <c r="AB2388" s="4"/>
    </row>
    <row r="2389" customFormat="false" ht="75" hidden="false" customHeight="true" outlineLevel="0" collapsed="false">
      <c r="A2389" s="4" t="s">
        <v>17729</v>
      </c>
      <c r="B2389" s="4" t="s">
        <v>17730</v>
      </c>
      <c r="C2389" s="4" t="s">
        <v>17731</v>
      </c>
      <c r="D2389" s="4" t="n">
        <v>1992</v>
      </c>
      <c r="E2389" s="4" t="s">
        <v>91</v>
      </c>
      <c r="F2389" s="4" t="s">
        <v>5872</v>
      </c>
      <c r="G2389" s="4" t="str">
        <f aca="false">IF(LEFT(I2389,3)="R1 ","L6",IF(D2389&gt;=2014,"L1",IF(D2389&gt;=1998,"L2",IF(D2389&gt;=1987,"L3",IF(D2389&gt;=1978,"L4",IF(D2389&gt;=1965,"L5","L6"))))))</f>
        <v>L3</v>
      </c>
      <c r="H2389" s="4" t="str">
        <f aca="false">IFERROR(INDEX(Lanes!$C$2:$C$60,MATCH(LEFT(I2389,FIND(" ",I2389)-1),Lanes!$A$2:$A$60,0)),"?")</f>
        <v>Context</v>
      </c>
      <c r="I2389" s="4" t="s">
        <v>17674</v>
      </c>
      <c r="J2389" s="4"/>
      <c r="K2389" s="4" t="s">
        <v>3624</v>
      </c>
      <c r="L2389" s="4" t="s">
        <v>472</v>
      </c>
      <c r="M2389" s="4" t="s">
        <v>17732</v>
      </c>
      <c r="N2389" s="4" t="s">
        <v>1915</v>
      </c>
      <c r="O2389" s="4" t="s">
        <v>17733</v>
      </c>
      <c r="P2389" s="2" t="s">
        <v>17734</v>
      </c>
      <c r="Q2389" s="2" t="s">
        <v>17735</v>
      </c>
      <c r="R2389" s="4" t="s">
        <v>391</v>
      </c>
      <c r="S2389" s="4" t="s">
        <v>17736</v>
      </c>
      <c r="T2389" s="4" t="s">
        <v>107</v>
      </c>
      <c r="U2389" s="4"/>
      <c r="V2389" s="4"/>
      <c r="W2389" s="4"/>
      <c r="X2389" s="2" t="s">
        <v>17737</v>
      </c>
      <c r="Y2389" s="4" t="s">
        <v>77</v>
      </c>
      <c r="Z2389" s="4"/>
      <c r="AA2389" s="4"/>
      <c r="AB2389" s="4"/>
    </row>
    <row r="2390" customFormat="false" ht="75" hidden="false" customHeight="true" outlineLevel="0" collapsed="false">
      <c r="A2390" s="4" t="s">
        <v>17738</v>
      </c>
      <c r="B2390" s="4" t="s">
        <v>17739</v>
      </c>
      <c r="C2390" s="4" t="s">
        <v>17740</v>
      </c>
      <c r="D2390" s="4" t="n">
        <v>2019</v>
      </c>
      <c r="E2390" s="4" t="s">
        <v>91</v>
      </c>
      <c r="F2390" s="4" t="s">
        <v>17587</v>
      </c>
      <c r="G2390" s="4" t="str">
        <f aca="false">IF(LEFT(I2390,3)="R1 ","L6",IF(D2390&gt;=2014,"L1",IF(D2390&gt;=1998,"L2",IF(D2390&gt;=1987,"L3",IF(D2390&gt;=1978,"L4",IF(D2390&gt;=1965,"L5","L6"))))))</f>
        <v>L1</v>
      </c>
      <c r="H2390" s="4" t="str">
        <f aca="false">IFERROR(INDEX(Lanes!$C$2:$C$60,MATCH(LEFT(I2390,FIND(" ",I2390)-1),Lanes!$A$2:$A$60,0)),"?")</f>
        <v>Core</v>
      </c>
      <c r="I2390" s="4" t="s">
        <v>16811</v>
      </c>
      <c r="J2390" s="4"/>
      <c r="K2390" s="4" t="s">
        <v>471</v>
      </c>
      <c r="L2390" s="4" t="s">
        <v>516</v>
      </c>
      <c r="M2390" s="4" t="s">
        <v>3963</v>
      </c>
      <c r="N2390" s="4" t="s">
        <v>17741</v>
      </c>
      <c r="O2390" s="4" t="s">
        <v>17742</v>
      </c>
      <c r="P2390" s="2" t="s">
        <v>17743</v>
      </c>
      <c r="Q2390" s="2" t="s">
        <v>17744</v>
      </c>
      <c r="R2390" s="4" t="s">
        <v>391</v>
      </c>
      <c r="S2390" s="4" t="s">
        <v>17745</v>
      </c>
      <c r="T2390" s="4" t="s">
        <v>107</v>
      </c>
      <c r="U2390" s="4"/>
      <c r="V2390" s="4"/>
      <c r="W2390" s="4" t="s">
        <v>75</v>
      </c>
      <c r="X2390" s="2" t="s">
        <v>17746</v>
      </c>
      <c r="Y2390" s="4" t="s">
        <v>77</v>
      </c>
      <c r="Z2390" s="4"/>
      <c r="AA2390" s="4"/>
      <c r="AB2390" s="4"/>
    </row>
    <row r="2391" customFormat="false" ht="75" hidden="false" customHeight="true" outlineLevel="0" collapsed="false">
      <c r="A2391" s="4" t="s">
        <v>17747</v>
      </c>
      <c r="B2391" s="4" t="s">
        <v>17739</v>
      </c>
      <c r="C2391" s="4" t="s">
        <v>17748</v>
      </c>
      <c r="D2391" s="4" t="n">
        <v>2023</v>
      </c>
      <c r="E2391" s="4" t="s">
        <v>91</v>
      </c>
      <c r="F2391" s="4" t="s">
        <v>12782</v>
      </c>
      <c r="G2391" s="4" t="str">
        <f aca="false">IF(LEFT(I2391,3)="R1 ","L6",IF(D2391&gt;=2014,"L1",IF(D2391&gt;=1998,"L2",IF(D2391&gt;=1987,"L3",IF(D2391&gt;=1978,"L4",IF(D2391&gt;=1965,"L5","L6"))))))</f>
        <v>L1</v>
      </c>
      <c r="H2391" s="4" t="str">
        <f aca="false">IFERROR(INDEX(Lanes!$C$2:$C$60,MATCH(LEFT(I2391,FIND(" ",I2391)-1),Lanes!$A$2:$A$60,0)),"?")</f>
        <v>Core</v>
      </c>
      <c r="I2391" s="4" t="s">
        <v>16811</v>
      </c>
      <c r="J2391" s="4"/>
      <c r="K2391" s="4" t="s">
        <v>471</v>
      </c>
      <c r="L2391" s="4" t="s">
        <v>516</v>
      </c>
      <c r="M2391" s="4" t="s">
        <v>3963</v>
      </c>
      <c r="N2391" s="4" t="s">
        <v>17741</v>
      </c>
      <c r="O2391" s="4" t="s">
        <v>17749</v>
      </c>
      <c r="P2391" s="2" t="s">
        <v>17750</v>
      </c>
      <c r="Q2391" s="2" t="s">
        <v>17751</v>
      </c>
      <c r="R2391" s="4" t="s">
        <v>391</v>
      </c>
      <c r="S2391" s="4" t="s">
        <v>17752</v>
      </c>
      <c r="T2391" s="4" t="s">
        <v>52</v>
      </c>
      <c r="U2391" s="4" t="s">
        <v>75</v>
      </c>
      <c r="V2391" s="4" t="s">
        <v>11346</v>
      </c>
      <c r="W2391" s="4" t="s">
        <v>75</v>
      </c>
      <c r="X2391" s="2" t="s">
        <v>17753</v>
      </c>
      <c r="Y2391" s="4" t="s">
        <v>54</v>
      </c>
      <c r="Z2391" s="4"/>
      <c r="AA2391" s="4"/>
      <c r="AB2391" s="4"/>
    </row>
    <row r="2392" customFormat="false" ht="75" hidden="false" customHeight="true" outlineLevel="0" collapsed="false">
      <c r="A2392" s="4" t="s">
        <v>17754</v>
      </c>
      <c r="B2392" s="4" t="s">
        <v>12125</v>
      </c>
      <c r="C2392" s="4" t="s">
        <v>17755</v>
      </c>
      <c r="D2392" s="4" t="n">
        <v>2012</v>
      </c>
      <c r="E2392" s="4" t="s">
        <v>91</v>
      </c>
      <c r="F2392" s="4" t="s">
        <v>17756</v>
      </c>
      <c r="G2392" s="4" t="str">
        <f aca="false">IF(LEFT(I2392,3)="R1 ","L6",IF(D2392&gt;=2014,"L1",IF(D2392&gt;=1998,"L2",IF(D2392&gt;=1987,"L3",IF(D2392&gt;=1978,"L4",IF(D2392&gt;=1965,"L5","L6"))))))</f>
        <v>L2</v>
      </c>
      <c r="H2392" s="4" t="str">
        <f aca="false">IFERROR(INDEX(Lanes!$C$2:$C$60,MATCH(LEFT(I2392,FIND(" ",I2392)-1),Lanes!$A$2:$A$60,0)),"?")</f>
        <v>Core</v>
      </c>
      <c r="I2392" s="4" t="s">
        <v>16811</v>
      </c>
      <c r="J2392" s="4" t="s">
        <v>10211</v>
      </c>
      <c r="K2392" s="4" t="s">
        <v>351</v>
      </c>
      <c r="L2392" s="4" t="s">
        <v>45</v>
      </c>
      <c r="M2392" s="4" t="s">
        <v>307</v>
      </c>
      <c r="N2392" s="4"/>
      <c r="O2392" s="4" t="s">
        <v>17757</v>
      </c>
      <c r="P2392" s="2" t="s">
        <v>17758</v>
      </c>
      <c r="Q2392" s="2" t="s">
        <v>17759</v>
      </c>
      <c r="R2392" s="4" t="s">
        <v>50</v>
      </c>
      <c r="S2392" s="4" t="s">
        <v>17760</v>
      </c>
      <c r="T2392" s="4" t="s">
        <v>52</v>
      </c>
      <c r="U2392" s="4"/>
      <c r="V2392" s="4"/>
      <c r="W2392" s="4" t="s">
        <v>75</v>
      </c>
      <c r="X2392" s="2" t="s">
        <v>12148</v>
      </c>
      <c r="Y2392" s="4" t="s">
        <v>77</v>
      </c>
      <c r="Z2392" s="4"/>
      <c r="AA2392" s="4"/>
      <c r="AB2392" s="4"/>
    </row>
    <row r="2393" customFormat="false" ht="75" hidden="false" customHeight="true" outlineLevel="0" collapsed="false">
      <c r="A2393" s="4" t="s">
        <v>17761</v>
      </c>
      <c r="B2393" s="4" t="s">
        <v>12125</v>
      </c>
      <c r="C2393" s="4" t="s">
        <v>17762</v>
      </c>
      <c r="D2393" s="4" t="n">
        <v>2013</v>
      </c>
      <c r="E2393" s="4" t="s">
        <v>91</v>
      </c>
      <c r="F2393" s="4" t="s">
        <v>17756</v>
      </c>
      <c r="G2393" s="4" t="str">
        <f aca="false">IF(LEFT(I2393,3)="R1 ","L6",IF(D2393&gt;=2014,"L1",IF(D2393&gt;=1998,"L2",IF(D2393&gt;=1987,"L3",IF(D2393&gt;=1978,"L4",IF(D2393&gt;=1965,"L5","L6"))))))</f>
        <v>L2</v>
      </c>
      <c r="H2393" s="4" t="str">
        <f aca="false">IFERROR(INDEX(Lanes!$C$2:$C$60,MATCH(LEFT(I2393,FIND(" ",I2393)-1),Lanes!$A$2:$A$60,0)),"?")</f>
        <v>Core</v>
      </c>
      <c r="I2393" s="4" t="s">
        <v>16811</v>
      </c>
      <c r="J2393" s="4" t="s">
        <v>10211</v>
      </c>
      <c r="K2393" s="4" t="s">
        <v>351</v>
      </c>
      <c r="L2393" s="4" t="s">
        <v>45</v>
      </c>
      <c r="M2393" s="4" t="s">
        <v>307</v>
      </c>
      <c r="N2393" s="4"/>
      <c r="O2393" s="4" t="s">
        <v>17763</v>
      </c>
      <c r="P2393" s="2" t="s">
        <v>17764</v>
      </c>
      <c r="Q2393" s="2" t="s">
        <v>17765</v>
      </c>
      <c r="R2393" s="4" t="s">
        <v>50</v>
      </c>
      <c r="S2393" s="4" t="s">
        <v>17766</v>
      </c>
      <c r="T2393" s="4" t="s">
        <v>52</v>
      </c>
      <c r="U2393" s="4"/>
      <c r="V2393" s="4"/>
      <c r="W2393" s="4" t="s">
        <v>75</v>
      </c>
      <c r="X2393" s="2" t="s">
        <v>17767</v>
      </c>
      <c r="Y2393" s="4" t="s">
        <v>77</v>
      </c>
      <c r="Z2393" s="4"/>
      <c r="AA2393" s="4"/>
      <c r="AB2393" s="4"/>
    </row>
    <row r="2394" customFormat="false" ht="75" hidden="false" customHeight="true" outlineLevel="0" collapsed="false">
      <c r="A2394" s="4" t="s">
        <v>17768</v>
      </c>
      <c r="B2394" s="4" t="s">
        <v>12125</v>
      </c>
      <c r="C2394" s="4" t="s">
        <v>17769</v>
      </c>
      <c r="D2394" s="4" t="n">
        <v>2015</v>
      </c>
      <c r="E2394" s="4" t="s">
        <v>91</v>
      </c>
      <c r="F2394" s="4" t="s">
        <v>12127</v>
      </c>
      <c r="G2394" s="4" t="str">
        <f aca="false">IF(LEFT(I2394,3)="R1 ","L6",IF(D2394&gt;=2014,"L1",IF(D2394&gt;=1998,"L2",IF(D2394&gt;=1987,"L3",IF(D2394&gt;=1978,"L4",IF(D2394&gt;=1965,"L5","L6"))))))</f>
        <v>L1</v>
      </c>
      <c r="H2394" s="4" t="str">
        <f aca="false">IFERROR(INDEX(Lanes!$C$2:$C$60,MATCH(LEFT(I2394,FIND(" ",I2394)-1),Lanes!$A$2:$A$60,0)),"?")</f>
        <v>Core</v>
      </c>
      <c r="I2394" s="4" t="s">
        <v>16811</v>
      </c>
      <c r="J2394" s="4" t="s">
        <v>10211</v>
      </c>
      <c r="K2394" s="4" t="s">
        <v>471</v>
      </c>
      <c r="L2394" s="4" t="s">
        <v>45</v>
      </c>
      <c r="M2394" s="4" t="s">
        <v>307</v>
      </c>
      <c r="N2394" s="4"/>
      <c r="O2394" s="4" t="s">
        <v>17770</v>
      </c>
      <c r="P2394" s="2" t="s">
        <v>17771</v>
      </c>
      <c r="Q2394" s="2" t="s">
        <v>17772</v>
      </c>
      <c r="R2394" s="4" t="s">
        <v>50</v>
      </c>
      <c r="S2394" s="4" t="s">
        <v>17773</v>
      </c>
      <c r="T2394" s="4" t="s">
        <v>107</v>
      </c>
      <c r="U2394" s="4"/>
      <c r="V2394" s="4"/>
      <c r="W2394" s="4" t="s">
        <v>75</v>
      </c>
      <c r="X2394" s="2" t="s">
        <v>17774</v>
      </c>
      <c r="Y2394" s="4" t="s">
        <v>77</v>
      </c>
      <c r="Z2394" s="4"/>
      <c r="AA2394" s="4"/>
      <c r="AB2394" s="4"/>
    </row>
    <row r="2395" customFormat="false" ht="75" hidden="false" customHeight="true" outlineLevel="0" collapsed="false">
      <c r="A2395" s="4" t="s">
        <v>17775</v>
      </c>
      <c r="B2395" s="4" t="s">
        <v>12125</v>
      </c>
      <c r="C2395" s="4" t="s">
        <v>17776</v>
      </c>
      <c r="D2395" s="4" t="n">
        <v>2017</v>
      </c>
      <c r="E2395" s="4" t="s">
        <v>91</v>
      </c>
      <c r="F2395" s="4" t="s">
        <v>12127</v>
      </c>
      <c r="G2395" s="4" t="str">
        <f aca="false">IF(LEFT(I2395,3)="R1 ","L6",IF(D2395&gt;=2014,"L1",IF(D2395&gt;=1998,"L2",IF(D2395&gt;=1987,"L3",IF(D2395&gt;=1978,"L4",IF(D2395&gt;=1965,"L5","L6"))))))</f>
        <v>L1</v>
      </c>
      <c r="H2395" s="4" t="str">
        <f aca="false">IFERROR(INDEX(Lanes!$C$2:$C$60,MATCH(LEFT(I2395,FIND(" ",I2395)-1),Lanes!$A$2:$A$60,0)),"?")</f>
        <v>Core</v>
      </c>
      <c r="I2395" s="4" t="s">
        <v>16811</v>
      </c>
      <c r="J2395" s="4"/>
      <c r="K2395" s="4" t="s">
        <v>471</v>
      </c>
      <c r="L2395" s="4" t="s">
        <v>45</v>
      </c>
      <c r="M2395" s="4" t="s">
        <v>307</v>
      </c>
      <c r="N2395" s="4"/>
      <c r="O2395" s="4" t="s">
        <v>17777</v>
      </c>
      <c r="P2395" s="2" t="s">
        <v>17778</v>
      </c>
      <c r="Q2395" s="2" t="s">
        <v>17779</v>
      </c>
      <c r="R2395" s="4" t="s">
        <v>50</v>
      </c>
      <c r="S2395" s="4" t="s">
        <v>17780</v>
      </c>
      <c r="T2395" s="4" t="s">
        <v>107</v>
      </c>
      <c r="U2395" s="4"/>
      <c r="V2395" s="4"/>
      <c r="W2395" s="4" t="s">
        <v>75</v>
      </c>
      <c r="X2395" s="2" t="s">
        <v>17781</v>
      </c>
      <c r="Y2395" s="4" t="s">
        <v>77</v>
      </c>
      <c r="Z2395" s="4"/>
      <c r="AA2395" s="4"/>
      <c r="AB2395" s="4"/>
    </row>
    <row r="2396" customFormat="false" ht="75" hidden="false" customHeight="true" outlineLevel="0" collapsed="false">
      <c r="A2396" s="4" t="s">
        <v>17782</v>
      </c>
      <c r="B2396" s="4" t="s">
        <v>17783</v>
      </c>
      <c r="C2396" s="4" t="s">
        <v>17784</v>
      </c>
      <c r="D2396" s="4" t="n">
        <v>2012</v>
      </c>
      <c r="E2396" s="4" t="s">
        <v>91</v>
      </c>
      <c r="F2396" s="4" t="s">
        <v>13479</v>
      </c>
      <c r="G2396" s="4" t="str">
        <f aca="false">IF(LEFT(I2396,3)="R1 ","L6",IF(D2396&gt;=2014,"L1",IF(D2396&gt;=1998,"L2",IF(D2396&gt;=1987,"L3",IF(D2396&gt;=1978,"L4",IF(D2396&gt;=1965,"L5","L6"))))))</f>
        <v>L2</v>
      </c>
      <c r="H2396" s="4" t="str">
        <f aca="false">IFERROR(INDEX(Lanes!$C$2:$C$60,MATCH(LEFT(I2396,FIND(" ",I2396)-1),Lanes!$A$2:$A$60,0)),"?")</f>
        <v>Core</v>
      </c>
      <c r="I2396" s="4" t="s">
        <v>16811</v>
      </c>
      <c r="J2396" s="4"/>
      <c r="K2396" s="4" t="s">
        <v>471</v>
      </c>
      <c r="L2396" s="4" t="s">
        <v>887</v>
      </c>
      <c r="M2396" s="4" t="s">
        <v>17785</v>
      </c>
      <c r="N2396" s="4"/>
      <c r="O2396" s="4" t="s">
        <v>17786</v>
      </c>
      <c r="P2396" s="2" t="s">
        <v>17787</v>
      </c>
      <c r="Q2396" s="2" t="s">
        <v>17788</v>
      </c>
      <c r="R2396" s="4" t="s">
        <v>50</v>
      </c>
      <c r="S2396" s="4" t="s">
        <v>17789</v>
      </c>
      <c r="T2396" s="4" t="s">
        <v>52</v>
      </c>
      <c r="U2396" s="4"/>
      <c r="V2396" s="4"/>
      <c r="W2396" s="4" t="s">
        <v>75</v>
      </c>
      <c r="X2396" s="2" t="s">
        <v>17790</v>
      </c>
      <c r="Y2396" s="4" t="s">
        <v>77</v>
      </c>
      <c r="Z2396" s="4"/>
      <c r="AA2396" s="4"/>
      <c r="AB2396" s="4"/>
    </row>
    <row r="2397" customFormat="false" ht="75" hidden="false" customHeight="true" outlineLevel="0" collapsed="false">
      <c r="A2397" s="4" t="s">
        <v>17791</v>
      </c>
      <c r="B2397" s="4" t="s">
        <v>17783</v>
      </c>
      <c r="C2397" s="4" t="s">
        <v>14125</v>
      </c>
      <c r="D2397" s="4" t="n">
        <v>2014</v>
      </c>
      <c r="E2397" s="4" t="s">
        <v>91</v>
      </c>
      <c r="F2397" s="4" t="s">
        <v>13479</v>
      </c>
      <c r="G2397" s="4" t="str">
        <f aca="false">IF(LEFT(I2397,3)="R1 ","L6",IF(D2397&gt;=2014,"L1",IF(D2397&gt;=1998,"L2",IF(D2397&gt;=1987,"L3",IF(D2397&gt;=1978,"L4",IF(D2397&gt;=1965,"L5","L6"))))))</f>
        <v>L1</v>
      </c>
      <c r="H2397" s="4" t="str">
        <f aca="false">IFERROR(INDEX(Lanes!$C$2:$C$60,MATCH(LEFT(I2397,FIND(" ",I2397)-1),Lanes!$A$2:$A$60,0)),"?")</f>
        <v>Core</v>
      </c>
      <c r="I2397" s="4" t="s">
        <v>16811</v>
      </c>
      <c r="J2397" s="4"/>
      <c r="K2397" s="4" t="s">
        <v>471</v>
      </c>
      <c r="L2397" s="4" t="s">
        <v>887</v>
      </c>
      <c r="M2397" s="4" t="s">
        <v>17785</v>
      </c>
      <c r="N2397" s="4"/>
      <c r="O2397" s="4" t="s">
        <v>17792</v>
      </c>
      <c r="P2397" s="2" t="s">
        <v>17793</v>
      </c>
      <c r="Q2397" s="2" t="s">
        <v>17794</v>
      </c>
      <c r="R2397" s="4" t="s">
        <v>50</v>
      </c>
      <c r="S2397" s="4" t="s">
        <v>17795</v>
      </c>
      <c r="T2397" s="4" t="s">
        <v>52</v>
      </c>
      <c r="U2397" s="4" t="s">
        <v>75</v>
      </c>
      <c r="V2397" s="4"/>
      <c r="W2397" s="4" t="s">
        <v>75</v>
      </c>
      <c r="X2397" s="2" t="s">
        <v>17790</v>
      </c>
      <c r="Y2397" s="4" t="s">
        <v>77</v>
      </c>
      <c r="Z2397" s="4"/>
      <c r="AA2397" s="4"/>
      <c r="AB2397" s="4"/>
    </row>
    <row r="2398" customFormat="false" ht="75" hidden="false" customHeight="true" outlineLevel="0" collapsed="false">
      <c r="A2398" s="4" t="s">
        <v>17796</v>
      </c>
      <c r="B2398" s="4" t="s">
        <v>17783</v>
      </c>
      <c r="C2398" s="4" t="s">
        <v>17797</v>
      </c>
      <c r="D2398" s="4" t="n">
        <v>2017</v>
      </c>
      <c r="E2398" s="4" t="s">
        <v>91</v>
      </c>
      <c r="F2398" s="4" t="s">
        <v>13479</v>
      </c>
      <c r="G2398" s="4" t="str">
        <f aca="false">IF(LEFT(I2398,3)="R1 ","L6",IF(D2398&gt;=2014,"L1",IF(D2398&gt;=1998,"L2",IF(D2398&gt;=1987,"L3",IF(D2398&gt;=1978,"L4",IF(D2398&gt;=1965,"L5","L6"))))))</f>
        <v>L1</v>
      </c>
      <c r="H2398" s="4" t="str">
        <f aca="false">IFERROR(INDEX(Lanes!$C$2:$C$60,MATCH(LEFT(I2398,FIND(" ",I2398)-1),Lanes!$A$2:$A$60,0)),"?")</f>
        <v>Core</v>
      </c>
      <c r="I2398" s="4" t="s">
        <v>16811</v>
      </c>
      <c r="J2398" s="4"/>
      <c r="K2398" s="4" t="s">
        <v>445</v>
      </c>
      <c r="L2398" s="4" t="s">
        <v>887</v>
      </c>
      <c r="M2398" s="4" t="s">
        <v>17785</v>
      </c>
      <c r="N2398" s="4"/>
      <c r="O2398" s="4" t="s">
        <v>17798</v>
      </c>
      <c r="P2398" s="2" t="s">
        <v>17799</v>
      </c>
      <c r="Q2398" s="2" t="s">
        <v>17800</v>
      </c>
      <c r="R2398" s="4" t="s">
        <v>50</v>
      </c>
      <c r="S2398" s="4" t="s">
        <v>17801</v>
      </c>
      <c r="T2398" s="4" t="s">
        <v>107</v>
      </c>
      <c r="U2398" s="4"/>
      <c r="V2398" s="4"/>
      <c r="W2398" s="4" t="s">
        <v>75</v>
      </c>
      <c r="X2398" s="2" t="s">
        <v>17790</v>
      </c>
      <c r="Y2398" s="4" t="s">
        <v>77</v>
      </c>
      <c r="Z2398" s="4"/>
      <c r="AA2398" s="4"/>
      <c r="AB2398" s="4"/>
    </row>
    <row r="2399" customFormat="false" ht="75" hidden="false" customHeight="true" outlineLevel="0" collapsed="false">
      <c r="A2399" s="4" t="s">
        <v>17802</v>
      </c>
      <c r="B2399" s="4" t="s">
        <v>17783</v>
      </c>
      <c r="C2399" s="4" t="s">
        <v>17803</v>
      </c>
      <c r="D2399" s="4" t="n">
        <v>2019</v>
      </c>
      <c r="E2399" s="4" t="s">
        <v>91</v>
      </c>
      <c r="F2399" s="4" t="s">
        <v>17804</v>
      </c>
      <c r="G2399" s="4" t="str">
        <f aca="false">IF(LEFT(I2399,3)="R1 ","L6",IF(D2399&gt;=2014,"L1",IF(D2399&gt;=1998,"L2",IF(D2399&gt;=1987,"L3",IF(D2399&gt;=1978,"L4",IF(D2399&gt;=1965,"L5","L6"))))))</f>
        <v>L1</v>
      </c>
      <c r="H2399" s="4" t="str">
        <f aca="false">IFERROR(INDEX(Lanes!$C$2:$C$60,MATCH(LEFT(I2399,FIND(" ",I2399)-1),Lanes!$A$2:$A$60,0)),"?")</f>
        <v>Core</v>
      </c>
      <c r="I2399" s="4" t="s">
        <v>16811</v>
      </c>
      <c r="J2399" s="4"/>
      <c r="K2399" s="4" t="s">
        <v>471</v>
      </c>
      <c r="L2399" s="4" t="s">
        <v>887</v>
      </c>
      <c r="M2399" s="4" t="s">
        <v>17785</v>
      </c>
      <c r="N2399" s="4"/>
      <c r="O2399" s="4" t="s">
        <v>17805</v>
      </c>
      <c r="P2399" s="2" t="s">
        <v>17806</v>
      </c>
      <c r="Q2399" s="2" t="s">
        <v>17807</v>
      </c>
      <c r="R2399" s="4" t="s">
        <v>50</v>
      </c>
      <c r="S2399" s="4" t="s">
        <v>17808</v>
      </c>
      <c r="T2399" s="4" t="s">
        <v>402</v>
      </c>
      <c r="U2399" s="4"/>
      <c r="V2399" s="4"/>
      <c r="W2399" s="4" t="s">
        <v>75</v>
      </c>
      <c r="X2399" s="2" t="s">
        <v>17790</v>
      </c>
      <c r="Y2399" s="4" t="s">
        <v>77</v>
      </c>
      <c r="Z2399" s="4"/>
      <c r="AA2399" s="4"/>
      <c r="AB2399" s="4"/>
    </row>
    <row r="2400" customFormat="false" ht="75" hidden="false" customHeight="true" outlineLevel="0" collapsed="false">
      <c r="A2400" s="4" t="s">
        <v>17809</v>
      </c>
      <c r="B2400" s="4" t="s">
        <v>17810</v>
      </c>
      <c r="C2400" s="4" t="s">
        <v>17811</v>
      </c>
      <c r="D2400" s="4" t="n">
        <v>2018</v>
      </c>
      <c r="E2400" s="4" t="s">
        <v>91</v>
      </c>
      <c r="F2400" s="4" t="s">
        <v>886</v>
      </c>
      <c r="G2400" s="4" t="str">
        <f aca="false">IF(LEFT(I2400,3)="R1 ","L6",IF(D2400&gt;=2014,"L1",IF(D2400&gt;=1998,"L2",IF(D2400&gt;=1987,"L3",IF(D2400&gt;=1978,"L4",IF(D2400&gt;=1965,"L5","L6"))))))</f>
        <v>L1</v>
      </c>
      <c r="H2400" s="4" t="str">
        <f aca="false">IFERROR(INDEX(Lanes!$C$2:$C$60,MATCH(LEFT(I2400,FIND(" ",I2400)-1),Lanes!$A$2:$A$60,0)),"?")</f>
        <v>Core</v>
      </c>
      <c r="I2400" s="4" t="s">
        <v>16811</v>
      </c>
      <c r="J2400" s="4"/>
      <c r="K2400" s="4" t="s">
        <v>501</v>
      </c>
      <c r="L2400" s="4" t="s">
        <v>2133</v>
      </c>
      <c r="M2400" s="4" t="s">
        <v>16963</v>
      </c>
      <c r="N2400" s="4"/>
      <c r="O2400" s="4" t="s">
        <v>17812</v>
      </c>
      <c r="P2400" s="2" t="s">
        <v>17813</v>
      </c>
      <c r="Q2400" s="2" t="s">
        <v>17814</v>
      </c>
      <c r="R2400" s="4" t="s">
        <v>50</v>
      </c>
      <c r="S2400" s="4" t="s">
        <v>17815</v>
      </c>
      <c r="T2400" s="4" t="s">
        <v>52</v>
      </c>
      <c r="U2400" s="4"/>
      <c r="V2400" s="4"/>
      <c r="W2400" s="4" t="s">
        <v>75</v>
      </c>
      <c r="X2400" s="2" t="s">
        <v>17816</v>
      </c>
      <c r="Y2400" s="4" t="s">
        <v>77</v>
      </c>
      <c r="Z2400" s="4"/>
      <c r="AA2400" s="4"/>
      <c r="AB2400" s="4"/>
    </row>
    <row r="2401" customFormat="false" ht="75" hidden="false" customHeight="true" outlineLevel="0" collapsed="false">
      <c r="A2401" s="4" t="s">
        <v>17817</v>
      </c>
      <c r="B2401" s="4" t="s">
        <v>17810</v>
      </c>
      <c r="C2401" s="4" t="s">
        <v>17818</v>
      </c>
      <c r="D2401" s="4" t="n">
        <v>2020</v>
      </c>
      <c r="E2401" s="4" t="s">
        <v>91</v>
      </c>
      <c r="F2401" s="4" t="s">
        <v>886</v>
      </c>
      <c r="G2401" s="4" t="str">
        <f aca="false">IF(LEFT(I2401,3)="R1 ","L6",IF(D2401&gt;=2014,"L1",IF(D2401&gt;=1998,"L2",IF(D2401&gt;=1987,"L3",IF(D2401&gt;=1978,"L4",IF(D2401&gt;=1965,"L5","L6"))))))</f>
        <v>L1</v>
      </c>
      <c r="H2401" s="4" t="str">
        <f aca="false">IFERROR(INDEX(Lanes!$C$2:$C$60,MATCH(LEFT(I2401,FIND(" ",I2401)-1),Lanes!$A$2:$A$60,0)),"?")</f>
        <v>Core</v>
      </c>
      <c r="I2401" s="4" t="s">
        <v>16811</v>
      </c>
      <c r="J2401" s="4"/>
      <c r="K2401" s="4" t="s">
        <v>501</v>
      </c>
      <c r="L2401" s="4" t="s">
        <v>2133</v>
      </c>
      <c r="M2401" s="4" t="s">
        <v>16963</v>
      </c>
      <c r="N2401" s="4"/>
      <c r="O2401" s="4" t="s">
        <v>17819</v>
      </c>
      <c r="P2401" s="2" t="s">
        <v>17820</v>
      </c>
      <c r="Q2401" s="2" t="s">
        <v>17821</v>
      </c>
      <c r="R2401" s="4" t="s">
        <v>50</v>
      </c>
      <c r="S2401" s="4" t="s">
        <v>17822</v>
      </c>
      <c r="T2401" s="4" t="s">
        <v>107</v>
      </c>
      <c r="U2401" s="4"/>
      <c r="V2401" s="4"/>
      <c r="W2401" s="4" t="s">
        <v>75</v>
      </c>
      <c r="X2401" s="2" t="s">
        <v>17816</v>
      </c>
      <c r="Y2401" s="4" t="s">
        <v>77</v>
      </c>
      <c r="Z2401" s="4"/>
      <c r="AA2401" s="4"/>
      <c r="AB2401" s="4"/>
    </row>
    <row r="2402" customFormat="false" ht="75" hidden="false" customHeight="true" outlineLevel="0" collapsed="false">
      <c r="A2402" s="4" t="s">
        <v>17823</v>
      </c>
      <c r="B2402" s="4" t="s">
        <v>17810</v>
      </c>
      <c r="C2402" s="4" t="s">
        <v>17824</v>
      </c>
      <c r="D2402" s="4" t="n">
        <v>2022</v>
      </c>
      <c r="E2402" s="4" t="s">
        <v>91</v>
      </c>
      <c r="F2402" s="4" t="s">
        <v>886</v>
      </c>
      <c r="G2402" s="4" t="str">
        <f aca="false">IF(LEFT(I2402,3)="R1 ","L6",IF(D2402&gt;=2014,"L1",IF(D2402&gt;=1998,"L2",IF(D2402&gt;=1987,"L3",IF(D2402&gt;=1978,"L4",IF(D2402&gt;=1965,"L5","L6"))))))</f>
        <v>L1</v>
      </c>
      <c r="H2402" s="4" t="str">
        <f aca="false">IFERROR(INDEX(Lanes!$C$2:$C$60,MATCH(LEFT(I2402,FIND(" ",I2402)-1),Lanes!$A$2:$A$60,0)),"?")</f>
        <v>Core</v>
      </c>
      <c r="I2402" s="4" t="s">
        <v>16811</v>
      </c>
      <c r="J2402" s="4"/>
      <c r="K2402" s="4" t="s">
        <v>501</v>
      </c>
      <c r="L2402" s="4" t="s">
        <v>2133</v>
      </c>
      <c r="M2402" s="4" t="s">
        <v>16963</v>
      </c>
      <c r="N2402" s="4"/>
      <c r="O2402" s="4" t="s">
        <v>17825</v>
      </c>
      <c r="P2402" s="2" t="s">
        <v>17826</v>
      </c>
      <c r="Q2402" s="2" t="s">
        <v>17827</v>
      </c>
      <c r="R2402" s="4" t="s">
        <v>50</v>
      </c>
      <c r="S2402" s="4" t="s">
        <v>17828</v>
      </c>
      <c r="T2402" s="4" t="s">
        <v>107</v>
      </c>
      <c r="U2402" s="4"/>
      <c r="V2402" s="4" t="s">
        <v>9723</v>
      </c>
      <c r="W2402" s="4" t="s">
        <v>75</v>
      </c>
      <c r="X2402" s="2" t="s">
        <v>17829</v>
      </c>
      <c r="Y2402" s="4" t="s">
        <v>54</v>
      </c>
      <c r="Z2402" s="4"/>
      <c r="AA2402" s="4"/>
      <c r="AB2402" s="4"/>
    </row>
    <row r="2403" customFormat="false" ht="75" hidden="false" customHeight="true" outlineLevel="0" collapsed="false">
      <c r="A2403" s="4" t="s">
        <v>17830</v>
      </c>
      <c r="B2403" s="4" t="s">
        <v>17831</v>
      </c>
      <c r="C2403" s="4" t="s">
        <v>17832</v>
      </c>
      <c r="D2403" s="4" t="n">
        <v>2014</v>
      </c>
      <c r="E2403" s="4" t="s">
        <v>91</v>
      </c>
      <c r="F2403" s="4" t="s">
        <v>17833</v>
      </c>
      <c r="G2403" s="4" t="str">
        <f aca="false">IF(LEFT(I2403,3)="R1 ","L6",IF(D2403&gt;=2014,"L1",IF(D2403&gt;=1998,"L2",IF(D2403&gt;=1987,"L3",IF(D2403&gt;=1978,"L4",IF(D2403&gt;=1965,"L5","L6"))))))</f>
        <v>L1</v>
      </c>
      <c r="H2403" s="4" t="str">
        <f aca="false">IFERROR(INDEX(Lanes!$C$2:$C$60,MATCH(LEFT(I2403,FIND(" ",I2403)-1),Lanes!$A$2:$A$60,0)),"?")</f>
        <v>Core</v>
      </c>
      <c r="I2403" s="4" t="s">
        <v>16811</v>
      </c>
      <c r="J2403" s="4"/>
      <c r="K2403" s="4" t="s">
        <v>501</v>
      </c>
      <c r="L2403" s="4" t="s">
        <v>887</v>
      </c>
      <c r="M2403" s="4" t="s">
        <v>17834</v>
      </c>
      <c r="N2403" s="4"/>
      <c r="O2403" s="4" t="s">
        <v>17835</v>
      </c>
      <c r="P2403" s="2" t="s">
        <v>17836</v>
      </c>
      <c r="Q2403" s="2" t="s">
        <v>17837</v>
      </c>
      <c r="R2403" s="4" t="s">
        <v>50</v>
      </c>
      <c r="S2403" s="4" t="s">
        <v>17838</v>
      </c>
      <c r="T2403" s="4" t="s">
        <v>107</v>
      </c>
      <c r="U2403" s="4"/>
      <c r="V2403" s="4"/>
      <c r="W2403" s="4" t="s">
        <v>75</v>
      </c>
      <c r="X2403" s="2" t="s">
        <v>17839</v>
      </c>
      <c r="Y2403" s="4" t="s">
        <v>77</v>
      </c>
      <c r="Z2403" s="4"/>
      <c r="AA2403" s="4"/>
      <c r="AB2403" s="4"/>
    </row>
    <row r="2404" customFormat="false" ht="75" hidden="false" customHeight="true" outlineLevel="0" collapsed="false">
      <c r="A2404" s="4" t="s">
        <v>17840</v>
      </c>
      <c r="B2404" s="4" t="s">
        <v>17831</v>
      </c>
      <c r="C2404" s="4" t="s">
        <v>17841</v>
      </c>
      <c r="D2404" s="4" t="n">
        <v>2016</v>
      </c>
      <c r="E2404" s="4" t="s">
        <v>91</v>
      </c>
      <c r="F2404" s="4" t="s">
        <v>10254</v>
      </c>
      <c r="G2404" s="4" t="str">
        <f aca="false">IF(LEFT(I2404,3)="R1 ","L6",IF(D2404&gt;=2014,"L1",IF(D2404&gt;=1998,"L2",IF(D2404&gt;=1987,"L3",IF(D2404&gt;=1978,"L4",IF(D2404&gt;=1965,"L5","L6"))))))</f>
        <v>L1</v>
      </c>
      <c r="H2404" s="4" t="str">
        <f aca="false">IFERROR(INDEX(Lanes!$C$2:$C$60,MATCH(LEFT(I2404,FIND(" ",I2404)-1),Lanes!$A$2:$A$60,0)),"?")</f>
        <v>Core</v>
      </c>
      <c r="I2404" s="4" t="s">
        <v>16811</v>
      </c>
      <c r="J2404" s="4"/>
      <c r="K2404" s="4" t="s">
        <v>501</v>
      </c>
      <c r="L2404" s="4" t="s">
        <v>887</v>
      </c>
      <c r="M2404" s="4" t="s">
        <v>17834</v>
      </c>
      <c r="N2404" s="4"/>
      <c r="O2404" s="4" t="s">
        <v>17842</v>
      </c>
      <c r="P2404" s="2" t="s">
        <v>17843</v>
      </c>
      <c r="Q2404" s="2" t="s">
        <v>17844</v>
      </c>
      <c r="R2404" s="4" t="s">
        <v>50</v>
      </c>
      <c r="S2404" s="4" t="s">
        <v>17845</v>
      </c>
      <c r="T2404" s="4" t="s">
        <v>107</v>
      </c>
      <c r="U2404" s="4"/>
      <c r="V2404" s="4"/>
      <c r="W2404" s="4" t="s">
        <v>75</v>
      </c>
      <c r="X2404" s="2" t="s">
        <v>17839</v>
      </c>
      <c r="Y2404" s="4" t="s">
        <v>77</v>
      </c>
      <c r="Z2404" s="4"/>
      <c r="AA2404" s="4"/>
      <c r="AB2404" s="4"/>
    </row>
    <row r="2405" customFormat="false" ht="75" hidden="false" customHeight="true" outlineLevel="0" collapsed="false">
      <c r="A2405" s="4" t="s">
        <v>17846</v>
      </c>
      <c r="B2405" s="4" t="s">
        <v>17831</v>
      </c>
      <c r="C2405" s="4" t="s">
        <v>17847</v>
      </c>
      <c r="D2405" s="4" t="n">
        <v>2018</v>
      </c>
      <c r="E2405" s="4" t="s">
        <v>91</v>
      </c>
      <c r="F2405" s="4" t="s">
        <v>2060</v>
      </c>
      <c r="G2405" s="4" t="str">
        <f aca="false">IF(LEFT(I2405,3)="R1 ","L6",IF(D2405&gt;=2014,"L1",IF(D2405&gt;=1998,"L2",IF(D2405&gt;=1987,"L3",IF(D2405&gt;=1978,"L4",IF(D2405&gt;=1965,"L5","L6"))))))</f>
        <v>L1</v>
      </c>
      <c r="H2405" s="4" t="str">
        <f aca="false">IFERROR(INDEX(Lanes!$C$2:$C$60,MATCH(LEFT(I2405,FIND(" ",I2405)-1),Lanes!$A$2:$A$60,0)),"?")</f>
        <v>Core</v>
      </c>
      <c r="I2405" s="4" t="s">
        <v>16811</v>
      </c>
      <c r="J2405" s="4"/>
      <c r="K2405" s="4" t="s">
        <v>501</v>
      </c>
      <c r="L2405" s="4" t="s">
        <v>887</v>
      </c>
      <c r="M2405" s="4" t="s">
        <v>17834</v>
      </c>
      <c r="N2405" s="4"/>
      <c r="O2405" s="4" t="s">
        <v>17848</v>
      </c>
      <c r="P2405" s="2" t="s">
        <v>17849</v>
      </c>
      <c r="Q2405" s="2" t="s">
        <v>17850</v>
      </c>
      <c r="R2405" s="4" t="s">
        <v>50</v>
      </c>
      <c r="S2405" s="4" t="s">
        <v>17851</v>
      </c>
      <c r="T2405" s="4" t="s">
        <v>107</v>
      </c>
      <c r="U2405" s="4"/>
      <c r="V2405" s="4"/>
      <c r="W2405" s="4" t="s">
        <v>75</v>
      </c>
      <c r="X2405" s="2" t="s">
        <v>17839</v>
      </c>
      <c r="Y2405" s="4" t="s">
        <v>77</v>
      </c>
      <c r="Z2405" s="4"/>
      <c r="AA2405" s="4"/>
      <c r="AB2405" s="4"/>
    </row>
    <row r="2406" customFormat="false" ht="75" hidden="false" customHeight="true" outlineLevel="0" collapsed="false">
      <c r="A2406" s="4" t="s">
        <v>17852</v>
      </c>
      <c r="B2406" s="4" t="s">
        <v>17831</v>
      </c>
      <c r="C2406" s="4" t="s">
        <v>17853</v>
      </c>
      <c r="D2406" s="4" t="n">
        <v>2020</v>
      </c>
      <c r="E2406" s="4" t="s">
        <v>91</v>
      </c>
      <c r="F2406" s="4" t="s">
        <v>13235</v>
      </c>
      <c r="G2406" s="4" t="str">
        <f aca="false">IF(LEFT(I2406,3)="R1 ","L6",IF(D2406&gt;=2014,"L1",IF(D2406&gt;=1998,"L2",IF(D2406&gt;=1987,"L3",IF(D2406&gt;=1978,"L4",IF(D2406&gt;=1965,"L5","L6"))))))</f>
        <v>L1</v>
      </c>
      <c r="H2406" s="4" t="str">
        <f aca="false">IFERROR(INDEX(Lanes!$C$2:$C$60,MATCH(LEFT(I2406,FIND(" ",I2406)-1),Lanes!$A$2:$A$60,0)),"?")</f>
        <v>Core</v>
      </c>
      <c r="I2406" s="4" t="s">
        <v>16811</v>
      </c>
      <c r="J2406" s="4"/>
      <c r="K2406" s="4" t="s">
        <v>501</v>
      </c>
      <c r="L2406" s="4" t="s">
        <v>887</v>
      </c>
      <c r="M2406" s="4" t="s">
        <v>17834</v>
      </c>
      <c r="N2406" s="4"/>
      <c r="O2406" s="4" t="s">
        <v>17854</v>
      </c>
      <c r="P2406" s="2" t="s">
        <v>17855</v>
      </c>
      <c r="Q2406" s="2" t="s">
        <v>17856</v>
      </c>
      <c r="R2406" s="4" t="s">
        <v>50</v>
      </c>
      <c r="S2406" s="4" t="s">
        <v>17857</v>
      </c>
      <c r="T2406" s="4" t="s">
        <v>107</v>
      </c>
      <c r="U2406" s="4"/>
      <c r="V2406" s="4"/>
      <c r="W2406" s="4" t="s">
        <v>75</v>
      </c>
      <c r="X2406" s="2" t="s">
        <v>17839</v>
      </c>
      <c r="Y2406" s="4" t="s">
        <v>77</v>
      </c>
      <c r="Z2406" s="4"/>
      <c r="AA2406" s="4"/>
      <c r="AB2406" s="4"/>
    </row>
    <row r="2407" customFormat="false" ht="75" hidden="false" customHeight="true" outlineLevel="0" collapsed="false">
      <c r="A2407" s="4" t="s">
        <v>17858</v>
      </c>
      <c r="B2407" s="4" t="s">
        <v>17831</v>
      </c>
      <c r="C2407" s="4" t="s">
        <v>17859</v>
      </c>
      <c r="D2407" s="4" t="n">
        <v>2024</v>
      </c>
      <c r="E2407" s="4" t="s">
        <v>91</v>
      </c>
      <c r="F2407" s="4" t="s">
        <v>17833</v>
      </c>
      <c r="G2407" s="4" t="str">
        <f aca="false">IF(LEFT(I2407,3)="R1 ","L6",IF(D2407&gt;=2014,"L1",IF(D2407&gt;=1998,"L2",IF(D2407&gt;=1987,"L3",IF(D2407&gt;=1978,"L4",IF(D2407&gt;=1965,"L5","L6"))))))</f>
        <v>L1</v>
      </c>
      <c r="H2407" s="4" t="str">
        <f aca="false">IFERROR(INDEX(Lanes!$C$2:$C$60,MATCH(LEFT(I2407,FIND(" ",I2407)-1),Lanes!$A$2:$A$60,0)),"?")</f>
        <v>Core</v>
      </c>
      <c r="I2407" s="4" t="s">
        <v>16811</v>
      </c>
      <c r="J2407" s="4"/>
      <c r="K2407" s="4" t="s">
        <v>501</v>
      </c>
      <c r="L2407" s="4" t="s">
        <v>887</v>
      </c>
      <c r="M2407" s="4" t="s">
        <v>17834</v>
      </c>
      <c r="N2407" s="4"/>
      <c r="O2407" s="4" t="s">
        <v>17848</v>
      </c>
      <c r="P2407" s="2" t="s">
        <v>17860</v>
      </c>
      <c r="Q2407" s="2" t="s">
        <v>17861</v>
      </c>
      <c r="R2407" s="4" t="s">
        <v>50</v>
      </c>
      <c r="S2407" s="4" t="s">
        <v>17859</v>
      </c>
      <c r="T2407" s="4" t="s">
        <v>107</v>
      </c>
      <c r="U2407" s="4"/>
      <c r="V2407" s="4" t="s">
        <v>13464</v>
      </c>
      <c r="W2407" s="4" t="s">
        <v>75</v>
      </c>
      <c r="X2407" s="2" t="s">
        <v>17862</v>
      </c>
      <c r="Y2407" s="4" t="s">
        <v>77</v>
      </c>
      <c r="Z2407" s="4"/>
      <c r="AA2407" s="4"/>
      <c r="AB2407" s="4"/>
    </row>
    <row r="2408" customFormat="false" ht="75" hidden="false" customHeight="true" outlineLevel="0" collapsed="false">
      <c r="A2408" s="4" t="s">
        <v>17863</v>
      </c>
      <c r="B2408" s="4" t="s">
        <v>17864</v>
      </c>
      <c r="C2408" s="4" t="s">
        <v>17865</v>
      </c>
      <c r="D2408" s="4" t="n">
        <v>2025</v>
      </c>
      <c r="E2408" s="4" t="s">
        <v>91</v>
      </c>
      <c r="F2408" s="4" t="s">
        <v>17866</v>
      </c>
      <c r="G2408" s="4" t="str">
        <f aca="false">IF(LEFT(I2408,3)="R1 ","L6",IF(D2408&gt;=2014,"L1",IF(D2408&gt;=1998,"L2",IF(D2408&gt;=1987,"L3",IF(D2408&gt;=1978,"L4",IF(D2408&gt;=1965,"L5","L6"))))))</f>
        <v>L1</v>
      </c>
      <c r="H2408" s="4" t="str">
        <f aca="false">IFERROR(INDEX(Lanes!$C$2:$C$60,MATCH(LEFT(I2408,FIND(" ",I2408)-1),Lanes!$A$2:$A$60,0)),"?")</f>
        <v>Core</v>
      </c>
      <c r="I2408" s="4" t="s">
        <v>16811</v>
      </c>
      <c r="J2408" s="4"/>
      <c r="K2408" s="4" t="s">
        <v>501</v>
      </c>
      <c r="L2408" s="4" t="s">
        <v>352</v>
      </c>
      <c r="M2408" s="4" t="s">
        <v>17867</v>
      </c>
      <c r="N2408" s="4"/>
      <c r="O2408" s="4" t="s">
        <v>17868</v>
      </c>
      <c r="P2408" s="2" t="s">
        <v>17869</v>
      </c>
      <c r="Q2408" s="2" t="s">
        <v>17870</v>
      </c>
      <c r="R2408" s="4" t="s">
        <v>50</v>
      </c>
      <c r="S2408" s="4" t="s">
        <v>17871</v>
      </c>
      <c r="T2408" s="4" t="s">
        <v>107</v>
      </c>
      <c r="U2408" s="4"/>
      <c r="V2408" s="4" t="s">
        <v>17872</v>
      </c>
      <c r="W2408" s="4" t="s">
        <v>75</v>
      </c>
      <c r="X2408" s="2" t="s">
        <v>17873</v>
      </c>
      <c r="Y2408" s="4" t="s">
        <v>54</v>
      </c>
      <c r="Z2408" s="4"/>
      <c r="AA2408" s="4"/>
      <c r="AB2408" s="4"/>
    </row>
    <row r="2409" customFormat="false" ht="75" hidden="false" customHeight="true" outlineLevel="0" collapsed="false">
      <c r="A2409" s="4" t="s">
        <v>17874</v>
      </c>
      <c r="B2409" s="4" t="s">
        <v>17875</v>
      </c>
      <c r="C2409" s="4" t="s">
        <v>17876</v>
      </c>
      <c r="D2409" s="4" t="n">
        <v>2026</v>
      </c>
      <c r="E2409" s="4" t="s">
        <v>91</v>
      </c>
      <c r="F2409" s="4" t="s">
        <v>1142</v>
      </c>
      <c r="G2409" s="4" t="str">
        <f aca="false">IF(LEFT(I2409,3)="R1 ","L6",IF(D2409&gt;=2014,"L1",IF(D2409&gt;=1998,"L2",IF(D2409&gt;=1987,"L3",IF(D2409&gt;=1978,"L4",IF(D2409&gt;=1965,"L5","L6"))))))</f>
        <v>L1</v>
      </c>
      <c r="H2409" s="4" t="str">
        <f aca="false">IFERROR(INDEX(Lanes!$C$2:$C$60,MATCH(LEFT(I2409,FIND(" ",I2409)-1),Lanes!$A$2:$A$60,0)),"?")</f>
        <v>Core</v>
      </c>
      <c r="I2409" s="4" t="s">
        <v>16811</v>
      </c>
      <c r="J2409" s="4"/>
      <c r="K2409" s="4" t="s">
        <v>249</v>
      </c>
      <c r="L2409" s="4" t="s">
        <v>5550</v>
      </c>
      <c r="M2409" s="4" t="s">
        <v>17877</v>
      </c>
      <c r="N2409" s="4"/>
      <c r="O2409" s="4" t="s">
        <v>17878</v>
      </c>
      <c r="P2409" s="2" t="s">
        <v>17879</v>
      </c>
      <c r="Q2409" s="2" t="s">
        <v>17880</v>
      </c>
      <c r="R2409" s="4" t="s">
        <v>50</v>
      </c>
      <c r="S2409" s="4" t="s">
        <v>17881</v>
      </c>
      <c r="T2409" s="4" t="s">
        <v>107</v>
      </c>
      <c r="U2409" s="4"/>
      <c r="V2409" s="4"/>
      <c r="W2409" s="4" t="s">
        <v>75</v>
      </c>
      <c r="X2409" s="2" t="s">
        <v>17882</v>
      </c>
      <c r="Y2409" s="4" t="s">
        <v>77</v>
      </c>
      <c r="Z2409" s="4"/>
      <c r="AA2409" s="4"/>
      <c r="AB2409" s="4"/>
    </row>
    <row r="2410" customFormat="false" ht="75" hidden="false" customHeight="true" outlineLevel="0" collapsed="false">
      <c r="A2410" s="4" t="s">
        <v>17883</v>
      </c>
      <c r="B2410" s="4" t="s">
        <v>17884</v>
      </c>
      <c r="C2410" s="4" t="s">
        <v>17885</v>
      </c>
      <c r="D2410" s="4" t="n">
        <v>2026</v>
      </c>
      <c r="E2410" s="4" t="s">
        <v>91</v>
      </c>
      <c r="F2410" s="4" t="s">
        <v>1142</v>
      </c>
      <c r="G2410" s="4" t="str">
        <f aca="false">IF(LEFT(I2410,3)="R1 ","L6",IF(D2410&gt;=2014,"L1",IF(D2410&gt;=1998,"L2",IF(D2410&gt;=1987,"L3",IF(D2410&gt;=1978,"L4",IF(D2410&gt;=1965,"L5","L6"))))))</f>
        <v>L1</v>
      </c>
      <c r="H2410" s="4" t="str">
        <f aca="false">IFERROR(INDEX(Lanes!$C$2:$C$60,MATCH(LEFT(I2410,FIND(" ",I2410)-1),Lanes!$A$2:$A$60,0)),"?")</f>
        <v>Core</v>
      </c>
      <c r="I2410" s="4" t="s">
        <v>16811</v>
      </c>
      <c r="J2410" s="4"/>
      <c r="K2410" s="4" t="s">
        <v>501</v>
      </c>
      <c r="L2410" s="4" t="s">
        <v>472</v>
      </c>
      <c r="M2410" s="4" t="s">
        <v>2719</v>
      </c>
      <c r="N2410" s="4"/>
      <c r="O2410" s="4" t="s">
        <v>17886</v>
      </c>
      <c r="P2410" s="2" t="s">
        <v>17887</v>
      </c>
      <c r="Q2410" s="2" t="s">
        <v>17888</v>
      </c>
      <c r="R2410" s="4" t="s">
        <v>50</v>
      </c>
      <c r="S2410" s="4" t="s">
        <v>17889</v>
      </c>
      <c r="T2410" s="4" t="s">
        <v>107</v>
      </c>
      <c r="U2410" s="4"/>
      <c r="V2410" s="4" t="s">
        <v>12590</v>
      </c>
      <c r="W2410" s="4" t="s">
        <v>75</v>
      </c>
      <c r="X2410" s="2" t="s">
        <v>17890</v>
      </c>
      <c r="Y2410" s="4" t="s">
        <v>54</v>
      </c>
      <c r="Z2410" s="4"/>
      <c r="AA2410" s="4"/>
      <c r="AB2410" s="4"/>
    </row>
    <row r="2411" customFormat="false" ht="75" hidden="false" customHeight="true" outlineLevel="0" collapsed="false">
      <c r="A2411" s="4" t="s">
        <v>17891</v>
      </c>
      <c r="B2411" s="4" t="s">
        <v>17892</v>
      </c>
      <c r="C2411" s="4" t="s">
        <v>17893</v>
      </c>
      <c r="D2411" s="4" t="n">
        <v>2022</v>
      </c>
      <c r="E2411" s="4" t="s">
        <v>91</v>
      </c>
      <c r="F2411" s="4" t="s">
        <v>17894</v>
      </c>
      <c r="G2411" s="4" t="str">
        <f aca="false">IF(LEFT(I2411,3)="R1 ","L6",IF(D2411&gt;=2014,"L1",IF(D2411&gt;=1998,"L2",IF(D2411&gt;=1987,"L3",IF(D2411&gt;=1978,"L4",IF(D2411&gt;=1965,"L5","L6"))))))</f>
        <v>L1</v>
      </c>
      <c r="H2411" s="4" t="str">
        <f aca="false">IFERROR(INDEX(Lanes!$C$2:$C$60,MATCH(LEFT(I2411,FIND(" ",I2411)-1),Lanes!$A$2:$A$60,0)),"?")</f>
        <v>Core</v>
      </c>
      <c r="I2411" s="4" t="s">
        <v>16811</v>
      </c>
      <c r="J2411" s="4"/>
      <c r="K2411" s="4" t="s">
        <v>925</v>
      </c>
      <c r="L2411" s="4" t="s">
        <v>45</v>
      </c>
      <c r="M2411" s="4" t="s">
        <v>6568</v>
      </c>
      <c r="N2411" s="4"/>
      <c r="O2411" s="4" t="s">
        <v>17895</v>
      </c>
      <c r="P2411" s="2" t="s">
        <v>17896</v>
      </c>
      <c r="Q2411" s="2" t="s">
        <v>17897</v>
      </c>
      <c r="R2411" s="4" t="s">
        <v>50</v>
      </c>
      <c r="S2411" s="4" t="s">
        <v>17898</v>
      </c>
      <c r="T2411" s="4" t="s">
        <v>107</v>
      </c>
      <c r="U2411" s="4"/>
      <c r="V2411" s="4" t="s">
        <v>9723</v>
      </c>
      <c r="W2411" s="4" t="s">
        <v>75</v>
      </c>
      <c r="X2411" s="2" t="s">
        <v>17899</v>
      </c>
      <c r="Y2411" s="4" t="s">
        <v>54</v>
      </c>
      <c r="Z2411" s="4"/>
      <c r="AA2411" s="4"/>
      <c r="AB2411" s="4"/>
    </row>
    <row r="2412" customFormat="false" ht="75" hidden="false" customHeight="true" outlineLevel="0" collapsed="false">
      <c r="A2412" s="4" t="s">
        <v>17900</v>
      </c>
      <c r="B2412" s="4" t="s">
        <v>17892</v>
      </c>
      <c r="C2412" s="4" t="s">
        <v>17901</v>
      </c>
      <c r="D2412" s="4" t="n">
        <v>2025</v>
      </c>
      <c r="E2412" s="4" t="s">
        <v>91</v>
      </c>
      <c r="F2412" s="4" t="s">
        <v>12454</v>
      </c>
      <c r="G2412" s="4" t="str">
        <f aca="false">IF(LEFT(I2412,3)="R1 ","L6",IF(D2412&gt;=2014,"L1",IF(D2412&gt;=1998,"L2",IF(D2412&gt;=1987,"L3",IF(D2412&gt;=1978,"L4",IF(D2412&gt;=1965,"L5","L6"))))))</f>
        <v>L1</v>
      </c>
      <c r="H2412" s="4" t="str">
        <f aca="false">IFERROR(INDEX(Lanes!$C$2:$C$60,MATCH(LEFT(I2412,FIND(" ",I2412)-1),Lanes!$A$2:$A$60,0)),"?")</f>
        <v>Core</v>
      </c>
      <c r="I2412" s="4" t="s">
        <v>16811</v>
      </c>
      <c r="J2412" s="4"/>
      <c r="K2412" s="4" t="s">
        <v>925</v>
      </c>
      <c r="L2412" s="4" t="s">
        <v>45</v>
      </c>
      <c r="M2412" s="4" t="s">
        <v>6568</v>
      </c>
      <c r="N2412" s="4"/>
      <c r="O2412" s="4" t="s">
        <v>17902</v>
      </c>
      <c r="P2412" s="2" t="s">
        <v>17903</v>
      </c>
      <c r="Q2412" s="2" t="s">
        <v>17904</v>
      </c>
      <c r="R2412" s="4" t="s">
        <v>50</v>
      </c>
      <c r="S2412" s="4" t="s">
        <v>17905</v>
      </c>
      <c r="T2412" s="4" t="s">
        <v>52</v>
      </c>
      <c r="U2412" s="4"/>
      <c r="V2412" s="4" t="s">
        <v>11346</v>
      </c>
      <c r="W2412" s="4" t="s">
        <v>75</v>
      </c>
      <c r="X2412" s="2" t="s">
        <v>17906</v>
      </c>
      <c r="Y2412" s="4" t="s">
        <v>54</v>
      </c>
      <c r="Z2412" s="4"/>
      <c r="AA2412" s="4"/>
      <c r="AB2412" s="4"/>
    </row>
    <row r="2413" customFormat="false" ht="75" hidden="false" customHeight="true" outlineLevel="0" collapsed="false">
      <c r="A2413" s="4" t="s">
        <v>17907</v>
      </c>
      <c r="B2413" s="4" t="s">
        <v>17908</v>
      </c>
      <c r="C2413" s="4" t="s">
        <v>17909</v>
      </c>
      <c r="D2413" s="4" t="n">
        <v>2018</v>
      </c>
      <c r="E2413" s="4" t="s">
        <v>91</v>
      </c>
      <c r="F2413" s="4" t="s">
        <v>17910</v>
      </c>
      <c r="G2413" s="4" t="str">
        <f aca="false">IF(LEFT(I2413,3)="R1 ","L6",IF(D2413&gt;=2014,"L1",IF(D2413&gt;=1998,"L2",IF(D2413&gt;=1987,"L3",IF(D2413&gt;=1978,"L4",IF(D2413&gt;=1965,"L5","L6"))))))</f>
        <v>L1</v>
      </c>
      <c r="H2413" s="4" t="str">
        <f aca="false">IFERROR(INDEX(Lanes!$C$2:$C$60,MATCH(LEFT(I2413,FIND(" ",I2413)-1),Lanes!$A$2:$A$60,0)),"?")</f>
        <v>Core</v>
      </c>
      <c r="I2413" s="4" t="s">
        <v>16811</v>
      </c>
      <c r="J2413" s="4"/>
      <c r="K2413" s="4" t="s">
        <v>471</v>
      </c>
      <c r="L2413" s="4" t="s">
        <v>753</v>
      </c>
      <c r="M2413" s="4" t="s">
        <v>13786</v>
      </c>
      <c r="N2413" s="4"/>
      <c r="O2413" s="4" t="s">
        <v>17911</v>
      </c>
      <c r="P2413" s="2" t="s">
        <v>17912</v>
      </c>
      <c r="Q2413" s="2" t="s">
        <v>17913</v>
      </c>
      <c r="R2413" s="4" t="s">
        <v>50</v>
      </c>
      <c r="S2413" s="4" t="s">
        <v>17914</v>
      </c>
      <c r="T2413" s="4" t="s">
        <v>52</v>
      </c>
      <c r="U2413" s="4"/>
      <c r="V2413" s="4"/>
      <c r="W2413" s="4"/>
      <c r="X2413" s="2" t="s">
        <v>17915</v>
      </c>
      <c r="Y2413" s="4" t="s">
        <v>77</v>
      </c>
      <c r="Z2413" s="4"/>
      <c r="AA2413" s="4"/>
      <c r="AB2413" s="4"/>
    </row>
    <row r="2414" customFormat="false" ht="75" hidden="false" customHeight="true" outlineLevel="0" collapsed="false">
      <c r="A2414" s="4" t="s">
        <v>17916</v>
      </c>
      <c r="B2414" s="4" t="s">
        <v>17908</v>
      </c>
      <c r="C2414" s="4" t="s">
        <v>17917</v>
      </c>
      <c r="D2414" s="4" t="n">
        <v>2021</v>
      </c>
      <c r="E2414" s="4" t="s">
        <v>91</v>
      </c>
      <c r="F2414" s="4" t="s">
        <v>17910</v>
      </c>
      <c r="G2414" s="4" t="str">
        <f aca="false">IF(LEFT(I2414,3)="R1 ","L6",IF(D2414&gt;=2014,"L1",IF(D2414&gt;=1998,"L2",IF(D2414&gt;=1987,"L3",IF(D2414&gt;=1978,"L4",IF(D2414&gt;=1965,"L5","L6"))))))</f>
        <v>L1</v>
      </c>
      <c r="H2414" s="4" t="str">
        <f aca="false">IFERROR(INDEX(Lanes!$C$2:$C$60,MATCH(LEFT(I2414,FIND(" ",I2414)-1),Lanes!$A$2:$A$60,0)),"?")</f>
        <v>Core</v>
      </c>
      <c r="I2414" s="4" t="s">
        <v>16811</v>
      </c>
      <c r="J2414" s="4"/>
      <c r="K2414" s="4" t="s">
        <v>471</v>
      </c>
      <c r="L2414" s="4" t="s">
        <v>753</v>
      </c>
      <c r="M2414" s="4" t="s">
        <v>13786</v>
      </c>
      <c r="N2414" s="4"/>
      <c r="O2414" s="4" t="s">
        <v>17918</v>
      </c>
      <c r="P2414" s="2" t="s">
        <v>17919</v>
      </c>
      <c r="Q2414" s="2" t="s">
        <v>17920</v>
      </c>
      <c r="R2414" s="4" t="s">
        <v>50</v>
      </c>
      <c r="S2414" s="4" t="s">
        <v>17921</v>
      </c>
      <c r="T2414" s="4" t="s">
        <v>107</v>
      </c>
      <c r="U2414" s="4"/>
      <c r="V2414" s="4"/>
      <c r="W2414" s="4"/>
      <c r="X2414" s="2" t="s">
        <v>17915</v>
      </c>
      <c r="Y2414" s="4" t="s">
        <v>77</v>
      </c>
      <c r="Z2414" s="4"/>
      <c r="AA2414" s="4"/>
      <c r="AB2414" s="4"/>
    </row>
    <row r="2415" customFormat="false" ht="75" hidden="false" customHeight="true" outlineLevel="0" collapsed="false">
      <c r="A2415" s="4" t="s">
        <v>17922</v>
      </c>
      <c r="B2415" s="4" t="s">
        <v>17923</v>
      </c>
      <c r="C2415" s="4" t="s">
        <v>17924</v>
      </c>
      <c r="D2415" s="4" t="n">
        <v>2018</v>
      </c>
      <c r="E2415" s="4" t="s">
        <v>91</v>
      </c>
      <c r="F2415" s="4" t="s">
        <v>3665</v>
      </c>
      <c r="G2415" s="4" t="str">
        <f aca="false">IF(LEFT(I2415,3)="R1 ","L6",IF(D2415&gt;=2014,"L1",IF(D2415&gt;=1998,"L2",IF(D2415&gt;=1987,"L3",IF(D2415&gt;=1978,"L4",IF(D2415&gt;=1965,"L5","L6"))))))</f>
        <v>L1</v>
      </c>
      <c r="H2415" s="4" t="str">
        <f aca="false">IFERROR(INDEX(Lanes!$C$2:$C$60,MATCH(LEFT(I2415,FIND(" ",I2415)-1),Lanes!$A$2:$A$60,0)),"?")</f>
        <v>Core</v>
      </c>
      <c r="I2415" s="4" t="s">
        <v>16811</v>
      </c>
      <c r="J2415" s="4"/>
      <c r="K2415" s="4" t="s">
        <v>471</v>
      </c>
      <c r="L2415" s="4" t="s">
        <v>45</v>
      </c>
      <c r="M2415" s="4" t="s">
        <v>131</v>
      </c>
      <c r="N2415" s="4"/>
      <c r="O2415" s="4" t="s">
        <v>17925</v>
      </c>
      <c r="P2415" s="2" t="s">
        <v>17926</v>
      </c>
      <c r="Q2415" s="2" t="s">
        <v>17927</v>
      </c>
      <c r="R2415" s="4" t="s">
        <v>50</v>
      </c>
      <c r="S2415" s="4" t="s">
        <v>17928</v>
      </c>
      <c r="T2415" s="4" t="s">
        <v>107</v>
      </c>
      <c r="U2415" s="4"/>
      <c r="V2415" s="4"/>
      <c r="W2415" s="4"/>
      <c r="X2415" s="2" t="s">
        <v>17929</v>
      </c>
      <c r="Y2415" s="4" t="s">
        <v>77</v>
      </c>
      <c r="Z2415" s="4"/>
      <c r="AA2415" s="4"/>
      <c r="AB2415" s="4"/>
    </row>
    <row r="2416" customFormat="false" ht="75" hidden="false" customHeight="true" outlineLevel="0" collapsed="false">
      <c r="A2416" s="4" t="s">
        <v>17930</v>
      </c>
      <c r="B2416" s="4" t="s">
        <v>17931</v>
      </c>
      <c r="C2416" s="4" t="s">
        <v>17931</v>
      </c>
      <c r="D2416" s="4" t="n">
        <v>2009</v>
      </c>
      <c r="E2416" s="4" t="s">
        <v>91</v>
      </c>
      <c r="F2416" s="4" t="s">
        <v>16467</v>
      </c>
      <c r="G2416" s="4" t="str">
        <f aca="false">IF(LEFT(I2416,3)="R1 ","L6",IF(D2416&gt;=2014,"L1",IF(D2416&gt;=1998,"L2",IF(D2416&gt;=1987,"L3",IF(D2416&gt;=1978,"L4",IF(D2416&gt;=1965,"L5","L6"))))))</f>
        <v>L2</v>
      </c>
      <c r="H2416" s="4" t="str">
        <f aca="false">IFERROR(INDEX(Lanes!$C$2:$C$60,MATCH(LEFT(I2416,FIND(" ",I2416)-1),Lanes!$A$2:$A$60,0)),"?")</f>
        <v>Core</v>
      </c>
      <c r="I2416" s="4" t="s">
        <v>16811</v>
      </c>
      <c r="J2416" s="4"/>
      <c r="K2416" s="4" t="s">
        <v>501</v>
      </c>
      <c r="L2416" s="4" t="s">
        <v>753</v>
      </c>
      <c r="M2416" s="4" t="s">
        <v>16418</v>
      </c>
      <c r="N2416" s="4"/>
      <c r="O2416" s="4" t="s">
        <v>17932</v>
      </c>
      <c r="P2416" s="2" t="s">
        <v>17933</v>
      </c>
      <c r="Q2416" s="2" t="s">
        <v>17934</v>
      </c>
      <c r="R2416" s="4" t="s">
        <v>50</v>
      </c>
      <c r="S2416" s="4" t="s">
        <v>17935</v>
      </c>
      <c r="T2416" s="4" t="s">
        <v>52</v>
      </c>
      <c r="U2416" s="4"/>
      <c r="V2416" s="4"/>
      <c r="W2416" s="4"/>
      <c r="X2416" s="2" t="s">
        <v>17936</v>
      </c>
      <c r="Y2416" s="4" t="s">
        <v>77</v>
      </c>
      <c r="Z2416" s="4"/>
      <c r="AA2416" s="4"/>
      <c r="AB2416" s="4"/>
    </row>
    <row r="2417" customFormat="false" ht="75" hidden="false" customHeight="true" outlineLevel="0" collapsed="false">
      <c r="A2417" s="4" t="s">
        <v>17937</v>
      </c>
      <c r="B2417" s="4" t="s">
        <v>17931</v>
      </c>
      <c r="C2417" s="4" t="s">
        <v>17938</v>
      </c>
      <c r="D2417" s="4" t="n">
        <v>2011</v>
      </c>
      <c r="E2417" s="4" t="s">
        <v>91</v>
      </c>
      <c r="F2417" s="4" t="s">
        <v>17939</v>
      </c>
      <c r="G2417" s="4" t="str">
        <f aca="false">IF(LEFT(I2417,3)="R1 ","L6",IF(D2417&gt;=2014,"L1",IF(D2417&gt;=1998,"L2",IF(D2417&gt;=1987,"L3",IF(D2417&gt;=1978,"L4",IF(D2417&gt;=1965,"L5","L6"))))))</f>
        <v>L2</v>
      </c>
      <c r="H2417" s="4" t="str">
        <f aca="false">IFERROR(INDEX(Lanes!$C$2:$C$60,MATCH(LEFT(I2417,FIND(" ",I2417)-1),Lanes!$A$2:$A$60,0)),"?")</f>
        <v>Core</v>
      </c>
      <c r="I2417" s="4" t="s">
        <v>16811</v>
      </c>
      <c r="J2417" s="4"/>
      <c r="K2417" s="4" t="s">
        <v>501</v>
      </c>
      <c r="L2417" s="4" t="s">
        <v>753</v>
      </c>
      <c r="M2417" s="4" t="s">
        <v>16418</v>
      </c>
      <c r="N2417" s="4"/>
      <c r="O2417" s="4" t="s">
        <v>17940</v>
      </c>
      <c r="P2417" s="2" t="s">
        <v>17941</v>
      </c>
      <c r="Q2417" s="2" t="s">
        <v>17942</v>
      </c>
      <c r="R2417" s="4" t="s">
        <v>50</v>
      </c>
      <c r="S2417" s="4" t="s">
        <v>17943</v>
      </c>
      <c r="T2417" s="4" t="s">
        <v>52</v>
      </c>
      <c r="U2417" s="4"/>
      <c r="V2417" s="4"/>
      <c r="W2417" s="4"/>
      <c r="X2417" s="2" t="s">
        <v>17936</v>
      </c>
      <c r="Y2417" s="4" t="s">
        <v>77</v>
      </c>
      <c r="Z2417" s="4"/>
      <c r="AA2417" s="4"/>
      <c r="AB2417" s="4"/>
    </row>
    <row r="2418" customFormat="false" ht="75" hidden="false" customHeight="true" outlineLevel="0" collapsed="false">
      <c r="A2418" s="4" t="s">
        <v>17944</v>
      </c>
      <c r="B2418" s="4" t="s">
        <v>17945</v>
      </c>
      <c r="C2418" s="4" t="s">
        <v>17946</v>
      </c>
      <c r="D2418" s="4" t="n">
        <v>2013</v>
      </c>
      <c r="E2418" s="4" t="s">
        <v>91</v>
      </c>
      <c r="F2418" s="4" t="s">
        <v>17947</v>
      </c>
      <c r="G2418" s="4" t="str">
        <f aca="false">IF(LEFT(I2418,3)="R1 ","L6",IF(D2418&gt;=2014,"L1",IF(D2418&gt;=1998,"L2",IF(D2418&gt;=1987,"L3",IF(D2418&gt;=1978,"L4",IF(D2418&gt;=1965,"L5","L6"))))))</f>
        <v>L2</v>
      </c>
      <c r="H2418" s="4" t="str">
        <f aca="false">IFERROR(INDEX(Lanes!$C$2:$C$60,MATCH(LEFT(I2418,FIND(" ",I2418)-1),Lanes!$A$2:$A$60,0)),"?")</f>
        <v>Core</v>
      </c>
      <c r="I2418" s="4" t="s">
        <v>16811</v>
      </c>
      <c r="J2418" s="4"/>
      <c r="K2418" s="4" t="s">
        <v>471</v>
      </c>
      <c r="L2418" s="4" t="s">
        <v>753</v>
      </c>
      <c r="M2418" s="4" t="s">
        <v>2026</v>
      </c>
      <c r="N2418" s="4"/>
      <c r="O2418" s="4" t="s">
        <v>17948</v>
      </c>
      <c r="P2418" s="2" t="s">
        <v>17949</v>
      </c>
      <c r="Q2418" s="2" t="s">
        <v>17950</v>
      </c>
      <c r="R2418" s="4" t="s">
        <v>50</v>
      </c>
      <c r="S2418" s="4" t="s">
        <v>17951</v>
      </c>
      <c r="T2418" s="4" t="s">
        <v>52</v>
      </c>
      <c r="U2418" s="4"/>
      <c r="V2418" s="4"/>
      <c r="W2418" s="4"/>
      <c r="X2418" s="2" t="s">
        <v>17952</v>
      </c>
      <c r="Y2418" s="4" t="s">
        <v>77</v>
      </c>
      <c r="Z2418" s="4"/>
      <c r="AA2418" s="4"/>
      <c r="AB2418" s="4"/>
    </row>
    <row r="2419" customFormat="false" ht="75" hidden="false" customHeight="true" outlineLevel="0" collapsed="false">
      <c r="A2419" s="4" t="s">
        <v>17953</v>
      </c>
      <c r="B2419" s="4" t="s">
        <v>17945</v>
      </c>
      <c r="C2419" s="4" t="s">
        <v>17954</v>
      </c>
      <c r="D2419" s="4" t="n">
        <v>2015</v>
      </c>
      <c r="E2419" s="4" t="s">
        <v>91</v>
      </c>
      <c r="F2419" s="4" t="s">
        <v>17947</v>
      </c>
      <c r="G2419" s="4" t="str">
        <f aca="false">IF(LEFT(I2419,3)="R1 ","L6",IF(D2419&gt;=2014,"L1",IF(D2419&gt;=1998,"L2",IF(D2419&gt;=1987,"L3",IF(D2419&gt;=1978,"L4",IF(D2419&gt;=1965,"L5","L6"))))))</f>
        <v>L1</v>
      </c>
      <c r="H2419" s="4" t="str">
        <f aca="false">IFERROR(INDEX(Lanes!$C$2:$C$60,MATCH(LEFT(I2419,FIND(" ",I2419)-1),Lanes!$A$2:$A$60,0)),"?")</f>
        <v>Core</v>
      </c>
      <c r="I2419" s="4" t="s">
        <v>16811</v>
      </c>
      <c r="J2419" s="4"/>
      <c r="K2419" s="4" t="s">
        <v>471</v>
      </c>
      <c r="L2419" s="4" t="s">
        <v>753</v>
      </c>
      <c r="M2419" s="4" t="s">
        <v>2026</v>
      </c>
      <c r="N2419" s="4"/>
      <c r="O2419" s="4" t="s">
        <v>17955</v>
      </c>
      <c r="P2419" s="2" t="s">
        <v>17956</v>
      </c>
      <c r="Q2419" s="2" t="s">
        <v>17957</v>
      </c>
      <c r="R2419" s="4" t="s">
        <v>50</v>
      </c>
      <c r="S2419" s="4" t="s">
        <v>17958</v>
      </c>
      <c r="T2419" s="4" t="s">
        <v>107</v>
      </c>
      <c r="U2419" s="4"/>
      <c r="V2419" s="4"/>
      <c r="W2419" s="4"/>
      <c r="X2419" s="2" t="s">
        <v>17952</v>
      </c>
      <c r="Y2419" s="4" t="s">
        <v>77</v>
      </c>
      <c r="Z2419" s="4"/>
      <c r="AA2419" s="4"/>
      <c r="AB2419" s="4"/>
    </row>
    <row r="2420" customFormat="false" ht="75" hidden="false" customHeight="true" outlineLevel="0" collapsed="false">
      <c r="A2420" s="4" t="s">
        <v>17959</v>
      </c>
      <c r="B2420" s="4" t="s">
        <v>17960</v>
      </c>
      <c r="C2420" s="4" t="s">
        <v>17960</v>
      </c>
      <c r="D2420" s="4" t="n">
        <v>2012</v>
      </c>
      <c r="E2420" s="4" t="s">
        <v>91</v>
      </c>
      <c r="F2420" s="4" t="s">
        <v>17961</v>
      </c>
      <c r="G2420" s="4" t="str">
        <f aca="false">IF(LEFT(I2420,3)="R1 ","L6",IF(D2420&gt;=2014,"L1",IF(D2420&gt;=1998,"L2",IF(D2420&gt;=1987,"L3",IF(D2420&gt;=1978,"L4",IF(D2420&gt;=1965,"L5","L6"))))))</f>
        <v>L2</v>
      </c>
      <c r="H2420" s="4" t="str">
        <f aca="false">IFERROR(INDEX(Lanes!$C$2:$C$60,MATCH(LEFT(I2420,FIND(" ",I2420)-1),Lanes!$A$2:$A$60,0)),"?")</f>
        <v>Core</v>
      </c>
      <c r="I2420" s="4" t="s">
        <v>16811</v>
      </c>
      <c r="J2420" s="4"/>
      <c r="K2420" s="4" t="s">
        <v>544</v>
      </c>
      <c r="L2420" s="4" t="s">
        <v>10491</v>
      </c>
      <c r="M2420" s="4" t="s">
        <v>10492</v>
      </c>
      <c r="N2420" s="4" t="s">
        <v>11646</v>
      </c>
      <c r="O2420" s="4" t="s">
        <v>17962</v>
      </c>
      <c r="P2420" s="2" t="s">
        <v>17963</v>
      </c>
      <c r="Q2420" s="2" t="s">
        <v>17964</v>
      </c>
      <c r="R2420" s="4" t="s">
        <v>50</v>
      </c>
      <c r="S2420" s="4" t="s">
        <v>17965</v>
      </c>
      <c r="T2420" s="4" t="s">
        <v>107</v>
      </c>
      <c r="U2420" s="4"/>
      <c r="V2420" s="4"/>
      <c r="W2420" s="4"/>
      <c r="X2420" s="2" t="s">
        <v>17966</v>
      </c>
      <c r="Y2420" s="4" t="s">
        <v>77</v>
      </c>
      <c r="Z2420" s="4"/>
      <c r="AA2420" s="4"/>
      <c r="AB2420" s="4"/>
    </row>
    <row r="2421" customFormat="false" ht="75" hidden="false" customHeight="true" outlineLevel="0" collapsed="false">
      <c r="A2421" s="4" t="s">
        <v>17967</v>
      </c>
      <c r="B2421" s="4" t="s">
        <v>17960</v>
      </c>
      <c r="C2421" s="4" t="s">
        <v>17968</v>
      </c>
      <c r="D2421" s="4" t="n">
        <v>2013</v>
      </c>
      <c r="E2421" s="4" t="s">
        <v>91</v>
      </c>
      <c r="F2421" s="4" t="s">
        <v>17961</v>
      </c>
      <c r="G2421" s="4" t="str">
        <f aca="false">IF(LEFT(I2421,3)="R1 ","L6",IF(D2421&gt;=2014,"L1",IF(D2421&gt;=1998,"L2",IF(D2421&gt;=1987,"L3",IF(D2421&gt;=1978,"L4",IF(D2421&gt;=1965,"L5","L6"))))))</f>
        <v>L2</v>
      </c>
      <c r="H2421" s="4" t="str">
        <f aca="false">IFERROR(INDEX(Lanes!$C$2:$C$60,MATCH(LEFT(I2421,FIND(" ",I2421)-1),Lanes!$A$2:$A$60,0)),"?")</f>
        <v>Core</v>
      </c>
      <c r="I2421" s="4" t="s">
        <v>16811</v>
      </c>
      <c r="J2421" s="4"/>
      <c r="K2421" s="4" t="s">
        <v>544</v>
      </c>
      <c r="L2421" s="4" t="s">
        <v>10491</v>
      </c>
      <c r="M2421" s="4" t="s">
        <v>10492</v>
      </c>
      <c r="N2421" s="4" t="s">
        <v>11646</v>
      </c>
      <c r="O2421" s="4" t="s">
        <v>17969</v>
      </c>
      <c r="P2421" s="2" t="s">
        <v>17970</v>
      </c>
      <c r="Q2421" s="2" t="s">
        <v>17971</v>
      </c>
      <c r="R2421" s="4" t="s">
        <v>50</v>
      </c>
      <c r="S2421" s="4" t="s">
        <v>17972</v>
      </c>
      <c r="T2421" s="4" t="s">
        <v>107</v>
      </c>
      <c r="U2421" s="4"/>
      <c r="V2421" s="4"/>
      <c r="W2421" s="4"/>
      <c r="X2421" s="2" t="s">
        <v>17966</v>
      </c>
      <c r="Y2421" s="4" t="s">
        <v>77</v>
      </c>
      <c r="Z2421" s="4"/>
      <c r="AA2421" s="4"/>
      <c r="AB2421" s="4"/>
    </row>
    <row r="2422" customFormat="false" ht="75" hidden="false" customHeight="true" outlineLevel="0" collapsed="false">
      <c r="A2422" s="4" t="s">
        <v>17973</v>
      </c>
      <c r="B2422" s="4" t="s">
        <v>17974</v>
      </c>
      <c r="C2422" s="4" t="s">
        <v>17975</v>
      </c>
      <c r="D2422" s="4" t="n">
        <v>2013</v>
      </c>
      <c r="E2422" s="4" t="s">
        <v>91</v>
      </c>
      <c r="F2422" s="4" t="s">
        <v>17961</v>
      </c>
      <c r="G2422" s="4" t="str">
        <f aca="false">IF(LEFT(I2422,3)="R1 ","L6",IF(D2422&gt;=2014,"L1",IF(D2422&gt;=1998,"L2",IF(D2422&gt;=1987,"L3",IF(D2422&gt;=1978,"L4",IF(D2422&gt;=1965,"L5","L6"))))))</f>
        <v>L2</v>
      </c>
      <c r="H2422" s="4" t="str">
        <f aca="false">IFERROR(INDEX(Lanes!$C$2:$C$60,MATCH(LEFT(I2422,FIND(" ",I2422)-1),Lanes!$A$2:$A$60,0)),"?")</f>
        <v>Core</v>
      </c>
      <c r="I2422" s="4" t="s">
        <v>16811</v>
      </c>
      <c r="J2422" s="4"/>
      <c r="K2422" s="4" t="s">
        <v>544</v>
      </c>
      <c r="L2422" s="4" t="s">
        <v>10491</v>
      </c>
      <c r="M2422" s="4" t="s">
        <v>10492</v>
      </c>
      <c r="N2422" s="4" t="s">
        <v>11646</v>
      </c>
      <c r="O2422" s="4" t="s">
        <v>17976</v>
      </c>
      <c r="P2422" s="2" t="s">
        <v>17977</v>
      </c>
      <c r="Q2422" s="2" t="s">
        <v>17978</v>
      </c>
      <c r="R2422" s="4" t="s">
        <v>50</v>
      </c>
      <c r="S2422" s="4" t="s">
        <v>17979</v>
      </c>
      <c r="T2422" s="4" t="s">
        <v>107</v>
      </c>
      <c r="U2422" s="4"/>
      <c r="V2422" s="4"/>
      <c r="W2422" s="4"/>
      <c r="X2422" s="2" t="s">
        <v>17980</v>
      </c>
      <c r="Y2422" s="4" t="s">
        <v>77</v>
      </c>
      <c r="Z2422" s="4"/>
      <c r="AA2422" s="4"/>
      <c r="AB2422" s="4"/>
    </row>
    <row r="2423" customFormat="false" ht="75" hidden="false" customHeight="true" outlineLevel="0" collapsed="false">
      <c r="A2423" s="4" t="s">
        <v>17981</v>
      </c>
      <c r="B2423" s="4" t="s">
        <v>17974</v>
      </c>
      <c r="C2423" s="4" t="s">
        <v>17982</v>
      </c>
      <c r="D2423" s="4" t="n">
        <v>2014</v>
      </c>
      <c r="E2423" s="4" t="s">
        <v>91</v>
      </c>
      <c r="F2423" s="4" t="s">
        <v>17961</v>
      </c>
      <c r="G2423" s="4" t="str">
        <f aca="false">IF(LEFT(I2423,3)="R1 ","L6",IF(D2423&gt;=2014,"L1",IF(D2423&gt;=1998,"L2",IF(D2423&gt;=1987,"L3",IF(D2423&gt;=1978,"L4",IF(D2423&gt;=1965,"L5","L6"))))))</f>
        <v>L1</v>
      </c>
      <c r="H2423" s="4" t="str">
        <f aca="false">IFERROR(INDEX(Lanes!$C$2:$C$60,MATCH(LEFT(I2423,FIND(" ",I2423)-1),Lanes!$A$2:$A$60,0)),"?")</f>
        <v>Core</v>
      </c>
      <c r="I2423" s="4" t="s">
        <v>16811</v>
      </c>
      <c r="J2423" s="4"/>
      <c r="K2423" s="4" t="s">
        <v>544</v>
      </c>
      <c r="L2423" s="4" t="s">
        <v>10491</v>
      </c>
      <c r="M2423" s="4" t="s">
        <v>10492</v>
      </c>
      <c r="N2423" s="4" t="s">
        <v>11646</v>
      </c>
      <c r="O2423" s="4" t="s">
        <v>17983</v>
      </c>
      <c r="P2423" s="2" t="s">
        <v>17984</v>
      </c>
      <c r="Q2423" s="2" t="s">
        <v>17985</v>
      </c>
      <c r="R2423" s="4" t="s">
        <v>50</v>
      </c>
      <c r="S2423" s="4" t="s">
        <v>17986</v>
      </c>
      <c r="T2423" s="4" t="s">
        <v>107</v>
      </c>
      <c r="U2423" s="4"/>
      <c r="V2423" s="4"/>
      <c r="W2423" s="4"/>
      <c r="X2423" s="2" t="s">
        <v>17987</v>
      </c>
      <c r="Y2423" s="4" t="s">
        <v>77</v>
      </c>
      <c r="Z2423" s="4"/>
      <c r="AA2423" s="4"/>
      <c r="AB2423" s="4"/>
    </row>
    <row r="2424" customFormat="false" ht="75" hidden="false" customHeight="true" outlineLevel="0" collapsed="false">
      <c r="A2424" s="4" t="s">
        <v>17988</v>
      </c>
      <c r="B2424" s="4" t="s">
        <v>17989</v>
      </c>
      <c r="C2424" s="4" t="s">
        <v>17990</v>
      </c>
      <c r="D2424" s="4" t="n">
        <v>2017</v>
      </c>
      <c r="E2424" s="4" t="s">
        <v>91</v>
      </c>
      <c r="F2424" s="4" t="s">
        <v>17991</v>
      </c>
      <c r="G2424" s="4" t="str">
        <f aca="false">IF(LEFT(I2424,3)="R1 ","L6",IF(D2424&gt;=2014,"L1",IF(D2424&gt;=1998,"L2",IF(D2424&gt;=1987,"L3",IF(D2424&gt;=1978,"L4",IF(D2424&gt;=1965,"L5","L6"))))))</f>
        <v>L1</v>
      </c>
      <c r="H2424" s="4" t="str">
        <f aca="false">IFERROR(INDEX(Lanes!$C$2:$C$60,MATCH(LEFT(I2424,FIND(" ",I2424)-1),Lanes!$A$2:$A$60,0)),"?")</f>
        <v>Core</v>
      </c>
      <c r="I2424" s="4" t="s">
        <v>16811</v>
      </c>
      <c r="J2424" s="4"/>
      <c r="K2424" s="4" t="s">
        <v>351</v>
      </c>
      <c r="L2424" s="4" t="s">
        <v>472</v>
      </c>
      <c r="M2424" s="4" t="s">
        <v>1696</v>
      </c>
      <c r="N2424" s="4"/>
      <c r="O2424" s="4" t="s">
        <v>17992</v>
      </c>
      <c r="P2424" s="2" t="s">
        <v>17993</v>
      </c>
      <c r="Q2424" s="2" t="s">
        <v>17994</v>
      </c>
      <c r="R2424" s="4" t="s">
        <v>391</v>
      </c>
      <c r="S2424" s="4" t="s">
        <v>17995</v>
      </c>
      <c r="T2424" s="4" t="s">
        <v>107</v>
      </c>
      <c r="U2424" s="4"/>
      <c r="V2424" s="4"/>
      <c r="W2424" s="4"/>
      <c r="X2424" s="2" t="s">
        <v>17996</v>
      </c>
      <c r="Y2424" s="4" t="s">
        <v>77</v>
      </c>
      <c r="Z2424" s="4"/>
      <c r="AA2424" s="4"/>
      <c r="AB2424" s="4"/>
    </row>
    <row r="2425" customFormat="false" ht="75" hidden="false" customHeight="true" outlineLevel="0" collapsed="false">
      <c r="A2425" s="4" t="s">
        <v>17997</v>
      </c>
      <c r="B2425" s="4" t="s">
        <v>17989</v>
      </c>
      <c r="C2425" s="4" t="s">
        <v>17998</v>
      </c>
      <c r="D2425" s="4" t="n">
        <v>2021</v>
      </c>
      <c r="E2425" s="4" t="s">
        <v>91</v>
      </c>
      <c r="F2425" s="4" t="s">
        <v>1298</v>
      </c>
      <c r="G2425" s="4" t="str">
        <f aca="false">IF(LEFT(I2425,3)="R1 ","L6",IF(D2425&gt;=2014,"L1",IF(D2425&gt;=1998,"L2",IF(D2425&gt;=1987,"L3",IF(D2425&gt;=1978,"L4",IF(D2425&gt;=1965,"L5","L6"))))))</f>
        <v>L1</v>
      </c>
      <c r="H2425" s="4" t="str">
        <f aca="false">IFERROR(INDEX(Lanes!$C$2:$C$60,MATCH(LEFT(I2425,FIND(" ",I2425)-1),Lanes!$A$2:$A$60,0)),"?")</f>
        <v>Core</v>
      </c>
      <c r="I2425" s="4" t="s">
        <v>16811</v>
      </c>
      <c r="J2425" s="4"/>
      <c r="K2425" s="4" t="s">
        <v>351</v>
      </c>
      <c r="L2425" s="4" t="s">
        <v>472</v>
      </c>
      <c r="M2425" s="4" t="s">
        <v>1696</v>
      </c>
      <c r="N2425" s="4"/>
      <c r="O2425" s="4" t="s">
        <v>17999</v>
      </c>
      <c r="P2425" s="2" t="s">
        <v>18000</v>
      </c>
      <c r="Q2425" s="2" t="s">
        <v>18001</v>
      </c>
      <c r="R2425" s="4" t="s">
        <v>391</v>
      </c>
      <c r="S2425" s="4" t="s">
        <v>18002</v>
      </c>
      <c r="T2425" s="4" t="s">
        <v>107</v>
      </c>
      <c r="U2425" s="4"/>
      <c r="V2425" s="4"/>
      <c r="W2425" s="4"/>
      <c r="X2425" s="2" t="s">
        <v>18003</v>
      </c>
      <c r="Y2425" s="4" t="s">
        <v>77</v>
      </c>
      <c r="Z2425" s="4"/>
      <c r="AA2425" s="4"/>
      <c r="AB2425" s="4"/>
    </row>
    <row r="2426" customFormat="false" ht="75" hidden="false" customHeight="true" outlineLevel="0" collapsed="false">
      <c r="A2426" s="4" t="s">
        <v>18004</v>
      </c>
      <c r="B2426" s="4" t="s">
        <v>18005</v>
      </c>
      <c r="C2426" s="4" t="s">
        <v>18006</v>
      </c>
      <c r="D2426" s="4" t="n">
        <v>2011</v>
      </c>
      <c r="E2426" s="4" t="s">
        <v>91</v>
      </c>
      <c r="F2426" s="4" t="s">
        <v>18007</v>
      </c>
      <c r="G2426" s="4" t="str">
        <f aca="false">IF(LEFT(I2426,3)="R1 ","L6",IF(D2426&gt;=2014,"L1",IF(D2426&gt;=1998,"L2",IF(D2426&gt;=1987,"L3",IF(D2426&gt;=1978,"L4",IF(D2426&gt;=1965,"L5","L6"))))))</f>
        <v>L2</v>
      </c>
      <c r="H2426" s="4" t="str">
        <f aca="false">IFERROR(INDEX(Lanes!$C$2:$C$60,MATCH(LEFT(I2426,FIND(" ",I2426)-1),Lanes!$A$2:$A$60,0)),"?")</f>
        <v>Core</v>
      </c>
      <c r="I2426" s="4" t="s">
        <v>16811</v>
      </c>
      <c r="J2426" s="4"/>
      <c r="K2426" s="4" t="s">
        <v>471</v>
      </c>
      <c r="L2426" s="4" t="s">
        <v>753</v>
      </c>
      <c r="M2426" s="4" t="s">
        <v>18008</v>
      </c>
      <c r="N2426" s="4"/>
      <c r="O2426" s="4" t="s">
        <v>18009</v>
      </c>
      <c r="P2426" s="2" t="s">
        <v>18010</v>
      </c>
      <c r="Q2426" s="2" t="s">
        <v>18011</v>
      </c>
      <c r="R2426" s="4" t="s">
        <v>50</v>
      </c>
      <c r="S2426" s="4" t="s">
        <v>18006</v>
      </c>
      <c r="T2426" s="4" t="s">
        <v>402</v>
      </c>
      <c r="U2426" s="4"/>
      <c r="V2426" s="4"/>
      <c r="W2426" s="4"/>
      <c r="X2426" s="2" t="s">
        <v>18012</v>
      </c>
      <c r="Y2426" s="4" t="s">
        <v>77</v>
      </c>
      <c r="Z2426" s="4"/>
      <c r="AA2426" s="4"/>
      <c r="AB2426" s="4"/>
    </row>
    <row r="2427" customFormat="false" ht="75" hidden="false" customHeight="true" outlineLevel="0" collapsed="false">
      <c r="A2427" s="4" t="s">
        <v>18013</v>
      </c>
      <c r="B2427" s="4" t="s">
        <v>18005</v>
      </c>
      <c r="C2427" s="4" t="s">
        <v>18014</v>
      </c>
      <c r="D2427" s="4" t="n">
        <v>2012</v>
      </c>
      <c r="E2427" s="4" t="s">
        <v>91</v>
      </c>
      <c r="F2427" s="4" t="s">
        <v>18015</v>
      </c>
      <c r="G2427" s="4" t="str">
        <f aca="false">IF(LEFT(I2427,3)="R1 ","L6",IF(D2427&gt;=2014,"L1",IF(D2427&gt;=1998,"L2",IF(D2427&gt;=1987,"L3",IF(D2427&gt;=1978,"L4",IF(D2427&gt;=1965,"L5","L6"))))))</f>
        <v>L2</v>
      </c>
      <c r="H2427" s="4" t="str">
        <f aca="false">IFERROR(INDEX(Lanes!$C$2:$C$60,MATCH(LEFT(I2427,FIND(" ",I2427)-1),Lanes!$A$2:$A$60,0)),"?")</f>
        <v>Core</v>
      </c>
      <c r="I2427" s="4" t="s">
        <v>16811</v>
      </c>
      <c r="J2427" s="4"/>
      <c r="K2427" s="4" t="s">
        <v>471</v>
      </c>
      <c r="L2427" s="4" t="s">
        <v>753</v>
      </c>
      <c r="M2427" s="4" t="s">
        <v>18008</v>
      </c>
      <c r="N2427" s="4"/>
      <c r="O2427" s="4" t="s">
        <v>18016</v>
      </c>
      <c r="P2427" s="2" t="s">
        <v>18017</v>
      </c>
      <c r="Q2427" s="2" t="s">
        <v>18018</v>
      </c>
      <c r="R2427" s="4" t="s">
        <v>50</v>
      </c>
      <c r="S2427" s="4" t="s">
        <v>18019</v>
      </c>
      <c r="T2427" s="4" t="s">
        <v>52</v>
      </c>
      <c r="U2427" s="4"/>
      <c r="V2427" s="4"/>
      <c r="W2427" s="4"/>
      <c r="X2427" s="2" t="s">
        <v>18012</v>
      </c>
      <c r="Y2427" s="4" t="s">
        <v>77</v>
      </c>
      <c r="Z2427" s="4"/>
      <c r="AA2427" s="4"/>
      <c r="AB2427" s="4"/>
    </row>
    <row r="2428" customFormat="false" ht="75" hidden="false" customHeight="true" outlineLevel="0" collapsed="false">
      <c r="A2428" s="4" t="s">
        <v>18020</v>
      </c>
      <c r="B2428" s="4" t="s">
        <v>18021</v>
      </c>
      <c r="C2428" s="4" t="s">
        <v>18021</v>
      </c>
      <c r="D2428" s="4" t="n">
        <v>2011</v>
      </c>
      <c r="E2428" s="4" t="s">
        <v>91</v>
      </c>
      <c r="F2428" s="4" t="s">
        <v>17035</v>
      </c>
      <c r="G2428" s="4" t="str">
        <f aca="false">IF(LEFT(I2428,3)="R1 ","L6",IF(D2428&gt;=2014,"L1",IF(D2428&gt;=1998,"L2",IF(D2428&gt;=1987,"L3",IF(D2428&gt;=1978,"L4",IF(D2428&gt;=1965,"L5","L6"))))))</f>
        <v>L2</v>
      </c>
      <c r="H2428" s="4" t="str">
        <f aca="false">IFERROR(INDEX(Lanes!$C$2:$C$60,MATCH(LEFT(I2428,FIND(" ",I2428)-1),Lanes!$A$2:$A$60,0)),"?")</f>
        <v>Core</v>
      </c>
      <c r="I2428" s="4" t="s">
        <v>16811</v>
      </c>
      <c r="J2428" s="4"/>
      <c r="K2428" s="4" t="s">
        <v>501</v>
      </c>
      <c r="L2428" s="4" t="s">
        <v>2133</v>
      </c>
      <c r="M2428" s="4" t="s">
        <v>16963</v>
      </c>
      <c r="N2428" s="4"/>
      <c r="O2428" s="4" t="s">
        <v>18022</v>
      </c>
      <c r="P2428" s="2" t="s">
        <v>18023</v>
      </c>
      <c r="Q2428" s="2" t="s">
        <v>18024</v>
      </c>
      <c r="R2428" s="4" t="s">
        <v>50</v>
      </c>
      <c r="S2428" s="4" t="s">
        <v>18025</v>
      </c>
      <c r="T2428" s="4" t="s">
        <v>107</v>
      </c>
      <c r="U2428" s="4"/>
      <c r="V2428" s="4"/>
      <c r="W2428" s="4"/>
      <c r="X2428" s="2" t="s">
        <v>18026</v>
      </c>
      <c r="Y2428" s="4" t="s">
        <v>77</v>
      </c>
      <c r="Z2428" s="4"/>
      <c r="AA2428" s="4"/>
      <c r="AB2428" s="4"/>
    </row>
    <row r="2429" customFormat="false" ht="75" hidden="false" customHeight="true" outlineLevel="0" collapsed="false">
      <c r="A2429" s="4" t="s">
        <v>18027</v>
      </c>
      <c r="B2429" s="4" t="s">
        <v>18021</v>
      </c>
      <c r="C2429" s="4" t="s">
        <v>18028</v>
      </c>
      <c r="D2429" s="4" t="n">
        <v>2015</v>
      </c>
      <c r="E2429" s="4" t="s">
        <v>91</v>
      </c>
      <c r="F2429" s="4" t="s">
        <v>17035</v>
      </c>
      <c r="G2429" s="4" t="str">
        <f aca="false">IF(LEFT(I2429,3)="R1 ","L6",IF(D2429&gt;=2014,"L1",IF(D2429&gt;=1998,"L2",IF(D2429&gt;=1987,"L3",IF(D2429&gt;=1978,"L4",IF(D2429&gt;=1965,"L5","L6"))))))</f>
        <v>L1</v>
      </c>
      <c r="H2429" s="4" t="str">
        <f aca="false">IFERROR(INDEX(Lanes!$C$2:$C$60,MATCH(LEFT(I2429,FIND(" ",I2429)-1),Lanes!$A$2:$A$60,0)),"?")</f>
        <v>Core</v>
      </c>
      <c r="I2429" s="4" t="s">
        <v>16811</v>
      </c>
      <c r="J2429" s="4"/>
      <c r="K2429" s="4" t="s">
        <v>501</v>
      </c>
      <c r="L2429" s="4" t="s">
        <v>2133</v>
      </c>
      <c r="M2429" s="4" t="s">
        <v>16963</v>
      </c>
      <c r="N2429" s="4"/>
      <c r="O2429" s="4" t="s">
        <v>18029</v>
      </c>
      <c r="P2429" s="2" t="s">
        <v>18030</v>
      </c>
      <c r="Q2429" s="2" t="s">
        <v>18031</v>
      </c>
      <c r="R2429" s="4" t="s">
        <v>50</v>
      </c>
      <c r="S2429" s="4" t="s">
        <v>18032</v>
      </c>
      <c r="T2429" s="4" t="s">
        <v>402</v>
      </c>
      <c r="U2429" s="4"/>
      <c r="V2429" s="4"/>
      <c r="W2429" s="4"/>
      <c r="X2429" s="2" t="s">
        <v>18026</v>
      </c>
      <c r="Y2429" s="4" t="s">
        <v>77</v>
      </c>
      <c r="Z2429" s="4"/>
      <c r="AA2429" s="4"/>
      <c r="AB2429" s="4"/>
    </row>
    <row r="2430" customFormat="false" ht="75" hidden="false" customHeight="true" outlineLevel="0" collapsed="false">
      <c r="A2430" s="4" t="s">
        <v>18033</v>
      </c>
      <c r="B2430" s="4" t="s">
        <v>31</v>
      </c>
      <c r="C2430" s="4" t="s">
        <v>18034</v>
      </c>
      <c r="D2430" s="4" t="n">
        <v>2016</v>
      </c>
      <c r="E2430" s="4" t="s">
        <v>91</v>
      </c>
      <c r="F2430" s="4" t="s">
        <v>18035</v>
      </c>
      <c r="G2430" s="4" t="str">
        <f aca="false">IF(LEFT(I2430,3)="R1 ","L6",IF(D2430&gt;=2014,"L1",IF(D2430&gt;=1998,"L2",IF(D2430&gt;=1987,"L3",IF(D2430&gt;=1978,"L4",IF(D2430&gt;=1965,"L5","L6"))))))</f>
        <v>L1</v>
      </c>
      <c r="H2430" s="4" t="str">
        <f aca="false">IFERROR(INDEX(Lanes!$C$2:$C$60,MATCH(LEFT(I2430,FIND(" ",I2430)-1),Lanes!$A$2:$A$60,0)),"?")</f>
        <v>Core</v>
      </c>
      <c r="I2430" s="4" t="s">
        <v>16811</v>
      </c>
      <c r="J2430" s="4"/>
      <c r="K2430" s="4" t="s">
        <v>501</v>
      </c>
      <c r="L2430" s="4" t="s">
        <v>2133</v>
      </c>
      <c r="M2430" s="4" t="s">
        <v>16963</v>
      </c>
      <c r="N2430" s="4"/>
      <c r="O2430" s="4" t="s">
        <v>18036</v>
      </c>
      <c r="P2430" s="2" t="s">
        <v>18037</v>
      </c>
      <c r="Q2430" s="2" t="s">
        <v>18038</v>
      </c>
      <c r="R2430" s="4" t="s">
        <v>50</v>
      </c>
      <c r="S2430" s="4" t="s">
        <v>18039</v>
      </c>
      <c r="T2430" s="4" t="s">
        <v>402</v>
      </c>
      <c r="U2430" s="4"/>
      <c r="V2430" s="4"/>
      <c r="W2430" s="4"/>
      <c r="X2430" s="2" t="s">
        <v>18040</v>
      </c>
      <c r="Y2430" s="4" t="s">
        <v>77</v>
      </c>
      <c r="Z2430" s="4"/>
      <c r="AA2430" s="4"/>
      <c r="AB2430" s="4"/>
    </row>
    <row r="2431" customFormat="false" ht="75" hidden="false" customHeight="true" outlineLevel="0" collapsed="false">
      <c r="A2431" s="4" t="s">
        <v>18041</v>
      </c>
      <c r="B2431" s="4" t="s">
        <v>18042</v>
      </c>
      <c r="C2431" s="4" t="s">
        <v>18043</v>
      </c>
      <c r="D2431" s="4" t="n">
        <v>2014</v>
      </c>
      <c r="E2431" s="4" t="s">
        <v>91</v>
      </c>
      <c r="F2431" s="4" t="s">
        <v>1142</v>
      </c>
      <c r="G2431" s="4" t="str">
        <f aca="false">IF(LEFT(I2431,3)="R1 ","L6",IF(D2431&gt;=2014,"L1",IF(D2431&gt;=1998,"L2",IF(D2431&gt;=1987,"L3",IF(D2431&gt;=1978,"L4",IF(D2431&gt;=1965,"L5","L6"))))))</f>
        <v>L1</v>
      </c>
      <c r="H2431" s="4" t="str">
        <f aca="false">IFERROR(INDEX(Lanes!$C$2:$C$60,MATCH(LEFT(I2431,FIND(" ",I2431)-1),Lanes!$A$2:$A$60,0)),"?")</f>
        <v>Core</v>
      </c>
      <c r="I2431" s="4" t="s">
        <v>16811</v>
      </c>
      <c r="J2431" s="4"/>
      <c r="K2431" s="4" t="s">
        <v>544</v>
      </c>
      <c r="L2431" s="4" t="s">
        <v>10491</v>
      </c>
      <c r="M2431" s="4" t="s">
        <v>10492</v>
      </c>
      <c r="N2431" s="4" t="s">
        <v>11646</v>
      </c>
      <c r="O2431" s="4" t="s">
        <v>18044</v>
      </c>
      <c r="P2431" s="2" t="s">
        <v>18045</v>
      </c>
      <c r="Q2431" s="2" t="s">
        <v>18046</v>
      </c>
      <c r="R2431" s="4" t="s">
        <v>50</v>
      </c>
      <c r="S2431" s="4" t="s">
        <v>18043</v>
      </c>
      <c r="T2431" s="4" t="s">
        <v>402</v>
      </c>
      <c r="U2431" s="4"/>
      <c r="V2431" s="4"/>
      <c r="W2431" s="4"/>
      <c r="X2431" s="2" t="s">
        <v>18047</v>
      </c>
      <c r="Y2431" s="4" t="s">
        <v>77</v>
      </c>
      <c r="Z2431" s="4"/>
      <c r="AA2431" s="4"/>
      <c r="AB2431" s="4"/>
    </row>
    <row r="2432" customFormat="false" ht="75" hidden="false" customHeight="true" outlineLevel="0" collapsed="false">
      <c r="A2432" s="4" t="s">
        <v>18048</v>
      </c>
      <c r="B2432" s="4" t="s">
        <v>18042</v>
      </c>
      <c r="C2432" s="4" t="s">
        <v>18049</v>
      </c>
      <c r="D2432" s="4" t="n">
        <v>2018</v>
      </c>
      <c r="E2432" s="4" t="s">
        <v>91</v>
      </c>
      <c r="F2432" s="4" t="s">
        <v>18050</v>
      </c>
      <c r="G2432" s="4" t="str">
        <f aca="false">IF(LEFT(I2432,3)="R1 ","L6",IF(D2432&gt;=2014,"L1",IF(D2432&gt;=1998,"L2",IF(D2432&gt;=1987,"L3",IF(D2432&gt;=1978,"L4",IF(D2432&gt;=1965,"L5","L6"))))))</f>
        <v>L1</v>
      </c>
      <c r="H2432" s="4" t="str">
        <f aca="false">IFERROR(INDEX(Lanes!$C$2:$C$60,MATCH(LEFT(I2432,FIND(" ",I2432)-1),Lanes!$A$2:$A$60,0)),"?")</f>
        <v>Core</v>
      </c>
      <c r="I2432" s="4" t="s">
        <v>16811</v>
      </c>
      <c r="J2432" s="4"/>
      <c r="K2432" s="4" t="s">
        <v>925</v>
      </c>
      <c r="L2432" s="4" t="s">
        <v>10491</v>
      </c>
      <c r="M2432" s="4" t="s">
        <v>10492</v>
      </c>
      <c r="N2432" s="4" t="s">
        <v>11646</v>
      </c>
      <c r="O2432" s="4" t="s">
        <v>18051</v>
      </c>
      <c r="P2432" s="2" t="s">
        <v>18052</v>
      </c>
      <c r="Q2432" s="2" t="s">
        <v>18053</v>
      </c>
      <c r="R2432" s="4" t="s">
        <v>50</v>
      </c>
      <c r="S2432" s="4" t="s">
        <v>18054</v>
      </c>
      <c r="T2432" s="4" t="s">
        <v>107</v>
      </c>
      <c r="U2432" s="4"/>
      <c r="V2432" s="4"/>
      <c r="W2432" s="4"/>
      <c r="X2432" s="2" t="s">
        <v>18047</v>
      </c>
      <c r="Y2432" s="4" t="s">
        <v>77</v>
      </c>
      <c r="Z2432" s="4"/>
      <c r="AA2432" s="4"/>
      <c r="AB2432" s="4"/>
    </row>
    <row r="2433" customFormat="false" ht="75" hidden="false" customHeight="true" outlineLevel="0" collapsed="false">
      <c r="A2433" s="4" t="s">
        <v>18055</v>
      </c>
      <c r="B2433" s="4" t="s">
        <v>18042</v>
      </c>
      <c r="C2433" s="4" t="s">
        <v>18056</v>
      </c>
      <c r="D2433" s="4" t="n">
        <v>2026</v>
      </c>
      <c r="E2433" s="4" t="s">
        <v>91</v>
      </c>
      <c r="F2433" s="4" t="s">
        <v>18057</v>
      </c>
      <c r="G2433" s="4" t="str">
        <f aca="false">IF(LEFT(I2433,3)="R1 ","L6",IF(D2433&gt;=2014,"L1",IF(D2433&gt;=1998,"L2",IF(D2433&gt;=1987,"L3",IF(D2433&gt;=1978,"L4",IF(D2433&gt;=1965,"L5","L6"))))))</f>
        <v>L1</v>
      </c>
      <c r="H2433" s="4" t="str">
        <f aca="false">IFERROR(INDEX(Lanes!$C$2:$C$60,MATCH(LEFT(I2433,FIND(" ",I2433)-1),Lanes!$A$2:$A$60,0)),"?")</f>
        <v>Core</v>
      </c>
      <c r="I2433" s="4" t="s">
        <v>16811</v>
      </c>
      <c r="J2433" s="4"/>
      <c r="K2433" s="4" t="s">
        <v>925</v>
      </c>
      <c r="L2433" s="4" t="s">
        <v>10491</v>
      </c>
      <c r="M2433" s="4" t="s">
        <v>10492</v>
      </c>
      <c r="N2433" s="4" t="s">
        <v>11646</v>
      </c>
      <c r="O2433" s="4" t="s">
        <v>18058</v>
      </c>
      <c r="P2433" s="2" t="s">
        <v>18059</v>
      </c>
      <c r="Q2433" s="2" t="s">
        <v>18060</v>
      </c>
      <c r="R2433" s="4" t="s">
        <v>50</v>
      </c>
      <c r="S2433" s="4" t="s">
        <v>18056</v>
      </c>
      <c r="T2433" s="4" t="s">
        <v>107</v>
      </c>
      <c r="U2433" s="4"/>
      <c r="V2433" s="4" t="s">
        <v>18061</v>
      </c>
      <c r="W2433" s="4"/>
      <c r="X2433" s="2" t="s">
        <v>18062</v>
      </c>
      <c r="Y2433" s="4" t="s">
        <v>77</v>
      </c>
      <c r="Z2433" s="4"/>
      <c r="AA2433" s="4"/>
      <c r="AB2433" s="4"/>
    </row>
    <row r="2434" customFormat="false" ht="75" hidden="false" customHeight="true" outlineLevel="0" collapsed="false">
      <c r="A2434" s="4" t="s">
        <v>18063</v>
      </c>
      <c r="B2434" s="4" t="s">
        <v>18064</v>
      </c>
      <c r="C2434" s="4" t="s">
        <v>18064</v>
      </c>
      <c r="D2434" s="4" t="n">
        <v>2014</v>
      </c>
      <c r="E2434" s="4" t="s">
        <v>91</v>
      </c>
      <c r="F2434" s="4" t="s">
        <v>11330</v>
      </c>
      <c r="G2434" s="4" t="str">
        <f aca="false">IF(LEFT(I2434,3)="R1 ","L6",IF(D2434&gt;=2014,"L1",IF(D2434&gt;=1998,"L2",IF(D2434&gt;=1987,"L3",IF(D2434&gt;=1978,"L4",IF(D2434&gt;=1965,"L5","L6"))))))</f>
        <v>L1</v>
      </c>
      <c r="H2434" s="4" t="str">
        <f aca="false">IFERROR(INDEX(Lanes!$C$2:$C$60,MATCH(LEFT(I2434,FIND(" ",I2434)-1),Lanes!$A$2:$A$60,0)),"?")</f>
        <v>Core</v>
      </c>
      <c r="I2434" s="4" t="s">
        <v>16811</v>
      </c>
      <c r="J2434" s="4"/>
      <c r="K2434" s="4" t="s">
        <v>501</v>
      </c>
      <c r="L2434" s="4" t="s">
        <v>352</v>
      </c>
      <c r="M2434" s="4" t="s">
        <v>353</v>
      </c>
      <c r="N2434" s="4" t="s">
        <v>16692</v>
      </c>
      <c r="O2434" s="4" t="s">
        <v>18065</v>
      </c>
      <c r="P2434" s="2" t="s">
        <v>18066</v>
      </c>
      <c r="Q2434" s="2" t="s">
        <v>18067</v>
      </c>
      <c r="R2434" s="4" t="s">
        <v>50</v>
      </c>
      <c r="S2434" s="4" t="s">
        <v>18068</v>
      </c>
      <c r="T2434" s="4" t="s">
        <v>107</v>
      </c>
      <c r="U2434" s="4"/>
      <c r="V2434" s="4" t="s">
        <v>16437</v>
      </c>
      <c r="W2434" s="4"/>
      <c r="X2434" s="2" t="s">
        <v>18069</v>
      </c>
      <c r="Y2434" s="4" t="s">
        <v>54</v>
      </c>
      <c r="Z2434" s="4"/>
      <c r="AA2434" s="4"/>
      <c r="AB2434" s="4"/>
    </row>
    <row r="2435" customFormat="false" ht="75" hidden="false" customHeight="true" outlineLevel="0" collapsed="false">
      <c r="A2435" s="4" t="s">
        <v>18070</v>
      </c>
      <c r="B2435" s="4" t="s">
        <v>18064</v>
      </c>
      <c r="C2435" s="4" t="s">
        <v>18071</v>
      </c>
      <c r="D2435" s="4" t="n">
        <v>2017</v>
      </c>
      <c r="E2435" s="4" t="s">
        <v>91</v>
      </c>
      <c r="F2435" s="4" t="s">
        <v>13278</v>
      </c>
      <c r="G2435" s="4" t="str">
        <f aca="false">IF(LEFT(I2435,3)="R1 ","L6",IF(D2435&gt;=2014,"L1",IF(D2435&gt;=1998,"L2",IF(D2435&gt;=1987,"L3",IF(D2435&gt;=1978,"L4",IF(D2435&gt;=1965,"L5","L6"))))))</f>
        <v>L1</v>
      </c>
      <c r="H2435" s="4" t="str">
        <f aca="false">IFERROR(INDEX(Lanes!$C$2:$C$60,MATCH(LEFT(I2435,FIND(" ",I2435)-1),Lanes!$A$2:$A$60,0)),"?")</f>
        <v>Core</v>
      </c>
      <c r="I2435" s="4" t="s">
        <v>16811</v>
      </c>
      <c r="J2435" s="4"/>
      <c r="K2435" s="4" t="s">
        <v>501</v>
      </c>
      <c r="L2435" s="4" t="s">
        <v>352</v>
      </c>
      <c r="M2435" s="4" t="s">
        <v>353</v>
      </c>
      <c r="N2435" s="4" t="s">
        <v>16692</v>
      </c>
      <c r="O2435" s="4" t="s">
        <v>18072</v>
      </c>
      <c r="P2435" s="2" t="s">
        <v>18073</v>
      </c>
      <c r="Q2435" s="2" t="s">
        <v>18074</v>
      </c>
      <c r="R2435" s="4" t="s">
        <v>50</v>
      </c>
      <c r="S2435" s="4" t="s">
        <v>18075</v>
      </c>
      <c r="T2435" s="4" t="s">
        <v>107</v>
      </c>
      <c r="U2435" s="4"/>
      <c r="V2435" s="4" t="s">
        <v>16437</v>
      </c>
      <c r="W2435" s="4"/>
      <c r="X2435" s="2" t="s">
        <v>18069</v>
      </c>
      <c r="Y2435" s="4" t="s">
        <v>54</v>
      </c>
      <c r="Z2435" s="4"/>
      <c r="AA2435" s="4"/>
      <c r="AB2435" s="4"/>
    </row>
    <row r="2436" customFormat="false" ht="75" hidden="false" customHeight="true" outlineLevel="0" collapsed="false">
      <c r="A2436" s="4" t="s">
        <v>18076</v>
      </c>
      <c r="B2436" s="4" t="s">
        <v>18077</v>
      </c>
      <c r="C2436" s="4" t="s">
        <v>18078</v>
      </c>
      <c r="D2436" s="4" t="n">
        <v>2021</v>
      </c>
      <c r="E2436" s="4" t="s">
        <v>91</v>
      </c>
      <c r="F2436" s="4" t="s">
        <v>1142</v>
      </c>
      <c r="G2436" s="4" t="str">
        <f aca="false">IF(LEFT(I2436,3)="R1 ","L6",IF(D2436&gt;=2014,"L1",IF(D2436&gt;=1998,"L2",IF(D2436&gt;=1987,"L3",IF(D2436&gt;=1978,"L4",IF(D2436&gt;=1965,"L5","L6"))))))</f>
        <v>L1</v>
      </c>
      <c r="H2436" s="4" t="str">
        <f aca="false">IFERROR(INDEX(Lanes!$C$2:$C$60,MATCH(LEFT(I2436,FIND(" ",I2436)-1),Lanes!$A$2:$A$60,0)),"?")</f>
        <v>Core</v>
      </c>
      <c r="I2436" s="4" t="s">
        <v>16811</v>
      </c>
      <c r="J2436" s="4"/>
      <c r="K2436" s="4" t="s">
        <v>501</v>
      </c>
      <c r="L2436" s="4" t="s">
        <v>352</v>
      </c>
      <c r="M2436" s="4" t="s">
        <v>18079</v>
      </c>
      <c r="N2436" s="4"/>
      <c r="O2436" s="4" t="s">
        <v>18080</v>
      </c>
      <c r="P2436" s="2" t="s">
        <v>18081</v>
      </c>
      <c r="Q2436" s="2" t="s">
        <v>18082</v>
      </c>
      <c r="R2436" s="4" t="s">
        <v>50</v>
      </c>
      <c r="S2436" s="4" t="s">
        <v>18083</v>
      </c>
      <c r="T2436" s="4" t="s">
        <v>107</v>
      </c>
      <c r="U2436" s="4"/>
      <c r="V2436" s="4" t="s">
        <v>12179</v>
      </c>
      <c r="W2436" s="4"/>
      <c r="X2436" s="2" t="s">
        <v>18084</v>
      </c>
      <c r="Y2436" s="4" t="s">
        <v>54</v>
      </c>
      <c r="Z2436" s="4"/>
      <c r="AA2436" s="4"/>
      <c r="AB2436" s="4"/>
    </row>
    <row r="2437" customFormat="false" ht="75" hidden="false" customHeight="true" outlineLevel="0" collapsed="false">
      <c r="A2437" s="4" t="s">
        <v>18085</v>
      </c>
      <c r="B2437" s="4" t="s">
        <v>18086</v>
      </c>
      <c r="C2437" s="4" t="s">
        <v>18087</v>
      </c>
      <c r="D2437" s="4" t="n">
        <v>2022</v>
      </c>
      <c r="E2437" s="4" t="s">
        <v>91</v>
      </c>
      <c r="F2437" s="4" t="s">
        <v>1142</v>
      </c>
      <c r="G2437" s="4" t="str">
        <f aca="false">IF(LEFT(I2437,3)="R1 ","L6",IF(D2437&gt;=2014,"L1",IF(D2437&gt;=1998,"L2",IF(D2437&gt;=1987,"L3",IF(D2437&gt;=1978,"L4",IF(D2437&gt;=1965,"L5","L6"))))))</f>
        <v>L1</v>
      </c>
      <c r="H2437" s="4" t="str">
        <f aca="false">IFERROR(INDEX(Lanes!$C$2:$C$60,MATCH(LEFT(I2437,FIND(" ",I2437)-1),Lanes!$A$2:$A$60,0)),"?")</f>
        <v>Core</v>
      </c>
      <c r="I2437" s="4" t="s">
        <v>16811</v>
      </c>
      <c r="J2437" s="4"/>
      <c r="K2437" s="4" t="s">
        <v>925</v>
      </c>
      <c r="L2437" s="4" t="s">
        <v>472</v>
      </c>
      <c r="M2437" s="4" t="s">
        <v>990</v>
      </c>
      <c r="N2437" s="4"/>
      <c r="O2437" s="4" t="s">
        <v>18088</v>
      </c>
      <c r="P2437" s="2" t="s">
        <v>18089</v>
      </c>
      <c r="Q2437" s="2" t="s">
        <v>18090</v>
      </c>
      <c r="R2437" s="4" t="s">
        <v>50</v>
      </c>
      <c r="S2437" s="4" t="s">
        <v>18091</v>
      </c>
      <c r="T2437" s="4" t="s">
        <v>107</v>
      </c>
      <c r="U2437" s="4"/>
      <c r="V2437" s="4" t="s">
        <v>13302</v>
      </c>
      <c r="W2437" s="4"/>
      <c r="X2437" s="2" t="s">
        <v>18092</v>
      </c>
      <c r="Y2437" s="4" t="s">
        <v>54</v>
      </c>
      <c r="Z2437" s="4"/>
      <c r="AA2437" s="4"/>
      <c r="AB2437" s="4"/>
    </row>
    <row r="2438" customFormat="false" ht="75" hidden="false" customHeight="true" outlineLevel="0" collapsed="false">
      <c r="A2438" s="4" t="s">
        <v>18093</v>
      </c>
      <c r="B2438" s="4" t="s">
        <v>18094</v>
      </c>
      <c r="C2438" s="4" t="s">
        <v>18095</v>
      </c>
      <c r="D2438" s="4" t="n">
        <v>2023</v>
      </c>
      <c r="E2438" s="4" t="s">
        <v>91</v>
      </c>
      <c r="F2438" s="4" t="s">
        <v>18096</v>
      </c>
      <c r="G2438" s="4" t="str">
        <f aca="false">IF(LEFT(I2438,3)="R1 ","L6",IF(D2438&gt;=2014,"L1",IF(D2438&gt;=1998,"L2",IF(D2438&gt;=1987,"L3",IF(D2438&gt;=1978,"L4",IF(D2438&gt;=1965,"L5","L6"))))))</f>
        <v>L1</v>
      </c>
      <c r="H2438" s="4" t="str">
        <f aca="false">IFERROR(INDEX(Lanes!$C$2:$C$60,MATCH(LEFT(I2438,FIND(" ",I2438)-1),Lanes!$A$2:$A$60,0)),"?")</f>
        <v>Core</v>
      </c>
      <c r="I2438" s="4" t="s">
        <v>16811</v>
      </c>
      <c r="J2438" s="4"/>
      <c r="K2438" s="4" t="s">
        <v>925</v>
      </c>
      <c r="L2438" s="4" t="s">
        <v>352</v>
      </c>
      <c r="M2438" s="4" t="s">
        <v>353</v>
      </c>
      <c r="N2438" s="4"/>
      <c r="O2438" s="4" t="s">
        <v>18097</v>
      </c>
      <c r="P2438" s="2" t="s">
        <v>18098</v>
      </c>
      <c r="Q2438" s="2" t="s">
        <v>18099</v>
      </c>
      <c r="R2438" s="4" t="s">
        <v>50</v>
      </c>
      <c r="S2438" s="4" t="s">
        <v>18100</v>
      </c>
      <c r="T2438" s="4" t="s">
        <v>107</v>
      </c>
      <c r="U2438" s="4"/>
      <c r="V2438" s="4" t="s">
        <v>11426</v>
      </c>
      <c r="W2438" s="4"/>
      <c r="X2438" s="2" t="s">
        <v>18101</v>
      </c>
      <c r="Y2438" s="4" t="s">
        <v>54</v>
      </c>
      <c r="Z2438" s="4"/>
      <c r="AA2438" s="4"/>
      <c r="AB2438" s="4"/>
    </row>
    <row r="2439" customFormat="false" ht="75" hidden="false" customHeight="true" outlineLevel="0" collapsed="false">
      <c r="A2439" s="4" t="s">
        <v>18102</v>
      </c>
      <c r="B2439" s="4" t="s">
        <v>18103</v>
      </c>
      <c r="C2439" s="4" t="s">
        <v>18104</v>
      </c>
      <c r="D2439" s="4" t="n">
        <v>2024</v>
      </c>
      <c r="E2439" s="4" t="s">
        <v>91</v>
      </c>
      <c r="F2439" s="4" t="s">
        <v>12782</v>
      </c>
      <c r="G2439" s="4" t="str">
        <f aca="false">IF(LEFT(I2439,3)="R1 ","L6",IF(D2439&gt;=2014,"L1",IF(D2439&gt;=1998,"L2",IF(D2439&gt;=1987,"L3",IF(D2439&gt;=1978,"L4",IF(D2439&gt;=1965,"L5","L6"))))))</f>
        <v>L1</v>
      </c>
      <c r="H2439" s="4" t="str">
        <f aca="false">IFERROR(INDEX(Lanes!$C$2:$C$60,MATCH(LEFT(I2439,FIND(" ",I2439)-1),Lanes!$A$2:$A$60,0)),"?")</f>
        <v>Core</v>
      </c>
      <c r="I2439" s="4" t="s">
        <v>16811</v>
      </c>
      <c r="J2439" s="4"/>
      <c r="K2439" s="4" t="s">
        <v>925</v>
      </c>
      <c r="L2439" s="4" t="s">
        <v>753</v>
      </c>
      <c r="M2439" s="4" t="s">
        <v>316</v>
      </c>
      <c r="N2439" s="4"/>
      <c r="O2439" s="4" t="s">
        <v>18105</v>
      </c>
      <c r="P2439" s="2" t="s">
        <v>18106</v>
      </c>
      <c r="Q2439" s="2" t="s">
        <v>18107</v>
      </c>
      <c r="R2439" s="4" t="s">
        <v>50</v>
      </c>
      <c r="S2439" s="4" t="s">
        <v>18108</v>
      </c>
      <c r="T2439" s="4" t="s">
        <v>52</v>
      </c>
      <c r="U2439" s="4"/>
      <c r="V2439" s="4" t="s">
        <v>11286</v>
      </c>
      <c r="W2439" s="4"/>
      <c r="X2439" s="2" t="s">
        <v>18109</v>
      </c>
      <c r="Y2439" s="4" t="s">
        <v>54</v>
      </c>
      <c r="Z2439" s="4"/>
      <c r="AA2439" s="4"/>
      <c r="AB2439" s="4"/>
    </row>
    <row r="2440" customFormat="false" ht="75" hidden="false" customHeight="true" outlineLevel="0" collapsed="false">
      <c r="A2440" s="4" t="s">
        <v>18110</v>
      </c>
      <c r="B2440" s="4" t="s">
        <v>18111</v>
      </c>
      <c r="C2440" s="4" t="s">
        <v>18112</v>
      </c>
      <c r="D2440" s="4" t="n">
        <v>2013</v>
      </c>
      <c r="E2440" s="4" t="s">
        <v>91</v>
      </c>
      <c r="F2440" s="4" t="s">
        <v>18113</v>
      </c>
      <c r="G2440" s="4" t="str">
        <f aca="false">IF(LEFT(I2440,3)="R1 ","L6",IF(D2440&gt;=2014,"L1",IF(D2440&gt;=1998,"L2",IF(D2440&gt;=1987,"L3",IF(D2440&gt;=1978,"L4",IF(D2440&gt;=1965,"L5","L6"))))))</f>
        <v>L2</v>
      </c>
      <c r="H2440" s="4" t="str">
        <f aca="false">IFERROR(INDEX(Lanes!$C$2:$C$60,MATCH(LEFT(I2440,FIND(" ",I2440)-1),Lanes!$A$2:$A$60,0)),"?")</f>
        <v>Core</v>
      </c>
      <c r="I2440" s="4" t="s">
        <v>16811</v>
      </c>
      <c r="J2440" s="4"/>
      <c r="K2440" s="4" t="s">
        <v>501</v>
      </c>
      <c r="L2440" s="4" t="s">
        <v>352</v>
      </c>
      <c r="M2440" s="4" t="s">
        <v>353</v>
      </c>
      <c r="N2440" s="4" t="s">
        <v>16692</v>
      </c>
      <c r="O2440" s="4" t="s">
        <v>18114</v>
      </c>
      <c r="P2440" s="2" t="s">
        <v>18115</v>
      </c>
      <c r="Q2440" s="2" t="s">
        <v>18116</v>
      </c>
      <c r="R2440" s="4" t="s">
        <v>50</v>
      </c>
      <c r="S2440" s="4" t="s">
        <v>18117</v>
      </c>
      <c r="T2440" s="4" t="s">
        <v>402</v>
      </c>
      <c r="U2440" s="4"/>
      <c r="V2440" s="4" t="s">
        <v>16437</v>
      </c>
      <c r="W2440" s="4"/>
      <c r="X2440" s="2" t="s">
        <v>18118</v>
      </c>
      <c r="Y2440" s="4" t="s">
        <v>54</v>
      </c>
      <c r="Z2440" s="4"/>
      <c r="AA2440" s="4"/>
      <c r="AB2440" s="4"/>
    </row>
    <row r="2441" customFormat="false" ht="75" hidden="false" customHeight="true" outlineLevel="0" collapsed="false">
      <c r="A2441" s="4" t="s">
        <v>18119</v>
      </c>
      <c r="B2441" s="4" t="s">
        <v>18111</v>
      </c>
      <c r="C2441" s="4" t="s">
        <v>18120</v>
      </c>
      <c r="D2441" s="4" t="n">
        <v>2014</v>
      </c>
      <c r="E2441" s="4" t="s">
        <v>91</v>
      </c>
      <c r="F2441" s="4" t="s">
        <v>13278</v>
      </c>
      <c r="G2441" s="4" t="str">
        <f aca="false">IF(LEFT(I2441,3)="R1 ","L6",IF(D2441&gt;=2014,"L1",IF(D2441&gt;=1998,"L2",IF(D2441&gt;=1987,"L3",IF(D2441&gt;=1978,"L4",IF(D2441&gt;=1965,"L5","L6"))))))</f>
        <v>L1</v>
      </c>
      <c r="H2441" s="4" t="str">
        <f aca="false">IFERROR(INDEX(Lanes!$C$2:$C$60,MATCH(LEFT(I2441,FIND(" ",I2441)-1),Lanes!$A$2:$A$60,0)),"?")</f>
        <v>Core</v>
      </c>
      <c r="I2441" s="4" t="s">
        <v>16811</v>
      </c>
      <c r="J2441" s="4"/>
      <c r="K2441" s="4" t="s">
        <v>501</v>
      </c>
      <c r="L2441" s="4" t="s">
        <v>352</v>
      </c>
      <c r="M2441" s="4" t="s">
        <v>353</v>
      </c>
      <c r="N2441" s="4" t="s">
        <v>16692</v>
      </c>
      <c r="O2441" s="4" t="s">
        <v>18121</v>
      </c>
      <c r="P2441" s="2" t="s">
        <v>18122</v>
      </c>
      <c r="Q2441" s="2" t="s">
        <v>18123</v>
      </c>
      <c r="R2441" s="4" t="s">
        <v>50</v>
      </c>
      <c r="S2441" s="4" t="s">
        <v>18124</v>
      </c>
      <c r="T2441" s="4" t="s">
        <v>107</v>
      </c>
      <c r="U2441" s="4"/>
      <c r="V2441" s="4" t="s">
        <v>16437</v>
      </c>
      <c r="W2441" s="4"/>
      <c r="X2441" s="2" t="s">
        <v>18118</v>
      </c>
      <c r="Y2441" s="4" t="s">
        <v>54</v>
      </c>
      <c r="Z2441" s="4"/>
      <c r="AA2441" s="4"/>
      <c r="AB2441" s="4"/>
    </row>
    <row r="2442" customFormat="false" ht="75" hidden="false" customHeight="true" outlineLevel="0" collapsed="false">
      <c r="A2442" s="4" t="s">
        <v>18125</v>
      </c>
      <c r="B2442" s="4" t="s">
        <v>18111</v>
      </c>
      <c r="C2442" s="4" t="s">
        <v>18126</v>
      </c>
      <c r="D2442" s="4" t="n">
        <v>2016</v>
      </c>
      <c r="E2442" s="4" t="s">
        <v>91</v>
      </c>
      <c r="F2442" s="4" t="s">
        <v>1142</v>
      </c>
      <c r="G2442" s="4" t="str">
        <f aca="false">IF(LEFT(I2442,3)="R1 ","L6",IF(D2442&gt;=2014,"L1",IF(D2442&gt;=1998,"L2",IF(D2442&gt;=1987,"L3",IF(D2442&gt;=1978,"L4",IF(D2442&gt;=1965,"L5","L6"))))))</f>
        <v>L1</v>
      </c>
      <c r="H2442" s="4" t="str">
        <f aca="false">IFERROR(INDEX(Lanes!$C$2:$C$60,MATCH(LEFT(I2442,FIND(" ",I2442)-1),Lanes!$A$2:$A$60,0)),"?")</f>
        <v>Core</v>
      </c>
      <c r="I2442" s="4" t="s">
        <v>16811</v>
      </c>
      <c r="J2442" s="4"/>
      <c r="K2442" s="4" t="s">
        <v>501</v>
      </c>
      <c r="L2442" s="4" t="s">
        <v>352</v>
      </c>
      <c r="M2442" s="4" t="s">
        <v>353</v>
      </c>
      <c r="N2442" s="4" t="s">
        <v>16692</v>
      </c>
      <c r="O2442" s="4" t="s">
        <v>18127</v>
      </c>
      <c r="P2442" s="2" t="s">
        <v>18128</v>
      </c>
      <c r="Q2442" s="2" t="s">
        <v>18129</v>
      </c>
      <c r="R2442" s="4" t="s">
        <v>50</v>
      </c>
      <c r="S2442" s="4" t="s">
        <v>18130</v>
      </c>
      <c r="T2442" s="4" t="s">
        <v>107</v>
      </c>
      <c r="U2442" s="4"/>
      <c r="V2442" s="4" t="s">
        <v>16437</v>
      </c>
      <c r="W2442" s="4"/>
      <c r="X2442" s="2" t="s">
        <v>18118</v>
      </c>
      <c r="Y2442" s="4" t="s">
        <v>77</v>
      </c>
      <c r="Z2442" s="4"/>
      <c r="AA2442" s="4"/>
      <c r="AB2442" s="4"/>
    </row>
    <row r="2443" customFormat="false" ht="75" hidden="false" customHeight="true" outlineLevel="0" collapsed="false">
      <c r="A2443" s="4" t="s">
        <v>18131</v>
      </c>
      <c r="B2443" s="4" t="s">
        <v>18111</v>
      </c>
      <c r="C2443" s="4" t="s">
        <v>18132</v>
      </c>
      <c r="D2443" s="4" t="n">
        <v>2019</v>
      </c>
      <c r="E2443" s="4" t="s">
        <v>91</v>
      </c>
      <c r="F2443" s="4" t="s">
        <v>1142</v>
      </c>
      <c r="G2443" s="4" t="str">
        <f aca="false">IF(LEFT(I2443,3)="R1 ","L6",IF(D2443&gt;=2014,"L1",IF(D2443&gt;=1998,"L2",IF(D2443&gt;=1987,"L3",IF(D2443&gt;=1978,"L4",IF(D2443&gt;=1965,"L5","L6"))))))</f>
        <v>L1</v>
      </c>
      <c r="H2443" s="4" t="str">
        <f aca="false">IFERROR(INDEX(Lanes!$C$2:$C$60,MATCH(LEFT(I2443,FIND(" ",I2443)-1),Lanes!$A$2:$A$60,0)),"?")</f>
        <v>Core</v>
      </c>
      <c r="I2443" s="4" t="s">
        <v>16811</v>
      </c>
      <c r="J2443" s="4"/>
      <c r="K2443" s="4" t="s">
        <v>501</v>
      </c>
      <c r="L2443" s="4" t="s">
        <v>352</v>
      </c>
      <c r="M2443" s="4" t="s">
        <v>353</v>
      </c>
      <c r="N2443" s="4" t="s">
        <v>16692</v>
      </c>
      <c r="O2443" s="4" t="s">
        <v>18133</v>
      </c>
      <c r="P2443" s="2" t="s">
        <v>18134</v>
      </c>
      <c r="Q2443" s="2" t="s">
        <v>18135</v>
      </c>
      <c r="R2443" s="4" t="s">
        <v>50</v>
      </c>
      <c r="S2443" s="4" t="s">
        <v>18136</v>
      </c>
      <c r="T2443" s="4" t="s">
        <v>107</v>
      </c>
      <c r="U2443" s="4"/>
      <c r="V2443" s="4" t="s">
        <v>16437</v>
      </c>
      <c r="W2443" s="4"/>
      <c r="X2443" s="2" t="s">
        <v>18118</v>
      </c>
      <c r="Y2443" s="4" t="s">
        <v>77</v>
      </c>
      <c r="Z2443" s="4"/>
      <c r="AA2443" s="4"/>
      <c r="AB2443" s="4"/>
    </row>
    <row r="2444" customFormat="false" ht="75" hidden="false" customHeight="true" outlineLevel="0" collapsed="false">
      <c r="A2444" s="4" t="s">
        <v>18137</v>
      </c>
      <c r="B2444" s="4" t="s">
        <v>18138</v>
      </c>
      <c r="C2444" s="4" t="s">
        <v>18139</v>
      </c>
      <c r="D2444" s="4" t="n">
        <v>2022</v>
      </c>
      <c r="E2444" s="4" t="s">
        <v>91</v>
      </c>
      <c r="F2444" s="4" t="s">
        <v>1142</v>
      </c>
      <c r="G2444" s="4" t="str">
        <f aca="false">IF(LEFT(I2444,3)="R1 ","L6",IF(D2444&gt;=2014,"L1",IF(D2444&gt;=1998,"L2",IF(D2444&gt;=1987,"L3",IF(D2444&gt;=1978,"L4",IF(D2444&gt;=1965,"L5","L6"))))))</f>
        <v>L1</v>
      </c>
      <c r="H2444" s="4" t="str">
        <f aca="false">IFERROR(INDEX(Lanes!$C$2:$C$60,MATCH(LEFT(I2444,FIND(" ",I2444)-1),Lanes!$A$2:$A$60,0)),"?")</f>
        <v>Core</v>
      </c>
      <c r="I2444" s="4" t="s">
        <v>16811</v>
      </c>
      <c r="J2444" s="4"/>
      <c r="K2444" s="4" t="s">
        <v>501</v>
      </c>
      <c r="L2444" s="4" t="s">
        <v>45</v>
      </c>
      <c r="M2444" s="4" t="s">
        <v>131</v>
      </c>
      <c r="N2444" s="4"/>
      <c r="O2444" s="4" t="s">
        <v>18140</v>
      </c>
      <c r="P2444" s="2" t="s">
        <v>18141</v>
      </c>
      <c r="Q2444" s="2" t="s">
        <v>18142</v>
      </c>
      <c r="R2444" s="4" t="s">
        <v>391</v>
      </c>
      <c r="S2444" s="4" t="s">
        <v>18139</v>
      </c>
      <c r="T2444" s="4" t="s">
        <v>402</v>
      </c>
      <c r="U2444" s="4"/>
      <c r="V2444" s="4"/>
      <c r="W2444" s="4"/>
      <c r="X2444" s="2" t="s">
        <v>18143</v>
      </c>
      <c r="Y2444" s="4" t="s">
        <v>77</v>
      </c>
      <c r="Z2444" s="4"/>
      <c r="AA2444" s="4"/>
      <c r="AB2444" s="4"/>
    </row>
    <row r="2445" customFormat="false" ht="75" hidden="false" customHeight="true" outlineLevel="0" collapsed="false">
      <c r="A2445" s="4" t="s">
        <v>18144</v>
      </c>
      <c r="B2445" s="4" t="s">
        <v>18138</v>
      </c>
      <c r="C2445" s="4" t="s">
        <v>18145</v>
      </c>
      <c r="D2445" s="4" t="n">
        <v>2025</v>
      </c>
      <c r="E2445" s="4" t="s">
        <v>91</v>
      </c>
      <c r="F2445" s="4" t="s">
        <v>1142</v>
      </c>
      <c r="G2445" s="4" t="str">
        <f aca="false">IF(LEFT(I2445,3)="R1 ","L6",IF(D2445&gt;=2014,"L1",IF(D2445&gt;=1998,"L2",IF(D2445&gt;=1987,"L3",IF(D2445&gt;=1978,"L4",IF(D2445&gt;=1965,"L5","L6"))))))</f>
        <v>L1</v>
      </c>
      <c r="H2445" s="4" t="str">
        <f aca="false">IFERROR(INDEX(Lanes!$C$2:$C$60,MATCH(LEFT(I2445,FIND(" ",I2445)-1),Lanes!$A$2:$A$60,0)),"?")</f>
        <v>Core</v>
      </c>
      <c r="I2445" s="4" t="s">
        <v>16811</v>
      </c>
      <c r="J2445" s="4"/>
      <c r="K2445" s="4" t="s">
        <v>501</v>
      </c>
      <c r="L2445" s="4" t="s">
        <v>45</v>
      </c>
      <c r="M2445" s="4" t="s">
        <v>131</v>
      </c>
      <c r="N2445" s="4"/>
      <c r="O2445" s="4" t="s">
        <v>18146</v>
      </c>
      <c r="P2445" s="2" t="s">
        <v>18147</v>
      </c>
      <c r="Q2445" s="2" t="s">
        <v>18148</v>
      </c>
      <c r="R2445" s="4" t="s">
        <v>50</v>
      </c>
      <c r="S2445" s="4" t="s">
        <v>18145</v>
      </c>
      <c r="T2445" s="4" t="s">
        <v>107</v>
      </c>
      <c r="U2445" s="4"/>
      <c r="V2445" s="4" t="s">
        <v>16645</v>
      </c>
      <c r="W2445" s="4"/>
      <c r="X2445" s="2" t="s">
        <v>18149</v>
      </c>
      <c r="Y2445" s="4" t="s">
        <v>77</v>
      </c>
      <c r="Z2445" s="4"/>
      <c r="AA2445" s="4"/>
      <c r="AB2445" s="4"/>
    </row>
    <row r="2446" customFormat="false" ht="75" hidden="false" customHeight="true" outlineLevel="0" collapsed="false">
      <c r="A2446" s="4" t="s">
        <v>18150</v>
      </c>
      <c r="B2446" s="4" t="s">
        <v>18151</v>
      </c>
      <c r="C2446" s="4" t="s">
        <v>18152</v>
      </c>
      <c r="D2446" s="4" t="n">
        <v>2024</v>
      </c>
      <c r="E2446" s="4" t="s">
        <v>91</v>
      </c>
      <c r="F2446" s="4" t="s">
        <v>13226</v>
      </c>
      <c r="G2446" s="4" t="str">
        <f aca="false">IF(LEFT(I2446,3)="R1 ","L6",IF(D2446&gt;=2014,"L1",IF(D2446&gt;=1998,"L2",IF(D2446&gt;=1987,"L3",IF(D2446&gt;=1978,"L4",IF(D2446&gt;=1965,"L5","L6"))))))</f>
        <v>L1</v>
      </c>
      <c r="H2446" s="4" t="str">
        <f aca="false">IFERROR(INDEX(Lanes!$C$2:$C$60,MATCH(LEFT(I2446,FIND(" ",I2446)-1),Lanes!$A$2:$A$60,0)),"?")</f>
        <v>Core</v>
      </c>
      <c r="I2446" s="4" t="s">
        <v>16811</v>
      </c>
      <c r="J2446" s="4"/>
      <c r="K2446" s="4" t="s">
        <v>925</v>
      </c>
      <c r="L2446" s="4" t="s">
        <v>352</v>
      </c>
      <c r="M2446" s="4" t="s">
        <v>16896</v>
      </c>
      <c r="N2446" s="4"/>
      <c r="O2446" s="4" t="s">
        <v>18153</v>
      </c>
      <c r="P2446" s="2" t="s">
        <v>18154</v>
      </c>
      <c r="Q2446" s="2" t="s">
        <v>18155</v>
      </c>
      <c r="R2446" s="4" t="s">
        <v>50</v>
      </c>
      <c r="S2446" s="4" t="s">
        <v>18156</v>
      </c>
      <c r="T2446" s="4" t="s">
        <v>107</v>
      </c>
      <c r="U2446" s="4"/>
      <c r="V2446" s="4" t="s">
        <v>18157</v>
      </c>
      <c r="W2446" s="4" t="s">
        <v>75</v>
      </c>
      <c r="X2446" s="2" t="s">
        <v>18158</v>
      </c>
      <c r="Y2446" s="4" t="s">
        <v>54</v>
      </c>
      <c r="Z2446" s="4"/>
      <c r="AA2446" s="4"/>
      <c r="AB2446" s="4"/>
    </row>
    <row r="2447" customFormat="false" ht="75" hidden="false" customHeight="true" outlineLevel="0" collapsed="false">
      <c r="A2447" s="4" t="s">
        <v>18159</v>
      </c>
      <c r="B2447" s="4" t="s">
        <v>18160</v>
      </c>
      <c r="C2447" s="4" t="s">
        <v>18161</v>
      </c>
      <c r="D2447" s="4" t="n">
        <v>2023</v>
      </c>
      <c r="E2447" s="4" t="s">
        <v>91</v>
      </c>
      <c r="F2447" s="4" t="s">
        <v>13226</v>
      </c>
      <c r="G2447" s="4" t="str">
        <f aca="false">IF(LEFT(I2447,3)="R1 ","L6",IF(D2447&gt;=2014,"L1",IF(D2447&gt;=1998,"L2",IF(D2447&gt;=1987,"L3",IF(D2447&gt;=1978,"L4",IF(D2447&gt;=1965,"L5","L6"))))))</f>
        <v>L1</v>
      </c>
      <c r="H2447" s="4" t="str">
        <f aca="false">IFERROR(INDEX(Lanes!$C$2:$C$60,MATCH(LEFT(I2447,FIND(" ",I2447)-1),Lanes!$A$2:$A$60,0)),"?")</f>
        <v>Core</v>
      </c>
      <c r="I2447" s="4" t="s">
        <v>16811</v>
      </c>
      <c r="J2447" s="4"/>
      <c r="K2447" s="4" t="s">
        <v>925</v>
      </c>
      <c r="L2447" s="4" t="s">
        <v>45</v>
      </c>
      <c r="M2447" s="4" t="s">
        <v>2413</v>
      </c>
      <c r="N2447" s="4"/>
      <c r="O2447" s="4" t="s">
        <v>18162</v>
      </c>
      <c r="P2447" s="2" t="s">
        <v>18163</v>
      </c>
      <c r="Q2447" s="2" t="s">
        <v>18164</v>
      </c>
      <c r="R2447" s="4" t="s">
        <v>50</v>
      </c>
      <c r="S2447" s="4" t="s">
        <v>18165</v>
      </c>
      <c r="T2447" s="4" t="s">
        <v>107</v>
      </c>
      <c r="U2447" s="4"/>
      <c r="V2447" s="4" t="s">
        <v>18166</v>
      </c>
      <c r="W2447" s="4"/>
      <c r="X2447" s="2" t="s">
        <v>18167</v>
      </c>
      <c r="Y2447" s="4" t="s">
        <v>77</v>
      </c>
      <c r="Z2447" s="4"/>
      <c r="AA2447" s="4"/>
      <c r="AB2447" s="4"/>
    </row>
    <row r="2448" customFormat="false" ht="75" hidden="false" customHeight="true" outlineLevel="0" collapsed="false">
      <c r="A2448" s="4" t="s">
        <v>18168</v>
      </c>
      <c r="B2448" s="4" t="s">
        <v>18169</v>
      </c>
      <c r="C2448" s="4" t="s">
        <v>18170</v>
      </c>
      <c r="D2448" s="4" t="n">
        <v>2014</v>
      </c>
      <c r="E2448" s="4" t="s">
        <v>91</v>
      </c>
      <c r="F2448" s="4" t="s">
        <v>18171</v>
      </c>
      <c r="G2448" s="4" t="str">
        <f aca="false">IF(LEFT(I2448,3)="R1 ","L6",IF(D2448&gt;=2014,"L1",IF(D2448&gt;=1998,"L2",IF(D2448&gt;=1987,"L3",IF(D2448&gt;=1978,"L4",IF(D2448&gt;=1965,"L5","L6"))))))</f>
        <v>L1</v>
      </c>
      <c r="H2448" s="4" t="str">
        <f aca="false">IFERROR(INDEX(Lanes!$C$2:$C$60,MATCH(LEFT(I2448,FIND(" ",I2448)-1),Lanes!$A$2:$A$60,0)),"?")</f>
        <v>Core</v>
      </c>
      <c r="I2448" s="4" t="s">
        <v>16811</v>
      </c>
      <c r="J2448" s="4"/>
      <c r="K2448" s="4" t="s">
        <v>501</v>
      </c>
      <c r="L2448" s="4" t="s">
        <v>229</v>
      </c>
      <c r="M2448" s="4" t="s">
        <v>18172</v>
      </c>
      <c r="N2448" s="4"/>
      <c r="O2448" s="4" t="s">
        <v>18173</v>
      </c>
      <c r="P2448" s="2" t="s">
        <v>18174</v>
      </c>
      <c r="Q2448" s="2" t="s">
        <v>18175</v>
      </c>
      <c r="R2448" s="4" t="s">
        <v>50</v>
      </c>
      <c r="S2448" s="4" t="s">
        <v>18176</v>
      </c>
      <c r="T2448" s="4" t="s">
        <v>107</v>
      </c>
      <c r="U2448" s="4"/>
      <c r="V2448" s="4" t="s">
        <v>18177</v>
      </c>
      <c r="W2448" s="4"/>
      <c r="X2448" s="2" t="s">
        <v>18178</v>
      </c>
      <c r="Y2448" s="4" t="s">
        <v>54</v>
      </c>
      <c r="Z2448" s="4"/>
      <c r="AA2448" s="4"/>
      <c r="AB2448" s="4"/>
    </row>
    <row r="2449" customFormat="false" ht="75" hidden="false" customHeight="true" outlineLevel="0" collapsed="false">
      <c r="A2449" s="4" t="s">
        <v>18179</v>
      </c>
      <c r="B2449" s="4" t="s">
        <v>18169</v>
      </c>
      <c r="C2449" s="4" t="s">
        <v>18180</v>
      </c>
      <c r="D2449" s="4" t="n">
        <v>2018</v>
      </c>
      <c r="E2449" s="4" t="s">
        <v>91</v>
      </c>
      <c r="F2449" s="4" t="s">
        <v>18181</v>
      </c>
      <c r="G2449" s="4" t="str">
        <f aca="false">IF(LEFT(I2449,3)="R1 ","L6",IF(D2449&gt;=2014,"L1",IF(D2449&gt;=1998,"L2",IF(D2449&gt;=1987,"L3",IF(D2449&gt;=1978,"L4",IF(D2449&gt;=1965,"L5","L6"))))))</f>
        <v>L1</v>
      </c>
      <c r="H2449" s="4" t="str">
        <f aca="false">IFERROR(INDEX(Lanes!$C$2:$C$60,MATCH(LEFT(I2449,FIND(" ",I2449)-1),Lanes!$A$2:$A$60,0)),"?")</f>
        <v>Core</v>
      </c>
      <c r="I2449" s="4" t="s">
        <v>16811</v>
      </c>
      <c r="J2449" s="4"/>
      <c r="K2449" s="4" t="s">
        <v>501</v>
      </c>
      <c r="L2449" s="4" t="s">
        <v>229</v>
      </c>
      <c r="M2449" s="4" t="s">
        <v>18172</v>
      </c>
      <c r="N2449" s="4"/>
      <c r="O2449" s="4" t="s">
        <v>18182</v>
      </c>
      <c r="P2449" s="2" t="s">
        <v>18183</v>
      </c>
      <c r="Q2449" s="2" t="s">
        <v>18184</v>
      </c>
      <c r="R2449" s="4" t="s">
        <v>50</v>
      </c>
      <c r="S2449" s="4" t="s">
        <v>18185</v>
      </c>
      <c r="T2449" s="4" t="s">
        <v>107</v>
      </c>
      <c r="U2449" s="4"/>
      <c r="V2449" s="4" t="s">
        <v>18177</v>
      </c>
      <c r="W2449" s="4"/>
      <c r="X2449" s="2" t="s">
        <v>18178</v>
      </c>
      <c r="Y2449" s="4" t="s">
        <v>54</v>
      </c>
      <c r="Z2449" s="4"/>
      <c r="AA2449" s="4"/>
      <c r="AB2449" s="4"/>
    </row>
    <row r="2450" customFormat="false" ht="75" hidden="false" customHeight="true" outlineLevel="0" collapsed="false">
      <c r="A2450" s="4" t="s">
        <v>18186</v>
      </c>
      <c r="B2450" s="4" t="s">
        <v>18187</v>
      </c>
      <c r="C2450" s="4" t="s">
        <v>18188</v>
      </c>
      <c r="D2450" s="4" t="n">
        <v>2023</v>
      </c>
      <c r="E2450" s="4" t="s">
        <v>91</v>
      </c>
      <c r="F2450" s="4" t="s">
        <v>15054</v>
      </c>
      <c r="G2450" s="4" t="str">
        <f aca="false">IF(LEFT(I2450,3)="R1 ","L6",IF(D2450&gt;=2014,"L1",IF(D2450&gt;=1998,"L2",IF(D2450&gt;=1987,"L3",IF(D2450&gt;=1978,"L4",IF(D2450&gt;=1965,"L5","L6"))))))</f>
        <v>L1</v>
      </c>
      <c r="H2450" s="4" t="str">
        <f aca="false">IFERROR(INDEX(Lanes!$C$2:$C$60,MATCH(LEFT(I2450,FIND(" ",I2450)-1),Lanes!$A$2:$A$60,0)),"?")</f>
        <v>Core</v>
      </c>
      <c r="I2450" s="4" t="s">
        <v>16811</v>
      </c>
      <c r="J2450" s="4"/>
      <c r="K2450" s="4" t="s">
        <v>501</v>
      </c>
      <c r="L2450" s="4" t="s">
        <v>887</v>
      </c>
      <c r="M2450" s="4" t="s">
        <v>18189</v>
      </c>
      <c r="N2450" s="4"/>
      <c r="O2450" s="4" t="s">
        <v>18190</v>
      </c>
      <c r="P2450" s="2" t="s">
        <v>18191</v>
      </c>
      <c r="Q2450" s="2" t="s">
        <v>18192</v>
      </c>
      <c r="R2450" s="4" t="s">
        <v>50</v>
      </c>
      <c r="S2450" s="4" t="s">
        <v>18188</v>
      </c>
      <c r="T2450" s="4" t="s">
        <v>107</v>
      </c>
      <c r="U2450" s="4"/>
      <c r="V2450" s="4"/>
      <c r="W2450" s="4"/>
      <c r="X2450" s="2" t="s">
        <v>18193</v>
      </c>
      <c r="Y2450" s="4" t="s">
        <v>77</v>
      </c>
      <c r="Z2450" s="4"/>
      <c r="AA2450" s="4"/>
      <c r="AB2450" s="4"/>
    </row>
    <row r="2451" customFormat="false" ht="75" hidden="false" customHeight="true" outlineLevel="0" collapsed="false">
      <c r="A2451" s="4" t="s">
        <v>18194</v>
      </c>
      <c r="B2451" s="4" t="s">
        <v>18187</v>
      </c>
      <c r="C2451" s="4" t="s">
        <v>18195</v>
      </c>
      <c r="D2451" s="4" t="n">
        <v>2025</v>
      </c>
      <c r="E2451" s="4" t="s">
        <v>91</v>
      </c>
      <c r="F2451" s="4" t="s">
        <v>15054</v>
      </c>
      <c r="G2451" s="4" t="str">
        <f aca="false">IF(LEFT(I2451,3)="R1 ","L6",IF(D2451&gt;=2014,"L1",IF(D2451&gt;=1998,"L2",IF(D2451&gt;=1987,"L3",IF(D2451&gt;=1978,"L4",IF(D2451&gt;=1965,"L5","L6"))))))</f>
        <v>L1</v>
      </c>
      <c r="H2451" s="4" t="str">
        <f aca="false">IFERROR(INDEX(Lanes!$C$2:$C$60,MATCH(LEFT(I2451,FIND(" ",I2451)-1),Lanes!$A$2:$A$60,0)),"?")</f>
        <v>Core</v>
      </c>
      <c r="I2451" s="4" t="s">
        <v>16811</v>
      </c>
      <c r="J2451" s="4"/>
      <c r="K2451" s="4" t="s">
        <v>501</v>
      </c>
      <c r="L2451" s="4" t="s">
        <v>887</v>
      </c>
      <c r="M2451" s="4" t="s">
        <v>18189</v>
      </c>
      <c r="N2451" s="4"/>
      <c r="O2451" s="4" t="s">
        <v>18196</v>
      </c>
      <c r="P2451" s="2" t="s">
        <v>18197</v>
      </c>
      <c r="Q2451" s="2" t="s">
        <v>18198</v>
      </c>
      <c r="R2451" s="4" t="s">
        <v>50</v>
      </c>
      <c r="S2451" s="4" t="s">
        <v>18195</v>
      </c>
      <c r="T2451" s="4" t="s">
        <v>107</v>
      </c>
      <c r="U2451" s="4"/>
      <c r="V2451" s="4"/>
      <c r="W2451" s="4"/>
      <c r="X2451" s="2" t="s">
        <v>18193</v>
      </c>
      <c r="Y2451" s="4" t="s">
        <v>77</v>
      </c>
      <c r="Z2451" s="4"/>
      <c r="AA2451" s="4"/>
      <c r="AB2451" s="4"/>
    </row>
    <row r="2452" customFormat="false" ht="75" hidden="false" customHeight="true" outlineLevel="0" collapsed="false">
      <c r="A2452" s="4" t="s">
        <v>18199</v>
      </c>
      <c r="B2452" s="4" t="s">
        <v>18200</v>
      </c>
      <c r="C2452" s="4" t="s">
        <v>18201</v>
      </c>
      <c r="D2452" s="4" t="n">
        <v>2021</v>
      </c>
      <c r="E2452" s="4" t="s">
        <v>413</v>
      </c>
      <c r="F2452" s="4" t="s">
        <v>10287</v>
      </c>
      <c r="G2452" s="4" t="str">
        <f aca="false">IF(LEFT(I2452,3)="R1 ","L6",IF(D2452&gt;=2014,"L1",IF(D2452&gt;=1998,"L2",IF(D2452&gt;=1987,"L3",IF(D2452&gt;=1978,"L4",IF(D2452&gt;=1965,"L5","L6"))))))</f>
        <v>L1</v>
      </c>
      <c r="H2452" s="4" t="str">
        <f aca="false">IFERROR(INDEX(Lanes!$C$2:$C$60,MATCH(LEFT(I2452,FIND(" ",I2452)-1),Lanes!$A$2:$A$60,0)),"?")</f>
        <v>Core</v>
      </c>
      <c r="I2452" s="4" t="s">
        <v>5469</v>
      </c>
      <c r="J2452" s="4"/>
      <c r="K2452" s="4" t="s">
        <v>44</v>
      </c>
      <c r="L2452" s="4" t="s">
        <v>10491</v>
      </c>
      <c r="M2452" s="4" t="s">
        <v>10492</v>
      </c>
      <c r="N2452" s="4" t="s">
        <v>10491</v>
      </c>
      <c r="O2452" s="4" t="s">
        <v>18202</v>
      </c>
      <c r="P2452" s="2" t="s">
        <v>18203</v>
      </c>
      <c r="Q2452" s="2" t="s">
        <v>18204</v>
      </c>
      <c r="R2452" s="4" t="s">
        <v>50</v>
      </c>
      <c r="S2452" s="4" t="s">
        <v>18205</v>
      </c>
      <c r="T2452" s="4" t="s">
        <v>402</v>
      </c>
      <c r="U2452" s="4"/>
      <c r="V2452" s="4"/>
      <c r="W2452" s="4"/>
      <c r="X2452" s="2" t="s">
        <v>18206</v>
      </c>
      <c r="Y2452" s="4" t="s">
        <v>77</v>
      </c>
      <c r="Z2452" s="4"/>
      <c r="AA2452" s="4"/>
      <c r="AB2452" s="4"/>
    </row>
    <row r="2453" customFormat="false" ht="75" hidden="false" customHeight="true" outlineLevel="0" collapsed="false">
      <c r="A2453" s="4" t="s">
        <v>18207</v>
      </c>
      <c r="B2453" s="4" t="s">
        <v>18208</v>
      </c>
      <c r="C2453" s="4" t="s">
        <v>18209</v>
      </c>
      <c r="D2453" s="4" t="n">
        <v>2020</v>
      </c>
      <c r="E2453" s="4" t="s">
        <v>91</v>
      </c>
      <c r="F2453" s="4" t="s">
        <v>7469</v>
      </c>
      <c r="G2453" s="4" t="str">
        <f aca="false">IF(LEFT(I2453,3)="R1 ","L6",IF(D2453&gt;=2014,"L1",IF(D2453&gt;=1998,"L2",IF(D2453&gt;=1987,"L3",IF(D2453&gt;=1978,"L4",IF(D2453&gt;=1965,"L5","L6"))))))</f>
        <v>L1</v>
      </c>
      <c r="H2453" s="4" t="str">
        <f aca="false">IFERROR(INDEX(Lanes!$C$2:$C$60,MATCH(LEFT(I2453,FIND(" ",I2453)-1),Lanes!$A$2:$A$60,0)),"?")</f>
        <v>Core</v>
      </c>
      <c r="I2453" s="4" t="s">
        <v>5469</v>
      </c>
      <c r="J2453" s="4" t="s">
        <v>9613</v>
      </c>
      <c r="K2453" s="4" t="s">
        <v>44</v>
      </c>
      <c r="L2453" s="4" t="s">
        <v>472</v>
      </c>
      <c r="M2453" s="4" t="s">
        <v>18210</v>
      </c>
      <c r="N2453" s="4"/>
      <c r="O2453" s="4" t="s">
        <v>18211</v>
      </c>
      <c r="P2453" s="2" t="s">
        <v>18212</v>
      </c>
      <c r="Q2453" s="2" t="s">
        <v>18213</v>
      </c>
      <c r="R2453" s="4" t="s">
        <v>50</v>
      </c>
      <c r="S2453" s="4" t="s">
        <v>18214</v>
      </c>
      <c r="T2453" s="4" t="s">
        <v>107</v>
      </c>
      <c r="U2453" s="4"/>
      <c r="V2453" s="4"/>
      <c r="W2453" s="4"/>
      <c r="X2453" s="2" t="s">
        <v>18215</v>
      </c>
      <c r="Y2453" s="4" t="s">
        <v>54</v>
      </c>
      <c r="Z2453" s="4"/>
      <c r="AA2453" s="4"/>
      <c r="AB2453" s="4"/>
    </row>
    <row r="2454" customFormat="false" ht="75" hidden="false" customHeight="true" outlineLevel="0" collapsed="false">
      <c r="A2454" s="4" t="s">
        <v>18216</v>
      </c>
      <c r="B2454" s="4" t="s">
        <v>18208</v>
      </c>
      <c r="C2454" s="4" t="s">
        <v>18217</v>
      </c>
      <c r="D2454" s="4" t="n">
        <v>2021</v>
      </c>
      <c r="E2454" s="4" t="s">
        <v>91</v>
      </c>
      <c r="F2454" s="4" t="s">
        <v>7469</v>
      </c>
      <c r="G2454" s="4" t="str">
        <f aca="false">IF(LEFT(I2454,3)="R1 ","L6",IF(D2454&gt;=2014,"L1",IF(D2454&gt;=1998,"L2",IF(D2454&gt;=1987,"L3",IF(D2454&gt;=1978,"L4",IF(D2454&gt;=1965,"L5","L6"))))))</f>
        <v>L1</v>
      </c>
      <c r="H2454" s="4" t="str">
        <f aca="false">IFERROR(INDEX(Lanes!$C$2:$C$60,MATCH(LEFT(I2454,FIND(" ",I2454)-1),Lanes!$A$2:$A$60,0)),"?")</f>
        <v>Core</v>
      </c>
      <c r="I2454" s="4" t="s">
        <v>5469</v>
      </c>
      <c r="J2454" s="4"/>
      <c r="K2454" s="4" t="s">
        <v>44</v>
      </c>
      <c r="L2454" s="4" t="s">
        <v>45</v>
      </c>
      <c r="M2454" s="4" t="s">
        <v>18218</v>
      </c>
      <c r="N2454" s="4"/>
      <c r="O2454" s="4" t="s">
        <v>18219</v>
      </c>
      <c r="P2454" s="2" t="s">
        <v>18220</v>
      </c>
      <c r="Q2454" s="2" t="s">
        <v>18221</v>
      </c>
      <c r="R2454" s="4" t="s">
        <v>50</v>
      </c>
      <c r="S2454" s="4" t="s">
        <v>18222</v>
      </c>
      <c r="T2454" s="4" t="s">
        <v>107</v>
      </c>
      <c r="U2454" s="4"/>
      <c r="V2454" s="4"/>
      <c r="W2454" s="4"/>
      <c r="X2454" s="2" t="s">
        <v>18223</v>
      </c>
      <c r="Y2454" s="4" t="s">
        <v>54</v>
      </c>
      <c r="Z2454" s="4"/>
      <c r="AA2454" s="4"/>
      <c r="AB2454" s="4"/>
    </row>
    <row r="2455" customFormat="false" ht="75" hidden="false" customHeight="true" outlineLevel="0" collapsed="false">
      <c r="A2455" s="4" t="s">
        <v>18224</v>
      </c>
      <c r="B2455" s="4" t="s">
        <v>18225</v>
      </c>
      <c r="C2455" s="4" t="s">
        <v>18226</v>
      </c>
      <c r="D2455" s="4" t="n">
        <v>2024</v>
      </c>
      <c r="E2455" s="4" t="s">
        <v>91</v>
      </c>
      <c r="F2455" s="4" t="s">
        <v>1142</v>
      </c>
      <c r="G2455" s="4" t="str">
        <f aca="false">IF(LEFT(I2455,3)="R1 ","L6",IF(D2455&gt;=2014,"L1",IF(D2455&gt;=1998,"L2",IF(D2455&gt;=1987,"L3",IF(D2455&gt;=1978,"L4",IF(D2455&gt;=1965,"L5","L6"))))))</f>
        <v>L1</v>
      </c>
      <c r="H2455" s="4" t="str">
        <f aca="false">IFERROR(INDEX(Lanes!$C$2:$C$60,MATCH(LEFT(I2455,FIND(" ",I2455)-1),Lanes!$A$2:$A$60,0)),"?")</f>
        <v>Core</v>
      </c>
      <c r="I2455" s="4" t="s">
        <v>5469</v>
      </c>
      <c r="J2455" s="4"/>
      <c r="K2455" s="4" t="s">
        <v>44</v>
      </c>
      <c r="L2455" s="4" t="s">
        <v>45</v>
      </c>
      <c r="M2455" s="4" t="s">
        <v>15875</v>
      </c>
      <c r="N2455" s="4"/>
      <c r="O2455" s="4" t="s">
        <v>18227</v>
      </c>
      <c r="P2455" s="2" t="s">
        <v>18228</v>
      </c>
      <c r="Q2455" s="2" t="s">
        <v>18229</v>
      </c>
      <c r="R2455" s="4" t="s">
        <v>50</v>
      </c>
      <c r="S2455" s="4" t="s">
        <v>18230</v>
      </c>
      <c r="T2455" s="4" t="s">
        <v>107</v>
      </c>
      <c r="U2455" s="4"/>
      <c r="V2455" s="4"/>
      <c r="W2455" s="4"/>
      <c r="X2455" s="2" t="s">
        <v>18231</v>
      </c>
      <c r="Y2455" s="4" t="s">
        <v>54</v>
      </c>
      <c r="Z2455" s="4"/>
      <c r="AA2455" s="4"/>
      <c r="AB2455" s="4"/>
    </row>
    <row r="2456" customFormat="false" ht="75" hidden="false" customHeight="true" outlineLevel="0" collapsed="false">
      <c r="A2456" s="4" t="s">
        <v>18232</v>
      </c>
      <c r="B2456" s="4" t="s">
        <v>18233</v>
      </c>
      <c r="C2456" s="4" t="s">
        <v>18234</v>
      </c>
      <c r="D2456" s="4" t="n">
        <v>2024</v>
      </c>
      <c r="E2456" s="4" t="s">
        <v>91</v>
      </c>
      <c r="F2456" s="4" t="s">
        <v>1142</v>
      </c>
      <c r="G2456" s="4" t="str">
        <f aca="false">IF(LEFT(I2456,3)="R1 ","L6",IF(D2456&gt;=2014,"L1",IF(D2456&gt;=1998,"L2",IF(D2456&gt;=1987,"L3",IF(D2456&gt;=1978,"L4",IF(D2456&gt;=1965,"L5","L6"))))))</f>
        <v>L1</v>
      </c>
      <c r="H2456" s="4" t="str">
        <f aca="false">IFERROR(INDEX(Lanes!$C$2:$C$60,MATCH(LEFT(I2456,FIND(" ",I2456)-1),Lanes!$A$2:$A$60,0)),"?")</f>
        <v>Core</v>
      </c>
      <c r="I2456" s="4" t="s">
        <v>5469</v>
      </c>
      <c r="J2456" s="4" t="s">
        <v>9346</v>
      </c>
      <c r="K2456" s="4" t="s">
        <v>3624</v>
      </c>
      <c r="L2456" s="4" t="s">
        <v>516</v>
      </c>
      <c r="M2456" s="4" t="s">
        <v>18235</v>
      </c>
      <c r="N2456" s="4" t="s">
        <v>11260</v>
      </c>
      <c r="O2456" s="4" t="s">
        <v>18236</v>
      </c>
      <c r="P2456" s="2" t="s">
        <v>18237</v>
      </c>
      <c r="Q2456" s="2" t="s">
        <v>18238</v>
      </c>
      <c r="R2456" s="4" t="s">
        <v>50</v>
      </c>
      <c r="S2456" s="4" t="s">
        <v>18239</v>
      </c>
      <c r="T2456" s="4" t="s">
        <v>402</v>
      </c>
      <c r="U2456" s="4"/>
      <c r="V2456" s="4"/>
      <c r="W2456" s="4"/>
      <c r="X2456" s="2" t="s">
        <v>18240</v>
      </c>
      <c r="Y2456" s="4" t="s">
        <v>77</v>
      </c>
      <c r="Z2456" s="4"/>
      <c r="AA2456" s="4"/>
      <c r="AB2456" s="4"/>
    </row>
    <row r="2457" customFormat="false" ht="75" hidden="false" customHeight="true" outlineLevel="0" collapsed="false">
      <c r="A2457" s="4" t="s">
        <v>18241</v>
      </c>
      <c r="B2457" s="4" t="s">
        <v>18242</v>
      </c>
      <c r="C2457" s="4" t="s">
        <v>18243</v>
      </c>
      <c r="D2457" s="4" t="n">
        <v>2023</v>
      </c>
      <c r="E2457" s="4" t="s">
        <v>91</v>
      </c>
      <c r="F2457" s="4" t="s">
        <v>18244</v>
      </c>
      <c r="G2457" s="4" t="str">
        <f aca="false">IF(LEFT(I2457,3)="R1 ","L6",IF(D2457&gt;=2014,"L1",IF(D2457&gt;=1998,"L2",IF(D2457&gt;=1987,"L3",IF(D2457&gt;=1978,"L4",IF(D2457&gt;=1965,"L5","L6"))))))</f>
        <v>L1</v>
      </c>
      <c r="H2457" s="4" t="str">
        <f aca="false">IFERROR(INDEX(Lanes!$C$2:$C$60,MATCH(LEFT(I2457,FIND(" ",I2457)-1),Lanes!$A$2:$A$60,0)),"?")</f>
        <v>Core</v>
      </c>
      <c r="I2457" s="4" t="s">
        <v>11546</v>
      </c>
      <c r="J2457" s="4" t="s">
        <v>9613</v>
      </c>
      <c r="K2457" s="4" t="s">
        <v>370</v>
      </c>
      <c r="L2457" s="4" t="s">
        <v>45</v>
      </c>
      <c r="M2457" s="4" t="s">
        <v>131</v>
      </c>
      <c r="N2457" s="4"/>
      <c r="O2457" s="4" t="s">
        <v>18245</v>
      </c>
      <c r="P2457" s="2" t="s">
        <v>18246</v>
      </c>
      <c r="Q2457" s="2" t="s">
        <v>18247</v>
      </c>
      <c r="R2457" s="4" t="s">
        <v>50</v>
      </c>
      <c r="S2457" s="4" t="s">
        <v>18248</v>
      </c>
      <c r="T2457" s="4" t="s">
        <v>107</v>
      </c>
      <c r="U2457" s="4"/>
      <c r="V2457" s="4"/>
      <c r="W2457" s="4"/>
      <c r="X2457" s="2" t="s">
        <v>18249</v>
      </c>
      <c r="Y2457" s="4" t="s">
        <v>77</v>
      </c>
      <c r="Z2457" s="4"/>
      <c r="AA2457" s="4"/>
      <c r="AB2457" s="4"/>
    </row>
    <row r="2458" customFormat="false" ht="75" hidden="false" customHeight="true" outlineLevel="0" collapsed="false">
      <c r="A2458" s="4" t="s">
        <v>18250</v>
      </c>
      <c r="B2458" s="4" t="s">
        <v>18251</v>
      </c>
      <c r="C2458" s="4" t="s">
        <v>18252</v>
      </c>
      <c r="D2458" s="4" t="n">
        <v>2022</v>
      </c>
      <c r="E2458" s="4" t="s">
        <v>91</v>
      </c>
      <c r="F2458" s="4" t="s">
        <v>18253</v>
      </c>
      <c r="G2458" s="4" t="str">
        <f aca="false">IF(LEFT(I2458,3)="R1 ","L6",IF(D2458&gt;=2014,"L1",IF(D2458&gt;=1998,"L2",IF(D2458&gt;=1987,"L3",IF(D2458&gt;=1978,"L4",IF(D2458&gt;=1965,"L5","L6"))))))</f>
        <v>L1</v>
      </c>
      <c r="H2458" s="4" t="str">
        <f aca="false">IFERROR(INDEX(Lanes!$C$2:$C$60,MATCH(LEFT(I2458,FIND(" ",I2458)-1),Lanes!$A$2:$A$60,0)),"?")</f>
        <v>Core</v>
      </c>
      <c r="I2458" s="4" t="s">
        <v>11546</v>
      </c>
      <c r="J2458" s="4"/>
      <c r="K2458" s="4" t="s">
        <v>370</v>
      </c>
      <c r="L2458" s="4" t="s">
        <v>516</v>
      </c>
      <c r="M2458" s="4" t="s">
        <v>287</v>
      </c>
      <c r="N2458" s="4"/>
      <c r="O2458" s="4" t="s">
        <v>18254</v>
      </c>
      <c r="P2458" s="2" t="s">
        <v>18255</v>
      </c>
      <c r="Q2458" s="2" t="s">
        <v>18256</v>
      </c>
      <c r="R2458" s="4" t="s">
        <v>50</v>
      </c>
      <c r="S2458" s="4" t="s">
        <v>18257</v>
      </c>
      <c r="T2458" s="4" t="s">
        <v>402</v>
      </c>
      <c r="U2458" s="4"/>
      <c r="V2458" s="4"/>
      <c r="W2458" s="4"/>
      <c r="X2458" s="2" t="s">
        <v>18258</v>
      </c>
      <c r="Y2458" s="4" t="s">
        <v>54</v>
      </c>
      <c r="Z2458" s="4"/>
      <c r="AA2458" s="4"/>
      <c r="AB2458" s="4"/>
    </row>
    <row r="2459" customFormat="false" ht="75" hidden="false" customHeight="true" outlineLevel="0" collapsed="false">
      <c r="A2459" s="4" t="s">
        <v>18259</v>
      </c>
      <c r="B2459" s="4" t="s">
        <v>18260</v>
      </c>
      <c r="C2459" s="4" t="s">
        <v>18261</v>
      </c>
      <c r="D2459" s="4" t="n">
        <v>2018</v>
      </c>
      <c r="E2459" s="4" t="s">
        <v>91</v>
      </c>
      <c r="F2459" s="4" t="s">
        <v>2916</v>
      </c>
      <c r="G2459" s="4" t="str">
        <f aca="false">IF(LEFT(I2459,3)="R1 ","L6",IF(D2459&gt;=2014,"L1",IF(D2459&gt;=1998,"L2",IF(D2459&gt;=1987,"L3",IF(D2459&gt;=1978,"L4",IF(D2459&gt;=1965,"L5","L6"))))))</f>
        <v>L1</v>
      </c>
      <c r="H2459" s="4" t="str">
        <f aca="false">IFERROR(INDEX(Lanes!$C$2:$C$60,MATCH(LEFT(I2459,FIND(" ",I2459)-1),Lanes!$A$2:$A$60,0)),"?")</f>
        <v>Core</v>
      </c>
      <c r="I2459" s="4" t="s">
        <v>11546</v>
      </c>
      <c r="J2459" s="4"/>
      <c r="K2459" s="4" t="s">
        <v>370</v>
      </c>
      <c r="L2459" s="4" t="s">
        <v>45</v>
      </c>
      <c r="M2459" s="4" t="s">
        <v>131</v>
      </c>
      <c r="N2459" s="4"/>
      <c r="O2459" s="4" t="s">
        <v>18262</v>
      </c>
      <c r="P2459" s="2" t="s">
        <v>18263</v>
      </c>
      <c r="Q2459" s="2" t="s">
        <v>18264</v>
      </c>
      <c r="R2459" s="4" t="s">
        <v>50</v>
      </c>
      <c r="S2459" s="4" t="s">
        <v>18265</v>
      </c>
      <c r="T2459" s="4" t="s">
        <v>107</v>
      </c>
      <c r="U2459" s="4"/>
      <c r="V2459" s="4"/>
      <c r="W2459" s="4"/>
      <c r="X2459" s="2" t="s">
        <v>18266</v>
      </c>
      <c r="Y2459" s="4" t="s">
        <v>77</v>
      </c>
      <c r="Z2459" s="4"/>
      <c r="AA2459" s="4"/>
      <c r="AB2459" s="4"/>
    </row>
    <row r="2460" customFormat="false" ht="75" hidden="false" customHeight="true" outlineLevel="0" collapsed="false">
      <c r="A2460" s="4" t="s">
        <v>18267</v>
      </c>
      <c r="B2460" s="4" t="s">
        <v>18268</v>
      </c>
      <c r="C2460" s="4" t="s">
        <v>18269</v>
      </c>
      <c r="D2460" s="4" t="n">
        <v>2023</v>
      </c>
      <c r="E2460" s="4" t="s">
        <v>91</v>
      </c>
      <c r="F2460" s="4" t="s">
        <v>18270</v>
      </c>
      <c r="G2460" s="4" t="str">
        <f aca="false">IF(LEFT(I2460,3)="R1 ","L6",IF(D2460&gt;=2014,"L1",IF(D2460&gt;=1998,"L2",IF(D2460&gt;=1987,"L3",IF(D2460&gt;=1978,"L4",IF(D2460&gt;=1965,"L5","L6"))))))</f>
        <v>L1</v>
      </c>
      <c r="H2460" s="4" t="str">
        <f aca="false">IFERROR(INDEX(Lanes!$C$2:$C$60,MATCH(LEFT(I2460,FIND(" ",I2460)-1),Lanes!$A$2:$A$60,0)),"?")</f>
        <v>Core</v>
      </c>
      <c r="I2460" s="4" t="s">
        <v>11546</v>
      </c>
      <c r="J2460" s="4" t="s">
        <v>9613</v>
      </c>
      <c r="K2460" s="4" t="s">
        <v>44</v>
      </c>
      <c r="L2460" s="4" t="s">
        <v>45</v>
      </c>
      <c r="M2460" s="4" t="s">
        <v>131</v>
      </c>
      <c r="N2460" s="4"/>
      <c r="O2460" s="4" t="s">
        <v>7165</v>
      </c>
      <c r="P2460" s="2" t="s">
        <v>18271</v>
      </c>
      <c r="Q2460" s="2" t="s">
        <v>18272</v>
      </c>
      <c r="R2460" s="4" t="s">
        <v>50</v>
      </c>
      <c r="S2460" s="4" t="s">
        <v>18273</v>
      </c>
      <c r="T2460" s="4" t="s">
        <v>107</v>
      </c>
      <c r="U2460" s="4"/>
      <c r="V2460" s="4"/>
      <c r="W2460" s="4"/>
      <c r="X2460" s="2" t="s">
        <v>18274</v>
      </c>
      <c r="Y2460" s="4" t="s">
        <v>54</v>
      </c>
      <c r="Z2460" s="4"/>
      <c r="AA2460" s="4"/>
      <c r="AB2460" s="4"/>
    </row>
    <row r="2461" customFormat="false" ht="75" hidden="false" customHeight="true" outlineLevel="0" collapsed="false">
      <c r="A2461" s="4" t="s">
        <v>18275</v>
      </c>
      <c r="B2461" s="4" t="s">
        <v>18276</v>
      </c>
      <c r="C2461" s="4" t="s">
        <v>18277</v>
      </c>
      <c r="D2461" s="4" t="n">
        <v>2024</v>
      </c>
      <c r="E2461" s="4" t="s">
        <v>91</v>
      </c>
      <c r="F2461" s="4" t="s">
        <v>9135</v>
      </c>
      <c r="G2461" s="4" t="str">
        <f aca="false">IF(LEFT(I2461,3)="R1 ","L6",IF(D2461&gt;=2014,"L1",IF(D2461&gt;=1998,"L2",IF(D2461&gt;=1987,"L3",IF(D2461&gt;=1978,"L4",IF(D2461&gt;=1965,"L5","L6"))))))</f>
        <v>L1</v>
      </c>
      <c r="H2461" s="4" t="str">
        <f aca="false">IFERROR(INDEX(Lanes!$C$2:$C$60,MATCH(LEFT(I2461,FIND(" ",I2461)-1),Lanes!$A$2:$A$60,0)),"?")</f>
        <v>Core</v>
      </c>
      <c r="I2461" s="4" t="s">
        <v>11546</v>
      </c>
      <c r="J2461" s="4"/>
      <c r="K2461" s="4" t="s">
        <v>69</v>
      </c>
      <c r="L2461" s="4" t="s">
        <v>472</v>
      </c>
      <c r="M2461" s="4" t="s">
        <v>18278</v>
      </c>
      <c r="N2461" s="4"/>
      <c r="O2461" s="4" t="s">
        <v>18279</v>
      </c>
      <c r="P2461" s="2" t="s">
        <v>18280</v>
      </c>
      <c r="Q2461" s="2" t="s">
        <v>18281</v>
      </c>
      <c r="R2461" s="4" t="s">
        <v>50</v>
      </c>
      <c r="S2461" s="4" t="s">
        <v>18282</v>
      </c>
      <c r="T2461" s="4" t="s">
        <v>107</v>
      </c>
      <c r="U2461" s="4"/>
      <c r="V2461" s="4"/>
      <c r="W2461" s="4"/>
      <c r="X2461" s="2" t="s">
        <v>18283</v>
      </c>
      <c r="Y2461" s="4" t="s">
        <v>54</v>
      </c>
      <c r="Z2461" s="4"/>
      <c r="AA2461" s="4"/>
      <c r="AB2461" s="4"/>
    </row>
    <row r="2462" customFormat="false" ht="75" hidden="false" customHeight="true" outlineLevel="0" collapsed="false">
      <c r="A2462" s="4" t="s">
        <v>18284</v>
      </c>
      <c r="B2462" s="4" t="s">
        <v>18285</v>
      </c>
      <c r="C2462" s="4" t="s">
        <v>18286</v>
      </c>
      <c r="D2462" s="4" t="n">
        <v>2025</v>
      </c>
      <c r="E2462" s="4" t="s">
        <v>91</v>
      </c>
      <c r="F2462" s="4" t="s">
        <v>1537</v>
      </c>
      <c r="G2462" s="4" t="str">
        <f aca="false">IF(LEFT(I2462,3)="R1 ","L6",IF(D2462&gt;=2014,"L1",IF(D2462&gt;=1998,"L2",IF(D2462&gt;=1987,"L3",IF(D2462&gt;=1978,"L4",IF(D2462&gt;=1965,"L5","L6"))))))</f>
        <v>L1</v>
      </c>
      <c r="H2462" s="4" t="str">
        <f aca="false">IFERROR(INDEX(Lanes!$C$2:$C$60,MATCH(LEFT(I2462,FIND(" ",I2462)-1),Lanes!$A$2:$A$60,0)),"?")</f>
        <v>Core</v>
      </c>
      <c r="I2462" s="4" t="s">
        <v>14242</v>
      </c>
      <c r="J2462" s="4" t="s">
        <v>9613</v>
      </c>
      <c r="K2462" s="4" t="s">
        <v>44</v>
      </c>
      <c r="L2462" s="4" t="s">
        <v>887</v>
      </c>
      <c r="M2462" s="4" t="s">
        <v>18287</v>
      </c>
      <c r="N2462" s="4"/>
      <c r="O2462" s="4" t="s">
        <v>18288</v>
      </c>
      <c r="P2462" s="2" t="s">
        <v>18289</v>
      </c>
      <c r="Q2462" s="2" t="s">
        <v>18290</v>
      </c>
      <c r="R2462" s="4" t="s">
        <v>50</v>
      </c>
      <c r="S2462" s="4" t="s">
        <v>18291</v>
      </c>
      <c r="T2462" s="4" t="s">
        <v>402</v>
      </c>
      <c r="U2462" s="4"/>
      <c r="V2462" s="4" t="s">
        <v>13539</v>
      </c>
      <c r="W2462" s="4"/>
      <c r="X2462" s="2" t="s">
        <v>18292</v>
      </c>
      <c r="Y2462" s="4" t="s">
        <v>54</v>
      </c>
      <c r="Z2462" s="4"/>
      <c r="AA2462" s="4"/>
      <c r="AB2462" s="4"/>
    </row>
    <row r="2463" customFormat="false" ht="75" hidden="false" customHeight="true" outlineLevel="0" collapsed="false">
      <c r="A2463" s="4" t="s">
        <v>18293</v>
      </c>
      <c r="B2463" s="4" t="s">
        <v>18294</v>
      </c>
      <c r="C2463" s="4" t="s">
        <v>18295</v>
      </c>
      <c r="D2463" s="4" t="n">
        <v>2024</v>
      </c>
      <c r="E2463" s="4" t="s">
        <v>91</v>
      </c>
      <c r="F2463" s="4" t="s">
        <v>12901</v>
      </c>
      <c r="G2463" s="4" t="str">
        <f aca="false">IF(LEFT(I2463,3)="R1 ","L6",IF(D2463&gt;=2014,"L1",IF(D2463&gt;=1998,"L2",IF(D2463&gt;=1987,"L3",IF(D2463&gt;=1978,"L4",IF(D2463&gt;=1965,"L5","L6"))))))</f>
        <v>L1</v>
      </c>
      <c r="H2463" s="4" t="str">
        <f aca="false">IFERROR(INDEX(Lanes!$C$2:$C$60,MATCH(LEFT(I2463,FIND(" ",I2463)-1),Lanes!$A$2:$A$60,0)),"?")</f>
        <v>Core</v>
      </c>
      <c r="I2463" s="4" t="s">
        <v>11394</v>
      </c>
      <c r="J2463" s="4"/>
      <c r="K2463" s="4" t="s">
        <v>445</v>
      </c>
      <c r="L2463" s="4" t="s">
        <v>753</v>
      </c>
      <c r="M2463" s="4" t="s">
        <v>316</v>
      </c>
      <c r="N2463" s="4"/>
      <c r="O2463" s="4" t="s">
        <v>18296</v>
      </c>
      <c r="P2463" s="2" t="s">
        <v>18297</v>
      </c>
      <c r="Q2463" s="2" t="s">
        <v>18298</v>
      </c>
      <c r="R2463" s="4" t="s">
        <v>50</v>
      </c>
      <c r="S2463" s="4" t="s">
        <v>18299</v>
      </c>
      <c r="T2463" s="4" t="s">
        <v>402</v>
      </c>
      <c r="U2463" s="4"/>
      <c r="V2463" s="4" t="s">
        <v>13456</v>
      </c>
      <c r="W2463" s="4"/>
      <c r="X2463" s="2" t="s">
        <v>18300</v>
      </c>
      <c r="Y2463" s="4" t="s">
        <v>54</v>
      </c>
      <c r="Z2463" s="4"/>
      <c r="AA2463" s="4"/>
      <c r="AB2463" s="4"/>
    </row>
    <row r="2464" customFormat="false" ht="75" hidden="false" customHeight="true" outlineLevel="0" collapsed="false">
      <c r="A2464" s="4" t="s">
        <v>18301</v>
      </c>
      <c r="B2464" s="4" t="s">
        <v>18302</v>
      </c>
      <c r="C2464" s="4" t="s">
        <v>18303</v>
      </c>
      <c r="D2464" s="4" t="n">
        <v>2025</v>
      </c>
      <c r="E2464" s="4" t="s">
        <v>91</v>
      </c>
      <c r="F2464" s="4" t="s">
        <v>11949</v>
      </c>
      <c r="G2464" s="4" t="str">
        <f aca="false">IF(LEFT(I2464,3)="R1 ","L6",IF(D2464&gt;=2014,"L1",IF(D2464&gt;=1998,"L2",IF(D2464&gt;=1987,"L3",IF(D2464&gt;=1978,"L4",IF(D2464&gt;=1965,"L5","L6"))))))</f>
        <v>L1</v>
      </c>
      <c r="H2464" s="4" t="str">
        <f aca="false">IFERROR(INDEX(Lanes!$C$2:$C$60,MATCH(LEFT(I2464,FIND(" ",I2464)-1),Lanes!$A$2:$A$60,0)),"?")</f>
        <v>Core</v>
      </c>
      <c r="I2464" s="4" t="s">
        <v>11394</v>
      </c>
      <c r="J2464" s="4"/>
      <c r="K2464" s="4" t="s">
        <v>445</v>
      </c>
      <c r="L2464" s="4" t="s">
        <v>10491</v>
      </c>
      <c r="M2464" s="4" t="s">
        <v>10492</v>
      </c>
      <c r="N2464" s="4" t="s">
        <v>11646</v>
      </c>
      <c r="O2464" s="4" t="s">
        <v>18304</v>
      </c>
      <c r="P2464" s="2" t="s">
        <v>18305</v>
      </c>
      <c r="Q2464" s="2" t="s">
        <v>18306</v>
      </c>
      <c r="R2464" s="4" t="s">
        <v>50</v>
      </c>
      <c r="S2464" s="4" t="s">
        <v>18307</v>
      </c>
      <c r="T2464" s="4" t="s">
        <v>107</v>
      </c>
      <c r="U2464" s="4"/>
      <c r="V2464" s="4" t="s">
        <v>13273</v>
      </c>
      <c r="W2464" s="4"/>
      <c r="X2464" s="2" t="s">
        <v>18308</v>
      </c>
      <c r="Y2464" s="4" t="s">
        <v>54</v>
      </c>
      <c r="Z2464" s="4"/>
      <c r="AA2464" s="4"/>
      <c r="AB2464" s="4"/>
    </row>
    <row r="2465" customFormat="false" ht="75" hidden="false" customHeight="true" outlineLevel="0" collapsed="false">
      <c r="A2465" s="4" t="s">
        <v>18309</v>
      </c>
      <c r="B2465" s="4" t="s">
        <v>18310</v>
      </c>
      <c r="C2465" s="4" t="s">
        <v>18311</v>
      </c>
      <c r="D2465" s="4" t="n">
        <v>2023</v>
      </c>
      <c r="E2465" s="4" t="s">
        <v>91</v>
      </c>
      <c r="F2465" s="4" t="s">
        <v>1142</v>
      </c>
      <c r="G2465" s="4" t="str">
        <f aca="false">IF(LEFT(I2465,3)="R1 ","L6",IF(D2465&gt;=2014,"L1",IF(D2465&gt;=1998,"L2",IF(D2465&gt;=1987,"L3",IF(D2465&gt;=1978,"L4",IF(D2465&gt;=1965,"L5","L6"))))))</f>
        <v>L1</v>
      </c>
      <c r="H2465" s="4" t="str">
        <f aca="false">IFERROR(INDEX(Lanes!$C$2:$C$60,MATCH(LEFT(I2465,FIND(" ",I2465)-1),Lanes!$A$2:$A$60,0)),"?")</f>
        <v>Core</v>
      </c>
      <c r="I2465" s="4" t="s">
        <v>11394</v>
      </c>
      <c r="J2465" s="4" t="s">
        <v>10545</v>
      </c>
      <c r="K2465" s="4" t="s">
        <v>44</v>
      </c>
      <c r="L2465" s="4" t="s">
        <v>45</v>
      </c>
      <c r="M2465" s="4" t="s">
        <v>131</v>
      </c>
      <c r="N2465" s="4"/>
      <c r="O2465" s="4" t="s">
        <v>18312</v>
      </c>
      <c r="P2465" s="2" t="s">
        <v>18313</v>
      </c>
      <c r="Q2465" s="2" t="s">
        <v>18314</v>
      </c>
      <c r="R2465" s="4" t="s">
        <v>50</v>
      </c>
      <c r="S2465" s="4" t="s">
        <v>18315</v>
      </c>
      <c r="T2465" s="4" t="s">
        <v>107</v>
      </c>
      <c r="U2465" s="4"/>
      <c r="V2465" s="4" t="s">
        <v>12735</v>
      </c>
      <c r="W2465" s="4"/>
      <c r="X2465" s="2" t="s">
        <v>18316</v>
      </c>
      <c r="Y2465" s="4" t="s">
        <v>54</v>
      </c>
      <c r="Z2465" s="4"/>
      <c r="AA2465" s="4"/>
      <c r="AB2465" s="4"/>
    </row>
    <row r="2466" customFormat="false" ht="75" hidden="false" customHeight="true" outlineLevel="0" collapsed="false">
      <c r="A2466" s="4" t="s">
        <v>18317</v>
      </c>
      <c r="B2466" s="4" t="s">
        <v>18318</v>
      </c>
      <c r="C2466" s="4" t="s">
        <v>18319</v>
      </c>
      <c r="D2466" s="4" t="n">
        <v>2022</v>
      </c>
      <c r="E2466" s="4" t="s">
        <v>91</v>
      </c>
      <c r="F2466" s="4" t="s">
        <v>17866</v>
      </c>
      <c r="G2466" s="4" t="str">
        <f aca="false">IF(LEFT(I2466,3)="R1 ","L6",IF(D2466&gt;=2014,"L1",IF(D2466&gt;=1998,"L2",IF(D2466&gt;=1987,"L3",IF(D2466&gt;=1978,"L4",IF(D2466&gt;=1965,"L5","L6"))))))</f>
        <v>L1</v>
      </c>
      <c r="H2466" s="4" t="str">
        <f aca="false">IFERROR(INDEX(Lanes!$C$2:$C$60,MATCH(LEFT(I2466,FIND(" ",I2466)-1),Lanes!$A$2:$A$60,0)),"?")</f>
        <v>Core</v>
      </c>
      <c r="I2466" s="4" t="s">
        <v>11394</v>
      </c>
      <c r="J2466" s="4"/>
      <c r="K2466" s="4" t="s">
        <v>445</v>
      </c>
      <c r="L2466" s="4" t="s">
        <v>352</v>
      </c>
      <c r="M2466" s="4" t="s">
        <v>353</v>
      </c>
      <c r="N2466" s="4"/>
      <c r="O2466" s="4" t="s">
        <v>18320</v>
      </c>
      <c r="P2466" s="2" t="s">
        <v>18321</v>
      </c>
      <c r="Q2466" s="2" t="s">
        <v>18322</v>
      </c>
      <c r="R2466" s="4" t="s">
        <v>50</v>
      </c>
      <c r="S2466" s="4" t="s">
        <v>18323</v>
      </c>
      <c r="T2466" s="4" t="s">
        <v>402</v>
      </c>
      <c r="U2466" s="4"/>
      <c r="V2466" s="4" t="s">
        <v>9723</v>
      </c>
      <c r="W2466" s="4"/>
      <c r="X2466" s="2" t="s">
        <v>18324</v>
      </c>
      <c r="Y2466" s="4" t="s">
        <v>54</v>
      </c>
      <c r="Z2466" s="4"/>
      <c r="AA2466" s="4"/>
      <c r="AB2466" s="4"/>
    </row>
    <row r="2467" customFormat="false" ht="75" hidden="false" customHeight="true" outlineLevel="0" collapsed="false">
      <c r="A2467" s="4" t="s">
        <v>18325</v>
      </c>
      <c r="B2467" s="4" t="s">
        <v>18326</v>
      </c>
      <c r="C2467" s="4" t="s">
        <v>18327</v>
      </c>
      <c r="D2467" s="4" t="n">
        <v>2025</v>
      </c>
      <c r="E2467" s="4" t="s">
        <v>91</v>
      </c>
      <c r="F2467" s="4" t="s">
        <v>11545</v>
      </c>
      <c r="G2467" s="4" t="str">
        <f aca="false">IF(LEFT(I2467,3)="R1 ","L6",IF(D2467&gt;=2014,"L1",IF(D2467&gt;=1998,"L2",IF(D2467&gt;=1987,"L3",IF(D2467&gt;=1978,"L4",IF(D2467&gt;=1965,"L5","L6"))))))</f>
        <v>L1</v>
      </c>
      <c r="H2467" s="4" t="str">
        <f aca="false">IFERROR(INDEX(Lanes!$C$2:$C$60,MATCH(LEFT(I2467,FIND(" ",I2467)-1),Lanes!$A$2:$A$60,0)),"?")</f>
        <v>Core</v>
      </c>
      <c r="I2467" s="4" t="s">
        <v>11394</v>
      </c>
      <c r="J2467" s="4"/>
      <c r="K2467" s="4" t="s">
        <v>445</v>
      </c>
      <c r="L2467" s="4" t="s">
        <v>93</v>
      </c>
      <c r="M2467" s="4" t="s">
        <v>902</v>
      </c>
      <c r="N2467" s="4" t="s">
        <v>2518</v>
      </c>
      <c r="O2467" s="4" t="s">
        <v>18328</v>
      </c>
      <c r="P2467" s="2" t="s">
        <v>18329</v>
      </c>
      <c r="Q2467" s="2" t="s">
        <v>18330</v>
      </c>
      <c r="R2467" s="4" t="s">
        <v>50</v>
      </c>
      <c r="S2467" s="4" t="s">
        <v>18331</v>
      </c>
      <c r="T2467" s="4" t="s">
        <v>107</v>
      </c>
      <c r="U2467" s="4"/>
      <c r="V2467" s="4" t="s">
        <v>13539</v>
      </c>
      <c r="W2467" s="4"/>
      <c r="X2467" s="2" t="s">
        <v>18332</v>
      </c>
      <c r="Y2467" s="4" t="s">
        <v>54</v>
      </c>
      <c r="Z2467" s="4"/>
      <c r="AA2467" s="4"/>
      <c r="AB2467" s="4"/>
    </row>
    <row r="2468" customFormat="false" ht="75" hidden="false" customHeight="true" outlineLevel="0" collapsed="false">
      <c r="A2468" s="4" t="s">
        <v>18333</v>
      </c>
      <c r="B2468" s="4" t="s">
        <v>18334</v>
      </c>
      <c r="C2468" s="4" t="s">
        <v>17917</v>
      </c>
      <c r="D2468" s="4" t="n">
        <v>2026</v>
      </c>
      <c r="E2468" s="4" t="s">
        <v>91</v>
      </c>
      <c r="F2468" s="4" t="s">
        <v>18335</v>
      </c>
      <c r="G2468" s="4" t="str">
        <f aca="false">IF(LEFT(I2468,3)="R1 ","L6",IF(D2468&gt;=2014,"L1",IF(D2468&gt;=1998,"L2",IF(D2468&gt;=1987,"L3",IF(D2468&gt;=1978,"L4",IF(D2468&gt;=1965,"L5","L6"))))))</f>
        <v>L1</v>
      </c>
      <c r="H2468" s="4" t="str">
        <f aca="false">IFERROR(INDEX(Lanes!$C$2:$C$60,MATCH(LEFT(I2468,FIND(" ",I2468)-1),Lanes!$A$2:$A$60,0)),"?")</f>
        <v>Core</v>
      </c>
      <c r="I2468" s="4" t="s">
        <v>14242</v>
      </c>
      <c r="J2468" s="4"/>
      <c r="K2468" s="4" t="s">
        <v>2528</v>
      </c>
      <c r="L2468" s="4" t="s">
        <v>472</v>
      </c>
      <c r="M2468" s="4" t="s">
        <v>3590</v>
      </c>
      <c r="N2468" s="4"/>
      <c r="O2468" s="4" t="s">
        <v>18336</v>
      </c>
      <c r="P2468" s="2" t="s">
        <v>18337</v>
      </c>
      <c r="Q2468" s="2" t="s">
        <v>18338</v>
      </c>
      <c r="R2468" s="4" t="s">
        <v>50</v>
      </c>
      <c r="S2468" s="4" t="s">
        <v>17917</v>
      </c>
      <c r="T2468" s="4" t="s">
        <v>107</v>
      </c>
      <c r="U2468" s="4"/>
      <c r="V2468" s="4" t="s">
        <v>12606</v>
      </c>
      <c r="W2468" s="4"/>
      <c r="X2468" s="2" t="s">
        <v>18339</v>
      </c>
      <c r="Y2468" s="4" t="s">
        <v>77</v>
      </c>
      <c r="Z2468" s="4"/>
      <c r="AA2468" s="4"/>
      <c r="AB2468" s="4"/>
    </row>
    <row r="2469" customFormat="false" ht="75" hidden="false" customHeight="true" outlineLevel="0" collapsed="false">
      <c r="A2469" s="4" t="s">
        <v>18340</v>
      </c>
      <c r="B2469" s="4" t="s">
        <v>18341</v>
      </c>
      <c r="C2469" s="4" t="s">
        <v>18342</v>
      </c>
      <c r="D2469" s="4" t="n">
        <v>2022</v>
      </c>
      <c r="E2469" s="4" t="s">
        <v>91</v>
      </c>
      <c r="F2469" s="4" t="s">
        <v>11545</v>
      </c>
      <c r="G2469" s="4" t="str">
        <f aca="false">IF(LEFT(I2469,3)="R1 ","L6",IF(D2469&gt;=2014,"L1",IF(D2469&gt;=1998,"L2",IF(D2469&gt;=1987,"L3",IF(D2469&gt;=1978,"L4",IF(D2469&gt;=1965,"L5","L6"))))))</f>
        <v>L1</v>
      </c>
      <c r="H2469" s="4" t="str">
        <f aca="false">IFERROR(INDEX(Lanes!$C$2:$C$60,MATCH(LEFT(I2469,FIND(" ",I2469)-1),Lanes!$A$2:$A$60,0)),"?")</f>
        <v>Core</v>
      </c>
      <c r="I2469" s="4" t="s">
        <v>11394</v>
      </c>
      <c r="J2469" s="4"/>
      <c r="K2469" s="4" t="s">
        <v>445</v>
      </c>
      <c r="L2469" s="4" t="s">
        <v>352</v>
      </c>
      <c r="M2469" s="4" t="s">
        <v>353</v>
      </c>
      <c r="N2469" s="4" t="s">
        <v>354</v>
      </c>
      <c r="O2469" s="4" t="s">
        <v>18343</v>
      </c>
      <c r="P2469" s="2" t="s">
        <v>18344</v>
      </c>
      <c r="Q2469" s="2" t="s">
        <v>18345</v>
      </c>
      <c r="R2469" s="4" t="s">
        <v>50</v>
      </c>
      <c r="S2469" s="4" t="s">
        <v>18346</v>
      </c>
      <c r="T2469" s="4" t="s">
        <v>107</v>
      </c>
      <c r="U2469" s="4"/>
      <c r="V2469" s="4" t="s">
        <v>9723</v>
      </c>
      <c r="W2469" s="4"/>
      <c r="X2469" s="2" t="s">
        <v>18347</v>
      </c>
      <c r="Y2469" s="4" t="s">
        <v>77</v>
      </c>
      <c r="Z2469" s="4"/>
      <c r="AA2469" s="4"/>
      <c r="AB2469" s="4"/>
    </row>
    <row r="2470" customFormat="false" ht="75" hidden="false" customHeight="true" outlineLevel="0" collapsed="false">
      <c r="A2470" s="4" t="s">
        <v>18348</v>
      </c>
      <c r="B2470" s="4" t="s">
        <v>16209</v>
      </c>
      <c r="C2470" s="4" t="s">
        <v>18349</v>
      </c>
      <c r="D2470" s="4" t="n">
        <v>2014</v>
      </c>
      <c r="E2470" s="4" t="s">
        <v>91</v>
      </c>
      <c r="F2470" s="4" t="s">
        <v>18350</v>
      </c>
      <c r="G2470" s="4" t="str">
        <f aca="false">IF(LEFT(I2470,3)="R1 ","L6",IF(D2470&gt;=2014,"L1",IF(D2470&gt;=1998,"L2",IF(D2470&gt;=1987,"L3",IF(D2470&gt;=1978,"L4",IF(D2470&gt;=1965,"L5","L6"))))))</f>
        <v>L1</v>
      </c>
      <c r="H2470" s="4" t="str">
        <f aca="false">IFERROR(INDEX(Lanes!$C$2:$C$60,MATCH(LEFT(I2470,FIND(" ",I2470)-1),Lanes!$A$2:$A$60,0)),"?")</f>
        <v>Core</v>
      </c>
      <c r="I2470" s="4" t="s">
        <v>11394</v>
      </c>
      <c r="J2470" s="4" t="s">
        <v>10545</v>
      </c>
      <c r="K2470" s="4" t="s">
        <v>445</v>
      </c>
      <c r="L2470" s="4" t="s">
        <v>93</v>
      </c>
      <c r="M2470" s="4" t="s">
        <v>902</v>
      </c>
      <c r="N2470" s="4"/>
      <c r="O2470" s="4" t="s">
        <v>18351</v>
      </c>
      <c r="P2470" s="2" t="s">
        <v>18352</v>
      </c>
      <c r="Q2470" s="2" t="s">
        <v>18353</v>
      </c>
      <c r="R2470" s="4" t="s">
        <v>50</v>
      </c>
      <c r="S2470" s="4" t="s">
        <v>12839</v>
      </c>
      <c r="T2470" s="4" t="s">
        <v>402</v>
      </c>
      <c r="U2470" s="4"/>
      <c r="V2470" s="4" t="s">
        <v>12735</v>
      </c>
      <c r="W2470" s="4" t="s">
        <v>75</v>
      </c>
      <c r="X2470" s="2" t="s">
        <v>18354</v>
      </c>
      <c r="Y2470" s="4" t="s">
        <v>77</v>
      </c>
      <c r="Z2470" s="4"/>
      <c r="AA2470" s="4"/>
      <c r="AB2470" s="4"/>
    </row>
    <row r="2471" customFormat="false" ht="75" hidden="false" customHeight="true" outlineLevel="0" collapsed="false">
      <c r="A2471" s="4" t="s">
        <v>18355</v>
      </c>
      <c r="B2471" s="4" t="s">
        <v>18356</v>
      </c>
      <c r="C2471" s="4" t="s">
        <v>18357</v>
      </c>
      <c r="D2471" s="4" t="n">
        <v>2024</v>
      </c>
      <c r="E2471" s="4" t="s">
        <v>91</v>
      </c>
      <c r="F2471" s="4" t="s">
        <v>10254</v>
      </c>
      <c r="G2471" s="4" t="str">
        <f aca="false">IF(LEFT(I2471,3)="R1 ","L6",IF(D2471&gt;=2014,"L1",IF(D2471&gt;=1998,"L2",IF(D2471&gt;=1987,"L3",IF(D2471&gt;=1978,"L4",IF(D2471&gt;=1965,"L5","L6"))))))</f>
        <v>L1</v>
      </c>
      <c r="H2471" s="4" t="str">
        <f aca="false">IFERROR(INDEX(Lanes!$C$2:$C$60,MATCH(LEFT(I2471,FIND(" ",I2471)-1),Lanes!$A$2:$A$60,0)),"?")</f>
        <v>Core</v>
      </c>
      <c r="I2471" s="4" t="s">
        <v>11394</v>
      </c>
      <c r="J2471" s="4" t="s">
        <v>9546</v>
      </c>
      <c r="K2471" s="4" t="s">
        <v>445</v>
      </c>
      <c r="L2471" s="4" t="s">
        <v>472</v>
      </c>
      <c r="M2471" s="4" t="s">
        <v>1565</v>
      </c>
      <c r="N2471" s="4"/>
      <c r="O2471" s="4" t="s">
        <v>18358</v>
      </c>
      <c r="P2471" s="2" t="s">
        <v>18359</v>
      </c>
      <c r="Q2471" s="2" t="s">
        <v>18360</v>
      </c>
      <c r="R2471" s="4" t="s">
        <v>50</v>
      </c>
      <c r="S2471" s="4" t="s">
        <v>18357</v>
      </c>
      <c r="T2471" s="4" t="s">
        <v>107</v>
      </c>
      <c r="U2471" s="4"/>
      <c r="V2471" s="4" t="s">
        <v>12436</v>
      </c>
      <c r="W2471" s="4"/>
      <c r="X2471" s="2" t="s">
        <v>18361</v>
      </c>
      <c r="Y2471" s="4" t="s">
        <v>77</v>
      </c>
      <c r="Z2471" s="4"/>
      <c r="AA2471" s="4"/>
      <c r="AB2471" s="4"/>
    </row>
    <row r="2472" customFormat="false" ht="75" hidden="false" customHeight="true" outlineLevel="0" collapsed="false">
      <c r="A2472" s="4" t="s">
        <v>18362</v>
      </c>
      <c r="B2472" s="4" t="s">
        <v>18363</v>
      </c>
      <c r="C2472" s="4" t="s">
        <v>18364</v>
      </c>
      <c r="D2472" s="4" t="n">
        <v>2018</v>
      </c>
      <c r="E2472" s="4" t="s">
        <v>91</v>
      </c>
      <c r="F2472" s="4" t="s">
        <v>2009</v>
      </c>
      <c r="G2472" s="4" t="str">
        <f aca="false">IF(LEFT(I2472,3)="R1 ","L6",IF(D2472&gt;=2014,"L1",IF(D2472&gt;=1998,"L2",IF(D2472&gt;=1987,"L3",IF(D2472&gt;=1978,"L4",IF(D2472&gt;=1965,"L5","L6"))))))</f>
        <v>L1</v>
      </c>
      <c r="H2472" s="4" t="str">
        <f aca="false">IFERROR(INDEX(Lanes!$C$2:$C$60,MATCH(LEFT(I2472,FIND(" ",I2472)-1),Lanes!$A$2:$A$60,0)),"?")</f>
        <v>Core</v>
      </c>
      <c r="I2472" s="4" t="s">
        <v>11394</v>
      </c>
      <c r="J2472" s="4"/>
      <c r="K2472" s="4" t="s">
        <v>445</v>
      </c>
      <c r="L2472" s="4" t="s">
        <v>352</v>
      </c>
      <c r="M2472" s="4" t="s">
        <v>353</v>
      </c>
      <c r="N2472" s="4"/>
      <c r="O2472" s="4" t="s">
        <v>18365</v>
      </c>
      <c r="P2472" s="2" t="s">
        <v>18366</v>
      </c>
      <c r="Q2472" s="2" t="s">
        <v>18367</v>
      </c>
      <c r="R2472" s="4" t="s">
        <v>50</v>
      </c>
      <c r="S2472" s="4" t="s">
        <v>18368</v>
      </c>
      <c r="T2472" s="4" t="s">
        <v>402</v>
      </c>
      <c r="U2472" s="4"/>
      <c r="V2472" s="4" t="s">
        <v>9749</v>
      </c>
      <c r="W2472" s="4"/>
      <c r="X2472" s="2" t="s">
        <v>18369</v>
      </c>
      <c r="Y2472" s="4" t="s">
        <v>54</v>
      </c>
      <c r="Z2472" s="4"/>
      <c r="AA2472" s="4"/>
      <c r="AB2472" s="4"/>
    </row>
    <row r="2473" customFormat="false" ht="75" hidden="false" customHeight="true" outlineLevel="0" collapsed="false">
      <c r="A2473" s="4" t="s">
        <v>18370</v>
      </c>
      <c r="B2473" s="4" t="s">
        <v>18363</v>
      </c>
      <c r="C2473" s="4" t="s">
        <v>18371</v>
      </c>
      <c r="D2473" s="4" t="n">
        <v>2025</v>
      </c>
      <c r="E2473" s="4" t="s">
        <v>91</v>
      </c>
      <c r="F2473" s="4" t="s">
        <v>1142</v>
      </c>
      <c r="G2473" s="4" t="str">
        <f aca="false">IF(LEFT(I2473,3)="R1 ","L6",IF(D2473&gt;=2014,"L1",IF(D2473&gt;=1998,"L2",IF(D2473&gt;=1987,"L3",IF(D2473&gt;=1978,"L4",IF(D2473&gt;=1965,"L5","L6"))))))</f>
        <v>L1</v>
      </c>
      <c r="H2473" s="4" t="str">
        <f aca="false">IFERROR(INDEX(Lanes!$C$2:$C$60,MATCH(LEFT(I2473,FIND(" ",I2473)-1),Lanes!$A$2:$A$60,0)),"?")</f>
        <v>Core</v>
      </c>
      <c r="I2473" s="4" t="s">
        <v>11394</v>
      </c>
      <c r="J2473" s="4"/>
      <c r="K2473" s="4" t="s">
        <v>445</v>
      </c>
      <c r="L2473" s="4" t="s">
        <v>352</v>
      </c>
      <c r="M2473" s="4" t="s">
        <v>353</v>
      </c>
      <c r="N2473" s="4"/>
      <c r="O2473" s="4" t="s">
        <v>18372</v>
      </c>
      <c r="P2473" s="2" t="s">
        <v>18373</v>
      </c>
      <c r="Q2473" s="2" t="s">
        <v>18374</v>
      </c>
      <c r="R2473" s="4" t="s">
        <v>50</v>
      </c>
      <c r="S2473" s="4" t="s">
        <v>18375</v>
      </c>
      <c r="T2473" s="4" t="s">
        <v>107</v>
      </c>
      <c r="U2473" s="4"/>
      <c r="V2473" s="4" t="s">
        <v>9749</v>
      </c>
      <c r="W2473" s="4"/>
      <c r="X2473" s="2" t="s">
        <v>18376</v>
      </c>
      <c r="Y2473" s="4" t="s">
        <v>54</v>
      </c>
      <c r="Z2473" s="4"/>
      <c r="AA2473" s="4"/>
      <c r="AB2473" s="4"/>
    </row>
    <row r="2474" customFormat="false" ht="75" hidden="false" customHeight="true" outlineLevel="0" collapsed="false">
      <c r="A2474" s="4" t="s">
        <v>18377</v>
      </c>
      <c r="B2474" s="4" t="s">
        <v>18378</v>
      </c>
      <c r="C2474" s="4" t="s">
        <v>18379</v>
      </c>
      <c r="D2474" s="4" t="n">
        <v>2024</v>
      </c>
      <c r="E2474" s="4" t="s">
        <v>91</v>
      </c>
      <c r="F2474" s="4" t="s">
        <v>11258</v>
      </c>
      <c r="G2474" s="4" t="str">
        <f aca="false">IF(LEFT(I2474,3)="R1 ","L6",IF(D2474&gt;=2014,"L1",IF(D2474&gt;=1998,"L2",IF(D2474&gt;=1987,"L3",IF(D2474&gt;=1978,"L4",IF(D2474&gt;=1965,"L5","L6"))))))</f>
        <v>L1</v>
      </c>
      <c r="H2474" s="4" t="str">
        <f aca="false">IFERROR(INDEX(Lanes!$C$2:$C$60,MATCH(LEFT(I2474,FIND(" ",I2474)-1),Lanes!$A$2:$A$60,0)),"?")</f>
        <v>Core</v>
      </c>
      <c r="I2474" s="4" t="s">
        <v>11394</v>
      </c>
      <c r="J2474" s="4"/>
      <c r="K2474" s="4" t="s">
        <v>445</v>
      </c>
      <c r="L2474" s="4" t="s">
        <v>10491</v>
      </c>
      <c r="M2474" s="4" t="s">
        <v>10492</v>
      </c>
      <c r="N2474" s="4" t="s">
        <v>11646</v>
      </c>
      <c r="O2474" s="4" t="s">
        <v>18380</v>
      </c>
      <c r="P2474" s="2" t="s">
        <v>18381</v>
      </c>
      <c r="Q2474" s="2" t="s">
        <v>18382</v>
      </c>
      <c r="R2474" s="4" t="s">
        <v>50</v>
      </c>
      <c r="S2474" s="4" t="s">
        <v>18383</v>
      </c>
      <c r="T2474" s="4" t="s">
        <v>107</v>
      </c>
      <c r="U2474" s="4"/>
      <c r="V2474" s="4" t="s">
        <v>18157</v>
      </c>
      <c r="W2474" s="4"/>
      <c r="X2474" s="2" t="s">
        <v>18384</v>
      </c>
      <c r="Y2474" s="4" t="s">
        <v>54</v>
      </c>
      <c r="Z2474" s="4"/>
      <c r="AA2474" s="4"/>
      <c r="AB2474" s="4"/>
    </row>
    <row r="2475" customFormat="false" ht="75" hidden="false" customHeight="true" outlineLevel="0" collapsed="false">
      <c r="A2475" s="4" t="s">
        <v>18385</v>
      </c>
      <c r="B2475" s="4" t="s">
        <v>18386</v>
      </c>
      <c r="C2475" s="4" t="s">
        <v>18387</v>
      </c>
      <c r="D2475" s="4" t="n">
        <v>2022</v>
      </c>
      <c r="E2475" s="4" t="s">
        <v>91</v>
      </c>
      <c r="F2475" s="4" t="s">
        <v>18388</v>
      </c>
      <c r="G2475" s="4" t="str">
        <f aca="false">IF(LEFT(I2475,3)="R1 ","L6",IF(D2475&gt;=2014,"L1",IF(D2475&gt;=1998,"L2",IF(D2475&gt;=1987,"L3",IF(D2475&gt;=1978,"L4",IF(D2475&gt;=1965,"L5","L6"))))))</f>
        <v>L1</v>
      </c>
      <c r="H2475" s="4" t="str">
        <f aca="false">IFERROR(INDEX(Lanes!$C$2:$C$60,MATCH(LEFT(I2475,FIND(" ",I2475)-1),Lanes!$A$2:$A$60,0)),"?")</f>
        <v>Core</v>
      </c>
      <c r="I2475" s="4" t="s">
        <v>14242</v>
      </c>
      <c r="J2475" s="4" t="s">
        <v>7454</v>
      </c>
      <c r="K2475" s="4" t="s">
        <v>2528</v>
      </c>
      <c r="L2475" s="4" t="s">
        <v>45</v>
      </c>
      <c r="M2475" s="4" t="s">
        <v>131</v>
      </c>
      <c r="N2475" s="4"/>
      <c r="O2475" s="4" t="s">
        <v>18389</v>
      </c>
      <c r="P2475" s="2" t="s">
        <v>18390</v>
      </c>
      <c r="Q2475" s="2" t="s">
        <v>18391</v>
      </c>
      <c r="R2475" s="4" t="s">
        <v>50</v>
      </c>
      <c r="S2475" s="4" t="s">
        <v>18392</v>
      </c>
      <c r="T2475" s="4" t="s">
        <v>107</v>
      </c>
      <c r="U2475" s="4"/>
      <c r="V2475" s="4" t="s">
        <v>13302</v>
      </c>
      <c r="W2475" s="4"/>
      <c r="X2475" s="2" t="s">
        <v>18393</v>
      </c>
      <c r="Y2475" s="4" t="s">
        <v>54</v>
      </c>
      <c r="Z2475" s="4"/>
      <c r="AA2475" s="4"/>
      <c r="AB2475" s="4"/>
    </row>
    <row r="2476" customFormat="false" ht="75" hidden="false" customHeight="true" outlineLevel="0" collapsed="false">
      <c r="A2476" s="4" t="s">
        <v>18394</v>
      </c>
      <c r="B2476" s="4" t="s">
        <v>18395</v>
      </c>
      <c r="C2476" s="4" t="s">
        <v>18396</v>
      </c>
      <c r="D2476" s="4" t="n">
        <v>2024</v>
      </c>
      <c r="E2476" s="4" t="s">
        <v>91</v>
      </c>
      <c r="F2476" s="4" t="s">
        <v>10303</v>
      </c>
      <c r="G2476" s="4" t="str">
        <f aca="false">IF(LEFT(I2476,3)="R1 ","L6",IF(D2476&gt;=2014,"L1",IF(D2476&gt;=1998,"L2",IF(D2476&gt;=1987,"L3",IF(D2476&gt;=1978,"L4",IF(D2476&gt;=1965,"L5","L6"))))))</f>
        <v>L1</v>
      </c>
      <c r="H2476" s="4" t="str">
        <f aca="false">IFERROR(INDEX(Lanes!$C$2:$C$60,MATCH(LEFT(I2476,FIND(" ",I2476)-1),Lanes!$A$2:$A$60,0)),"?")</f>
        <v>Core</v>
      </c>
      <c r="I2476" s="4" t="s">
        <v>14242</v>
      </c>
      <c r="J2476" s="4" t="s">
        <v>18397</v>
      </c>
      <c r="K2476" s="4" t="s">
        <v>44</v>
      </c>
      <c r="L2476" s="4" t="s">
        <v>45</v>
      </c>
      <c r="M2476" s="4" t="s">
        <v>18398</v>
      </c>
      <c r="N2476" s="4"/>
      <c r="O2476" s="4" t="s">
        <v>18399</v>
      </c>
      <c r="P2476" s="2" t="s">
        <v>18400</v>
      </c>
      <c r="Q2476" s="2" t="s">
        <v>18401</v>
      </c>
      <c r="R2476" s="4" t="s">
        <v>50</v>
      </c>
      <c r="S2476" s="4" t="s">
        <v>18402</v>
      </c>
      <c r="T2476" s="4" t="s">
        <v>107</v>
      </c>
      <c r="U2476" s="4"/>
      <c r="V2476" s="4" t="s">
        <v>12037</v>
      </c>
      <c r="W2476" s="4"/>
      <c r="X2476" s="2" t="s">
        <v>18403</v>
      </c>
      <c r="Y2476" s="4" t="s">
        <v>54</v>
      </c>
      <c r="Z2476" s="4"/>
      <c r="AA2476" s="4"/>
      <c r="AB2476" s="4"/>
    </row>
    <row r="2477" customFormat="false" ht="75" hidden="false" customHeight="true" outlineLevel="0" collapsed="false">
      <c r="A2477" s="4" t="s">
        <v>18404</v>
      </c>
      <c r="B2477" s="4" t="s">
        <v>18405</v>
      </c>
      <c r="C2477" s="4" t="s">
        <v>18406</v>
      </c>
      <c r="D2477" s="4" t="n">
        <v>2024</v>
      </c>
      <c r="E2477" s="4" t="s">
        <v>91</v>
      </c>
      <c r="F2477" s="4" t="s">
        <v>1142</v>
      </c>
      <c r="G2477" s="4" t="str">
        <f aca="false">IF(LEFT(I2477,3)="R1 ","L6",IF(D2477&gt;=2014,"L1",IF(D2477&gt;=1998,"L2",IF(D2477&gt;=1987,"L3",IF(D2477&gt;=1978,"L4",IF(D2477&gt;=1965,"L5","L6"))))))</f>
        <v>L1</v>
      </c>
      <c r="H2477" s="4" t="str">
        <f aca="false">IFERROR(INDEX(Lanes!$C$2:$C$60,MATCH(LEFT(I2477,FIND(" ",I2477)-1),Lanes!$A$2:$A$60,0)),"?")</f>
        <v>Core</v>
      </c>
      <c r="I2477" s="4" t="s">
        <v>11394</v>
      </c>
      <c r="J2477" s="4"/>
      <c r="K2477" s="4" t="s">
        <v>445</v>
      </c>
      <c r="L2477" s="4" t="s">
        <v>352</v>
      </c>
      <c r="M2477" s="4" t="s">
        <v>353</v>
      </c>
      <c r="N2477" s="4" t="s">
        <v>354</v>
      </c>
      <c r="O2477" s="4" t="s">
        <v>18407</v>
      </c>
      <c r="P2477" s="2" t="s">
        <v>18408</v>
      </c>
      <c r="Q2477" s="2" t="s">
        <v>18409</v>
      </c>
      <c r="R2477" s="4" t="s">
        <v>50</v>
      </c>
      <c r="S2477" s="4" t="s">
        <v>18410</v>
      </c>
      <c r="T2477" s="4" t="s">
        <v>402</v>
      </c>
      <c r="U2477" s="4"/>
      <c r="V2477" s="4" t="s">
        <v>11861</v>
      </c>
      <c r="W2477" s="4"/>
      <c r="X2477" s="2" t="s">
        <v>18411</v>
      </c>
      <c r="Y2477" s="4" t="s">
        <v>54</v>
      </c>
      <c r="Z2477" s="4"/>
      <c r="AA2477" s="4"/>
      <c r="AB2477" s="4"/>
    </row>
    <row r="2478" customFormat="false" ht="75" hidden="false" customHeight="true" outlineLevel="0" collapsed="false">
      <c r="A2478" s="4" t="s">
        <v>18412</v>
      </c>
      <c r="B2478" s="4" t="s">
        <v>18413</v>
      </c>
      <c r="C2478" s="4" t="s">
        <v>18414</v>
      </c>
      <c r="D2478" s="4" t="n">
        <v>2023</v>
      </c>
      <c r="E2478" s="4" t="s">
        <v>91</v>
      </c>
      <c r="F2478" s="4" t="s">
        <v>18415</v>
      </c>
      <c r="G2478" s="4" t="str">
        <f aca="false">IF(LEFT(I2478,3)="R1 ","L6",IF(D2478&gt;=2014,"L1",IF(D2478&gt;=1998,"L2",IF(D2478&gt;=1987,"L3",IF(D2478&gt;=1978,"L4",IF(D2478&gt;=1965,"L5","L6"))))))</f>
        <v>L1</v>
      </c>
      <c r="H2478" s="4" t="str">
        <f aca="false">IFERROR(INDEX(Lanes!$C$2:$C$60,MATCH(LEFT(I2478,FIND(" ",I2478)-1),Lanes!$A$2:$A$60,0)),"?")</f>
        <v>Core</v>
      </c>
      <c r="I2478" s="4" t="s">
        <v>11394</v>
      </c>
      <c r="J2478" s="4"/>
      <c r="K2478" s="4" t="s">
        <v>445</v>
      </c>
      <c r="L2478" s="4" t="s">
        <v>753</v>
      </c>
      <c r="M2478" s="4" t="s">
        <v>316</v>
      </c>
      <c r="N2478" s="4"/>
      <c r="O2478" s="4" t="s">
        <v>18416</v>
      </c>
      <c r="P2478" s="2" t="s">
        <v>18417</v>
      </c>
      <c r="Q2478" s="2" t="s">
        <v>18418</v>
      </c>
      <c r="R2478" s="4" t="s">
        <v>50</v>
      </c>
      <c r="S2478" s="4" t="s">
        <v>18419</v>
      </c>
      <c r="T2478" s="4" t="s">
        <v>107</v>
      </c>
      <c r="U2478" s="4"/>
      <c r="V2478" s="4" t="s">
        <v>9716</v>
      </c>
      <c r="W2478" s="4"/>
      <c r="X2478" s="2" t="s">
        <v>18420</v>
      </c>
      <c r="Y2478" s="4" t="s">
        <v>54</v>
      </c>
      <c r="Z2478" s="4"/>
      <c r="AA2478" s="4"/>
      <c r="AB2478" s="4"/>
    </row>
    <row r="2479" customFormat="false" ht="75" hidden="false" customHeight="true" outlineLevel="0" collapsed="false">
      <c r="A2479" s="4" t="s">
        <v>18421</v>
      </c>
      <c r="B2479" s="4" t="s">
        <v>18422</v>
      </c>
      <c r="C2479" s="4" t="s">
        <v>18423</v>
      </c>
      <c r="D2479" s="4" t="n">
        <v>2024</v>
      </c>
      <c r="E2479" s="4" t="s">
        <v>91</v>
      </c>
      <c r="F2479" s="4" t="s">
        <v>1142</v>
      </c>
      <c r="G2479" s="4" t="str">
        <f aca="false">IF(LEFT(I2479,3)="R1 ","L6",IF(D2479&gt;=2014,"L1",IF(D2479&gt;=1998,"L2",IF(D2479&gt;=1987,"L3",IF(D2479&gt;=1978,"L4",IF(D2479&gt;=1965,"L5","L6"))))))</f>
        <v>L1</v>
      </c>
      <c r="H2479" s="4" t="str">
        <f aca="false">IFERROR(INDEX(Lanes!$C$2:$C$60,MATCH(LEFT(I2479,FIND(" ",I2479)-1),Lanes!$A$2:$A$60,0)),"?")</f>
        <v>Core</v>
      </c>
      <c r="I2479" s="4" t="s">
        <v>11394</v>
      </c>
      <c r="J2479" s="4"/>
      <c r="K2479" s="4" t="s">
        <v>445</v>
      </c>
      <c r="L2479" s="4" t="s">
        <v>753</v>
      </c>
      <c r="M2479" s="4" t="s">
        <v>18424</v>
      </c>
      <c r="N2479" s="4"/>
      <c r="O2479" s="4" t="s">
        <v>18425</v>
      </c>
      <c r="P2479" s="2" t="s">
        <v>18426</v>
      </c>
      <c r="Q2479" s="2" t="s">
        <v>18427</v>
      </c>
      <c r="R2479" s="4" t="s">
        <v>50</v>
      </c>
      <c r="S2479" s="4" t="s">
        <v>18428</v>
      </c>
      <c r="T2479" s="4" t="s">
        <v>107</v>
      </c>
      <c r="U2479" s="4"/>
      <c r="V2479" s="4" t="s">
        <v>18429</v>
      </c>
      <c r="W2479" s="4"/>
      <c r="X2479" s="2" t="s">
        <v>18430</v>
      </c>
      <c r="Y2479" s="4" t="s">
        <v>54</v>
      </c>
      <c r="Z2479" s="4"/>
      <c r="AA2479" s="4"/>
      <c r="AB2479" s="4"/>
    </row>
    <row r="2480" customFormat="false" ht="75" hidden="false" customHeight="true" outlineLevel="0" collapsed="false">
      <c r="A2480" s="4" t="s">
        <v>18431</v>
      </c>
      <c r="B2480" s="4" t="s">
        <v>18432</v>
      </c>
      <c r="C2480" s="4" t="s">
        <v>18433</v>
      </c>
      <c r="D2480" s="4" t="n">
        <v>2024</v>
      </c>
      <c r="E2480" s="4" t="s">
        <v>91</v>
      </c>
      <c r="F2480" s="4" t="s">
        <v>18434</v>
      </c>
      <c r="G2480" s="4" t="str">
        <f aca="false">IF(LEFT(I2480,3)="R1 ","L6",IF(D2480&gt;=2014,"L1",IF(D2480&gt;=1998,"L2",IF(D2480&gt;=1987,"L3",IF(D2480&gt;=1978,"L4",IF(D2480&gt;=1965,"L5","L6"))))))</f>
        <v>L1</v>
      </c>
      <c r="H2480" s="4" t="str">
        <f aca="false">IFERROR(INDEX(Lanes!$C$2:$C$60,MATCH(LEFT(I2480,FIND(" ",I2480)-1),Lanes!$A$2:$A$60,0)),"?")</f>
        <v>Core</v>
      </c>
      <c r="I2480" s="4" t="s">
        <v>11394</v>
      </c>
      <c r="J2480" s="4"/>
      <c r="K2480" s="4" t="s">
        <v>445</v>
      </c>
      <c r="L2480" s="4" t="s">
        <v>5550</v>
      </c>
      <c r="M2480" s="4" t="s">
        <v>11575</v>
      </c>
      <c r="N2480" s="4" t="s">
        <v>11576</v>
      </c>
      <c r="O2480" s="4" t="s">
        <v>18435</v>
      </c>
      <c r="P2480" s="2" t="s">
        <v>18436</v>
      </c>
      <c r="Q2480" s="2" t="s">
        <v>18437</v>
      </c>
      <c r="R2480" s="4" t="s">
        <v>50</v>
      </c>
      <c r="S2480" s="4" t="s">
        <v>18438</v>
      </c>
      <c r="T2480" s="4" t="s">
        <v>402</v>
      </c>
      <c r="U2480" s="4"/>
      <c r="V2480" s="4" t="s">
        <v>13464</v>
      </c>
      <c r="W2480" s="4"/>
      <c r="X2480" s="2" t="s">
        <v>18439</v>
      </c>
      <c r="Y2480" s="4" t="s">
        <v>54</v>
      </c>
      <c r="Z2480" s="4"/>
      <c r="AA2480" s="4"/>
      <c r="AB2480" s="4"/>
    </row>
    <row r="2481" customFormat="false" ht="75" hidden="false" customHeight="true" outlineLevel="0" collapsed="false">
      <c r="A2481" s="4" t="s">
        <v>18440</v>
      </c>
      <c r="B2481" s="4" t="s">
        <v>18441</v>
      </c>
      <c r="C2481" s="4" t="s">
        <v>18442</v>
      </c>
      <c r="D2481" s="4" t="n">
        <v>2025</v>
      </c>
      <c r="E2481" s="4" t="s">
        <v>91</v>
      </c>
      <c r="F2481" s="4" t="s">
        <v>18443</v>
      </c>
      <c r="G2481" s="4" t="str">
        <f aca="false">IF(LEFT(I2481,3)="R1 ","L6",IF(D2481&gt;=2014,"L1",IF(D2481&gt;=1998,"L2",IF(D2481&gt;=1987,"L3",IF(D2481&gt;=1978,"L4",IF(D2481&gt;=1965,"L5","L6"))))))</f>
        <v>L1</v>
      </c>
      <c r="H2481" s="4" t="str">
        <f aca="false">IFERROR(INDEX(Lanes!$C$2:$C$60,MATCH(LEFT(I2481,FIND(" ",I2481)-1),Lanes!$A$2:$A$60,0)),"?")</f>
        <v>Core</v>
      </c>
      <c r="I2481" s="4" t="s">
        <v>11394</v>
      </c>
      <c r="J2481" s="4"/>
      <c r="K2481" s="4" t="s">
        <v>445</v>
      </c>
      <c r="L2481" s="4" t="s">
        <v>352</v>
      </c>
      <c r="M2481" s="4" t="s">
        <v>353</v>
      </c>
      <c r="N2481" s="4"/>
      <c r="O2481" s="4" t="s">
        <v>18444</v>
      </c>
      <c r="P2481" s="2" t="s">
        <v>18445</v>
      </c>
      <c r="Q2481" s="2" t="s">
        <v>18446</v>
      </c>
      <c r="R2481" s="4" t="s">
        <v>50</v>
      </c>
      <c r="S2481" s="4" t="s">
        <v>18447</v>
      </c>
      <c r="T2481" s="4" t="s">
        <v>402</v>
      </c>
      <c r="U2481" s="4"/>
      <c r="V2481" s="4" t="s">
        <v>18448</v>
      </c>
      <c r="W2481" s="4"/>
      <c r="X2481" s="2" t="s">
        <v>18449</v>
      </c>
      <c r="Y2481" s="4" t="s">
        <v>54</v>
      </c>
      <c r="Z2481" s="4"/>
      <c r="AA2481" s="4"/>
      <c r="AB2481" s="4"/>
    </row>
    <row r="2482" customFormat="false" ht="75" hidden="false" customHeight="true" outlineLevel="0" collapsed="false">
      <c r="A2482" s="4" t="s">
        <v>18450</v>
      </c>
      <c r="B2482" s="4" t="s">
        <v>18451</v>
      </c>
      <c r="C2482" s="4" t="s">
        <v>18452</v>
      </c>
      <c r="D2482" s="4" t="n">
        <v>2025</v>
      </c>
      <c r="E2482" s="4" t="s">
        <v>91</v>
      </c>
      <c r="F2482" s="4" t="s">
        <v>18453</v>
      </c>
      <c r="G2482" s="4" t="str">
        <f aca="false">IF(LEFT(I2482,3)="R1 ","L6",IF(D2482&gt;=2014,"L1",IF(D2482&gt;=1998,"L2",IF(D2482&gt;=1987,"L3",IF(D2482&gt;=1978,"L4",IF(D2482&gt;=1965,"L5","L6"))))))</f>
        <v>L1</v>
      </c>
      <c r="H2482" s="4" t="str">
        <f aca="false">IFERROR(INDEX(Lanes!$C$2:$C$60,MATCH(LEFT(I2482,FIND(" ",I2482)-1),Lanes!$A$2:$A$60,0)),"?")</f>
        <v>Core</v>
      </c>
      <c r="I2482" s="4" t="s">
        <v>11394</v>
      </c>
      <c r="J2482" s="4"/>
      <c r="K2482" s="4" t="s">
        <v>445</v>
      </c>
      <c r="L2482" s="4" t="s">
        <v>753</v>
      </c>
      <c r="M2482" s="4" t="s">
        <v>18454</v>
      </c>
      <c r="N2482" s="4"/>
      <c r="O2482" s="4" t="s">
        <v>18455</v>
      </c>
      <c r="P2482" s="2" t="s">
        <v>18456</v>
      </c>
      <c r="Q2482" s="2" t="s">
        <v>18457</v>
      </c>
      <c r="R2482" s="4" t="s">
        <v>50</v>
      </c>
      <c r="S2482" s="4" t="s">
        <v>18458</v>
      </c>
      <c r="T2482" s="4" t="s">
        <v>402</v>
      </c>
      <c r="U2482" s="4"/>
      <c r="V2482" s="4" t="s">
        <v>12912</v>
      </c>
      <c r="W2482" s="4"/>
      <c r="X2482" s="2" t="s">
        <v>18459</v>
      </c>
      <c r="Y2482" s="4" t="s">
        <v>54</v>
      </c>
      <c r="Z2482" s="4"/>
      <c r="AA2482" s="4"/>
      <c r="AB2482" s="4"/>
    </row>
    <row r="2483" customFormat="false" ht="75" hidden="false" customHeight="true" outlineLevel="0" collapsed="false">
      <c r="A2483" s="4" t="s">
        <v>18460</v>
      </c>
      <c r="B2483" s="4" t="s">
        <v>18461</v>
      </c>
      <c r="C2483" s="4" t="s">
        <v>18462</v>
      </c>
      <c r="D2483" s="4" t="n">
        <v>1988</v>
      </c>
      <c r="E2483" s="4" t="s">
        <v>91</v>
      </c>
      <c r="F2483" s="4" t="s">
        <v>4231</v>
      </c>
      <c r="G2483" s="4" t="str">
        <f aca="false">IF(LEFT(I2483,3)="R1 ","L6",IF(D2483&gt;=2014,"L1",IF(D2483&gt;=1998,"L2",IF(D2483&gt;=1987,"L3",IF(D2483&gt;=1978,"L4",IF(D2483&gt;=1965,"L5","L6"))))))</f>
        <v>L3</v>
      </c>
      <c r="H2483" s="4" t="str">
        <f aca="false">IFERROR(INDEX(Lanes!$C$2:$C$60,MATCH(LEFT(I2483,FIND(" ",I2483)-1),Lanes!$A$2:$A$60,0)),"?")</f>
        <v>Context</v>
      </c>
      <c r="I2483" s="4" t="s">
        <v>18463</v>
      </c>
      <c r="J2483" s="4"/>
      <c r="K2483" s="4" t="s">
        <v>18464</v>
      </c>
      <c r="L2483" s="4" t="s">
        <v>887</v>
      </c>
      <c r="M2483" s="4" t="s">
        <v>18465</v>
      </c>
      <c r="N2483" s="4"/>
      <c r="O2483" s="4" t="s">
        <v>18466</v>
      </c>
      <c r="P2483" s="2" t="s">
        <v>18467</v>
      </c>
      <c r="Q2483" s="2" t="s">
        <v>18468</v>
      </c>
      <c r="R2483" s="4" t="s">
        <v>50</v>
      </c>
      <c r="S2483" s="4" t="s">
        <v>18469</v>
      </c>
      <c r="T2483" s="4" t="s">
        <v>107</v>
      </c>
      <c r="U2483" s="4"/>
      <c r="V2483" s="4"/>
      <c r="W2483" s="4" t="s">
        <v>75</v>
      </c>
      <c r="X2483" s="2" t="s">
        <v>18470</v>
      </c>
      <c r="Y2483" s="4" t="s">
        <v>77</v>
      </c>
      <c r="Z2483" s="4"/>
      <c r="AA2483" s="4"/>
      <c r="AB2483" s="4"/>
    </row>
    <row r="2484" customFormat="false" ht="75" hidden="false" customHeight="true" outlineLevel="0" collapsed="false">
      <c r="A2484" s="4" t="s">
        <v>18471</v>
      </c>
      <c r="B2484" s="4" t="s">
        <v>18461</v>
      </c>
      <c r="C2484" s="4" t="s">
        <v>18472</v>
      </c>
      <c r="D2484" s="4" t="n">
        <v>1991</v>
      </c>
      <c r="E2484" s="4" t="s">
        <v>91</v>
      </c>
      <c r="F2484" s="4" t="s">
        <v>4231</v>
      </c>
      <c r="G2484" s="4" t="str">
        <f aca="false">IF(LEFT(I2484,3)="R1 ","L6",IF(D2484&gt;=2014,"L1",IF(D2484&gt;=1998,"L2",IF(D2484&gt;=1987,"L3",IF(D2484&gt;=1978,"L4",IF(D2484&gt;=1965,"L5","L6"))))))</f>
        <v>L3</v>
      </c>
      <c r="H2484" s="4" t="str">
        <f aca="false">IFERROR(INDEX(Lanes!$C$2:$C$60,MATCH(LEFT(I2484,FIND(" ",I2484)-1),Lanes!$A$2:$A$60,0)),"?")</f>
        <v>Context</v>
      </c>
      <c r="I2484" s="4" t="s">
        <v>18463</v>
      </c>
      <c r="J2484" s="4"/>
      <c r="K2484" s="4" t="s">
        <v>18464</v>
      </c>
      <c r="L2484" s="4" t="s">
        <v>887</v>
      </c>
      <c r="M2484" s="4" t="s">
        <v>18465</v>
      </c>
      <c r="N2484" s="4"/>
      <c r="O2484" s="4" t="s">
        <v>18473</v>
      </c>
      <c r="P2484" s="2" t="s">
        <v>18474</v>
      </c>
      <c r="Q2484" s="2" t="s">
        <v>18475</v>
      </c>
      <c r="R2484" s="4" t="s">
        <v>50</v>
      </c>
      <c r="S2484" s="4" t="s">
        <v>18476</v>
      </c>
      <c r="T2484" s="4" t="s">
        <v>52</v>
      </c>
      <c r="U2484" s="4" t="s">
        <v>75</v>
      </c>
      <c r="V2484" s="4"/>
      <c r="W2484" s="4" t="s">
        <v>75</v>
      </c>
      <c r="X2484" s="2" t="s">
        <v>18470</v>
      </c>
      <c r="Y2484" s="4" t="s">
        <v>77</v>
      </c>
      <c r="Z2484" s="4"/>
      <c r="AA2484" s="4"/>
      <c r="AB2484" s="4"/>
    </row>
    <row r="2485" customFormat="false" ht="75" hidden="false" customHeight="true" outlineLevel="0" collapsed="false">
      <c r="A2485" s="4" t="s">
        <v>18477</v>
      </c>
      <c r="B2485" s="4" t="s">
        <v>18478</v>
      </c>
      <c r="C2485" s="4" t="s">
        <v>18479</v>
      </c>
      <c r="D2485" s="4" t="n">
        <v>1993</v>
      </c>
      <c r="E2485" s="4" t="s">
        <v>91</v>
      </c>
      <c r="F2485" s="4" t="s">
        <v>4231</v>
      </c>
      <c r="G2485" s="4" t="str">
        <f aca="false">IF(LEFT(I2485,3)="R1 ","L6",IF(D2485&gt;=2014,"L1",IF(D2485&gt;=1998,"L2",IF(D2485&gt;=1987,"L3",IF(D2485&gt;=1978,"L4",IF(D2485&gt;=1965,"L5","L6"))))))</f>
        <v>L3</v>
      </c>
      <c r="H2485" s="4" t="str">
        <f aca="false">IFERROR(INDEX(Lanes!$C$2:$C$60,MATCH(LEFT(I2485,FIND(" ",I2485)-1),Lanes!$A$2:$A$60,0)),"?")</f>
        <v>Context</v>
      </c>
      <c r="I2485" s="4" t="s">
        <v>18463</v>
      </c>
      <c r="J2485" s="4"/>
      <c r="K2485" s="4" t="s">
        <v>3253</v>
      </c>
      <c r="L2485" s="4" t="s">
        <v>887</v>
      </c>
      <c r="M2485" s="4" t="s">
        <v>18480</v>
      </c>
      <c r="N2485" s="4"/>
      <c r="O2485" s="4" t="s">
        <v>18481</v>
      </c>
      <c r="P2485" s="2" t="s">
        <v>18482</v>
      </c>
      <c r="Q2485" s="2" t="s">
        <v>18483</v>
      </c>
      <c r="R2485" s="4" t="s">
        <v>50</v>
      </c>
      <c r="S2485" s="4" t="s">
        <v>18484</v>
      </c>
      <c r="T2485" s="4" t="s">
        <v>52</v>
      </c>
      <c r="U2485" s="4"/>
      <c r="V2485" s="4"/>
      <c r="W2485" s="4"/>
      <c r="X2485" s="2" t="s">
        <v>18485</v>
      </c>
      <c r="Y2485" s="4" t="s">
        <v>77</v>
      </c>
      <c r="Z2485" s="4"/>
      <c r="AA2485" s="4"/>
      <c r="AB2485" s="4"/>
    </row>
    <row r="2486" customFormat="false" ht="75" hidden="false" customHeight="true" outlineLevel="0" collapsed="false">
      <c r="A2486" s="4" t="s">
        <v>18486</v>
      </c>
      <c r="B2486" s="4" t="s">
        <v>18478</v>
      </c>
      <c r="C2486" s="4" t="s">
        <v>18487</v>
      </c>
      <c r="D2486" s="4" t="n">
        <v>1995</v>
      </c>
      <c r="E2486" s="4" t="s">
        <v>91</v>
      </c>
      <c r="F2486" s="4" t="s">
        <v>4231</v>
      </c>
      <c r="G2486" s="4" t="str">
        <f aca="false">IF(LEFT(I2486,3)="R1 ","L6",IF(D2486&gt;=2014,"L1",IF(D2486&gt;=1998,"L2",IF(D2486&gt;=1987,"L3",IF(D2486&gt;=1978,"L4",IF(D2486&gt;=1965,"L5","L6"))))))</f>
        <v>L3</v>
      </c>
      <c r="H2486" s="4" t="str">
        <f aca="false">IFERROR(INDEX(Lanes!$C$2:$C$60,MATCH(LEFT(I2486,FIND(" ",I2486)-1),Lanes!$A$2:$A$60,0)),"?")</f>
        <v>Context</v>
      </c>
      <c r="I2486" s="4" t="s">
        <v>18463</v>
      </c>
      <c r="J2486" s="4"/>
      <c r="K2486" s="4" t="s">
        <v>3253</v>
      </c>
      <c r="L2486" s="4" t="s">
        <v>887</v>
      </c>
      <c r="M2486" s="4" t="s">
        <v>18480</v>
      </c>
      <c r="N2486" s="4"/>
      <c r="O2486" s="4" t="s">
        <v>18488</v>
      </c>
      <c r="P2486" s="2" t="s">
        <v>18489</v>
      </c>
      <c r="Q2486" s="2" t="s">
        <v>18490</v>
      </c>
      <c r="R2486" s="4" t="s">
        <v>391</v>
      </c>
      <c r="S2486" s="4" t="s">
        <v>18491</v>
      </c>
      <c r="T2486" s="4" t="s">
        <v>107</v>
      </c>
      <c r="U2486" s="4"/>
      <c r="V2486" s="4"/>
      <c r="W2486" s="4"/>
      <c r="X2486" s="2" t="s">
        <v>18485</v>
      </c>
      <c r="Y2486" s="4" t="s">
        <v>77</v>
      </c>
      <c r="Z2486" s="4"/>
      <c r="AA2486" s="4"/>
      <c r="AB2486" s="4"/>
    </row>
    <row r="2487" customFormat="false" ht="75" hidden="false" customHeight="true" outlineLevel="0" collapsed="false">
      <c r="A2487" s="4" t="s">
        <v>18492</v>
      </c>
      <c r="B2487" s="4" t="s">
        <v>18493</v>
      </c>
      <c r="C2487" s="4" t="s">
        <v>18494</v>
      </c>
      <c r="D2487" s="4" t="n">
        <v>1990</v>
      </c>
      <c r="E2487" s="4" t="s">
        <v>91</v>
      </c>
      <c r="F2487" s="4" t="s">
        <v>4231</v>
      </c>
      <c r="G2487" s="4" t="str">
        <f aca="false">IF(LEFT(I2487,3)="R1 ","L6",IF(D2487&gt;=2014,"L1",IF(D2487&gt;=1998,"L2",IF(D2487&gt;=1987,"L3",IF(D2487&gt;=1978,"L4",IF(D2487&gt;=1965,"L5","L6"))))))</f>
        <v>L3</v>
      </c>
      <c r="H2487" s="4" t="str">
        <f aca="false">IFERROR(INDEX(Lanes!$C$2:$C$60,MATCH(LEFT(I2487,FIND(" ",I2487)-1),Lanes!$A$2:$A$60,0)),"?")</f>
        <v>Context</v>
      </c>
      <c r="I2487" s="4" t="s">
        <v>18463</v>
      </c>
      <c r="J2487" s="4"/>
      <c r="K2487" s="4" t="s">
        <v>18464</v>
      </c>
      <c r="L2487" s="4" t="s">
        <v>887</v>
      </c>
      <c r="M2487" s="4" t="s">
        <v>18495</v>
      </c>
      <c r="N2487" s="4"/>
      <c r="O2487" s="4" t="s">
        <v>18496</v>
      </c>
      <c r="P2487" s="2" t="s">
        <v>18497</v>
      </c>
      <c r="Q2487" s="2" t="s">
        <v>18498</v>
      </c>
      <c r="R2487" s="4" t="s">
        <v>50</v>
      </c>
      <c r="S2487" s="4" t="s">
        <v>18499</v>
      </c>
      <c r="T2487" s="4" t="s">
        <v>52</v>
      </c>
      <c r="U2487" s="4"/>
      <c r="V2487" s="4"/>
      <c r="W2487" s="4"/>
      <c r="X2487" s="2" t="s">
        <v>18500</v>
      </c>
      <c r="Y2487" s="4" t="s">
        <v>77</v>
      </c>
      <c r="Z2487" s="4"/>
      <c r="AA2487" s="4"/>
      <c r="AB2487" s="4"/>
    </row>
    <row r="2488" customFormat="false" ht="75" hidden="false" customHeight="true" outlineLevel="0" collapsed="false">
      <c r="A2488" s="4" t="s">
        <v>18501</v>
      </c>
      <c r="B2488" s="4" t="s">
        <v>18493</v>
      </c>
      <c r="C2488" s="4" t="s">
        <v>18502</v>
      </c>
      <c r="D2488" s="4" t="n">
        <v>1992</v>
      </c>
      <c r="E2488" s="4" t="s">
        <v>91</v>
      </c>
      <c r="F2488" s="4" t="s">
        <v>4231</v>
      </c>
      <c r="G2488" s="4" t="str">
        <f aca="false">IF(LEFT(I2488,3)="R1 ","L6",IF(D2488&gt;=2014,"L1",IF(D2488&gt;=1998,"L2",IF(D2488&gt;=1987,"L3",IF(D2488&gt;=1978,"L4",IF(D2488&gt;=1965,"L5","L6"))))))</f>
        <v>L3</v>
      </c>
      <c r="H2488" s="4" t="str">
        <f aca="false">IFERROR(INDEX(Lanes!$C$2:$C$60,MATCH(LEFT(I2488,FIND(" ",I2488)-1),Lanes!$A$2:$A$60,0)),"?")</f>
        <v>Context</v>
      </c>
      <c r="I2488" s="4" t="s">
        <v>18463</v>
      </c>
      <c r="J2488" s="4"/>
      <c r="K2488" s="4" t="s">
        <v>18464</v>
      </c>
      <c r="L2488" s="4" t="s">
        <v>887</v>
      </c>
      <c r="M2488" s="4" t="s">
        <v>18495</v>
      </c>
      <c r="N2488" s="4"/>
      <c r="O2488" s="4" t="s">
        <v>18503</v>
      </c>
      <c r="P2488" s="2" t="s">
        <v>18504</v>
      </c>
      <c r="Q2488" s="2" t="s">
        <v>18505</v>
      </c>
      <c r="R2488" s="4" t="s">
        <v>50</v>
      </c>
      <c r="S2488" s="4" t="s">
        <v>18506</v>
      </c>
      <c r="T2488" s="4" t="s">
        <v>107</v>
      </c>
      <c r="U2488" s="4"/>
      <c r="V2488" s="4"/>
      <c r="W2488" s="4"/>
      <c r="X2488" s="2" t="s">
        <v>18500</v>
      </c>
      <c r="Y2488" s="4" t="s">
        <v>77</v>
      </c>
      <c r="Z2488" s="4"/>
      <c r="AA2488" s="4"/>
      <c r="AB2488" s="4"/>
    </row>
    <row r="2489" customFormat="false" ht="75" hidden="false" customHeight="true" outlineLevel="0" collapsed="false">
      <c r="A2489" s="4" t="s">
        <v>18507</v>
      </c>
      <c r="B2489" s="4" t="s">
        <v>18508</v>
      </c>
      <c r="C2489" s="4" t="s">
        <v>18509</v>
      </c>
      <c r="D2489" s="4" t="n">
        <v>1984</v>
      </c>
      <c r="E2489" s="4" t="s">
        <v>91</v>
      </c>
      <c r="F2489" s="4" t="s">
        <v>1406</v>
      </c>
      <c r="G2489" s="4" t="str">
        <f aca="false">IF(LEFT(I2489,3)="R1 ","L6",IF(D2489&gt;=2014,"L1",IF(D2489&gt;=1998,"L2",IF(D2489&gt;=1987,"L3",IF(D2489&gt;=1978,"L4",IF(D2489&gt;=1965,"L5","L6"))))))</f>
        <v>L4</v>
      </c>
      <c r="H2489" s="4" t="str">
        <f aca="false">IFERROR(INDEX(Lanes!$C$2:$C$60,MATCH(LEFT(I2489,FIND(" ",I2489)-1),Lanes!$A$2:$A$60,0)),"?")</f>
        <v>Context</v>
      </c>
      <c r="I2489" s="4" t="s">
        <v>18463</v>
      </c>
      <c r="J2489" s="4"/>
      <c r="K2489" s="4" t="s">
        <v>3253</v>
      </c>
      <c r="L2489" s="4" t="s">
        <v>887</v>
      </c>
      <c r="M2489" s="4" t="s">
        <v>18510</v>
      </c>
      <c r="N2489" s="4"/>
      <c r="O2489" s="4" t="s">
        <v>18511</v>
      </c>
      <c r="P2489" s="2" t="s">
        <v>18512</v>
      </c>
      <c r="Q2489" s="2" t="s">
        <v>18513</v>
      </c>
      <c r="R2489" s="4" t="s">
        <v>50</v>
      </c>
      <c r="S2489" s="4" t="s">
        <v>18514</v>
      </c>
      <c r="T2489" s="4" t="s">
        <v>107</v>
      </c>
      <c r="U2489" s="4"/>
      <c r="V2489" s="4"/>
      <c r="W2489" s="4"/>
      <c r="X2489" s="2" t="s">
        <v>18515</v>
      </c>
      <c r="Y2489" s="4" t="s">
        <v>77</v>
      </c>
      <c r="Z2489" s="4"/>
      <c r="AA2489" s="4"/>
      <c r="AB2489" s="4"/>
    </row>
    <row r="2490" customFormat="false" ht="75" hidden="false" customHeight="true" outlineLevel="0" collapsed="false">
      <c r="A2490" s="4" t="s">
        <v>18516</v>
      </c>
      <c r="B2490" s="4" t="s">
        <v>18508</v>
      </c>
      <c r="C2490" s="4" t="s">
        <v>18517</v>
      </c>
      <c r="D2490" s="4" t="n">
        <v>1990</v>
      </c>
      <c r="E2490" s="4" t="s">
        <v>91</v>
      </c>
      <c r="F2490" s="4" t="s">
        <v>1406</v>
      </c>
      <c r="G2490" s="4" t="str">
        <f aca="false">IF(LEFT(I2490,3)="R1 ","L6",IF(D2490&gt;=2014,"L1",IF(D2490&gt;=1998,"L2",IF(D2490&gt;=1987,"L3",IF(D2490&gt;=1978,"L4",IF(D2490&gt;=1965,"L5","L6"))))))</f>
        <v>L3</v>
      </c>
      <c r="H2490" s="4" t="str">
        <f aca="false">IFERROR(INDEX(Lanes!$C$2:$C$60,MATCH(LEFT(I2490,FIND(" ",I2490)-1),Lanes!$A$2:$A$60,0)),"?")</f>
        <v>Context</v>
      </c>
      <c r="I2490" s="4" t="s">
        <v>18463</v>
      </c>
      <c r="J2490" s="4"/>
      <c r="K2490" s="4" t="s">
        <v>3253</v>
      </c>
      <c r="L2490" s="4" t="s">
        <v>887</v>
      </c>
      <c r="M2490" s="4" t="s">
        <v>18510</v>
      </c>
      <c r="N2490" s="4"/>
      <c r="O2490" s="4" t="s">
        <v>18518</v>
      </c>
      <c r="P2490" s="2" t="s">
        <v>18519</v>
      </c>
      <c r="Q2490" s="2" t="s">
        <v>18520</v>
      </c>
      <c r="R2490" s="4" t="s">
        <v>391</v>
      </c>
      <c r="S2490" s="4" t="s">
        <v>18521</v>
      </c>
      <c r="T2490" s="4" t="s">
        <v>107</v>
      </c>
      <c r="U2490" s="4"/>
      <c r="V2490" s="4"/>
      <c r="W2490" s="4"/>
      <c r="X2490" s="2" t="s">
        <v>18515</v>
      </c>
      <c r="Y2490" s="4" t="s">
        <v>77</v>
      </c>
      <c r="Z2490" s="4"/>
      <c r="AA2490" s="4"/>
      <c r="AB2490" s="4"/>
    </row>
    <row r="2491" customFormat="false" ht="75" hidden="false" customHeight="true" outlineLevel="0" collapsed="false">
      <c r="A2491" s="4" t="s">
        <v>18522</v>
      </c>
      <c r="B2491" s="4" t="s">
        <v>18523</v>
      </c>
      <c r="C2491" s="4" t="s">
        <v>18524</v>
      </c>
      <c r="D2491" s="4" t="n">
        <v>1993</v>
      </c>
      <c r="E2491" s="4" t="s">
        <v>91</v>
      </c>
      <c r="F2491" s="4" t="s">
        <v>3985</v>
      </c>
      <c r="G2491" s="4" t="str">
        <f aca="false">IF(LEFT(I2491,3)="R1 ","L6",IF(D2491&gt;=2014,"L1",IF(D2491&gt;=1998,"L2",IF(D2491&gt;=1987,"L3",IF(D2491&gt;=1978,"L4",IF(D2491&gt;=1965,"L5","L6"))))))</f>
        <v>L3</v>
      </c>
      <c r="H2491" s="4" t="str">
        <f aca="false">IFERROR(INDEX(Lanes!$C$2:$C$60,MATCH(LEFT(I2491,FIND(" ",I2491)-1),Lanes!$A$2:$A$60,0)),"?")</f>
        <v>Context</v>
      </c>
      <c r="I2491" s="4" t="s">
        <v>18463</v>
      </c>
      <c r="J2491" s="4"/>
      <c r="K2491" s="4" t="s">
        <v>18464</v>
      </c>
      <c r="L2491" s="4" t="s">
        <v>753</v>
      </c>
      <c r="M2491" s="4" t="s">
        <v>754</v>
      </c>
      <c r="N2491" s="4"/>
      <c r="O2491" s="4" t="s">
        <v>18525</v>
      </c>
      <c r="P2491" s="2" t="s">
        <v>18526</v>
      </c>
      <c r="Q2491" s="2" t="s">
        <v>18527</v>
      </c>
      <c r="R2491" s="4" t="s">
        <v>50</v>
      </c>
      <c r="S2491" s="4" t="s">
        <v>18528</v>
      </c>
      <c r="T2491" s="4" t="s">
        <v>52</v>
      </c>
      <c r="U2491" s="4"/>
      <c r="V2491" s="4"/>
      <c r="W2491" s="4" t="s">
        <v>75</v>
      </c>
      <c r="X2491" s="2" t="s">
        <v>18529</v>
      </c>
      <c r="Y2491" s="4" t="s">
        <v>77</v>
      </c>
      <c r="Z2491" s="4"/>
      <c r="AA2491" s="4"/>
      <c r="AB2491" s="4"/>
    </row>
    <row r="2492" customFormat="false" ht="75" hidden="false" customHeight="true" outlineLevel="0" collapsed="false">
      <c r="A2492" s="4" t="s">
        <v>18530</v>
      </c>
      <c r="B2492" s="4" t="s">
        <v>17909</v>
      </c>
      <c r="C2492" s="4" t="s">
        <v>18531</v>
      </c>
      <c r="D2492" s="4" t="n">
        <v>1992</v>
      </c>
      <c r="E2492" s="4" t="s">
        <v>91</v>
      </c>
      <c r="F2492" s="4" t="s">
        <v>1406</v>
      </c>
      <c r="G2492" s="4" t="str">
        <f aca="false">IF(LEFT(I2492,3)="R1 ","L6",IF(D2492&gt;=2014,"L1",IF(D2492&gt;=1998,"L2",IF(D2492&gt;=1987,"L3",IF(D2492&gt;=1978,"L4",IF(D2492&gt;=1965,"L5","L6"))))))</f>
        <v>L3</v>
      </c>
      <c r="H2492" s="4" t="str">
        <f aca="false">IFERROR(INDEX(Lanes!$C$2:$C$60,MATCH(LEFT(I2492,FIND(" ",I2492)-1),Lanes!$A$2:$A$60,0)),"?")</f>
        <v>Context</v>
      </c>
      <c r="I2492" s="4" t="s">
        <v>18463</v>
      </c>
      <c r="J2492" s="4"/>
      <c r="K2492" s="4" t="s">
        <v>18464</v>
      </c>
      <c r="L2492" s="4" t="s">
        <v>887</v>
      </c>
      <c r="M2492" s="4" t="s">
        <v>10674</v>
      </c>
      <c r="N2492" s="4"/>
      <c r="O2492" s="4" t="s">
        <v>18532</v>
      </c>
      <c r="P2492" s="2" t="s">
        <v>18533</v>
      </c>
      <c r="Q2492" s="2" t="s">
        <v>18534</v>
      </c>
      <c r="R2492" s="4" t="s">
        <v>50</v>
      </c>
      <c r="S2492" s="4" t="s">
        <v>18535</v>
      </c>
      <c r="T2492" s="4" t="s">
        <v>107</v>
      </c>
      <c r="U2492" s="4"/>
      <c r="V2492" s="4"/>
      <c r="W2492" s="4"/>
      <c r="X2492" s="2" t="s">
        <v>18536</v>
      </c>
      <c r="Y2492" s="4" t="s">
        <v>77</v>
      </c>
      <c r="Z2492" s="4"/>
      <c r="AA2492" s="4"/>
      <c r="AB2492" s="4"/>
    </row>
    <row r="2493" customFormat="false" ht="75" hidden="false" customHeight="true" outlineLevel="0" collapsed="false">
      <c r="A2493" s="4" t="s">
        <v>18537</v>
      </c>
      <c r="B2493" s="4" t="s">
        <v>18538</v>
      </c>
      <c r="C2493" s="4" t="s">
        <v>18539</v>
      </c>
      <c r="D2493" s="4" t="n">
        <v>1991</v>
      </c>
      <c r="E2493" s="4" t="s">
        <v>91</v>
      </c>
      <c r="F2493" s="4" t="s">
        <v>18540</v>
      </c>
      <c r="G2493" s="4" t="str">
        <f aca="false">IF(LEFT(I2493,3)="R1 ","L6",IF(D2493&gt;=2014,"L1",IF(D2493&gt;=1998,"L2",IF(D2493&gt;=1987,"L3",IF(D2493&gt;=1978,"L4",IF(D2493&gt;=1965,"L5","L6"))))))</f>
        <v>L3</v>
      </c>
      <c r="H2493" s="4" t="str">
        <f aca="false">IFERROR(INDEX(Lanes!$C$2:$C$60,MATCH(LEFT(I2493,FIND(" ",I2493)-1),Lanes!$A$2:$A$60,0)),"?")</f>
        <v>Context</v>
      </c>
      <c r="I2493" s="4" t="s">
        <v>18463</v>
      </c>
      <c r="J2493" s="4"/>
      <c r="K2493" s="4" t="s">
        <v>18464</v>
      </c>
      <c r="L2493" s="4" t="s">
        <v>887</v>
      </c>
      <c r="M2493" s="4" t="s">
        <v>18480</v>
      </c>
      <c r="N2493" s="4"/>
      <c r="O2493" s="4" t="s">
        <v>18541</v>
      </c>
      <c r="P2493" s="2" t="s">
        <v>18542</v>
      </c>
      <c r="Q2493" s="2" t="s">
        <v>18543</v>
      </c>
      <c r="R2493" s="4" t="s">
        <v>50</v>
      </c>
      <c r="S2493" s="4" t="s">
        <v>18544</v>
      </c>
      <c r="T2493" s="4" t="s">
        <v>107</v>
      </c>
      <c r="U2493" s="4"/>
      <c r="V2493" s="4"/>
      <c r="W2493" s="4"/>
      <c r="X2493" s="2" t="s">
        <v>18545</v>
      </c>
      <c r="Y2493" s="4" t="s">
        <v>77</v>
      </c>
      <c r="Z2493" s="4"/>
      <c r="AA2493" s="4"/>
      <c r="AB2493" s="4"/>
    </row>
    <row r="2494" customFormat="false" ht="75" hidden="false" customHeight="true" outlineLevel="0" collapsed="false">
      <c r="A2494" s="4" t="s">
        <v>18546</v>
      </c>
      <c r="B2494" s="4" t="s">
        <v>18538</v>
      </c>
      <c r="C2494" s="4" t="s">
        <v>18547</v>
      </c>
      <c r="D2494" s="4" t="n">
        <v>1993</v>
      </c>
      <c r="E2494" s="4" t="s">
        <v>91</v>
      </c>
      <c r="F2494" s="4" t="s">
        <v>18540</v>
      </c>
      <c r="G2494" s="4" t="str">
        <f aca="false">IF(LEFT(I2494,3)="R1 ","L6",IF(D2494&gt;=2014,"L1",IF(D2494&gt;=1998,"L2",IF(D2494&gt;=1987,"L3",IF(D2494&gt;=1978,"L4",IF(D2494&gt;=1965,"L5","L6"))))))</f>
        <v>L3</v>
      </c>
      <c r="H2494" s="4" t="str">
        <f aca="false">IFERROR(INDEX(Lanes!$C$2:$C$60,MATCH(LEFT(I2494,FIND(" ",I2494)-1),Lanes!$A$2:$A$60,0)),"?")</f>
        <v>Context</v>
      </c>
      <c r="I2494" s="4" t="s">
        <v>18463</v>
      </c>
      <c r="J2494" s="4"/>
      <c r="K2494" s="4" t="s">
        <v>18464</v>
      </c>
      <c r="L2494" s="4" t="s">
        <v>887</v>
      </c>
      <c r="M2494" s="4" t="s">
        <v>18480</v>
      </c>
      <c r="N2494" s="4"/>
      <c r="O2494" s="4" t="s">
        <v>18548</v>
      </c>
      <c r="P2494" s="2" t="s">
        <v>18549</v>
      </c>
      <c r="Q2494" s="2" t="s">
        <v>18550</v>
      </c>
      <c r="R2494" s="4" t="s">
        <v>391</v>
      </c>
      <c r="S2494" s="4" t="s">
        <v>18551</v>
      </c>
      <c r="T2494" s="4" t="s">
        <v>107</v>
      </c>
      <c r="U2494" s="4"/>
      <c r="V2494" s="4"/>
      <c r="W2494" s="4"/>
      <c r="X2494" s="2" t="s">
        <v>18545</v>
      </c>
      <c r="Y2494" s="4" t="s">
        <v>77</v>
      </c>
      <c r="Z2494" s="4"/>
      <c r="AA2494" s="4"/>
      <c r="AB2494" s="4"/>
    </row>
    <row r="2495" customFormat="false" ht="75" hidden="false" customHeight="true" outlineLevel="0" collapsed="false">
      <c r="A2495" s="4" t="s">
        <v>18552</v>
      </c>
      <c r="B2495" s="4" t="s">
        <v>18553</v>
      </c>
      <c r="C2495" s="4" t="s">
        <v>18554</v>
      </c>
      <c r="D2495" s="4" t="n">
        <v>1990</v>
      </c>
      <c r="E2495" s="4" t="s">
        <v>91</v>
      </c>
      <c r="F2495" s="4" t="s">
        <v>1406</v>
      </c>
      <c r="G2495" s="4" t="str">
        <f aca="false">IF(LEFT(I2495,3)="R1 ","L6",IF(D2495&gt;=2014,"L1",IF(D2495&gt;=1998,"L2",IF(D2495&gt;=1987,"L3",IF(D2495&gt;=1978,"L4",IF(D2495&gt;=1965,"L5","L6"))))))</f>
        <v>L3</v>
      </c>
      <c r="H2495" s="4" t="str">
        <f aca="false">IFERROR(INDEX(Lanes!$C$2:$C$60,MATCH(LEFT(I2495,FIND(" ",I2495)-1),Lanes!$A$2:$A$60,0)),"?")</f>
        <v>Context</v>
      </c>
      <c r="I2495" s="4" t="s">
        <v>18463</v>
      </c>
      <c r="J2495" s="4"/>
      <c r="K2495" s="4" t="s">
        <v>3253</v>
      </c>
      <c r="L2495" s="4" t="s">
        <v>887</v>
      </c>
      <c r="M2495" s="4" t="s">
        <v>10748</v>
      </c>
      <c r="N2495" s="4"/>
      <c r="O2495" s="4" t="s">
        <v>18555</v>
      </c>
      <c r="P2495" s="2" t="s">
        <v>18556</v>
      </c>
      <c r="Q2495" s="2" t="s">
        <v>18557</v>
      </c>
      <c r="R2495" s="4" t="s">
        <v>50</v>
      </c>
      <c r="S2495" s="4" t="s">
        <v>18558</v>
      </c>
      <c r="T2495" s="4" t="s">
        <v>107</v>
      </c>
      <c r="U2495" s="4"/>
      <c r="V2495" s="4"/>
      <c r="W2495" s="4"/>
      <c r="X2495" s="2" t="s">
        <v>18559</v>
      </c>
      <c r="Y2495" s="4" t="s">
        <v>77</v>
      </c>
      <c r="Z2495" s="4"/>
      <c r="AA2495" s="4"/>
      <c r="AB2495" s="4"/>
    </row>
    <row r="2496" customFormat="false" ht="75" hidden="false" customHeight="true" outlineLevel="0" collapsed="false">
      <c r="A2496" s="4" t="s">
        <v>18560</v>
      </c>
      <c r="B2496" s="4" t="s">
        <v>18553</v>
      </c>
      <c r="C2496" s="4" t="s">
        <v>18561</v>
      </c>
      <c r="D2496" s="4" t="n">
        <v>1992</v>
      </c>
      <c r="E2496" s="4" t="s">
        <v>91</v>
      </c>
      <c r="F2496" s="4" t="s">
        <v>1406</v>
      </c>
      <c r="G2496" s="4" t="str">
        <f aca="false">IF(LEFT(I2496,3)="R1 ","L6",IF(D2496&gt;=2014,"L1",IF(D2496&gt;=1998,"L2",IF(D2496&gt;=1987,"L3",IF(D2496&gt;=1978,"L4",IF(D2496&gt;=1965,"L5","L6"))))))</f>
        <v>L3</v>
      </c>
      <c r="H2496" s="4" t="str">
        <f aca="false">IFERROR(INDEX(Lanes!$C$2:$C$60,MATCH(LEFT(I2496,FIND(" ",I2496)-1),Lanes!$A$2:$A$60,0)),"?")</f>
        <v>Context</v>
      </c>
      <c r="I2496" s="4" t="s">
        <v>18463</v>
      </c>
      <c r="J2496" s="4"/>
      <c r="K2496" s="4" t="s">
        <v>3253</v>
      </c>
      <c r="L2496" s="4" t="s">
        <v>887</v>
      </c>
      <c r="M2496" s="4" t="s">
        <v>10748</v>
      </c>
      <c r="N2496" s="4"/>
      <c r="O2496" s="4" t="s">
        <v>18562</v>
      </c>
      <c r="P2496" s="2" t="s">
        <v>18563</v>
      </c>
      <c r="Q2496" s="2" t="s">
        <v>18564</v>
      </c>
      <c r="R2496" s="4" t="s">
        <v>50</v>
      </c>
      <c r="S2496" s="4" t="s">
        <v>18565</v>
      </c>
      <c r="T2496" s="4" t="s">
        <v>107</v>
      </c>
      <c r="U2496" s="4"/>
      <c r="V2496" s="4"/>
      <c r="W2496" s="4"/>
      <c r="X2496" s="2" t="s">
        <v>18559</v>
      </c>
      <c r="Y2496" s="4" t="s">
        <v>77</v>
      </c>
      <c r="Z2496" s="4"/>
      <c r="AA2496" s="4"/>
      <c r="AB2496" s="4"/>
    </row>
    <row r="2497" customFormat="false" ht="75" hidden="false" customHeight="true" outlineLevel="0" collapsed="false">
      <c r="A2497" s="4" t="s">
        <v>18566</v>
      </c>
      <c r="B2497" s="4" t="s">
        <v>18567</v>
      </c>
      <c r="C2497" s="4" t="s">
        <v>18568</v>
      </c>
      <c r="D2497" s="4" t="n">
        <v>1977</v>
      </c>
      <c r="E2497" s="4" t="s">
        <v>91</v>
      </c>
      <c r="F2497" s="4" t="s">
        <v>9643</v>
      </c>
      <c r="G2497" s="4" t="str">
        <f aca="false">IF(LEFT(I2497,3)="R1 ","L6",IF(D2497&gt;=2014,"L1",IF(D2497&gt;=1998,"L2",IF(D2497&gt;=1987,"L3",IF(D2497&gt;=1978,"L4",IF(D2497&gt;=1965,"L5","L6"))))))</f>
        <v>L5</v>
      </c>
      <c r="H2497" s="4" t="str">
        <f aca="false">IFERROR(INDEX(Lanes!$C$2:$C$60,MATCH(LEFT(I2497,FIND(" ",I2497)-1),Lanes!$A$2:$A$60,0)),"?")</f>
        <v>Context</v>
      </c>
      <c r="I2497" s="4" t="s">
        <v>18569</v>
      </c>
      <c r="J2497" s="4"/>
      <c r="K2497" s="4" t="s">
        <v>661</v>
      </c>
      <c r="L2497" s="4" t="s">
        <v>887</v>
      </c>
      <c r="M2497" s="4" t="s">
        <v>10674</v>
      </c>
      <c r="N2497" s="4"/>
      <c r="O2497" s="4" t="s">
        <v>18570</v>
      </c>
      <c r="P2497" s="2" t="s">
        <v>18571</v>
      </c>
      <c r="Q2497" s="2" t="s">
        <v>18572</v>
      </c>
      <c r="R2497" s="4" t="s">
        <v>50</v>
      </c>
      <c r="S2497" s="4" t="s">
        <v>18573</v>
      </c>
      <c r="T2497" s="4" t="s">
        <v>52</v>
      </c>
      <c r="U2497" s="4" t="s">
        <v>75</v>
      </c>
      <c r="V2497" s="4"/>
      <c r="W2497" s="4"/>
      <c r="X2497" s="2" t="s">
        <v>18574</v>
      </c>
      <c r="Y2497" s="4" t="s">
        <v>77</v>
      </c>
      <c r="Z2497" s="4"/>
      <c r="AA2497" s="4"/>
      <c r="AB2497" s="4"/>
    </row>
    <row r="2498" customFormat="false" ht="75" hidden="false" customHeight="true" outlineLevel="0" collapsed="false">
      <c r="A2498" s="4" t="s">
        <v>18575</v>
      </c>
      <c r="B2498" s="4" t="s">
        <v>18567</v>
      </c>
      <c r="C2498" s="4" t="s">
        <v>18576</v>
      </c>
      <c r="D2498" s="4" t="n">
        <v>1978</v>
      </c>
      <c r="E2498" s="4" t="s">
        <v>91</v>
      </c>
      <c r="F2498" s="4" t="s">
        <v>9643</v>
      </c>
      <c r="G2498" s="4" t="str">
        <f aca="false">IF(LEFT(I2498,3)="R1 ","L6",IF(D2498&gt;=2014,"L1",IF(D2498&gt;=1998,"L2",IF(D2498&gt;=1987,"L3",IF(D2498&gt;=1978,"L4",IF(D2498&gt;=1965,"L5","L6"))))))</f>
        <v>L4</v>
      </c>
      <c r="H2498" s="4" t="str">
        <f aca="false">IFERROR(INDEX(Lanes!$C$2:$C$60,MATCH(LEFT(I2498,FIND(" ",I2498)-1),Lanes!$A$2:$A$60,0)),"?")</f>
        <v>Context</v>
      </c>
      <c r="I2498" s="4" t="s">
        <v>18569</v>
      </c>
      <c r="J2498" s="4"/>
      <c r="K2498" s="4" t="s">
        <v>661</v>
      </c>
      <c r="L2498" s="4" t="s">
        <v>887</v>
      </c>
      <c r="M2498" s="4" t="s">
        <v>10674</v>
      </c>
      <c r="N2498" s="4"/>
      <c r="O2498" s="4" t="s">
        <v>18577</v>
      </c>
      <c r="P2498" s="2" t="s">
        <v>18578</v>
      </c>
      <c r="Q2498" s="2" t="s">
        <v>18579</v>
      </c>
      <c r="R2498" s="4" t="s">
        <v>50</v>
      </c>
      <c r="S2498" s="4" t="s">
        <v>18580</v>
      </c>
      <c r="T2498" s="4" t="s">
        <v>107</v>
      </c>
      <c r="U2498" s="4"/>
      <c r="V2498" s="4"/>
      <c r="W2498" s="4"/>
      <c r="X2498" s="2" t="s">
        <v>18574</v>
      </c>
      <c r="Y2498" s="4" t="s">
        <v>77</v>
      </c>
      <c r="Z2498" s="4"/>
      <c r="AA2498" s="4"/>
      <c r="AB2498" s="4"/>
    </row>
    <row r="2499" customFormat="false" ht="75" hidden="false" customHeight="true" outlineLevel="0" collapsed="false">
      <c r="A2499" s="4" t="s">
        <v>18581</v>
      </c>
      <c r="B2499" s="4" t="s">
        <v>18567</v>
      </c>
      <c r="C2499" s="4" t="s">
        <v>18582</v>
      </c>
      <c r="D2499" s="4" t="n">
        <v>1979</v>
      </c>
      <c r="E2499" s="4" t="s">
        <v>91</v>
      </c>
      <c r="F2499" s="4" t="s">
        <v>9643</v>
      </c>
      <c r="G2499" s="4" t="str">
        <f aca="false">IF(LEFT(I2499,3)="R1 ","L6",IF(D2499&gt;=2014,"L1",IF(D2499&gt;=1998,"L2",IF(D2499&gt;=1987,"L3",IF(D2499&gt;=1978,"L4",IF(D2499&gt;=1965,"L5","L6"))))))</f>
        <v>L4</v>
      </c>
      <c r="H2499" s="4" t="str">
        <f aca="false">IFERROR(INDEX(Lanes!$C$2:$C$60,MATCH(LEFT(I2499,FIND(" ",I2499)-1),Lanes!$A$2:$A$60,0)),"?")</f>
        <v>Context</v>
      </c>
      <c r="I2499" s="4" t="s">
        <v>18569</v>
      </c>
      <c r="J2499" s="4"/>
      <c r="K2499" s="4" t="s">
        <v>661</v>
      </c>
      <c r="L2499" s="4" t="s">
        <v>887</v>
      </c>
      <c r="M2499" s="4" t="s">
        <v>10674</v>
      </c>
      <c r="N2499" s="4"/>
      <c r="O2499" s="4" t="s">
        <v>18583</v>
      </c>
      <c r="P2499" s="2" t="s">
        <v>18584</v>
      </c>
      <c r="Q2499" s="2" t="s">
        <v>18585</v>
      </c>
      <c r="R2499" s="4" t="s">
        <v>50</v>
      </c>
      <c r="S2499" s="4" t="s">
        <v>18586</v>
      </c>
      <c r="T2499" s="4" t="s">
        <v>107</v>
      </c>
      <c r="U2499" s="4"/>
      <c r="V2499" s="4"/>
      <c r="W2499" s="4"/>
      <c r="X2499" s="2" t="s">
        <v>18574</v>
      </c>
      <c r="Y2499" s="4" t="s">
        <v>77</v>
      </c>
      <c r="Z2499" s="4"/>
      <c r="AA2499" s="4"/>
      <c r="AB2499" s="4"/>
    </row>
    <row r="2500" customFormat="false" ht="75" hidden="false" customHeight="true" outlineLevel="0" collapsed="false">
      <c r="A2500" s="4" t="s">
        <v>18587</v>
      </c>
      <c r="B2500" s="4" t="s">
        <v>18588</v>
      </c>
      <c r="C2500" s="4" t="s">
        <v>17702</v>
      </c>
      <c r="D2500" s="4" t="n">
        <v>1982</v>
      </c>
      <c r="E2500" s="4" t="s">
        <v>91</v>
      </c>
      <c r="F2500" s="4" t="s">
        <v>18589</v>
      </c>
      <c r="G2500" s="4" t="str">
        <f aca="false">IF(LEFT(I2500,3)="R1 ","L6",IF(D2500&gt;=2014,"L1",IF(D2500&gt;=1998,"L2",IF(D2500&gt;=1987,"L3",IF(D2500&gt;=1978,"L4",IF(D2500&gt;=1965,"L5","L6"))))))</f>
        <v>L4</v>
      </c>
      <c r="H2500" s="4" t="str">
        <f aca="false">IFERROR(INDEX(Lanes!$C$2:$C$60,MATCH(LEFT(I2500,FIND(" ",I2500)-1),Lanes!$A$2:$A$60,0)),"?")</f>
        <v>Context</v>
      </c>
      <c r="I2500" s="4" t="s">
        <v>18569</v>
      </c>
      <c r="J2500" s="4"/>
      <c r="K2500" s="4" t="s">
        <v>661</v>
      </c>
      <c r="L2500" s="4" t="s">
        <v>753</v>
      </c>
      <c r="M2500" s="4" t="s">
        <v>754</v>
      </c>
      <c r="N2500" s="4"/>
      <c r="O2500" s="4" t="s">
        <v>18590</v>
      </c>
      <c r="P2500" s="2" t="s">
        <v>18591</v>
      </c>
      <c r="Q2500" s="2" t="s">
        <v>18592</v>
      </c>
      <c r="R2500" s="4" t="s">
        <v>50</v>
      </c>
      <c r="S2500" s="4" t="s">
        <v>18593</v>
      </c>
      <c r="T2500" s="4" t="s">
        <v>52</v>
      </c>
      <c r="U2500" s="4"/>
      <c r="V2500" s="4"/>
      <c r="W2500" s="4"/>
      <c r="X2500" s="2" t="s">
        <v>18594</v>
      </c>
      <c r="Y2500" s="4" t="s">
        <v>77</v>
      </c>
      <c r="Z2500" s="4"/>
      <c r="AA2500" s="4"/>
      <c r="AB2500" s="4"/>
    </row>
    <row r="2501" customFormat="false" ht="75" hidden="false" customHeight="true" outlineLevel="0" collapsed="false">
      <c r="A2501" s="4" t="s">
        <v>18595</v>
      </c>
      <c r="B2501" s="4" t="s">
        <v>18588</v>
      </c>
      <c r="C2501" s="4" t="s">
        <v>18596</v>
      </c>
      <c r="D2501" s="4" t="n">
        <v>2004</v>
      </c>
      <c r="E2501" s="4" t="s">
        <v>91</v>
      </c>
      <c r="F2501" s="4" t="s">
        <v>469</v>
      </c>
      <c r="G2501" s="4" t="str">
        <f aca="false">IF(LEFT(I2501,3)="R1 ","L6",IF(D2501&gt;=2014,"L1",IF(D2501&gt;=1998,"L2",IF(D2501&gt;=1987,"L3",IF(D2501&gt;=1978,"L4",IF(D2501&gt;=1965,"L5","L6"))))))</f>
        <v>L2</v>
      </c>
      <c r="H2501" s="4" t="str">
        <f aca="false">IFERROR(INDEX(Lanes!$C$2:$C$60,MATCH(LEFT(I2501,FIND(" ",I2501)-1),Lanes!$A$2:$A$60,0)),"?")</f>
        <v>Context</v>
      </c>
      <c r="I2501" s="4" t="s">
        <v>18569</v>
      </c>
      <c r="J2501" s="4"/>
      <c r="K2501" s="4" t="s">
        <v>661</v>
      </c>
      <c r="L2501" s="4" t="s">
        <v>753</v>
      </c>
      <c r="M2501" s="4" t="s">
        <v>754</v>
      </c>
      <c r="N2501" s="4"/>
      <c r="O2501" s="4" t="s">
        <v>18597</v>
      </c>
      <c r="P2501" s="2" t="s">
        <v>18598</v>
      </c>
      <c r="Q2501" s="2" t="s">
        <v>18599</v>
      </c>
      <c r="R2501" s="4" t="s">
        <v>50</v>
      </c>
      <c r="S2501" s="4" t="s">
        <v>18600</v>
      </c>
      <c r="T2501" s="4" t="s">
        <v>107</v>
      </c>
      <c r="U2501" s="4"/>
      <c r="V2501" s="4"/>
      <c r="W2501" s="4"/>
      <c r="X2501" s="2" t="s">
        <v>18594</v>
      </c>
      <c r="Y2501" s="4" t="s">
        <v>77</v>
      </c>
      <c r="Z2501" s="4"/>
      <c r="AA2501" s="4"/>
      <c r="AB2501" s="4"/>
    </row>
    <row r="2502" customFormat="false" ht="75" hidden="false" customHeight="true" outlineLevel="0" collapsed="false">
      <c r="A2502" s="4" t="s">
        <v>18601</v>
      </c>
      <c r="B2502" s="4" t="s">
        <v>18602</v>
      </c>
      <c r="C2502" s="4" t="s">
        <v>18603</v>
      </c>
      <c r="D2502" s="4" t="n">
        <v>1986</v>
      </c>
      <c r="E2502" s="4" t="s">
        <v>91</v>
      </c>
      <c r="F2502" s="4" t="s">
        <v>834</v>
      </c>
      <c r="G2502" s="4" t="str">
        <f aca="false">IF(LEFT(I2502,3)="R1 ","L6",IF(D2502&gt;=2014,"L1",IF(D2502&gt;=1998,"L2",IF(D2502&gt;=1987,"L3",IF(D2502&gt;=1978,"L4",IF(D2502&gt;=1965,"L5","L6"))))))</f>
        <v>L4</v>
      </c>
      <c r="H2502" s="4" t="str">
        <f aca="false">IFERROR(INDEX(Lanes!$C$2:$C$60,MATCH(LEFT(I2502,FIND(" ",I2502)-1),Lanes!$A$2:$A$60,0)),"?")</f>
        <v>Context</v>
      </c>
      <c r="I2502" s="4" t="s">
        <v>18569</v>
      </c>
      <c r="J2502" s="4"/>
      <c r="K2502" s="4" t="s">
        <v>525</v>
      </c>
      <c r="L2502" s="4" t="s">
        <v>352</v>
      </c>
      <c r="M2502" s="4" t="s">
        <v>353</v>
      </c>
      <c r="N2502" s="4"/>
      <c r="O2502" s="4" t="s">
        <v>18604</v>
      </c>
      <c r="P2502" s="2" t="s">
        <v>18605</v>
      </c>
      <c r="Q2502" s="2" t="s">
        <v>18606</v>
      </c>
      <c r="R2502" s="4" t="s">
        <v>50</v>
      </c>
      <c r="S2502" s="4" t="s">
        <v>18607</v>
      </c>
      <c r="T2502" s="4" t="s">
        <v>52</v>
      </c>
      <c r="U2502" s="4"/>
      <c r="V2502" s="4"/>
      <c r="W2502" s="4"/>
      <c r="X2502" s="2" t="s">
        <v>18608</v>
      </c>
      <c r="Y2502" s="4" t="s">
        <v>77</v>
      </c>
      <c r="Z2502" s="4"/>
      <c r="AA2502" s="4"/>
      <c r="AB2502" s="4"/>
    </row>
    <row r="2503" customFormat="false" ht="75" hidden="false" customHeight="true" outlineLevel="0" collapsed="false">
      <c r="A2503" s="4" t="s">
        <v>18609</v>
      </c>
      <c r="B2503" s="4" t="s">
        <v>18602</v>
      </c>
      <c r="C2503" s="4" t="s">
        <v>18610</v>
      </c>
      <c r="D2503" s="4" t="n">
        <v>1987</v>
      </c>
      <c r="E2503" s="4" t="s">
        <v>91</v>
      </c>
      <c r="F2503" s="4" t="s">
        <v>677</v>
      </c>
      <c r="G2503" s="4" t="str">
        <f aca="false">IF(LEFT(I2503,3)="R1 ","L6",IF(D2503&gt;=2014,"L1",IF(D2503&gt;=1998,"L2",IF(D2503&gt;=1987,"L3",IF(D2503&gt;=1978,"L4",IF(D2503&gt;=1965,"L5","L6"))))))</f>
        <v>L3</v>
      </c>
      <c r="H2503" s="4" t="str">
        <f aca="false">IFERROR(INDEX(Lanes!$C$2:$C$60,MATCH(LEFT(I2503,FIND(" ",I2503)-1),Lanes!$A$2:$A$60,0)),"?")</f>
        <v>Context</v>
      </c>
      <c r="I2503" s="4" t="s">
        <v>18569</v>
      </c>
      <c r="J2503" s="4"/>
      <c r="K2503" s="4" t="s">
        <v>525</v>
      </c>
      <c r="L2503" s="4" t="s">
        <v>352</v>
      </c>
      <c r="M2503" s="4" t="s">
        <v>353</v>
      </c>
      <c r="N2503" s="4"/>
      <c r="O2503" s="4" t="s">
        <v>18611</v>
      </c>
      <c r="P2503" s="2" t="s">
        <v>18612</v>
      </c>
      <c r="Q2503" s="2" t="s">
        <v>18613</v>
      </c>
      <c r="R2503" s="4" t="s">
        <v>50</v>
      </c>
      <c r="S2503" s="4" t="s">
        <v>18614</v>
      </c>
      <c r="T2503" s="4" t="s">
        <v>107</v>
      </c>
      <c r="U2503" s="4"/>
      <c r="V2503" s="4"/>
      <c r="W2503" s="4"/>
      <c r="X2503" s="2" t="s">
        <v>18608</v>
      </c>
      <c r="Y2503" s="4" t="s">
        <v>77</v>
      </c>
      <c r="Z2503" s="4"/>
      <c r="AA2503" s="4"/>
      <c r="AB2503" s="4"/>
    </row>
    <row r="2504" customFormat="false" ht="75" hidden="false" customHeight="true" outlineLevel="0" collapsed="false">
      <c r="A2504" s="4" t="s">
        <v>18615</v>
      </c>
      <c r="B2504" s="4" t="s">
        <v>18616</v>
      </c>
      <c r="C2504" s="4" t="s">
        <v>18617</v>
      </c>
      <c r="D2504" s="4" t="n">
        <v>1990</v>
      </c>
      <c r="E2504" s="4" t="s">
        <v>91</v>
      </c>
      <c r="F2504" s="4" t="s">
        <v>18618</v>
      </c>
      <c r="G2504" s="4" t="str">
        <f aca="false">IF(LEFT(I2504,3)="R1 ","L6",IF(D2504&gt;=2014,"L1",IF(D2504&gt;=1998,"L2",IF(D2504&gt;=1987,"L3",IF(D2504&gt;=1978,"L4",IF(D2504&gt;=1965,"L5","L6"))))))</f>
        <v>L3</v>
      </c>
      <c r="H2504" s="4" t="str">
        <f aca="false">IFERROR(INDEX(Lanes!$C$2:$C$60,MATCH(LEFT(I2504,FIND(" ",I2504)-1),Lanes!$A$2:$A$60,0)),"?")</f>
        <v>Context</v>
      </c>
      <c r="I2504" s="4" t="s">
        <v>18569</v>
      </c>
      <c r="J2504" s="4"/>
      <c r="K2504" s="4" t="s">
        <v>661</v>
      </c>
      <c r="L2504" s="4" t="s">
        <v>753</v>
      </c>
      <c r="M2504" s="4" t="s">
        <v>870</v>
      </c>
      <c r="N2504" s="4"/>
      <c r="O2504" s="4" t="s">
        <v>18619</v>
      </c>
      <c r="P2504" s="2" t="s">
        <v>18620</v>
      </c>
      <c r="Q2504" s="2" t="s">
        <v>18621</v>
      </c>
      <c r="R2504" s="4" t="s">
        <v>50</v>
      </c>
      <c r="S2504" s="4" t="s">
        <v>18622</v>
      </c>
      <c r="T2504" s="4" t="s">
        <v>52</v>
      </c>
      <c r="U2504" s="4"/>
      <c r="V2504" s="4"/>
      <c r="W2504" s="4"/>
      <c r="X2504" s="2" t="s">
        <v>18623</v>
      </c>
      <c r="Y2504" s="4" t="s">
        <v>77</v>
      </c>
      <c r="Z2504" s="4"/>
      <c r="AA2504" s="4"/>
      <c r="AB2504" s="4"/>
    </row>
    <row r="2505" customFormat="false" ht="75" hidden="false" customHeight="true" outlineLevel="0" collapsed="false">
      <c r="A2505" s="4" t="s">
        <v>18624</v>
      </c>
      <c r="B2505" s="4" t="s">
        <v>18616</v>
      </c>
      <c r="C2505" s="4" t="s">
        <v>18625</v>
      </c>
      <c r="D2505" s="4" t="n">
        <v>1993</v>
      </c>
      <c r="E2505" s="4" t="s">
        <v>91</v>
      </c>
      <c r="F2505" s="4" t="s">
        <v>18618</v>
      </c>
      <c r="G2505" s="4" t="str">
        <f aca="false">IF(LEFT(I2505,3)="R1 ","L6",IF(D2505&gt;=2014,"L1",IF(D2505&gt;=1998,"L2",IF(D2505&gt;=1987,"L3",IF(D2505&gt;=1978,"L4",IF(D2505&gt;=1965,"L5","L6"))))))</f>
        <v>L3</v>
      </c>
      <c r="H2505" s="4" t="str">
        <f aca="false">IFERROR(INDEX(Lanes!$C$2:$C$60,MATCH(LEFT(I2505,FIND(" ",I2505)-1),Lanes!$A$2:$A$60,0)),"?")</f>
        <v>Context</v>
      </c>
      <c r="I2505" s="4" t="s">
        <v>18569</v>
      </c>
      <c r="J2505" s="4"/>
      <c r="K2505" s="4" t="s">
        <v>661</v>
      </c>
      <c r="L2505" s="4" t="s">
        <v>753</v>
      </c>
      <c r="M2505" s="4" t="s">
        <v>870</v>
      </c>
      <c r="N2505" s="4"/>
      <c r="O2505" s="4" t="s">
        <v>18626</v>
      </c>
      <c r="P2505" s="2" t="s">
        <v>18627</v>
      </c>
      <c r="Q2505" s="2" t="s">
        <v>18628</v>
      </c>
      <c r="R2505" s="4" t="s">
        <v>50</v>
      </c>
      <c r="S2505" s="4" t="s">
        <v>18629</v>
      </c>
      <c r="T2505" s="4" t="s">
        <v>107</v>
      </c>
      <c r="U2505" s="4"/>
      <c r="V2505" s="4"/>
      <c r="W2505" s="4"/>
      <c r="X2505" s="2" t="s">
        <v>18623</v>
      </c>
      <c r="Y2505" s="4" t="s">
        <v>77</v>
      </c>
      <c r="Z2505" s="4"/>
      <c r="AA2505" s="4"/>
      <c r="AB2505" s="4"/>
    </row>
    <row r="2506" customFormat="false" ht="75" hidden="false" customHeight="true" outlineLevel="0" collapsed="false">
      <c r="A2506" s="4" t="s">
        <v>18630</v>
      </c>
      <c r="B2506" s="4" t="s">
        <v>18616</v>
      </c>
      <c r="C2506" s="4" t="s">
        <v>18631</v>
      </c>
      <c r="D2506" s="4" t="n">
        <v>1995</v>
      </c>
      <c r="E2506" s="4" t="s">
        <v>91</v>
      </c>
      <c r="F2506" s="4" t="s">
        <v>18618</v>
      </c>
      <c r="G2506" s="4" t="str">
        <f aca="false">IF(LEFT(I2506,3)="R1 ","L6",IF(D2506&gt;=2014,"L1",IF(D2506&gt;=1998,"L2",IF(D2506&gt;=1987,"L3",IF(D2506&gt;=1978,"L4",IF(D2506&gt;=1965,"L5","L6"))))))</f>
        <v>L3</v>
      </c>
      <c r="H2506" s="4" t="str">
        <f aca="false">IFERROR(INDEX(Lanes!$C$2:$C$60,MATCH(LEFT(I2506,FIND(" ",I2506)-1),Lanes!$A$2:$A$60,0)),"?")</f>
        <v>Context</v>
      </c>
      <c r="I2506" s="4" t="s">
        <v>18569</v>
      </c>
      <c r="J2506" s="4"/>
      <c r="K2506" s="4" t="s">
        <v>661</v>
      </c>
      <c r="L2506" s="4" t="s">
        <v>753</v>
      </c>
      <c r="M2506" s="4" t="s">
        <v>870</v>
      </c>
      <c r="N2506" s="4"/>
      <c r="O2506" s="4" t="s">
        <v>18632</v>
      </c>
      <c r="P2506" s="2" t="s">
        <v>18633</v>
      </c>
      <c r="Q2506" s="2" t="s">
        <v>18634</v>
      </c>
      <c r="R2506" s="4" t="s">
        <v>391</v>
      </c>
      <c r="S2506" s="4" t="s">
        <v>18635</v>
      </c>
      <c r="T2506" s="4" t="s">
        <v>107</v>
      </c>
      <c r="U2506" s="4"/>
      <c r="V2506" s="4"/>
      <c r="W2506" s="4"/>
      <c r="X2506" s="2" t="s">
        <v>18623</v>
      </c>
      <c r="Y2506" s="4" t="s">
        <v>77</v>
      </c>
      <c r="Z2506" s="4"/>
      <c r="AA2506" s="4"/>
      <c r="AB2506" s="4"/>
    </row>
    <row r="2507" customFormat="false" ht="75" hidden="false" customHeight="true" outlineLevel="0" collapsed="false">
      <c r="A2507" s="4" t="s">
        <v>18636</v>
      </c>
      <c r="B2507" s="4" t="s">
        <v>18637</v>
      </c>
      <c r="C2507" s="4" t="s">
        <v>18638</v>
      </c>
      <c r="D2507" s="4" t="n">
        <v>2014</v>
      </c>
      <c r="E2507" s="4" t="s">
        <v>91</v>
      </c>
      <c r="F2507" s="4" t="s">
        <v>16308</v>
      </c>
      <c r="G2507" s="4" t="str">
        <f aca="false">IF(LEFT(I2507,3)="R1 ","L6",IF(D2507&gt;=2014,"L1",IF(D2507&gt;=1998,"L2",IF(D2507&gt;=1987,"L3",IF(D2507&gt;=1978,"L4",IF(D2507&gt;=1965,"L5","L6"))))))</f>
        <v>L1</v>
      </c>
      <c r="H2507" s="4" t="str">
        <f aca="false">IFERROR(INDEX(Lanes!$C$2:$C$60,MATCH(LEFT(I2507,FIND(" ",I2507)-1),Lanes!$A$2:$A$60,0)),"?")</f>
        <v>Context</v>
      </c>
      <c r="I2507" s="4" t="s">
        <v>18569</v>
      </c>
      <c r="J2507" s="4"/>
      <c r="K2507" s="4" t="s">
        <v>661</v>
      </c>
      <c r="L2507" s="4" t="s">
        <v>352</v>
      </c>
      <c r="M2507" s="4" t="s">
        <v>4371</v>
      </c>
      <c r="N2507" s="4"/>
      <c r="O2507" s="4" t="s">
        <v>18639</v>
      </c>
      <c r="P2507" s="2" t="s">
        <v>18640</v>
      </c>
      <c r="Q2507" s="2" t="s">
        <v>18641</v>
      </c>
      <c r="R2507" s="4" t="s">
        <v>50</v>
      </c>
      <c r="S2507" s="4" t="s">
        <v>18642</v>
      </c>
      <c r="T2507" s="4" t="s">
        <v>107</v>
      </c>
      <c r="U2507" s="4"/>
      <c r="V2507" s="4"/>
      <c r="W2507" s="4"/>
      <c r="X2507" s="2" t="s">
        <v>18643</v>
      </c>
      <c r="Y2507" s="4" t="s">
        <v>77</v>
      </c>
      <c r="Z2507" s="4"/>
      <c r="AA2507" s="4"/>
      <c r="AB2507" s="4"/>
    </row>
    <row r="2508" customFormat="false" ht="75" hidden="false" customHeight="true" outlineLevel="0" collapsed="false">
      <c r="A2508" s="4" t="s">
        <v>18644</v>
      </c>
      <c r="B2508" s="4" t="s">
        <v>18637</v>
      </c>
      <c r="C2508" s="4" t="s">
        <v>18645</v>
      </c>
      <c r="D2508" s="4" t="n">
        <v>2017</v>
      </c>
      <c r="E2508" s="4" t="s">
        <v>91</v>
      </c>
      <c r="F2508" s="4" t="s">
        <v>17939</v>
      </c>
      <c r="G2508" s="4" t="str">
        <f aca="false">IF(LEFT(I2508,3)="R1 ","L6",IF(D2508&gt;=2014,"L1",IF(D2508&gt;=1998,"L2",IF(D2508&gt;=1987,"L3",IF(D2508&gt;=1978,"L4",IF(D2508&gt;=1965,"L5","L6"))))))</f>
        <v>L1</v>
      </c>
      <c r="H2508" s="4" t="str">
        <f aca="false">IFERROR(INDEX(Lanes!$C$2:$C$60,MATCH(LEFT(I2508,FIND(" ",I2508)-1),Lanes!$A$2:$A$60,0)),"?")</f>
        <v>Context</v>
      </c>
      <c r="I2508" s="4" t="s">
        <v>18569</v>
      </c>
      <c r="J2508" s="4"/>
      <c r="K2508" s="4" t="s">
        <v>661</v>
      </c>
      <c r="L2508" s="4" t="s">
        <v>352</v>
      </c>
      <c r="M2508" s="4" t="s">
        <v>4371</v>
      </c>
      <c r="N2508" s="4"/>
      <c r="O2508" s="4" t="s">
        <v>18646</v>
      </c>
      <c r="P2508" s="2" t="s">
        <v>18647</v>
      </c>
      <c r="Q2508" s="2" t="s">
        <v>18648</v>
      </c>
      <c r="R2508" s="4" t="s">
        <v>50</v>
      </c>
      <c r="S2508" s="4" t="s">
        <v>18649</v>
      </c>
      <c r="T2508" s="4" t="s">
        <v>107</v>
      </c>
      <c r="U2508" s="4"/>
      <c r="V2508" s="4"/>
      <c r="W2508" s="4"/>
      <c r="X2508" s="2" t="s">
        <v>18643</v>
      </c>
      <c r="Y2508" s="4" t="s">
        <v>77</v>
      </c>
      <c r="Z2508" s="4"/>
      <c r="AA2508" s="4"/>
      <c r="AB2508" s="4"/>
    </row>
    <row r="2509" customFormat="false" ht="75" hidden="false" customHeight="true" outlineLevel="0" collapsed="false">
      <c r="A2509" s="4" t="s">
        <v>18650</v>
      </c>
      <c r="B2509" s="4" t="s">
        <v>18651</v>
      </c>
      <c r="C2509" s="4" t="s">
        <v>18652</v>
      </c>
      <c r="D2509" s="4" t="n">
        <v>2021</v>
      </c>
      <c r="E2509" s="4" t="s">
        <v>91</v>
      </c>
      <c r="F2509" s="4" t="s">
        <v>1537</v>
      </c>
      <c r="G2509" s="4" t="str">
        <f aca="false">IF(LEFT(I2509,3)="R1 ","L6",IF(D2509&gt;=2014,"L1",IF(D2509&gt;=1998,"L2",IF(D2509&gt;=1987,"L3",IF(D2509&gt;=1978,"L4",IF(D2509&gt;=1965,"L5","L6"))))))</f>
        <v>L1</v>
      </c>
      <c r="H2509" s="4" t="str">
        <f aca="false">IFERROR(INDEX(Lanes!$C$2:$C$60,MATCH(LEFT(I2509,FIND(" ",I2509)-1),Lanes!$A$2:$A$60,0)),"?")</f>
        <v>Context</v>
      </c>
      <c r="I2509" s="4" t="s">
        <v>18569</v>
      </c>
      <c r="J2509" s="4"/>
      <c r="K2509" s="4" t="s">
        <v>544</v>
      </c>
      <c r="L2509" s="4" t="s">
        <v>516</v>
      </c>
      <c r="M2509" s="4" t="s">
        <v>10189</v>
      </c>
      <c r="N2509" s="4" t="s">
        <v>11260</v>
      </c>
      <c r="O2509" s="4" t="s">
        <v>18653</v>
      </c>
      <c r="P2509" s="2" t="s">
        <v>18654</v>
      </c>
      <c r="Q2509" s="2" t="s">
        <v>18655</v>
      </c>
      <c r="R2509" s="4" t="s">
        <v>50</v>
      </c>
      <c r="S2509" s="4" t="s">
        <v>18656</v>
      </c>
      <c r="T2509" s="4" t="s">
        <v>107</v>
      </c>
      <c r="U2509" s="4"/>
      <c r="V2509" s="4"/>
      <c r="W2509" s="4" t="s">
        <v>75</v>
      </c>
      <c r="X2509" s="2" t="s">
        <v>18657</v>
      </c>
      <c r="Y2509" s="4" t="s">
        <v>77</v>
      </c>
      <c r="Z2509" s="4"/>
      <c r="AA2509" s="4"/>
      <c r="AB2509" s="4"/>
    </row>
    <row r="2510" customFormat="false" ht="75" hidden="false" customHeight="true" outlineLevel="0" collapsed="false">
      <c r="A2510" s="4" t="s">
        <v>18658</v>
      </c>
      <c r="B2510" s="4" t="s">
        <v>18659</v>
      </c>
      <c r="C2510" s="4" t="s">
        <v>18660</v>
      </c>
      <c r="D2510" s="4" t="n">
        <v>2026</v>
      </c>
      <c r="E2510" s="4" t="s">
        <v>91</v>
      </c>
      <c r="F2510" s="4" t="s">
        <v>13568</v>
      </c>
      <c r="G2510" s="4" t="str">
        <f aca="false">IF(LEFT(I2510,3)="R1 ","L6",IF(D2510&gt;=2014,"L1",IF(D2510&gt;=1998,"L2",IF(D2510&gt;=1987,"L3",IF(D2510&gt;=1978,"L4",IF(D2510&gt;=1965,"L5","L6"))))))</f>
        <v>L1</v>
      </c>
      <c r="H2510" s="4" t="str">
        <f aca="false">IFERROR(INDEX(Lanes!$C$2:$C$60,MATCH(LEFT(I2510,FIND(" ",I2510)-1),Lanes!$A$2:$A$60,0)),"?")</f>
        <v>Context</v>
      </c>
      <c r="I2510" s="4" t="s">
        <v>18569</v>
      </c>
      <c r="J2510" s="4"/>
      <c r="K2510" s="4" t="s">
        <v>544</v>
      </c>
      <c r="L2510" s="4" t="s">
        <v>5550</v>
      </c>
      <c r="M2510" s="4" t="s">
        <v>11575</v>
      </c>
      <c r="N2510" s="4" t="s">
        <v>11576</v>
      </c>
      <c r="O2510" s="4" t="s">
        <v>18661</v>
      </c>
      <c r="P2510" s="2" t="s">
        <v>18662</v>
      </c>
      <c r="Q2510" s="2" t="s">
        <v>18663</v>
      </c>
      <c r="R2510" s="4" t="s">
        <v>50</v>
      </c>
      <c r="S2510" s="4" t="s">
        <v>18664</v>
      </c>
      <c r="T2510" s="4" t="s">
        <v>107</v>
      </c>
      <c r="U2510" s="4"/>
      <c r="V2510" s="4"/>
      <c r="W2510" s="4" t="s">
        <v>75</v>
      </c>
      <c r="X2510" s="2" t="s">
        <v>18665</v>
      </c>
      <c r="Y2510" s="4" t="s">
        <v>54</v>
      </c>
      <c r="Z2510" s="4"/>
      <c r="AA2510" s="4"/>
      <c r="AB2510" s="4"/>
    </row>
    <row r="2511" customFormat="false" ht="75" hidden="false" customHeight="true" outlineLevel="0" collapsed="false">
      <c r="A2511" s="4" t="s">
        <v>18666</v>
      </c>
      <c r="B2511" s="4" t="s">
        <v>18667</v>
      </c>
      <c r="C2511" s="4" t="s">
        <v>18668</v>
      </c>
      <c r="D2511" s="4" t="n">
        <v>2012</v>
      </c>
      <c r="E2511" s="4" t="s">
        <v>91</v>
      </c>
      <c r="F2511" s="4" t="s">
        <v>18669</v>
      </c>
      <c r="G2511" s="4" t="str">
        <f aca="false">IF(LEFT(I2511,3)="R1 ","L6",IF(D2511&gt;=2014,"L1",IF(D2511&gt;=1998,"L2",IF(D2511&gt;=1987,"L3",IF(D2511&gt;=1978,"L4",IF(D2511&gt;=1965,"L5","L6"))))))</f>
        <v>L2</v>
      </c>
      <c r="H2511" s="4" t="str">
        <f aca="false">IFERROR(INDEX(Lanes!$C$2:$C$60,MATCH(LEFT(I2511,FIND(" ",I2511)-1),Lanes!$A$2:$A$60,0)),"?")</f>
        <v>Context</v>
      </c>
      <c r="I2511" s="4" t="s">
        <v>18670</v>
      </c>
      <c r="J2511" s="4"/>
      <c r="K2511" s="4" t="s">
        <v>3617</v>
      </c>
      <c r="L2511" s="4" t="s">
        <v>45</v>
      </c>
      <c r="M2511" s="4" t="s">
        <v>18671</v>
      </c>
      <c r="N2511" s="4"/>
      <c r="O2511" s="4" t="s">
        <v>18672</v>
      </c>
      <c r="P2511" s="2" t="s">
        <v>18673</v>
      </c>
      <c r="Q2511" s="2" t="s">
        <v>18674</v>
      </c>
      <c r="R2511" s="4" t="s">
        <v>50</v>
      </c>
      <c r="S2511" s="4" t="s">
        <v>18675</v>
      </c>
      <c r="T2511" s="4" t="s">
        <v>52</v>
      </c>
      <c r="U2511" s="4" t="s">
        <v>75</v>
      </c>
      <c r="V2511" s="4"/>
      <c r="W2511" s="4"/>
      <c r="X2511" s="2" t="s">
        <v>18676</v>
      </c>
      <c r="Y2511" s="4" t="s">
        <v>77</v>
      </c>
      <c r="Z2511" s="4"/>
      <c r="AA2511" s="4"/>
      <c r="AB2511" s="4"/>
    </row>
    <row r="2512" customFormat="false" ht="75" hidden="false" customHeight="true" outlineLevel="0" collapsed="false">
      <c r="A2512" s="4" t="s">
        <v>18677</v>
      </c>
      <c r="B2512" s="4" t="s">
        <v>18667</v>
      </c>
      <c r="C2512" s="4" t="s">
        <v>18678</v>
      </c>
      <c r="D2512" s="4" t="n">
        <v>2015</v>
      </c>
      <c r="E2512" s="4" t="s">
        <v>91</v>
      </c>
      <c r="F2512" s="4" t="s">
        <v>2916</v>
      </c>
      <c r="G2512" s="4" t="str">
        <f aca="false">IF(LEFT(I2512,3)="R1 ","L6",IF(D2512&gt;=2014,"L1",IF(D2512&gt;=1998,"L2",IF(D2512&gt;=1987,"L3",IF(D2512&gt;=1978,"L4",IF(D2512&gt;=1965,"L5","L6"))))))</f>
        <v>L1</v>
      </c>
      <c r="H2512" s="4" t="str">
        <f aca="false">IFERROR(INDEX(Lanes!$C$2:$C$60,MATCH(LEFT(I2512,FIND(" ",I2512)-1),Lanes!$A$2:$A$60,0)),"?")</f>
        <v>Context</v>
      </c>
      <c r="I2512" s="4" t="s">
        <v>18670</v>
      </c>
      <c r="J2512" s="4"/>
      <c r="K2512" s="4" t="s">
        <v>3617</v>
      </c>
      <c r="L2512" s="4" t="s">
        <v>45</v>
      </c>
      <c r="M2512" s="4" t="s">
        <v>18671</v>
      </c>
      <c r="N2512" s="4"/>
      <c r="O2512" s="4" t="s">
        <v>18679</v>
      </c>
      <c r="P2512" s="2" t="s">
        <v>18680</v>
      </c>
      <c r="Q2512" s="2" t="s">
        <v>18681</v>
      </c>
      <c r="R2512" s="4" t="s">
        <v>50</v>
      </c>
      <c r="S2512" s="4" t="s">
        <v>18682</v>
      </c>
      <c r="T2512" s="4" t="s">
        <v>107</v>
      </c>
      <c r="U2512" s="4"/>
      <c r="V2512" s="4"/>
      <c r="W2512" s="4"/>
      <c r="X2512" s="2" t="s">
        <v>18676</v>
      </c>
      <c r="Y2512" s="4" t="s">
        <v>77</v>
      </c>
      <c r="Z2512" s="4"/>
      <c r="AA2512" s="4"/>
      <c r="AB2512" s="4"/>
    </row>
    <row r="2513" customFormat="false" ht="75" hidden="false" customHeight="true" outlineLevel="0" collapsed="false">
      <c r="A2513" s="4" t="s">
        <v>18683</v>
      </c>
      <c r="B2513" s="4" t="s">
        <v>18667</v>
      </c>
      <c r="C2513" s="4" t="s">
        <v>18684</v>
      </c>
      <c r="D2513" s="4" t="n">
        <v>2021</v>
      </c>
      <c r="E2513" s="4" t="s">
        <v>91</v>
      </c>
      <c r="F2513" s="4" t="s">
        <v>18685</v>
      </c>
      <c r="G2513" s="4" t="str">
        <f aca="false">IF(LEFT(I2513,3)="R1 ","L6",IF(D2513&gt;=2014,"L1",IF(D2513&gt;=1998,"L2",IF(D2513&gt;=1987,"L3",IF(D2513&gt;=1978,"L4",IF(D2513&gt;=1965,"L5","L6"))))))</f>
        <v>L1</v>
      </c>
      <c r="H2513" s="4" t="str">
        <f aca="false">IFERROR(INDEX(Lanes!$C$2:$C$60,MATCH(LEFT(I2513,FIND(" ",I2513)-1),Lanes!$A$2:$A$60,0)),"?")</f>
        <v>Context</v>
      </c>
      <c r="I2513" s="4" t="s">
        <v>18670</v>
      </c>
      <c r="J2513" s="4"/>
      <c r="K2513" s="4" t="s">
        <v>3617</v>
      </c>
      <c r="L2513" s="4" t="s">
        <v>45</v>
      </c>
      <c r="M2513" s="4" t="s">
        <v>18671</v>
      </c>
      <c r="N2513" s="4"/>
      <c r="O2513" s="4" t="s">
        <v>18686</v>
      </c>
      <c r="P2513" s="2" t="s">
        <v>18687</v>
      </c>
      <c r="Q2513" s="2" t="s">
        <v>18688</v>
      </c>
      <c r="R2513" s="4" t="s">
        <v>50</v>
      </c>
      <c r="S2513" s="4" t="s">
        <v>18689</v>
      </c>
      <c r="T2513" s="4" t="s">
        <v>107</v>
      </c>
      <c r="U2513" s="4"/>
      <c r="V2513" s="4"/>
      <c r="W2513" s="4"/>
      <c r="X2513" s="2" t="s">
        <v>18676</v>
      </c>
      <c r="Y2513" s="4" t="s">
        <v>77</v>
      </c>
      <c r="Z2513" s="4"/>
      <c r="AA2513" s="4"/>
      <c r="AB2513" s="4"/>
    </row>
    <row r="2514" customFormat="false" ht="75" hidden="false" customHeight="true" outlineLevel="0" collapsed="false">
      <c r="A2514" s="4" t="s">
        <v>18690</v>
      </c>
      <c r="B2514" s="4" t="s">
        <v>18691</v>
      </c>
      <c r="C2514" s="4" t="s">
        <v>660</v>
      </c>
      <c r="D2514" s="4" t="n">
        <v>2011</v>
      </c>
      <c r="E2514" s="4" t="s">
        <v>91</v>
      </c>
      <c r="F2514" s="4" t="s">
        <v>18692</v>
      </c>
      <c r="G2514" s="4" t="str">
        <f aca="false">IF(LEFT(I2514,3)="R1 ","L6",IF(D2514&gt;=2014,"L1",IF(D2514&gt;=1998,"L2",IF(D2514&gt;=1987,"L3",IF(D2514&gt;=1978,"L4",IF(D2514&gt;=1965,"L5","L6"))))))</f>
        <v>L2</v>
      </c>
      <c r="H2514" s="4" t="str">
        <f aca="false">IFERROR(INDEX(Lanes!$C$2:$C$60,MATCH(LEFT(I2514,FIND(" ",I2514)-1),Lanes!$A$2:$A$60,0)),"?")</f>
        <v>Context</v>
      </c>
      <c r="I2514" s="4" t="s">
        <v>18670</v>
      </c>
      <c r="J2514" s="4"/>
      <c r="K2514" s="4" t="s">
        <v>3617</v>
      </c>
      <c r="L2514" s="4" t="s">
        <v>93</v>
      </c>
      <c r="M2514" s="4" t="s">
        <v>16044</v>
      </c>
      <c r="N2514" s="4"/>
      <c r="O2514" s="4" t="s">
        <v>18693</v>
      </c>
      <c r="P2514" s="2" t="s">
        <v>18694</v>
      </c>
      <c r="Q2514" s="2" t="s">
        <v>18695</v>
      </c>
      <c r="R2514" s="4" t="s">
        <v>50</v>
      </c>
      <c r="S2514" s="4" t="s">
        <v>18696</v>
      </c>
      <c r="T2514" s="4" t="s">
        <v>52</v>
      </c>
      <c r="U2514" s="4"/>
      <c r="V2514" s="4"/>
      <c r="W2514" s="4"/>
      <c r="X2514" s="2" t="s">
        <v>18697</v>
      </c>
      <c r="Y2514" s="4" t="s">
        <v>77</v>
      </c>
      <c r="Z2514" s="4"/>
      <c r="AA2514" s="4"/>
      <c r="AB2514" s="4"/>
    </row>
    <row r="2515" customFormat="false" ht="75" hidden="false" customHeight="true" outlineLevel="0" collapsed="false">
      <c r="A2515" s="4" t="s">
        <v>18698</v>
      </c>
      <c r="B2515" s="4" t="s">
        <v>18691</v>
      </c>
      <c r="C2515" s="4" t="s">
        <v>18699</v>
      </c>
      <c r="D2515" s="4" t="n">
        <v>2014</v>
      </c>
      <c r="E2515" s="4" t="s">
        <v>91</v>
      </c>
      <c r="F2515" s="4" t="s">
        <v>18692</v>
      </c>
      <c r="G2515" s="4" t="str">
        <f aca="false">IF(LEFT(I2515,3)="R1 ","L6",IF(D2515&gt;=2014,"L1",IF(D2515&gt;=1998,"L2",IF(D2515&gt;=1987,"L3",IF(D2515&gt;=1978,"L4",IF(D2515&gt;=1965,"L5","L6"))))))</f>
        <v>L1</v>
      </c>
      <c r="H2515" s="4" t="str">
        <f aca="false">IFERROR(INDEX(Lanes!$C$2:$C$60,MATCH(LEFT(I2515,FIND(" ",I2515)-1),Lanes!$A$2:$A$60,0)),"?")</f>
        <v>Context</v>
      </c>
      <c r="I2515" s="4" t="s">
        <v>18670</v>
      </c>
      <c r="J2515" s="4"/>
      <c r="K2515" s="4" t="s">
        <v>3617</v>
      </c>
      <c r="L2515" s="4" t="s">
        <v>93</v>
      </c>
      <c r="M2515" s="4" t="s">
        <v>16044</v>
      </c>
      <c r="N2515" s="4"/>
      <c r="O2515" s="4" t="s">
        <v>18700</v>
      </c>
      <c r="P2515" s="2" t="s">
        <v>18701</v>
      </c>
      <c r="Q2515" s="2" t="s">
        <v>18702</v>
      </c>
      <c r="R2515" s="4" t="s">
        <v>50</v>
      </c>
      <c r="S2515" s="4" t="s">
        <v>18703</v>
      </c>
      <c r="T2515" s="4" t="s">
        <v>107</v>
      </c>
      <c r="U2515" s="4"/>
      <c r="V2515" s="4"/>
      <c r="W2515" s="4"/>
      <c r="X2515" s="2" t="s">
        <v>18697</v>
      </c>
      <c r="Y2515" s="4" t="s">
        <v>77</v>
      </c>
      <c r="Z2515" s="4"/>
      <c r="AA2515" s="4"/>
      <c r="AB2515" s="4"/>
    </row>
    <row r="2516" customFormat="false" ht="75" hidden="false" customHeight="true" outlineLevel="0" collapsed="false">
      <c r="A2516" s="4" t="s">
        <v>18704</v>
      </c>
      <c r="B2516" s="4" t="s">
        <v>18691</v>
      </c>
      <c r="C2516" s="4" t="s">
        <v>18705</v>
      </c>
      <c r="D2516" s="4" t="n">
        <v>2016</v>
      </c>
      <c r="E2516" s="4" t="s">
        <v>91</v>
      </c>
      <c r="F2516" s="4" t="s">
        <v>18692</v>
      </c>
      <c r="G2516" s="4" t="str">
        <f aca="false">IF(LEFT(I2516,3)="R1 ","L6",IF(D2516&gt;=2014,"L1",IF(D2516&gt;=1998,"L2",IF(D2516&gt;=1987,"L3",IF(D2516&gt;=1978,"L4",IF(D2516&gt;=1965,"L5","L6"))))))</f>
        <v>L1</v>
      </c>
      <c r="H2516" s="4" t="str">
        <f aca="false">IFERROR(INDEX(Lanes!$C$2:$C$60,MATCH(LEFT(I2516,FIND(" ",I2516)-1),Lanes!$A$2:$A$60,0)),"?")</f>
        <v>Context</v>
      </c>
      <c r="I2516" s="4" t="s">
        <v>18670</v>
      </c>
      <c r="J2516" s="4"/>
      <c r="K2516" s="4" t="s">
        <v>3617</v>
      </c>
      <c r="L2516" s="4" t="s">
        <v>93</v>
      </c>
      <c r="M2516" s="4" t="s">
        <v>16044</v>
      </c>
      <c r="N2516" s="4"/>
      <c r="O2516" s="4" t="s">
        <v>18706</v>
      </c>
      <c r="P2516" s="2" t="s">
        <v>18707</v>
      </c>
      <c r="Q2516" s="2" t="s">
        <v>18708</v>
      </c>
      <c r="R2516" s="4" t="s">
        <v>50</v>
      </c>
      <c r="S2516" s="4" t="s">
        <v>18709</v>
      </c>
      <c r="T2516" s="4" t="s">
        <v>107</v>
      </c>
      <c r="U2516" s="4"/>
      <c r="V2516" s="4"/>
      <c r="W2516" s="4"/>
      <c r="X2516" s="2" t="s">
        <v>18697</v>
      </c>
      <c r="Y2516" s="4" t="s">
        <v>77</v>
      </c>
      <c r="Z2516" s="4"/>
      <c r="AA2516" s="4"/>
      <c r="AB2516" s="4"/>
    </row>
    <row r="2517" customFormat="false" ht="75" hidden="false" customHeight="true" outlineLevel="0" collapsed="false">
      <c r="A2517" s="4" t="s">
        <v>18710</v>
      </c>
      <c r="B2517" s="4" t="s">
        <v>18691</v>
      </c>
      <c r="C2517" s="4" t="s">
        <v>18691</v>
      </c>
      <c r="D2517" s="4" t="n">
        <v>2019</v>
      </c>
      <c r="E2517" s="4" t="s">
        <v>91</v>
      </c>
      <c r="F2517" s="4" t="s">
        <v>18692</v>
      </c>
      <c r="G2517" s="4" t="str">
        <f aca="false">IF(LEFT(I2517,3)="R1 ","L6",IF(D2517&gt;=2014,"L1",IF(D2517&gt;=1998,"L2",IF(D2517&gt;=1987,"L3",IF(D2517&gt;=1978,"L4",IF(D2517&gt;=1965,"L5","L6"))))))</f>
        <v>L1</v>
      </c>
      <c r="H2517" s="4" t="str">
        <f aca="false">IFERROR(INDEX(Lanes!$C$2:$C$60,MATCH(LEFT(I2517,FIND(" ",I2517)-1),Lanes!$A$2:$A$60,0)),"?")</f>
        <v>Context</v>
      </c>
      <c r="I2517" s="4" t="s">
        <v>18670</v>
      </c>
      <c r="J2517" s="4"/>
      <c r="K2517" s="4" t="s">
        <v>3617</v>
      </c>
      <c r="L2517" s="4" t="s">
        <v>93</v>
      </c>
      <c r="M2517" s="4" t="s">
        <v>16044</v>
      </c>
      <c r="N2517" s="4"/>
      <c r="O2517" s="4" t="s">
        <v>18711</v>
      </c>
      <c r="P2517" s="2" t="s">
        <v>18712</v>
      </c>
      <c r="Q2517" s="2" t="s">
        <v>18713</v>
      </c>
      <c r="R2517" s="4" t="s">
        <v>50</v>
      </c>
      <c r="S2517" s="4" t="s">
        <v>18714</v>
      </c>
      <c r="T2517" s="4" t="s">
        <v>107</v>
      </c>
      <c r="U2517" s="4"/>
      <c r="V2517" s="4"/>
      <c r="W2517" s="4"/>
      <c r="X2517" s="2" t="s">
        <v>18697</v>
      </c>
      <c r="Y2517" s="4" t="s">
        <v>77</v>
      </c>
      <c r="Z2517" s="4"/>
      <c r="AA2517" s="4"/>
      <c r="AB2517" s="4"/>
    </row>
    <row r="2518" customFormat="false" ht="75" hidden="false" customHeight="true" outlineLevel="0" collapsed="false">
      <c r="A2518" s="4" t="s">
        <v>18715</v>
      </c>
      <c r="B2518" s="4" t="s">
        <v>18716</v>
      </c>
      <c r="C2518" s="4" t="s">
        <v>18717</v>
      </c>
      <c r="D2518" s="4" t="n">
        <v>2019</v>
      </c>
      <c r="E2518" s="4" t="s">
        <v>91</v>
      </c>
      <c r="F2518" s="4" t="s">
        <v>16335</v>
      </c>
      <c r="G2518" s="4" t="str">
        <f aca="false">IF(LEFT(I2518,3)="R1 ","L6",IF(D2518&gt;=2014,"L1",IF(D2518&gt;=1998,"L2",IF(D2518&gt;=1987,"L3",IF(D2518&gt;=1978,"L4",IF(D2518&gt;=1965,"L5","L6"))))))</f>
        <v>L1</v>
      </c>
      <c r="H2518" s="4" t="str">
        <f aca="false">IFERROR(INDEX(Lanes!$C$2:$C$60,MATCH(LEFT(I2518,FIND(" ",I2518)-1),Lanes!$A$2:$A$60,0)),"?")</f>
        <v>Context</v>
      </c>
      <c r="I2518" s="4" t="s">
        <v>18670</v>
      </c>
      <c r="J2518" s="4"/>
      <c r="K2518" s="4" t="s">
        <v>3617</v>
      </c>
      <c r="L2518" s="4" t="s">
        <v>45</v>
      </c>
      <c r="M2518" s="4" t="s">
        <v>18718</v>
      </c>
      <c r="N2518" s="4"/>
      <c r="O2518" s="4" t="s">
        <v>18719</v>
      </c>
      <c r="P2518" s="2" t="s">
        <v>18720</v>
      </c>
      <c r="Q2518" s="2" t="s">
        <v>18721</v>
      </c>
      <c r="R2518" s="4" t="s">
        <v>50</v>
      </c>
      <c r="S2518" s="4" t="s">
        <v>18722</v>
      </c>
      <c r="T2518" s="4" t="s">
        <v>52</v>
      </c>
      <c r="U2518" s="4"/>
      <c r="V2518" s="4"/>
      <c r="W2518" s="4"/>
      <c r="X2518" s="2" t="s">
        <v>18723</v>
      </c>
      <c r="Y2518" s="4" t="s">
        <v>77</v>
      </c>
      <c r="Z2518" s="4"/>
      <c r="AA2518" s="4"/>
      <c r="AB2518" s="4"/>
    </row>
    <row r="2519" customFormat="false" ht="75" hidden="false" customHeight="true" outlineLevel="0" collapsed="false">
      <c r="A2519" s="4" t="s">
        <v>18724</v>
      </c>
      <c r="B2519" s="4" t="s">
        <v>18716</v>
      </c>
      <c r="C2519" s="4" t="s">
        <v>18725</v>
      </c>
      <c r="D2519" s="4" t="n">
        <v>2020</v>
      </c>
      <c r="E2519" s="4" t="s">
        <v>91</v>
      </c>
      <c r="F2519" s="4" t="s">
        <v>16335</v>
      </c>
      <c r="G2519" s="4" t="str">
        <f aca="false">IF(LEFT(I2519,3)="R1 ","L6",IF(D2519&gt;=2014,"L1",IF(D2519&gt;=1998,"L2",IF(D2519&gt;=1987,"L3",IF(D2519&gt;=1978,"L4",IF(D2519&gt;=1965,"L5","L6"))))))</f>
        <v>L1</v>
      </c>
      <c r="H2519" s="4" t="str">
        <f aca="false">IFERROR(INDEX(Lanes!$C$2:$C$60,MATCH(LEFT(I2519,FIND(" ",I2519)-1),Lanes!$A$2:$A$60,0)),"?")</f>
        <v>Context</v>
      </c>
      <c r="I2519" s="4" t="s">
        <v>18670</v>
      </c>
      <c r="J2519" s="4"/>
      <c r="K2519" s="4" t="s">
        <v>3617</v>
      </c>
      <c r="L2519" s="4" t="s">
        <v>45</v>
      </c>
      <c r="M2519" s="4" t="s">
        <v>18718</v>
      </c>
      <c r="N2519" s="4"/>
      <c r="O2519" s="4" t="s">
        <v>18726</v>
      </c>
      <c r="P2519" s="2" t="s">
        <v>18727</v>
      </c>
      <c r="Q2519" s="2" t="s">
        <v>18728</v>
      </c>
      <c r="R2519" s="4" t="s">
        <v>50</v>
      </c>
      <c r="S2519" s="4" t="s">
        <v>18729</v>
      </c>
      <c r="T2519" s="4" t="s">
        <v>107</v>
      </c>
      <c r="U2519" s="4"/>
      <c r="V2519" s="4"/>
      <c r="W2519" s="4"/>
      <c r="X2519" s="2" t="s">
        <v>18723</v>
      </c>
      <c r="Y2519" s="4" t="s">
        <v>77</v>
      </c>
      <c r="Z2519" s="4"/>
      <c r="AA2519" s="4"/>
      <c r="AB2519" s="4"/>
    </row>
    <row r="2520" customFormat="false" ht="75" hidden="false" customHeight="true" outlineLevel="0" collapsed="false">
      <c r="A2520" s="4" t="s">
        <v>18730</v>
      </c>
      <c r="B2520" s="4" t="s">
        <v>18731</v>
      </c>
      <c r="C2520" s="4" t="s">
        <v>18732</v>
      </c>
      <c r="D2520" s="4" t="n">
        <v>2017</v>
      </c>
      <c r="E2520" s="4" t="s">
        <v>91</v>
      </c>
      <c r="F2520" s="4" t="s">
        <v>14026</v>
      </c>
      <c r="G2520" s="4" t="str">
        <f aca="false">IF(LEFT(I2520,3)="R1 ","L6",IF(D2520&gt;=2014,"L1",IF(D2520&gt;=1998,"L2",IF(D2520&gt;=1987,"L3",IF(D2520&gt;=1978,"L4",IF(D2520&gt;=1965,"L5","L6"))))))</f>
        <v>L1</v>
      </c>
      <c r="H2520" s="4" t="str">
        <f aca="false">IFERROR(INDEX(Lanes!$C$2:$C$60,MATCH(LEFT(I2520,FIND(" ",I2520)-1),Lanes!$A$2:$A$60,0)),"?")</f>
        <v>Context</v>
      </c>
      <c r="I2520" s="4" t="s">
        <v>18670</v>
      </c>
      <c r="J2520" s="4"/>
      <c r="K2520" s="4" t="s">
        <v>3617</v>
      </c>
      <c r="L2520" s="4" t="s">
        <v>45</v>
      </c>
      <c r="M2520" s="4" t="s">
        <v>131</v>
      </c>
      <c r="N2520" s="4"/>
      <c r="O2520" s="4" t="s">
        <v>18733</v>
      </c>
      <c r="P2520" s="2" t="s">
        <v>18734</v>
      </c>
      <c r="Q2520" s="2" t="s">
        <v>18735</v>
      </c>
      <c r="R2520" s="4" t="s">
        <v>50</v>
      </c>
      <c r="S2520" s="4" t="s">
        <v>18736</v>
      </c>
      <c r="T2520" s="4" t="s">
        <v>52</v>
      </c>
      <c r="U2520" s="4"/>
      <c r="V2520" s="4"/>
      <c r="W2520" s="4"/>
      <c r="X2520" s="2" t="s">
        <v>18737</v>
      </c>
      <c r="Y2520" s="4" t="s">
        <v>77</v>
      </c>
      <c r="Z2520" s="4"/>
      <c r="AA2520" s="4"/>
      <c r="AB2520" s="4"/>
    </row>
    <row r="2521" customFormat="false" ht="75" hidden="false" customHeight="true" outlineLevel="0" collapsed="false">
      <c r="A2521" s="4" t="s">
        <v>18738</v>
      </c>
      <c r="B2521" s="4" t="s">
        <v>18731</v>
      </c>
      <c r="C2521" s="4" t="s">
        <v>18739</v>
      </c>
      <c r="D2521" s="4" t="n">
        <v>2019</v>
      </c>
      <c r="E2521" s="4" t="s">
        <v>91</v>
      </c>
      <c r="F2521" s="4" t="s">
        <v>14026</v>
      </c>
      <c r="G2521" s="4" t="str">
        <f aca="false">IF(LEFT(I2521,3)="R1 ","L6",IF(D2521&gt;=2014,"L1",IF(D2521&gt;=1998,"L2",IF(D2521&gt;=1987,"L3",IF(D2521&gt;=1978,"L4",IF(D2521&gt;=1965,"L5","L6"))))))</f>
        <v>L1</v>
      </c>
      <c r="H2521" s="4" t="str">
        <f aca="false">IFERROR(INDEX(Lanes!$C$2:$C$60,MATCH(LEFT(I2521,FIND(" ",I2521)-1),Lanes!$A$2:$A$60,0)),"?")</f>
        <v>Context</v>
      </c>
      <c r="I2521" s="4" t="s">
        <v>18670</v>
      </c>
      <c r="J2521" s="4"/>
      <c r="K2521" s="4" t="s">
        <v>3617</v>
      </c>
      <c r="L2521" s="4" t="s">
        <v>45</v>
      </c>
      <c r="M2521" s="4" t="s">
        <v>131</v>
      </c>
      <c r="N2521" s="4"/>
      <c r="O2521" s="4" t="s">
        <v>18740</v>
      </c>
      <c r="P2521" s="2" t="s">
        <v>18741</v>
      </c>
      <c r="Q2521" s="2" t="s">
        <v>18742</v>
      </c>
      <c r="R2521" s="4" t="s">
        <v>50</v>
      </c>
      <c r="S2521" s="4" t="s">
        <v>18743</v>
      </c>
      <c r="T2521" s="4" t="s">
        <v>107</v>
      </c>
      <c r="U2521" s="4"/>
      <c r="V2521" s="4"/>
      <c r="W2521" s="4"/>
      <c r="X2521" s="2" t="s">
        <v>18737</v>
      </c>
      <c r="Y2521" s="4" t="s">
        <v>77</v>
      </c>
      <c r="Z2521" s="4"/>
      <c r="AA2521" s="4"/>
      <c r="AB2521" s="4"/>
    </row>
    <row r="2522" customFormat="false" ht="75" hidden="false" customHeight="true" outlineLevel="0" collapsed="false">
      <c r="A2522" s="4" t="s">
        <v>18744</v>
      </c>
      <c r="B2522" s="4" t="s">
        <v>18745</v>
      </c>
      <c r="C2522" s="4" t="s">
        <v>18746</v>
      </c>
      <c r="D2522" s="4" t="n">
        <v>2018</v>
      </c>
      <c r="E2522" s="4" t="s">
        <v>91</v>
      </c>
      <c r="F2522" s="4" t="s">
        <v>18747</v>
      </c>
      <c r="G2522" s="4" t="str">
        <f aca="false">IF(LEFT(I2522,3)="R1 ","L6",IF(D2522&gt;=2014,"L1",IF(D2522&gt;=1998,"L2",IF(D2522&gt;=1987,"L3",IF(D2522&gt;=1978,"L4",IF(D2522&gt;=1965,"L5","L6"))))))</f>
        <v>L1</v>
      </c>
      <c r="H2522" s="4" t="str">
        <f aca="false">IFERROR(INDEX(Lanes!$C$2:$C$60,MATCH(LEFT(I2522,FIND(" ",I2522)-1),Lanes!$A$2:$A$60,0)),"?")</f>
        <v>Context</v>
      </c>
      <c r="I2522" s="4" t="s">
        <v>18670</v>
      </c>
      <c r="J2522" s="4"/>
      <c r="K2522" s="4" t="s">
        <v>3617</v>
      </c>
      <c r="L2522" s="4" t="s">
        <v>45</v>
      </c>
      <c r="M2522" s="4" t="s">
        <v>131</v>
      </c>
      <c r="N2522" s="4"/>
      <c r="O2522" s="4" t="s">
        <v>18748</v>
      </c>
      <c r="P2522" s="2" t="s">
        <v>18749</v>
      </c>
      <c r="Q2522" s="2" t="s">
        <v>18750</v>
      </c>
      <c r="R2522" s="4" t="s">
        <v>391</v>
      </c>
      <c r="S2522" s="4" t="s">
        <v>18751</v>
      </c>
      <c r="T2522" s="4" t="s">
        <v>107</v>
      </c>
      <c r="U2522" s="4"/>
      <c r="V2522" s="4"/>
      <c r="W2522" s="4"/>
      <c r="X2522" s="2" t="s">
        <v>18752</v>
      </c>
      <c r="Y2522" s="4" t="s">
        <v>77</v>
      </c>
      <c r="Z2522" s="4"/>
      <c r="AA2522" s="4"/>
      <c r="AB2522" s="4"/>
    </row>
    <row r="2523" customFormat="false" ht="75" hidden="false" customHeight="true" outlineLevel="0" collapsed="false">
      <c r="A2523" s="4" t="s">
        <v>18753</v>
      </c>
      <c r="B2523" s="4" t="s">
        <v>18745</v>
      </c>
      <c r="C2523" s="4" t="s">
        <v>18754</v>
      </c>
      <c r="D2523" s="4" t="n">
        <v>2022</v>
      </c>
      <c r="E2523" s="4" t="s">
        <v>91</v>
      </c>
      <c r="F2523" s="4" t="s">
        <v>18747</v>
      </c>
      <c r="G2523" s="4" t="str">
        <f aca="false">IF(LEFT(I2523,3)="R1 ","L6",IF(D2523&gt;=2014,"L1",IF(D2523&gt;=1998,"L2",IF(D2523&gt;=1987,"L3",IF(D2523&gt;=1978,"L4",IF(D2523&gt;=1965,"L5","L6"))))))</f>
        <v>L1</v>
      </c>
      <c r="H2523" s="4" t="str">
        <f aca="false">IFERROR(INDEX(Lanes!$C$2:$C$60,MATCH(LEFT(I2523,FIND(" ",I2523)-1),Lanes!$A$2:$A$60,0)),"?")</f>
        <v>Context</v>
      </c>
      <c r="I2523" s="4" t="s">
        <v>18670</v>
      </c>
      <c r="J2523" s="4"/>
      <c r="K2523" s="4" t="s">
        <v>3617</v>
      </c>
      <c r="L2523" s="4" t="s">
        <v>45</v>
      </c>
      <c r="M2523" s="4" t="s">
        <v>131</v>
      </c>
      <c r="N2523" s="4"/>
      <c r="O2523" s="4" t="s">
        <v>18755</v>
      </c>
      <c r="P2523" s="2" t="s">
        <v>18756</v>
      </c>
      <c r="Q2523" s="2" t="s">
        <v>18757</v>
      </c>
      <c r="R2523" s="4" t="s">
        <v>50</v>
      </c>
      <c r="S2523" s="4" t="s">
        <v>18758</v>
      </c>
      <c r="T2523" s="4" t="s">
        <v>107</v>
      </c>
      <c r="U2523" s="4"/>
      <c r="V2523" s="4"/>
      <c r="W2523" s="4"/>
      <c r="X2523" s="2" t="s">
        <v>18752</v>
      </c>
      <c r="Y2523" s="4" t="s">
        <v>77</v>
      </c>
      <c r="Z2523" s="4"/>
      <c r="AA2523" s="4"/>
      <c r="AB2523" s="4"/>
    </row>
    <row r="2524" customFormat="false" ht="75" hidden="false" customHeight="true" outlineLevel="0" collapsed="false">
      <c r="A2524" s="4" t="s">
        <v>18759</v>
      </c>
      <c r="B2524" s="4" t="s">
        <v>18760</v>
      </c>
      <c r="C2524" s="4" t="s">
        <v>18761</v>
      </c>
      <c r="D2524" s="4" t="n">
        <v>2013</v>
      </c>
      <c r="E2524" s="4" t="s">
        <v>91</v>
      </c>
      <c r="F2524" s="4" t="s">
        <v>17245</v>
      </c>
      <c r="G2524" s="4" t="str">
        <f aca="false">IF(LEFT(I2524,3)="R1 ","L6",IF(D2524&gt;=2014,"L1",IF(D2524&gt;=1998,"L2",IF(D2524&gt;=1987,"L3",IF(D2524&gt;=1978,"L4",IF(D2524&gt;=1965,"L5","L6"))))))</f>
        <v>L2</v>
      </c>
      <c r="H2524" s="4" t="str">
        <f aca="false">IFERROR(INDEX(Lanes!$C$2:$C$60,MATCH(LEFT(I2524,FIND(" ",I2524)-1),Lanes!$A$2:$A$60,0)),"?")</f>
        <v>Context</v>
      </c>
      <c r="I2524" s="4" t="s">
        <v>18762</v>
      </c>
      <c r="J2524" s="4"/>
      <c r="K2524" s="4" t="s">
        <v>192</v>
      </c>
      <c r="L2524" s="4" t="s">
        <v>93</v>
      </c>
      <c r="M2524" s="4" t="s">
        <v>18763</v>
      </c>
      <c r="N2524" s="4"/>
      <c r="O2524" s="4" t="s">
        <v>18764</v>
      </c>
      <c r="P2524" s="2" t="s">
        <v>18765</v>
      </c>
      <c r="Q2524" s="2" t="s">
        <v>18766</v>
      </c>
      <c r="R2524" s="4" t="s">
        <v>50</v>
      </c>
      <c r="S2524" s="4" t="s">
        <v>18767</v>
      </c>
      <c r="T2524" s="4" t="s">
        <v>107</v>
      </c>
      <c r="U2524" s="4" t="s">
        <v>75</v>
      </c>
      <c r="V2524" s="4"/>
      <c r="W2524" s="4"/>
      <c r="X2524" s="2" t="s">
        <v>18768</v>
      </c>
      <c r="Y2524" s="4" t="s">
        <v>77</v>
      </c>
      <c r="Z2524" s="4"/>
      <c r="AA2524" s="4"/>
      <c r="AB2524" s="4"/>
    </row>
    <row r="2525" customFormat="false" ht="75" hidden="false" customHeight="true" outlineLevel="0" collapsed="false">
      <c r="A2525" s="4" t="s">
        <v>18769</v>
      </c>
      <c r="B2525" s="4" t="s">
        <v>18760</v>
      </c>
      <c r="C2525" s="4" t="s">
        <v>18770</v>
      </c>
      <c r="D2525" s="4" t="n">
        <v>2018</v>
      </c>
      <c r="E2525" s="4" t="s">
        <v>91</v>
      </c>
      <c r="F2525" s="4" t="s">
        <v>18771</v>
      </c>
      <c r="G2525" s="4" t="str">
        <f aca="false">IF(LEFT(I2525,3)="R1 ","L6",IF(D2525&gt;=2014,"L1",IF(D2525&gt;=1998,"L2",IF(D2525&gt;=1987,"L3",IF(D2525&gt;=1978,"L4",IF(D2525&gt;=1965,"L5","L6"))))))</f>
        <v>L1</v>
      </c>
      <c r="H2525" s="4" t="str">
        <f aca="false">IFERROR(INDEX(Lanes!$C$2:$C$60,MATCH(LEFT(I2525,FIND(" ",I2525)-1),Lanes!$A$2:$A$60,0)),"?")</f>
        <v>Context</v>
      </c>
      <c r="I2525" s="4" t="s">
        <v>18762</v>
      </c>
      <c r="J2525" s="4"/>
      <c r="K2525" s="4" t="s">
        <v>192</v>
      </c>
      <c r="L2525" s="4" t="s">
        <v>93</v>
      </c>
      <c r="M2525" s="4" t="s">
        <v>18763</v>
      </c>
      <c r="N2525" s="4"/>
      <c r="O2525" s="4" t="s">
        <v>18772</v>
      </c>
      <c r="P2525" s="2" t="s">
        <v>18773</v>
      </c>
      <c r="Q2525" s="2" t="s">
        <v>18774</v>
      </c>
      <c r="R2525" s="4" t="s">
        <v>50</v>
      </c>
      <c r="S2525" s="4" t="s">
        <v>18775</v>
      </c>
      <c r="T2525" s="4" t="s">
        <v>52</v>
      </c>
      <c r="U2525" s="4"/>
      <c r="V2525" s="4"/>
      <c r="W2525" s="4"/>
      <c r="X2525" s="2" t="s">
        <v>18768</v>
      </c>
      <c r="Y2525" s="4" t="s">
        <v>77</v>
      </c>
      <c r="Z2525" s="4"/>
      <c r="AA2525" s="4"/>
      <c r="AB2525" s="4"/>
    </row>
    <row r="2526" customFormat="false" ht="75" hidden="false" customHeight="true" outlineLevel="0" collapsed="false">
      <c r="A2526" s="4" t="s">
        <v>18776</v>
      </c>
      <c r="B2526" s="4" t="s">
        <v>18777</v>
      </c>
      <c r="C2526" s="4" t="s">
        <v>18778</v>
      </c>
      <c r="D2526" s="4" t="n">
        <v>2019</v>
      </c>
      <c r="E2526" s="4" t="s">
        <v>91</v>
      </c>
      <c r="F2526" s="4" t="s">
        <v>886</v>
      </c>
      <c r="G2526" s="4" t="str">
        <f aca="false">IF(LEFT(I2526,3)="R1 ","L6",IF(D2526&gt;=2014,"L1",IF(D2526&gt;=1998,"L2",IF(D2526&gt;=1987,"L3",IF(D2526&gt;=1978,"L4",IF(D2526&gt;=1965,"L5","L6"))))))</f>
        <v>L1</v>
      </c>
      <c r="H2526" s="4" t="str">
        <f aca="false">IFERROR(INDEX(Lanes!$C$2:$C$60,MATCH(LEFT(I2526,FIND(" ",I2526)-1),Lanes!$A$2:$A$60,0)),"?")</f>
        <v>Context</v>
      </c>
      <c r="I2526" s="4" t="s">
        <v>18762</v>
      </c>
      <c r="J2526" s="4"/>
      <c r="K2526" s="4" t="s">
        <v>370</v>
      </c>
      <c r="L2526" s="4" t="s">
        <v>472</v>
      </c>
      <c r="M2526" s="4" t="s">
        <v>11234</v>
      </c>
      <c r="N2526" s="4"/>
      <c r="O2526" s="4" t="s">
        <v>18779</v>
      </c>
      <c r="P2526" s="2" t="s">
        <v>18780</v>
      </c>
      <c r="Q2526" s="2" t="s">
        <v>18781</v>
      </c>
      <c r="R2526" s="4" t="s">
        <v>50</v>
      </c>
      <c r="S2526" s="4" t="s">
        <v>18782</v>
      </c>
      <c r="T2526" s="4" t="s">
        <v>52</v>
      </c>
      <c r="U2526" s="4" t="s">
        <v>75</v>
      </c>
      <c r="V2526" s="4"/>
      <c r="W2526" s="4"/>
      <c r="X2526" s="2" t="s">
        <v>18783</v>
      </c>
      <c r="Y2526" s="4" t="s">
        <v>77</v>
      </c>
      <c r="Z2526" s="4"/>
      <c r="AA2526" s="4"/>
      <c r="AB2526" s="4"/>
    </row>
    <row r="2527" customFormat="false" ht="75" hidden="false" customHeight="true" outlineLevel="0" collapsed="false">
      <c r="A2527" s="4" t="s">
        <v>18784</v>
      </c>
      <c r="B2527" s="4" t="s">
        <v>18777</v>
      </c>
      <c r="C2527" s="4" t="s">
        <v>18785</v>
      </c>
      <c r="D2527" s="4" t="n">
        <v>2022</v>
      </c>
      <c r="E2527" s="4" t="s">
        <v>91</v>
      </c>
      <c r="F2527" s="4" t="s">
        <v>156</v>
      </c>
      <c r="G2527" s="4" t="str">
        <f aca="false">IF(LEFT(I2527,3)="R1 ","L6",IF(D2527&gt;=2014,"L1",IF(D2527&gt;=1998,"L2",IF(D2527&gt;=1987,"L3",IF(D2527&gt;=1978,"L4",IF(D2527&gt;=1965,"L5","L6"))))))</f>
        <v>L1</v>
      </c>
      <c r="H2527" s="4" t="str">
        <f aca="false">IFERROR(INDEX(Lanes!$C$2:$C$60,MATCH(LEFT(I2527,FIND(" ",I2527)-1),Lanes!$A$2:$A$60,0)),"?")</f>
        <v>Context</v>
      </c>
      <c r="I2527" s="4" t="s">
        <v>18762</v>
      </c>
      <c r="J2527" s="4"/>
      <c r="K2527" s="4" t="s">
        <v>370</v>
      </c>
      <c r="L2527" s="4" t="s">
        <v>472</v>
      </c>
      <c r="M2527" s="4" t="s">
        <v>11234</v>
      </c>
      <c r="N2527" s="4"/>
      <c r="O2527" s="4" t="s">
        <v>18786</v>
      </c>
      <c r="P2527" s="2" t="s">
        <v>18787</v>
      </c>
      <c r="Q2527" s="2" t="s">
        <v>18788</v>
      </c>
      <c r="R2527" s="4" t="s">
        <v>50</v>
      </c>
      <c r="S2527" s="4" t="s">
        <v>18789</v>
      </c>
      <c r="T2527" s="4" t="s">
        <v>107</v>
      </c>
      <c r="U2527" s="4"/>
      <c r="V2527" s="4"/>
      <c r="W2527" s="4"/>
      <c r="X2527" s="2" t="s">
        <v>18783</v>
      </c>
      <c r="Y2527" s="4" t="s">
        <v>77</v>
      </c>
      <c r="Z2527" s="4"/>
      <c r="AA2527" s="4"/>
      <c r="AB2527" s="4"/>
    </row>
    <row r="2528" customFormat="false" ht="75" hidden="false" customHeight="true" outlineLevel="0" collapsed="false">
      <c r="A2528" s="4" t="s">
        <v>18790</v>
      </c>
      <c r="B2528" s="4" t="s">
        <v>18791</v>
      </c>
      <c r="C2528" s="4" t="s">
        <v>18792</v>
      </c>
      <c r="D2528" s="4" t="n">
        <v>2022</v>
      </c>
      <c r="E2528" s="4" t="s">
        <v>91</v>
      </c>
      <c r="F2528" s="4" t="s">
        <v>18793</v>
      </c>
      <c r="G2528" s="4" t="str">
        <f aca="false">IF(LEFT(I2528,3)="R1 ","L6",IF(D2528&gt;=2014,"L1",IF(D2528&gt;=1998,"L2",IF(D2528&gt;=1987,"L3",IF(D2528&gt;=1978,"L4",IF(D2528&gt;=1965,"L5","L6"))))))</f>
        <v>L1</v>
      </c>
      <c r="H2528" s="4" t="str">
        <f aca="false">IFERROR(INDEX(Lanes!$C$2:$C$60,MATCH(LEFT(I2528,FIND(" ",I2528)-1),Lanes!$A$2:$A$60,0)),"?")</f>
        <v>Context</v>
      </c>
      <c r="I2528" s="4" t="s">
        <v>18762</v>
      </c>
      <c r="J2528" s="4"/>
      <c r="K2528" s="4" t="s">
        <v>44</v>
      </c>
      <c r="L2528" s="4" t="s">
        <v>887</v>
      </c>
      <c r="M2528" s="4" t="s">
        <v>10715</v>
      </c>
      <c r="N2528" s="4"/>
      <c r="O2528" s="4" t="s">
        <v>18794</v>
      </c>
      <c r="P2528" s="2" t="s">
        <v>18795</v>
      </c>
      <c r="Q2528" s="2" t="s">
        <v>18796</v>
      </c>
      <c r="R2528" s="4" t="s">
        <v>50</v>
      </c>
      <c r="S2528" s="4" t="s">
        <v>18797</v>
      </c>
      <c r="T2528" s="4" t="s">
        <v>52</v>
      </c>
      <c r="U2528" s="4"/>
      <c r="V2528" s="4"/>
      <c r="W2528" s="4" t="s">
        <v>75</v>
      </c>
      <c r="X2528" s="2" t="s">
        <v>18798</v>
      </c>
      <c r="Y2528" s="4" t="s">
        <v>77</v>
      </c>
      <c r="Z2528" s="4"/>
      <c r="AA2528" s="4"/>
      <c r="AB2528" s="4"/>
    </row>
    <row r="2529" customFormat="false" ht="75" hidden="false" customHeight="true" outlineLevel="0" collapsed="false">
      <c r="A2529" s="4" t="s">
        <v>18799</v>
      </c>
      <c r="B2529" s="4" t="s">
        <v>18791</v>
      </c>
      <c r="C2529" s="4" t="s">
        <v>18800</v>
      </c>
      <c r="D2529" s="4" t="n">
        <v>2023</v>
      </c>
      <c r="E2529" s="4" t="s">
        <v>91</v>
      </c>
      <c r="F2529" s="4" t="s">
        <v>18793</v>
      </c>
      <c r="G2529" s="4" t="str">
        <f aca="false">IF(LEFT(I2529,3)="R1 ","L6",IF(D2529&gt;=2014,"L1",IF(D2529&gt;=1998,"L2",IF(D2529&gt;=1987,"L3",IF(D2529&gt;=1978,"L4",IF(D2529&gt;=1965,"L5","L6"))))))</f>
        <v>L1</v>
      </c>
      <c r="H2529" s="4" t="str">
        <f aca="false">IFERROR(INDEX(Lanes!$C$2:$C$60,MATCH(LEFT(I2529,FIND(" ",I2529)-1),Lanes!$A$2:$A$60,0)),"?")</f>
        <v>Context</v>
      </c>
      <c r="I2529" s="4" t="s">
        <v>18762</v>
      </c>
      <c r="J2529" s="4"/>
      <c r="K2529" s="4" t="s">
        <v>44</v>
      </c>
      <c r="L2529" s="4" t="s">
        <v>887</v>
      </c>
      <c r="M2529" s="4" t="s">
        <v>10715</v>
      </c>
      <c r="N2529" s="4"/>
      <c r="O2529" s="4" t="s">
        <v>18801</v>
      </c>
      <c r="P2529" s="2" t="s">
        <v>18802</v>
      </c>
      <c r="Q2529" s="2" t="s">
        <v>18803</v>
      </c>
      <c r="R2529" s="4" t="s">
        <v>50</v>
      </c>
      <c r="S2529" s="4" t="s">
        <v>18804</v>
      </c>
      <c r="T2529" s="4" t="s">
        <v>107</v>
      </c>
      <c r="U2529" s="4"/>
      <c r="V2529" s="4"/>
      <c r="W2529" s="4" t="s">
        <v>75</v>
      </c>
      <c r="X2529" s="2" t="s">
        <v>18798</v>
      </c>
      <c r="Y2529" s="4" t="s">
        <v>77</v>
      </c>
      <c r="Z2529" s="4"/>
      <c r="AA2529" s="4"/>
      <c r="AB2529" s="4"/>
    </row>
    <row r="2530" customFormat="false" ht="75" hidden="false" customHeight="true" outlineLevel="0" collapsed="false">
      <c r="A2530" s="4" t="s">
        <v>18805</v>
      </c>
      <c r="B2530" s="4" t="s">
        <v>18791</v>
      </c>
      <c r="C2530" s="4" t="s">
        <v>18806</v>
      </c>
      <c r="D2530" s="4" t="n">
        <v>2025</v>
      </c>
      <c r="E2530" s="4" t="s">
        <v>91</v>
      </c>
      <c r="F2530" s="4" t="s">
        <v>18793</v>
      </c>
      <c r="G2530" s="4" t="str">
        <f aca="false">IF(LEFT(I2530,3)="R1 ","L6",IF(D2530&gt;=2014,"L1",IF(D2530&gt;=1998,"L2",IF(D2530&gt;=1987,"L3",IF(D2530&gt;=1978,"L4",IF(D2530&gt;=1965,"L5","L6"))))))</f>
        <v>L1</v>
      </c>
      <c r="H2530" s="4" t="str">
        <f aca="false">IFERROR(INDEX(Lanes!$C$2:$C$60,MATCH(LEFT(I2530,FIND(" ",I2530)-1),Lanes!$A$2:$A$60,0)),"?")</f>
        <v>Context</v>
      </c>
      <c r="I2530" s="4" t="s">
        <v>18762</v>
      </c>
      <c r="J2530" s="4"/>
      <c r="K2530" s="4" t="s">
        <v>44</v>
      </c>
      <c r="L2530" s="4" t="s">
        <v>887</v>
      </c>
      <c r="M2530" s="4" t="s">
        <v>10715</v>
      </c>
      <c r="N2530" s="4"/>
      <c r="O2530" s="4" t="s">
        <v>18807</v>
      </c>
      <c r="P2530" s="2" t="s">
        <v>18808</v>
      </c>
      <c r="Q2530" s="2" t="s">
        <v>18809</v>
      </c>
      <c r="R2530" s="4" t="s">
        <v>50</v>
      </c>
      <c r="S2530" s="4" t="s">
        <v>18810</v>
      </c>
      <c r="T2530" s="4" t="s">
        <v>107</v>
      </c>
      <c r="U2530" s="4"/>
      <c r="V2530" s="4" t="s">
        <v>10576</v>
      </c>
      <c r="W2530" s="4" t="s">
        <v>75</v>
      </c>
      <c r="X2530" s="2" t="s">
        <v>18798</v>
      </c>
      <c r="Y2530" s="4" t="s">
        <v>77</v>
      </c>
      <c r="Z2530" s="4"/>
      <c r="AA2530" s="4"/>
      <c r="AB2530" s="4"/>
    </row>
    <row r="2531" customFormat="false" ht="75" hidden="false" customHeight="true" outlineLevel="0" collapsed="false">
      <c r="A2531" s="4" t="s">
        <v>18811</v>
      </c>
      <c r="B2531" s="4" t="s">
        <v>18812</v>
      </c>
      <c r="C2531" s="4" t="s">
        <v>18813</v>
      </c>
      <c r="D2531" s="4" t="n">
        <v>2024</v>
      </c>
      <c r="E2531" s="4" t="s">
        <v>91</v>
      </c>
      <c r="F2531" s="4" t="s">
        <v>18814</v>
      </c>
      <c r="G2531" s="4" t="str">
        <f aca="false">IF(LEFT(I2531,3)="R1 ","L6",IF(D2531&gt;=2014,"L1",IF(D2531&gt;=1998,"L2",IF(D2531&gt;=1987,"L3",IF(D2531&gt;=1978,"L4",IF(D2531&gt;=1965,"L5","L6"))))))</f>
        <v>L1</v>
      </c>
      <c r="H2531" s="4" t="str">
        <f aca="false">IFERROR(INDEX(Lanes!$C$2:$C$60,MATCH(LEFT(I2531,FIND(" ",I2531)-1),Lanes!$A$2:$A$60,0)),"?")</f>
        <v>Context</v>
      </c>
      <c r="I2531" s="4" t="s">
        <v>18762</v>
      </c>
      <c r="J2531" s="4"/>
      <c r="K2531" s="4" t="s">
        <v>192</v>
      </c>
      <c r="L2531" s="4" t="s">
        <v>45</v>
      </c>
      <c r="M2531" s="4" t="s">
        <v>4957</v>
      </c>
      <c r="N2531" s="4"/>
      <c r="O2531" s="4" t="s">
        <v>18815</v>
      </c>
      <c r="P2531" s="2" t="s">
        <v>18816</v>
      </c>
      <c r="Q2531" s="2" t="s">
        <v>18817</v>
      </c>
      <c r="R2531" s="4" t="s">
        <v>50</v>
      </c>
      <c r="S2531" s="4" t="s">
        <v>18818</v>
      </c>
      <c r="T2531" s="4" t="s">
        <v>52</v>
      </c>
      <c r="U2531" s="4"/>
      <c r="V2531" s="4"/>
      <c r="W2531" s="4"/>
      <c r="X2531" s="2" t="s">
        <v>18819</v>
      </c>
      <c r="Y2531" s="4" t="s">
        <v>77</v>
      </c>
      <c r="Z2531" s="4"/>
      <c r="AA2531" s="4"/>
      <c r="AB2531" s="4"/>
    </row>
    <row r="2532" customFormat="false" ht="75" hidden="false" customHeight="true" outlineLevel="0" collapsed="false">
      <c r="A2532" s="4" t="s">
        <v>18820</v>
      </c>
      <c r="B2532" s="4" t="s">
        <v>18821</v>
      </c>
      <c r="C2532" s="4" t="s">
        <v>18822</v>
      </c>
      <c r="D2532" s="4" t="n">
        <v>2023</v>
      </c>
      <c r="E2532" s="4" t="s">
        <v>91</v>
      </c>
      <c r="F2532" s="4" t="s">
        <v>9938</v>
      </c>
      <c r="G2532" s="4" t="str">
        <f aca="false">IF(LEFT(I2532,3)="R1 ","L6",IF(D2532&gt;=2014,"L1",IF(D2532&gt;=1998,"L2",IF(D2532&gt;=1987,"L3",IF(D2532&gt;=1978,"L4",IF(D2532&gt;=1965,"L5","L6"))))))</f>
        <v>L1</v>
      </c>
      <c r="H2532" s="4" t="str">
        <f aca="false">IFERROR(INDEX(Lanes!$C$2:$C$60,MATCH(LEFT(I2532,FIND(" ",I2532)-1),Lanes!$A$2:$A$60,0)),"?")</f>
        <v>Context</v>
      </c>
      <c r="I2532" s="4" t="s">
        <v>18762</v>
      </c>
      <c r="J2532" s="4"/>
      <c r="K2532" s="4" t="s">
        <v>445</v>
      </c>
      <c r="L2532" s="4" t="s">
        <v>753</v>
      </c>
      <c r="M2532" s="4" t="s">
        <v>316</v>
      </c>
      <c r="N2532" s="4"/>
      <c r="O2532" s="4" t="s">
        <v>18823</v>
      </c>
      <c r="P2532" s="2" t="s">
        <v>18824</v>
      </c>
      <c r="Q2532" s="2" t="s">
        <v>18825</v>
      </c>
      <c r="R2532" s="4" t="s">
        <v>50</v>
      </c>
      <c r="S2532" s="4" t="s">
        <v>18826</v>
      </c>
      <c r="T2532" s="4" t="s">
        <v>107</v>
      </c>
      <c r="U2532" s="4"/>
      <c r="V2532" s="4" t="s">
        <v>18827</v>
      </c>
      <c r="W2532" s="4"/>
      <c r="X2532" s="2" t="s">
        <v>18828</v>
      </c>
      <c r="Y2532" s="4" t="s">
        <v>77</v>
      </c>
      <c r="Z2532" s="4"/>
      <c r="AA2532" s="4"/>
      <c r="AB2532" s="4"/>
    </row>
    <row r="2533" customFormat="false" ht="75" hidden="false" customHeight="true" outlineLevel="0" collapsed="false">
      <c r="A2533" s="4" t="s">
        <v>18829</v>
      </c>
      <c r="B2533" s="4" t="s">
        <v>18830</v>
      </c>
      <c r="C2533" s="4" t="s">
        <v>18831</v>
      </c>
      <c r="D2533" s="4" t="n">
        <v>2024</v>
      </c>
      <c r="E2533" s="4" t="s">
        <v>91</v>
      </c>
      <c r="F2533" s="4" t="s">
        <v>18832</v>
      </c>
      <c r="G2533" s="4" t="str">
        <f aca="false">IF(LEFT(I2533,3)="R1 ","L6",IF(D2533&gt;=2014,"L1",IF(D2533&gt;=1998,"L2",IF(D2533&gt;=1987,"L3",IF(D2533&gt;=1978,"L4",IF(D2533&gt;=1965,"L5","L6"))))))</f>
        <v>L1</v>
      </c>
      <c r="H2533" s="4" t="str">
        <f aca="false">IFERROR(INDEX(Lanes!$C$2:$C$60,MATCH(LEFT(I2533,FIND(" ",I2533)-1),Lanes!$A$2:$A$60,0)),"?")</f>
        <v>Context</v>
      </c>
      <c r="I2533" s="4" t="s">
        <v>18762</v>
      </c>
      <c r="J2533" s="4"/>
      <c r="K2533" s="4" t="s">
        <v>192</v>
      </c>
      <c r="L2533" s="4" t="s">
        <v>45</v>
      </c>
      <c r="M2533" s="4" t="s">
        <v>1834</v>
      </c>
      <c r="N2533" s="4"/>
      <c r="O2533" s="4" t="s">
        <v>18833</v>
      </c>
      <c r="P2533" s="2" t="s">
        <v>18834</v>
      </c>
      <c r="Q2533" s="2" t="s">
        <v>18835</v>
      </c>
      <c r="R2533" s="4" t="s">
        <v>50</v>
      </c>
      <c r="S2533" s="4" t="s">
        <v>18836</v>
      </c>
      <c r="T2533" s="4" t="s">
        <v>107</v>
      </c>
      <c r="U2533" s="4"/>
      <c r="V2533" s="4"/>
      <c r="W2533" s="4"/>
      <c r="X2533" s="2" t="s">
        <v>18837</v>
      </c>
      <c r="Y2533" s="4" t="s">
        <v>77</v>
      </c>
      <c r="Z2533" s="4"/>
      <c r="AA2533" s="4"/>
      <c r="AB2533" s="4"/>
    </row>
    <row r="2534" customFormat="false" ht="75" hidden="false" customHeight="true" outlineLevel="0" collapsed="false">
      <c r="A2534" s="4" t="s">
        <v>18838</v>
      </c>
      <c r="B2534" s="4" t="s">
        <v>18839</v>
      </c>
      <c r="C2534" s="4" t="s">
        <v>18840</v>
      </c>
      <c r="D2534" s="4" t="n">
        <v>1971</v>
      </c>
      <c r="E2534" s="4" t="s">
        <v>91</v>
      </c>
      <c r="F2534" s="4" t="s">
        <v>4921</v>
      </c>
      <c r="G2534" s="4" t="str">
        <f aca="false">IF(LEFT(I2534,3)="R1 ","L6",IF(D2534&gt;=2014,"L1",IF(D2534&gt;=1998,"L2",IF(D2534&gt;=1987,"L3",IF(D2534&gt;=1978,"L4",IF(D2534&gt;=1965,"L5","L6"))))))</f>
        <v>L5</v>
      </c>
      <c r="H2534" s="4" t="str">
        <f aca="false">IFERROR(INDEX(Lanes!$C$2:$C$60,MATCH(LEFT(I2534,FIND(" ",I2534)-1),Lanes!$A$2:$A$60,0)),"?")</f>
        <v>Context</v>
      </c>
      <c r="I2534" s="4" t="s">
        <v>18841</v>
      </c>
      <c r="J2534" s="4"/>
      <c r="K2534" s="4" t="s">
        <v>2678</v>
      </c>
      <c r="L2534" s="4" t="s">
        <v>472</v>
      </c>
      <c r="M2534" s="4" t="s">
        <v>18842</v>
      </c>
      <c r="N2534" s="4" t="s">
        <v>5650</v>
      </c>
      <c r="O2534" s="4" t="s">
        <v>18843</v>
      </c>
      <c r="P2534" s="2" t="s">
        <v>18844</v>
      </c>
      <c r="Q2534" s="2" t="s">
        <v>18845</v>
      </c>
      <c r="R2534" s="4" t="s">
        <v>50</v>
      </c>
      <c r="S2534" s="4" t="s">
        <v>18846</v>
      </c>
      <c r="T2534" s="4" t="s">
        <v>52</v>
      </c>
      <c r="U2534" s="4" t="s">
        <v>75</v>
      </c>
      <c r="V2534" s="4"/>
      <c r="W2534" s="4"/>
      <c r="X2534" s="2" t="s">
        <v>18847</v>
      </c>
      <c r="Y2534" s="4" t="s">
        <v>77</v>
      </c>
      <c r="Z2534" s="4"/>
      <c r="AA2534" s="4"/>
      <c r="AB2534" s="4"/>
    </row>
    <row r="2535" customFormat="false" ht="75" hidden="false" customHeight="true" outlineLevel="0" collapsed="false">
      <c r="A2535" s="4" t="s">
        <v>18848</v>
      </c>
      <c r="B2535" s="4" t="s">
        <v>18839</v>
      </c>
      <c r="C2535" s="4" t="s">
        <v>18849</v>
      </c>
      <c r="D2535" s="4" t="n">
        <v>1974</v>
      </c>
      <c r="E2535" s="4" t="s">
        <v>91</v>
      </c>
      <c r="F2535" s="4" t="s">
        <v>6505</v>
      </c>
      <c r="G2535" s="4" t="str">
        <f aca="false">IF(LEFT(I2535,3)="R1 ","L6",IF(D2535&gt;=2014,"L1",IF(D2535&gt;=1998,"L2",IF(D2535&gt;=1987,"L3",IF(D2535&gt;=1978,"L4",IF(D2535&gt;=1965,"L5","L6"))))))</f>
        <v>L5</v>
      </c>
      <c r="H2535" s="4" t="str">
        <f aca="false">IFERROR(INDEX(Lanes!$C$2:$C$60,MATCH(LEFT(I2535,FIND(" ",I2535)-1),Lanes!$A$2:$A$60,0)),"?")</f>
        <v>Context</v>
      </c>
      <c r="I2535" s="4" t="s">
        <v>18841</v>
      </c>
      <c r="J2535" s="4"/>
      <c r="K2535" s="4" t="s">
        <v>2678</v>
      </c>
      <c r="L2535" s="4" t="s">
        <v>472</v>
      </c>
      <c r="M2535" s="4" t="s">
        <v>1565</v>
      </c>
      <c r="N2535" s="4" t="s">
        <v>5650</v>
      </c>
      <c r="O2535" s="4" t="s">
        <v>18850</v>
      </c>
      <c r="P2535" s="2" t="s">
        <v>18851</v>
      </c>
      <c r="Q2535" s="2" t="s">
        <v>18852</v>
      </c>
      <c r="R2535" s="4" t="s">
        <v>50</v>
      </c>
      <c r="S2535" s="4" t="s">
        <v>18853</v>
      </c>
      <c r="T2535" s="4" t="s">
        <v>52</v>
      </c>
      <c r="U2535" s="4"/>
      <c r="V2535" s="4"/>
      <c r="W2535" s="4"/>
      <c r="X2535" s="2" t="s">
        <v>18847</v>
      </c>
      <c r="Y2535" s="4" t="s">
        <v>77</v>
      </c>
      <c r="Z2535" s="4"/>
      <c r="AA2535" s="4"/>
      <c r="AB2535" s="4"/>
    </row>
    <row r="2536" customFormat="false" ht="75" hidden="false" customHeight="true" outlineLevel="0" collapsed="false">
      <c r="A2536" s="4" t="s">
        <v>18854</v>
      </c>
      <c r="B2536" s="4" t="s">
        <v>18839</v>
      </c>
      <c r="C2536" s="4" t="s">
        <v>18855</v>
      </c>
      <c r="D2536" s="4" t="n">
        <v>1976</v>
      </c>
      <c r="E2536" s="4" t="s">
        <v>91</v>
      </c>
      <c r="F2536" s="4" t="s">
        <v>6505</v>
      </c>
      <c r="G2536" s="4" t="str">
        <f aca="false">IF(LEFT(I2536,3)="R1 ","L6",IF(D2536&gt;=2014,"L1",IF(D2536&gt;=1998,"L2",IF(D2536&gt;=1987,"L3",IF(D2536&gt;=1978,"L4",IF(D2536&gt;=1965,"L5","L6"))))))</f>
        <v>L5</v>
      </c>
      <c r="H2536" s="4" t="str">
        <f aca="false">IFERROR(INDEX(Lanes!$C$2:$C$60,MATCH(LEFT(I2536,FIND(" ",I2536)-1),Lanes!$A$2:$A$60,0)),"?")</f>
        <v>Context</v>
      </c>
      <c r="I2536" s="4" t="s">
        <v>18841</v>
      </c>
      <c r="J2536" s="4"/>
      <c r="K2536" s="4" t="s">
        <v>2678</v>
      </c>
      <c r="L2536" s="4" t="s">
        <v>472</v>
      </c>
      <c r="M2536" s="4" t="s">
        <v>1565</v>
      </c>
      <c r="N2536" s="4"/>
      <c r="O2536" s="4" t="s">
        <v>18856</v>
      </c>
      <c r="P2536" s="2" t="s">
        <v>18857</v>
      </c>
      <c r="Q2536" s="2" t="s">
        <v>18858</v>
      </c>
      <c r="R2536" s="4" t="s">
        <v>50</v>
      </c>
      <c r="S2536" s="4" t="s">
        <v>18859</v>
      </c>
      <c r="T2536" s="4" t="s">
        <v>107</v>
      </c>
      <c r="U2536" s="4"/>
      <c r="V2536" s="4"/>
      <c r="W2536" s="4"/>
      <c r="X2536" s="2" t="s">
        <v>18847</v>
      </c>
      <c r="Y2536" s="4" t="s">
        <v>77</v>
      </c>
      <c r="Z2536" s="4"/>
      <c r="AA2536" s="4"/>
      <c r="AB2536" s="4"/>
    </row>
    <row r="2537" customFormat="false" ht="75" hidden="false" customHeight="true" outlineLevel="0" collapsed="false">
      <c r="A2537" s="4" t="s">
        <v>18860</v>
      </c>
      <c r="B2537" s="4" t="s">
        <v>18861</v>
      </c>
      <c r="C2537" s="4" t="s">
        <v>18861</v>
      </c>
      <c r="D2537" s="4" t="n">
        <v>1969</v>
      </c>
      <c r="E2537" s="4" t="s">
        <v>91</v>
      </c>
      <c r="F2537" s="4" t="s">
        <v>924</v>
      </c>
      <c r="G2537" s="4" t="str">
        <f aca="false">IF(LEFT(I2537,3)="R1 ","L6",IF(D2537&gt;=2014,"L1",IF(D2537&gt;=1998,"L2",IF(D2537&gt;=1987,"L3",IF(D2537&gt;=1978,"L4",IF(D2537&gt;=1965,"L5","L6"))))))</f>
        <v>L5</v>
      </c>
      <c r="H2537" s="4" t="str">
        <f aca="false">IFERROR(INDEX(Lanes!$C$2:$C$60,MATCH(LEFT(I2537,FIND(" ",I2537)-1),Lanes!$A$2:$A$60,0)),"?")</f>
        <v>Context</v>
      </c>
      <c r="I2537" s="4" t="s">
        <v>18841</v>
      </c>
      <c r="J2537" s="4"/>
      <c r="K2537" s="4" t="s">
        <v>2678</v>
      </c>
      <c r="L2537" s="4" t="s">
        <v>472</v>
      </c>
      <c r="M2537" s="4" t="s">
        <v>18842</v>
      </c>
      <c r="N2537" s="4" t="s">
        <v>5650</v>
      </c>
      <c r="O2537" s="4" t="s">
        <v>18862</v>
      </c>
      <c r="P2537" s="2" t="s">
        <v>18863</v>
      </c>
      <c r="Q2537" s="2" t="s">
        <v>18864</v>
      </c>
      <c r="R2537" s="4" t="s">
        <v>50</v>
      </c>
      <c r="S2537" s="4" t="s">
        <v>18865</v>
      </c>
      <c r="T2537" s="4" t="s">
        <v>52</v>
      </c>
      <c r="U2537" s="4"/>
      <c r="V2537" s="4"/>
      <c r="W2537" s="4"/>
      <c r="X2537" s="2" t="s">
        <v>18866</v>
      </c>
      <c r="Y2537" s="4" t="s">
        <v>77</v>
      </c>
      <c r="Z2537" s="4"/>
      <c r="AA2537" s="4"/>
      <c r="AB2537" s="4"/>
    </row>
    <row r="2538" customFormat="false" ht="75" hidden="false" customHeight="true" outlineLevel="0" collapsed="false">
      <c r="A2538" s="4" t="s">
        <v>18867</v>
      </c>
      <c r="B2538" s="4" t="s">
        <v>18868</v>
      </c>
      <c r="C2538" s="4" t="s">
        <v>18869</v>
      </c>
      <c r="D2538" s="4" t="n">
        <v>1974</v>
      </c>
      <c r="E2538" s="4" t="s">
        <v>91</v>
      </c>
      <c r="F2538" s="4" t="s">
        <v>6505</v>
      </c>
      <c r="G2538" s="4" t="str">
        <f aca="false">IF(LEFT(I2538,3)="R1 ","L6",IF(D2538&gt;=2014,"L1",IF(D2538&gt;=1998,"L2",IF(D2538&gt;=1987,"L3",IF(D2538&gt;=1978,"L4",IF(D2538&gt;=1965,"L5","L6"))))))</f>
        <v>L5</v>
      </c>
      <c r="H2538" s="4" t="str">
        <f aca="false">IFERROR(INDEX(Lanes!$C$2:$C$60,MATCH(LEFT(I2538,FIND(" ",I2538)-1),Lanes!$A$2:$A$60,0)),"?")</f>
        <v>Context</v>
      </c>
      <c r="I2538" s="4" t="s">
        <v>18841</v>
      </c>
      <c r="J2538" s="4"/>
      <c r="K2538" s="4" t="s">
        <v>2678</v>
      </c>
      <c r="L2538" s="4" t="s">
        <v>472</v>
      </c>
      <c r="M2538" s="4" t="s">
        <v>1565</v>
      </c>
      <c r="N2538" s="4" t="s">
        <v>5650</v>
      </c>
      <c r="O2538" s="4" t="s">
        <v>18870</v>
      </c>
      <c r="P2538" s="2" t="s">
        <v>18871</v>
      </c>
      <c r="Q2538" s="2" t="s">
        <v>18872</v>
      </c>
      <c r="R2538" s="4" t="s">
        <v>50</v>
      </c>
      <c r="S2538" s="4" t="s">
        <v>18873</v>
      </c>
      <c r="T2538" s="4" t="s">
        <v>52</v>
      </c>
      <c r="U2538" s="4"/>
      <c r="V2538" s="4"/>
      <c r="W2538" s="4"/>
      <c r="X2538" s="2" t="s">
        <v>18874</v>
      </c>
      <c r="Y2538" s="4" t="s">
        <v>77</v>
      </c>
      <c r="Z2538" s="4"/>
      <c r="AA2538" s="4"/>
      <c r="AB2538" s="4"/>
    </row>
    <row r="2539" customFormat="false" ht="75" hidden="false" customHeight="true" outlineLevel="0" collapsed="false">
      <c r="A2539" s="4" t="s">
        <v>18875</v>
      </c>
      <c r="B2539" s="4" t="s">
        <v>18868</v>
      </c>
      <c r="C2539" s="4" t="s">
        <v>18876</v>
      </c>
      <c r="D2539" s="4" t="n">
        <v>1976</v>
      </c>
      <c r="E2539" s="4" t="s">
        <v>91</v>
      </c>
      <c r="F2539" s="4" t="s">
        <v>6505</v>
      </c>
      <c r="G2539" s="4" t="str">
        <f aca="false">IF(LEFT(I2539,3)="R1 ","L6",IF(D2539&gt;=2014,"L1",IF(D2539&gt;=1998,"L2",IF(D2539&gt;=1987,"L3",IF(D2539&gt;=1978,"L4",IF(D2539&gt;=1965,"L5","L6"))))))</f>
        <v>L5</v>
      </c>
      <c r="H2539" s="4" t="str">
        <f aca="false">IFERROR(INDEX(Lanes!$C$2:$C$60,MATCH(LEFT(I2539,FIND(" ",I2539)-1),Lanes!$A$2:$A$60,0)),"?")</f>
        <v>Context</v>
      </c>
      <c r="I2539" s="4" t="s">
        <v>18841</v>
      </c>
      <c r="J2539" s="4"/>
      <c r="K2539" s="4" t="s">
        <v>2678</v>
      </c>
      <c r="L2539" s="4" t="s">
        <v>472</v>
      </c>
      <c r="M2539" s="4" t="s">
        <v>1565</v>
      </c>
      <c r="N2539" s="4"/>
      <c r="O2539" s="4" t="s">
        <v>18877</v>
      </c>
      <c r="P2539" s="2" t="s">
        <v>18878</v>
      </c>
      <c r="Q2539" s="2" t="s">
        <v>18879</v>
      </c>
      <c r="R2539" s="4" t="s">
        <v>50</v>
      </c>
      <c r="S2539" s="4" t="s">
        <v>18880</v>
      </c>
      <c r="T2539" s="4" t="s">
        <v>107</v>
      </c>
      <c r="U2539" s="4"/>
      <c r="V2539" s="4"/>
      <c r="W2539" s="4"/>
      <c r="X2539" s="2" t="s">
        <v>18874</v>
      </c>
      <c r="Y2539" s="4" t="s">
        <v>77</v>
      </c>
      <c r="Z2539" s="4"/>
      <c r="AA2539" s="4"/>
      <c r="AB2539" s="4"/>
    </row>
    <row r="2540" customFormat="false" ht="75" hidden="false" customHeight="true" outlineLevel="0" collapsed="false">
      <c r="A2540" s="4" t="s">
        <v>18881</v>
      </c>
      <c r="B2540" s="4" t="s">
        <v>18868</v>
      </c>
      <c r="C2540" s="4" t="s">
        <v>18882</v>
      </c>
      <c r="D2540" s="4" t="n">
        <v>1977</v>
      </c>
      <c r="E2540" s="4" t="s">
        <v>396</v>
      </c>
      <c r="F2540" s="4" t="s">
        <v>6505</v>
      </c>
      <c r="G2540" s="4" t="str">
        <f aca="false">IF(LEFT(I2540,3)="R1 ","L6",IF(D2540&gt;=2014,"L1",IF(D2540&gt;=1998,"L2",IF(D2540&gt;=1987,"L3",IF(D2540&gt;=1978,"L4",IF(D2540&gt;=1965,"L5","L6"))))))</f>
        <v>L5</v>
      </c>
      <c r="H2540" s="4" t="str">
        <f aca="false">IFERROR(INDEX(Lanes!$C$2:$C$60,MATCH(LEFT(I2540,FIND(" ",I2540)-1),Lanes!$A$2:$A$60,0)),"?")</f>
        <v>Context</v>
      </c>
      <c r="I2540" s="4" t="s">
        <v>18841</v>
      </c>
      <c r="J2540" s="4"/>
      <c r="K2540" s="4" t="s">
        <v>2678</v>
      </c>
      <c r="L2540" s="4" t="s">
        <v>472</v>
      </c>
      <c r="M2540" s="4" t="s">
        <v>1565</v>
      </c>
      <c r="N2540" s="4"/>
      <c r="O2540" s="4" t="s">
        <v>18883</v>
      </c>
      <c r="P2540" s="2" t="s">
        <v>18884</v>
      </c>
      <c r="Q2540" s="2" t="s">
        <v>18885</v>
      </c>
      <c r="R2540" s="4" t="s">
        <v>50</v>
      </c>
      <c r="S2540" s="4" t="s">
        <v>18886</v>
      </c>
      <c r="T2540" s="4" t="s">
        <v>107</v>
      </c>
      <c r="U2540" s="4"/>
      <c r="V2540" s="4"/>
      <c r="W2540" s="4"/>
      <c r="X2540" s="2" t="s">
        <v>18874</v>
      </c>
      <c r="Y2540" s="4" t="s">
        <v>77</v>
      </c>
      <c r="Z2540" s="4"/>
      <c r="AA2540" s="4"/>
      <c r="AB2540" s="4"/>
    </row>
    <row r="2541" customFormat="false" ht="75" hidden="false" customHeight="true" outlineLevel="0" collapsed="false">
      <c r="A2541" s="4" t="s">
        <v>18887</v>
      </c>
      <c r="B2541" s="4" t="s">
        <v>18888</v>
      </c>
      <c r="C2541" s="4" t="s">
        <v>18888</v>
      </c>
      <c r="D2541" s="4" t="n">
        <v>1972</v>
      </c>
      <c r="E2541" s="4" t="s">
        <v>91</v>
      </c>
      <c r="F2541" s="4" t="s">
        <v>6505</v>
      </c>
      <c r="G2541" s="4" t="str">
        <f aca="false">IF(LEFT(I2541,3)="R1 ","L6",IF(D2541&gt;=2014,"L1",IF(D2541&gt;=1998,"L2",IF(D2541&gt;=1987,"L3",IF(D2541&gt;=1978,"L4",IF(D2541&gt;=1965,"L5","L6"))))))</f>
        <v>L5</v>
      </c>
      <c r="H2541" s="4" t="str">
        <f aca="false">IFERROR(INDEX(Lanes!$C$2:$C$60,MATCH(LEFT(I2541,FIND(" ",I2541)-1),Lanes!$A$2:$A$60,0)),"?")</f>
        <v>Context</v>
      </c>
      <c r="I2541" s="4" t="s">
        <v>18841</v>
      </c>
      <c r="J2541" s="4"/>
      <c r="K2541" s="4" t="s">
        <v>429</v>
      </c>
      <c r="L2541" s="4" t="s">
        <v>472</v>
      </c>
      <c r="M2541" s="4" t="s">
        <v>1565</v>
      </c>
      <c r="N2541" s="4" t="s">
        <v>5650</v>
      </c>
      <c r="O2541" s="4" t="s">
        <v>18889</v>
      </c>
      <c r="P2541" s="2" t="s">
        <v>18890</v>
      </c>
      <c r="Q2541" s="2" t="s">
        <v>18891</v>
      </c>
      <c r="R2541" s="4" t="s">
        <v>50</v>
      </c>
      <c r="S2541" s="4" t="s">
        <v>18892</v>
      </c>
      <c r="T2541" s="4" t="s">
        <v>107</v>
      </c>
      <c r="U2541" s="4"/>
      <c r="V2541" s="4"/>
      <c r="W2541" s="4"/>
      <c r="X2541" s="2" t="s">
        <v>18893</v>
      </c>
      <c r="Y2541" s="4" t="s">
        <v>77</v>
      </c>
      <c r="Z2541" s="4"/>
      <c r="AA2541" s="4"/>
      <c r="AB2541" s="4"/>
    </row>
    <row r="2542" customFormat="false" ht="75" hidden="false" customHeight="true" outlineLevel="0" collapsed="false">
      <c r="A2542" s="4" t="s">
        <v>18894</v>
      </c>
      <c r="B2542" s="4" t="s">
        <v>18888</v>
      </c>
      <c r="C2542" s="4" t="s">
        <v>18895</v>
      </c>
      <c r="D2542" s="4" t="n">
        <v>1976</v>
      </c>
      <c r="E2542" s="4" t="s">
        <v>91</v>
      </c>
      <c r="F2542" s="4" t="s">
        <v>6505</v>
      </c>
      <c r="G2542" s="4" t="str">
        <f aca="false">IF(LEFT(I2542,3)="R1 ","L6",IF(D2542&gt;=2014,"L1",IF(D2542&gt;=1998,"L2",IF(D2542&gt;=1987,"L3",IF(D2542&gt;=1978,"L4",IF(D2542&gt;=1965,"L5","L6"))))))</f>
        <v>L5</v>
      </c>
      <c r="H2542" s="4" t="str">
        <f aca="false">IFERROR(INDEX(Lanes!$C$2:$C$60,MATCH(LEFT(I2542,FIND(" ",I2542)-1),Lanes!$A$2:$A$60,0)),"?")</f>
        <v>Context</v>
      </c>
      <c r="I2542" s="4" t="s">
        <v>18841</v>
      </c>
      <c r="J2542" s="4"/>
      <c r="K2542" s="4" t="s">
        <v>429</v>
      </c>
      <c r="L2542" s="4" t="s">
        <v>472</v>
      </c>
      <c r="M2542" s="4" t="s">
        <v>1565</v>
      </c>
      <c r="N2542" s="4"/>
      <c r="O2542" s="4" t="s">
        <v>18896</v>
      </c>
      <c r="P2542" s="2" t="s">
        <v>18897</v>
      </c>
      <c r="Q2542" s="2" t="s">
        <v>18898</v>
      </c>
      <c r="R2542" s="4" t="s">
        <v>50</v>
      </c>
      <c r="S2542" s="4" t="s">
        <v>18899</v>
      </c>
      <c r="T2542" s="4" t="s">
        <v>52</v>
      </c>
      <c r="U2542" s="4"/>
      <c r="V2542" s="4"/>
      <c r="W2542" s="4"/>
      <c r="X2542" s="2" t="s">
        <v>18893</v>
      </c>
      <c r="Y2542" s="4" t="s">
        <v>77</v>
      </c>
      <c r="Z2542" s="4"/>
      <c r="AA2542" s="4"/>
      <c r="AB2542" s="4"/>
    </row>
    <row r="2543" customFormat="false" ht="75" hidden="false" customHeight="true" outlineLevel="0" collapsed="false">
      <c r="A2543" s="4" t="s">
        <v>18900</v>
      </c>
      <c r="B2543" s="4" t="s">
        <v>18901</v>
      </c>
      <c r="C2543" s="4" t="s">
        <v>18902</v>
      </c>
      <c r="D2543" s="4" t="n">
        <v>1974</v>
      </c>
      <c r="E2543" s="4" t="s">
        <v>91</v>
      </c>
      <c r="F2543" s="4" t="s">
        <v>1461</v>
      </c>
      <c r="G2543" s="4" t="str">
        <f aca="false">IF(LEFT(I2543,3)="R1 ","L6",IF(D2543&gt;=2014,"L1",IF(D2543&gt;=1998,"L2",IF(D2543&gt;=1987,"L3",IF(D2543&gt;=1978,"L4",IF(D2543&gt;=1965,"L5","L6"))))))</f>
        <v>L5</v>
      </c>
      <c r="H2543" s="4" t="str">
        <f aca="false">IFERROR(INDEX(Lanes!$C$2:$C$60,MATCH(LEFT(I2543,FIND(" ",I2543)-1),Lanes!$A$2:$A$60,0)),"?")</f>
        <v>Context</v>
      </c>
      <c r="I2543" s="4" t="s">
        <v>18841</v>
      </c>
      <c r="J2543" s="4"/>
      <c r="K2543" s="4" t="s">
        <v>429</v>
      </c>
      <c r="L2543" s="4" t="s">
        <v>472</v>
      </c>
      <c r="M2543" s="4" t="s">
        <v>1565</v>
      </c>
      <c r="N2543" s="4" t="s">
        <v>5650</v>
      </c>
      <c r="O2543" s="4" t="s">
        <v>18903</v>
      </c>
      <c r="P2543" s="2" t="s">
        <v>18904</v>
      </c>
      <c r="Q2543" s="2" t="s">
        <v>18905</v>
      </c>
      <c r="R2543" s="4" t="s">
        <v>50</v>
      </c>
      <c r="S2543" s="4" t="s">
        <v>18906</v>
      </c>
      <c r="T2543" s="4" t="s">
        <v>52</v>
      </c>
      <c r="U2543" s="4"/>
      <c r="V2543" s="4"/>
      <c r="W2543" s="4"/>
      <c r="X2543" s="2" t="s">
        <v>18907</v>
      </c>
      <c r="Y2543" s="4" t="s">
        <v>54</v>
      </c>
      <c r="Z2543" s="4"/>
      <c r="AA2543" s="4"/>
      <c r="AB2543" s="4"/>
    </row>
    <row r="2544" customFormat="false" ht="75" hidden="false" customHeight="true" outlineLevel="0" collapsed="false">
      <c r="A2544" s="4" t="s">
        <v>18908</v>
      </c>
      <c r="B2544" s="4" t="s">
        <v>18901</v>
      </c>
      <c r="C2544" s="4" t="s">
        <v>18909</v>
      </c>
      <c r="D2544" s="4" t="n">
        <v>1977</v>
      </c>
      <c r="E2544" s="4" t="s">
        <v>91</v>
      </c>
      <c r="F2544" s="4" t="s">
        <v>6222</v>
      </c>
      <c r="G2544" s="4" t="str">
        <f aca="false">IF(LEFT(I2544,3)="R1 ","L6",IF(D2544&gt;=2014,"L1",IF(D2544&gt;=1998,"L2",IF(D2544&gt;=1987,"L3",IF(D2544&gt;=1978,"L4",IF(D2544&gt;=1965,"L5","L6"))))))</f>
        <v>L5</v>
      </c>
      <c r="H2544" s="4" t="str">
        <f aca="false">IFERROR(INDEX(Lanes!$C$2:$C$60,MATCH(LEFT(I2544,FIND(" ",I2544)-1),Lanes!$A$2:$A$60,0)),"?")</f>
        <v>Context</v>
      </c>
      <c r="I2544" s="4" t="s">
        <v>18841</v>
      </c>
      <c r="J2544" s="4"/>
      <c r="K2544" s="4" t="s">
        <v>429</v>
      </c>
      <c r="L2544" s="4" t="s">
        <v>472</v>
      </c>
      <c r="M2544" s="4" t="s">
        <v>1565</v>
      </c>
      <c r="N2544" s="4"/>
      <c r="O2544" s="4" t="s">
        <v>18910</v>
      </c>
      <c r="P2544" s="2" t="s">
        <v>18911</v>
      </c>
      <c r="Q2544" s="2" t="s">
        <v>18912</v>
      </c>
      <c r="R2544" s="4" t="s">
        <v>50</v>
      </c>
      <c r="S2544" s="4" t="s">
        <v>18913</v>
      </c>
      <c r="T2544" s="4" t="s">
        <v>107</v>
      </c>
      <c r="U2544" s="4"/>
      <c r="V2544" s="4"/>
      <c r="W2544" s="4"/>
      <c r="X2544" s="2" t="s">
        <v>18914</v>
      </c>
      <c r="Y2544" s="4" t="s">
        <v>54</v>
      </c>
      <c r="Z2544" s="4"/>
      <c r="AA2544" s="4"/>
      <c r="AB2544" s="4"/>
    </row>
    <row r="2545" customFormat="false" ht="75" hidden="false" customHeight="true" outlineLevel="0" collapsed="false">
      <c r="A2545" s="4" t="s">
        <v>18915</v>
      </c>
      <c r="B2545" s="4" t="s">
        <v>18916</v>
      </c>
      <c r="C2545" s="4" t="s">
        <v>18917</v>
      </c>
      <c r="D2545" s="4" t="n">
        <v>1971</v>
      </c>
      <c r="E2545" s="4" t="s">
        <v>91</v>
      </c>
      <c r="F2545" s="4" t="s">
        <v>58</v>
      </c>
      <c r="G2545" s="4" t="str">
        <f aca="false">IF(LEFT(I2545,3)="R1 ","L6",IF(D2545&gt;=2014,"L1",IF(D2545&gt;=1998,"L2",IF(D2545&gt;=1987,"L3",IF(D2545&gt;=1978,"L4",IF(D2545&gt;=1965,"L5","L6"))))))</f>
        <v>L5</v>
      </c>
      <c r="H2545" s="4" t="str">
        <f aca="false">IFERROR(INDEX(Lanes!$C$2:$C$60,MATCH(LEFT(I2545,FIND(" ",I2545)-1),Lanes!$A$2:$A$60,0)),"?")</f>
        <v>Context</v>
      </c>
      <c r="I2545" s="4" t="s">
        <v>18841</v>
      </c>
      <c r="J2545" s="4"/>
      <c r="K2545" s="4" t="s">
        <v>2678</v>
      </c>
      <c r="L2545" s="4" t="s">
        <v>472</v>
      </c>
      <c r="M2545" s="4" t="s">
        <v>1565</v>
      </c>
      <c r="N2545" s="4"/>
      <c r="O2545" s="4" t="s">
        <v>18918</v>
      </c>
      <c r="P2545" s="2" t="s">
        <v>18919</v>
      </c>
      <c r="Q2545" s="2" t="s">
        <v>18920</v>
      </c>
      <c r="R2545" s="4" t="s">
        <v>50</v>
      </c>
      <c r="S2545" s="4" t="s">
        <v>18921</v>
      </c>
      <c r="T2545" s="4" t="s">
        <v>107</v>
      </c>
      <c r="U2545" s="4"/>
      <c r="V2545" s="4"/>
      <c r="W2545" s="4"/>
      <c r="X2545" s="2" t="s">
        <v>18922</v>
      </c>
      <c r="Y2545" s="4" t="s">
        <v>77</v>
      </c>
      <c r="Z2545" s="4"/>
      <c r="AA2545" s="4"/>
      <c r="AB2545" s="4"/>
    </row>
    <row r="2546" customFormat="false" ht="75" hidden="false" customHeight="true" outlineLevel="0" collapsed="false">
      <c r="A2546" s="4" t="s">
        <v>18923</v>
      </c>
      <c r="B2546" s="4" t="s">
        <v>18924</v>
      </c>
      <c r="C2546" s="4" t="s">
        <v>18924</v>
      </c>
      <c r="D2546" s="4" t="n">
        <v>1976</v>
      </c>
      <c r="E2546" s="4" t="s">
        <v>91</v>
      </c>
      <c r="F2546" s="4" t="s">
        <v>4987</v>
      </c>
      <c r="G2546" s="4" t="str">
        <f aca="false">IF(LEFT(I2546,3)="R1 ","L6",IF(D2546&gt;=2014,"L1",IF(D2546&gt;=1998,"L2",IF(D2546&gt;=1987,"L3",IF(D2546&gt;=1978,"L4",IF(D2546&gt;=1965,"L5","L6"))))))</f>
        <v>L5</v>
      </c>
      <c r="H2546" s="4" t="str">
        <f aca="false">IFERROR(INDEX(Lanes!$C$2:$C$60,MATCH(LEFT(I2546,FIND(" ",I2546)-1),Lanes!$A$2:$A$60,0)),"?")</f>
        <v>Context</v>
      </c>
      <c r="I2546" s="4" t="s">
        <v>18925</v>
      </c>
      <c r="J2546" s="4"/>
      <c r="K2546" s="4" t="s">
        <v>544</v>
      </c>
      <c r="L2546" s="4" t="s">
        <v>753</v>
      </c>
      <c r="M2546" s="4" t="s">
        <v>18926</v>
      </c>
      <c r="N2546" s="4" t="s">
        <v>18927</v>
      </c>
      <c r="O2546" s="4" t="s">
        <v>18928</v>
      </c>
      <c r="P2546" s="2" t="s">
        <v>18929</v>
      </c>
      <c r="Q2546" s="2" t="s">
        <v>18930</v>
      </c>
      <c r="R2546" s="4" t="s">
        <v>50</v>
      </c>
      <c r="S2546" s="4" t="s">
        <v>18931</v>
      </c>
      <c r="T2546" s="4" t="s">
        <v>52</v>
      </c>
      <c r="U2546" s="4" t="s">
        <v>75</v>
      </c>
      <c r="V2546" s="4"/>
      <c r="W2546" s="4"/>
      <c r="X2546" s="2" t="s">
        <v>18932</v>
      </c>
      <c r="Y2546" s="4" t="s">
        <v>77</v>
      </c>
      <c r="Z2546" s="4"/>
      <c r="AA2546" s="4"/>
      <c r="AB2546" s="4"/>
    </row>
    <row r="2547" customFormat="false" ht="75" hidden="false" customHeight="true" outlineLevel="0" collapsed="false">
      <c r="A2547" s="4" t="s">
        <v>18933</v>
      </c>
      <c r="B2547" s="4" t="s">
        <v>18924</v>
      </c>
      <c r="C2547" s="4" t="s">
        <v>18934</v>
      </c>
      <c r="D2547" s="4" t="n">
        <v>1977</v>
      </c>
      <c r="E2547" s="4" t="s">
        <v>91</v>
      </c>
      <c r="F2547" s="4" t="s">
        <v>4987</v>
      </c>
      <c r="G2547" s="4" t="str">
        <f aca="false">IF(LEFT(I2547,3)="R1 ","L6",IF(D2547&gt;=2014,"L1",IF(D2547&gt;=1998,"L2",IF(D2547&gt;=1987,"L3",IF(D2547&gt;=1978,"L4",IF(D2547&gt;=1965,"L5","L6"))))))</f>
        <v>L5</v>
      </c>
      <c r="H2547" s="4" t="str">
        <f aca="false">IFERROR(INDEX(Lanes!$C$2:$C$60,MATCH(LEFT(I2547,FIND(" ",I2547)-1),Lanes!$A$2:$A$60,0)),"?")</f>
        <v>Context</v>
      </c>
      <c r="I2547" s="4" t="s">
        <v>18925</v>
      </c>
      <c r="J2547" s="4"/>
      <c r="K2547" s="4" t="s">
        <v>544</v>
      </c>
      <c r="L2547" s="4" t="s">
        <v>753</v>
      </c>
      <c r="M2547" s="4" t="s">
        <v>18926</v>
      </c>
      <c r="N2547" s="4" t="s">
        <v>18927</v>
      </c>
      <c r="O2547" s="4" t="s">
        <v>18935</v>
      </c>
      <c r="P2547" s="2" t="s">
        <v>18936</v>
      </c>
      <c r="Q2547" s="2" t="s">
        <v>18937</v>
      </c>
      <c r="R2547" s="4" t="s">
        <v>50</v>
      </c>
      <c r="S2547" s="4" t="s">
        <v>18938</v>
      </c>
      <c r="T2547" s="4" t="s">
        <v>107</v>
      </c>
      <c r="U2547" s="4"/>
      <c r="V2547" s="4"/>
      <c r="W2547" s="4"/>
      <c r="X2547" s="2" t="s">
        <v>18932</v>
      </c>
      <c r="Y2547" s="4" t="s">
        <v>77</v>
      </c>
      <c r="Z2547" s="4"/>
      <c r="AA2547" s="4"/>
      <c r="AB2547" s="4"/>
    </row>
    <row r="2548" customFormat="false" ht="75" hidden="false" customHeight="true" outlineLevel="0" collapsed="false">
      <c r="A2548" s="4" t="s">
        <v>18939</v>
      </c>
      <c r="B2548" s="4" t="s">
        <v>18924</v>
      </c>
      <c r="C2548" s="4" t="s">
        <v>18940</v>
      </c>
      <c r="D2548" s="4" t="n">
        <v>1977</v>
      </c>
      <c r="E2548" s="4" t="s">
        <v>91</v>
      </c>
      <c r="F2548" s="4" t="s">
        <v>4987</v>
      </c>
      <c r="G2548" s="4" t="str">
        <f aca="false">IF(LEFT(I2548,3)="R1 ","L6",IF(D2548&gt;=2014,"L1",IF(D2548&gt;=1998,"L2",IF(D2548&gt;=1987,"L3",IF(D2548&gt;=1978,"L4",IF(D2548&gt;=1965,"L5","L6"))))))</f>
        <v>L5</v>
      </c>
      <c r="H2548" s="4" t="str">
        <f aca="false">IFERROR(INDEX(Lanes!$C$2:$C$60,MATCH(LEFT(I2548,FIND(" ",I2548)-1),Lanes!$A$2:$A$60,0)),"?")</f>
        <v>Context</v>
      </c>
      <c r="I2548" s="4" t="s">
        <v>18925</v>
      </c>
      <c r="J2548" s="4"/>
      <c r="K2548" s="4" t="s">
        <v>544</v>
      </c>
      <c r="L2548" s="4" t="s">
        <v>753</v>
      </c>
      <c r="M2548" s="4" t="s">
        <v>18926</v>
      </c>
      <c r="N2548" s="4" t="s">
        <v>18927</v>
      </c>
      <c r="O2548" s="4" t="s">
        <v>18941</v>
      </c>
      <c r="P2548" s="2" t="s">
        <v>18942</v>
      </c>
      <c r="Q2548" s="2" t="s">
        <v>18943</v>
      </c>
      <c r="R2548" s="4" t="s">
        <v>50</v>
      </c>
      <c r="S2548" s="4" t="s">
        <v>18944</v>
      </c>
      <c r="T2548" s="4" t="s">
        <v>107</v>
      </c>
      <c r="U2548" s="4"/>
      <c r="V2548" s="4"/>
      <c r="W2548" s="4"/>
      <c r="X2548" s="2" t="s">
        <v>18932</v>
      </c>
      <c r="Y2548" s="4" t="s">
        <v>77</v>
      </c>
      <c r="Z2548" s="4"/>
      <c r="AA2548" s="4"/>
      <c r="AB2548" s="4"/>
    </row>
    <row r="2549" customFormat="false" ht="75" hidden="false" customHeight="true" outlineLevel="0" collapsed="false">
      <c r="A2549" s="4" t="s">
        <v>18945</v>
      </c>
      <c r="B2549" s="4" t="s">
        <v>18946</v>
      </c>
      <c r="C2549" s="4" t="s">
        <v>14335</v>
      </c>
      <c r="D2549" s="4" t="n">
        <v>1981</v>
      </c>
      <c r="E2549" s="4" t="s">
        <v>91</v>
      </c>
      <c r="F2549" s="4" t="s">
        <v>3252</v>
      </c>
      <c r="G2549" s="4" t="str">
        <f aca="false">IF(LEFT(I2549,3)="R1 ","L6",IF(D2549&gt;=2014,"L1",IF(D2549&gt;=1998,"L2",IF(D2549&gt;=1987,"L3",IF(D2549&gt;=1978,"L4",IF(D2549&gt;=1965,"L5","L6"))))))</f>
        <v>L4</v>
      </c>
      <c r="H2549" s="4" t="str">
        <f aca="false">IFERROR(INDEX(Lanes!$C$2:$C$60,MATCH(LEFT(I2549,FIND(" ",I2549)-1),Lanes!$A$2:$A$60,0)),"?")</f>
        <v>Context</v>
      </c>
      <c r="I2549" s="4" t="s">
        <v>18925</v>
      </c>
      <c r="J2549" s="4"/>
      <c r="K2549" s="4" t="s">
        <v>544</v>
      </c>
      <c r="L2549" s="4" t="s">
        <v>472</v>
      </c>
      <c r="M2549" s="4" t="s">
        <v>18947</v>
      </c>
      <c r="N2549" s="4" t="s">
        <v>3252</v>
      </c>
      <c r="O2549" s="4" t="s">
        <v>18948</v>
      </c>
      <c r="P2549" s="2" t="s">
        <v>18949</v>
      </c>
      <c r="Q2549" s="2" t="s">
        <v>18950</v>
      </c>
      <c r="R2549" s="4" t="s">
        <v>50</v>
      </c>
      <c r="S2549" s="4" t="s">
        <v>18951</v>
      </c>
      <c r="T2549" s="4" t="s">
        <v>52</v>
      </c>
      <c r="U2549" s="4"/>
      <c r="V2549" s="4"/>
      <c r="W2549" s="4"/>
      <c r="X2549" s="2" t="s">
        <v>18952</v>
      </c>
      <c r="Y2549" s="4" t="s">
        <v>77</v>
      </c>
      <c r="Z2549" s="4"/>
      <c r="AA2549" s="4"/>
      <c r="AB2549" s="4"/>
    </row>
    <row r="2550" customFormat="false" ht="75" hidden="false" customHeight="true" outlineLevel="0" collapsed="false">
      <c r="A2550" s="4" t="s">
        <v>18953</v>
      </c>
      <c r="B2550" s="4" t="s">
        <v>18946</v>
      </c>
      <c r="C2550" s="4" t="s">
        <v>18954</v>
      </c>
      <c r="D2550" s="4" t="n">
        <v>1984</v>
      </c>
      <c r="E2550" s="4" t="s">
        <v>91</v>
      </c>
      <c r="F2550" s="4" t="s">
        <v>3252</v>
      </c>
      <c r="G2550" s="4" t="str">
        <f aca="false">IF(LEFT(I2550,3)="R1 ","L6",IF(D2550&gt;=2014,"L1",IF(D2550&gt;=1998,"L2",IF(D2550&gt;=1987,"L3",IF(D2550&gt;=1978,"L4",IF(D2550&gt;=1965,"L5","L6"))))))</f>
        <v>L4</v>
      </c>
      <c r="H2550" s="4" t="str">
        <f aca="false">IFERROR(INDEX(Lanes!$C$2:$C$60,MATCH(LEFT(I2550,FIND(" ",I2550)-1),Lanes!$A$2:$A$60,0)),"?")</f>
        <v>Context</v>
      </c>
      <c r="I2550" s="4" t="s">
        <v>18925</v>
      </c>
      <c r="J2550" s="4"/>
      <c r="K2550" s="4" t="s">
        <v>544</v>
      </c>
      <c r="L2550" s="4" t="s">
        <v>472</v>
      </c>
      <c r="M2550" s="4" t="s">
        <v>18947</v>
      </c>
      <c r="N2550" s="4" t="s">
        <v>3252</v>
      </c>
      <c r="O2550" s="4" t="s">
        <v>18955</v>
      </c>
      <c r="P2550" s="2" t="s">
        <v>18956</v>
      </c>
      <c r="Q2550" s="2" t="s">
        <v>18957</v>
      </c>
      <c r="R2550" s="4" t="s">
        <v>391</v>
      </c>
      <c r="S2550" s="4" t="s">
        <v>18958</v>
      </c>
      <c r="T2550" s="4" t="s">
        <v>107</v>
      </c>
      <c r="U2550" s="4"/>
      <c r="V2550" s="4"/>
      <c r="W2550" s="4"/>
      <c r="X2550" s="2" t="s">
        <v>18952</v>
      </c>
      <c r="Y2550" s="4" t="s">
        <v>77</v>
      </c>
      <c r="Z2550" s="4"/>
      <c r="AA2550" s="4"/>
      <c r="AB2550" s="4"/>
    </row>
    <row r="2551" customFormat="false" ht="75" hidden="false" customHeight="true" outlineLevel="0" collapsed="false">
      <c r="A2551" s="4" t="s">
        <v>18959</v>
      </c>
      <c r="B2551" s="4" t="s">
        <v>18960</v>
      </c>
      <c r="C2551" s="4" t="s">
        <v>18961</v>
      </c>
      <c r="D2551" s="4" t="n">
        <v>1989</v>
      </c>
      <c r="E2551" s="4" t="s">
        <v>41</v>
      </c>
      <c r="F2551" s="4" t="s">
        <v>18618</v>
      </c>
      <c r="G2551" s="4" t="str">
        <f aca="false">IF(LEFT(I2551,3)="R1 ","L6",IF(D2551&gt;=2014,"L1",IF(D2551&gt;=1998,"L2",IF(D2551&gt;=1987,"L3",IF(D2551&gt;=1978,"L4",IF(D2551&gt;=1965,"L5","L6"))))))</f>
        <v>L3</v>
      </c>
      <c r="H2551" s="4" t="str">
        <f aca="false">IFERROR(INDEX(Lanes!$C$2:$C$60,MATCH(LEFT(I2551,FIND(" ",I2551)-1),Lanes!$A$2:$A$60,0)),"?")</f>
        <v>Context</v>
      </c>
      <c r="I2551" s="4" t="s">
        <v>18925</v>
      </c>
      <c r="J2551" s="4"/>
      <c r="K2551" s="4" t="s">
        <v>544</v>
      </c>
      <c r="L2551" s="4" t="s">
        <v>753</v>
      </c>
      <c r="M2551" s="4" t="s">
        <v>870</v>
      </c>
      <c r="N2551" s="4" t="s">
        <v>18962</v>
      </c>
      <c r="O2551" s="4" t="s">
        <v>18963</v>
      </c>
      <c r="P2551" s="2" t="s">
        <v>18964</v>
      </c>
      <c r="Q2551" s="2" t="s">
        <v>18965</v>
      </c>
      <c r="R2551" s="4" t="s">
        <v>50</v>
      </c>
      <c r="S2551" s="4" t="s">
        <v>18966</v>
      </c>
      <c r="T2551" s="4" t="s">
        <v>52</v>
      </c>
      <c r="U2551" s="4"/>
      <c r="V2551" s="4"/>
      <c r="W2551" s="4"/>
      <c r="X2551" s="2" t="s">
        <v>18967</v>
      </c>
      <c r="Y2551" s="4" t="s">
        <v>77</v>
      </c>
      <c r="Z2551" s="4"/>
      <c r="AA2551" s="4"/>
      <c r="AB2551" s="4"/>
    </row>
    <row r="2552" customFormat="false" ht="75" hidden="false" customHeight="true" outlineLevel="0" collapsed="false">
      <c r="A2552" s="4" t="s">
        <v>18968</v>
      </c>
      <c r="B2552" s="4" t="s">
        <v>18969</v>
      </c>
      <c r="C2552" s="4" t="s">
        <v>18969</v>
      </c>
      <c r="D2552" s="4" t="n">
        <v>1982</v>
      </c>
      <c r="E2552" s="4" t="s">
        <v>91</v>
      </c>
      <c r="F2552" s="4" t="s">
        <v>18970</v>
      </c>
      <c r="G2552" s="4" t="str">
        <f aca="false">IF(LEFT(I2552,3)="R1 ","L6",IF(D2552&gt;=2014,"L1",IF(D2552&gt;=1998,"L2",IF(D2552&gt;=1987,"L3",IF(D2552&gt;=1978,"L4",IF(D2552&gt;=1965,"L5","L6"))))))</f>
        <v>L4</v>
      </c>
      <c r="H2552" s="4" t="str">
        <f aca="false">IFERROR(INDEX(Lanes!$C$2:$C$60,MATCH(LEFT(I2552,FIND(" ",I2552)-1),Lanes!$A$2:$A$60,0)),"?")</f>
        <v>Context</v>
      </c>
      <c r="I2552" s="4" t="s">
        <v>18925</v>
      </c>
      <c r="J2552" s="4"/>
      <c r="K2552" s="4" t="s">
        <v>544</v>
      </c>
      <c r="L2552" s="4" t="s">
        <v>753</v>
      </c>
      <c r="M2552" s="4" t="s">
        <v>870</v>
      </c>
      <c r="N2552" s="4"/>
      <c r="O2552" s="4" t="s">
        <v>18971</v>
      </c>
      <c r="P2552" s="2" t="s">
        <v>18972</v>
      </c>
      <c r="Q2552" s="2" t="s">
        <v>18973</v>
      </c>
      <c r="R2552" s="4" t="s">
        <v>50</v>
      </c>
      <c r="S2552" s="4" t="s">
        <v>18974</v>
      </c>
      <c r="T2552" s="4" t="s">
        <v>52</v>
      </c>
      <c r="U2552" s="4"/>
      <c r="V2552" s="4"/>
      <c r="W2552" s="4"/>
      <c r="X2552" s="2" t="s">
        <v>18975</v>
      </c>
      <c r="Y2552" s="4" t="s">
        <v>77</v>
      </c>
      <c r="Z2552" s="4"/>
      <c r="AA2552" s="4"/>
      <c r="AB2552" s="4"/>
    </row>
    <row r="2553" customFormat="false" ht="75" hidden="false" customHeight="true" outlineLevel="0" collapsed="false">
      <c r="A2553" s="4" t="s">
        <v>18976</v>
      </c>
      <c r="B2553" s="4" t="s">
        <v>18977</v>
      </c>
      <c r="C2553" s="4" t="s">
        <v>18978</v>
      </c>
      <c r="D2553" s="4" t="n">
        <v>1979</v>
      </c>
      <c r="E2553" s="4" t="s">
        <v>91</v>
      </c>
      <c r="F2553" s="4" t="s">
        <v>18979</v>
      </c>
      <c r="G2553" s="4" t="str">
        <f aca="false">IF(LEFT(I2553,3)="R1 ","L6",IF(D2553&gt;=2014,"L1",IF(D2553&gt;=1998,"L2",IF(D2553&gt;=1987,"L3",IF(D2553&gt;=1978,"L4",IF(D2553&gt;=1965,"L5","L6"))))))</f>
        <v>L4</v>
      </c>
      <c r="H2553" s="4" t="str">
        <f aca="false">IFERROR(INDEX(Lanes!$C$2:$C$60,MATCH(LEFT(I2553,FIND(" ",I2553)-1),Lanes!$A$2:$A$60,0)),"?")</f>
        <v>Context</v>
      </c>
      <c r="I2553" s="4" t="s">
        <v>18925</v>
      </c>
      <c r="J2553" s="4"/>
      <c r="K2553" s="4" t="s">
        <v>544</v>
      </c>
      <c r="L2553" s="4" t="s">
        <v>887</v>
      </c>
      <c r="M2553" s="4" t="s">
        <v>10674</v>
      </c>
      <c r="N2553" s="4"/>
      <c r="O2553" s="4" t="s">
        <v>18980</v>
      </c>
      <c r="P2553" s="2" t="s">
        <v>18981</v>
      </c>
      <c r="Q2553" s="2" t="s">
        <v>18982</v>
      </c>
      <c r="R2553" s="4" t="s">
        <v>50</v>
      </c>
      <c r="S2553" s="4" t="s">
        <v>18983</v>
      </c>
      <c r="T2553" s="4" t="s">
        <v>107</v>
      </c>
      <c r="U2553" s="4"/>
      <c r="V2553" s="4"/>
      <c r="W2553" s="4"/>
      <c r="X2553" s="2" t="s">
        <v>18984</v>
      </c>
      <c r="Y2553" s="4" t="s">
        <v>77</v>
      </c>
      <c r="Z2553" s="4"/>
      <c r="AA2553" s="4"/>
      <c r="AB2553" s="4"/>
    </row>
    <row r="2554" customFormat="false" ht="75" hidden="false" customHeight="true" outlineLevel="0" collapsed="false">
      <c r="A2554" s="4" t="s">
        <v>18985</v>
      </c>
      <c r="B2554" s="4" t="s">
        <v>18986</v>
      </c>
      <c r="C2554" s="4" t="s">
        <v>18987</v>
      </c>
      <c r="D2554" s="4" t="n">
        <v>1980</v>
      </c>
      <c r="E2554" s="4" t="s">
        <v>91</v>
      </c>
      <c r="F2554" s="4" t="s">
        <v>18988</v>
      </c>
      <c r="G2554" s="4" t="str">
        <f aca="false">IF(LEFT(I2554,3)="R1 ","L6",IF(D2554&gt;=2014,"L1",IF(D2554&gt;=1998,"L2",IF(D2554&gt;=1987,"L3",IF(D2554&gt;=1978,"L4",IF(D2554&gt;=1965,"L5","L6"))))))</f>
        <v>L4</v>
      </c>
      <c r="H2554" s="4" t="str">
        <f aca="false">IFERROR(INDEX(Lanes!$C$2:$C$60,MATCH(LEFT(I2554,FIND(" ",I2554)-1),Lanes!$A$2:$A$60,0)),"?")</f>
        <v>Context</v>
      </c>
      <c r="I2554" s="4" t="s">
        <v>18925</v>
      </c>
      <c r="J2554" s="4"/>
      <c r="K2554" s="4" t="s">
        <v>544</v>
      </c>
      <c r="L2554" s="4" t="s">
        <v>472</v>
      </c>
      <c r="M2554" s="4" t="s">
        <v>1696</v>
      </c>
      <c r="N2554" s="4"/>
      <c r="O2554" s="4" t="s">
        <v>18989</v>
      </c>
      <c r="P2554" s="2" t="s">
        <v>18990</v>
      </c>
      <c r="Q2554" s="2" t="s">
        <v>18991</v>
      </c>
      <c r="R2554" s="4" t="s">
        <v>50</v>
      </c>
      <c r="S2554" s="4" t="s">
        <v>18992</v>
      </c>
      <c r="T2554" s="4" t="s">
        <v>107</v>
      </c>
      <c r="U2554" s="4"/>
      <c r="V2554" s="4"/>
      <c r="W2554" s="4"/>
      <c r="X2554" s="2" t="s">
        <v>18993</v>
      </c>
      <c r="Y2554" s="4" t="s">
        <v>54</v>
      </c>
      <c r="Z2554" s="4"/>
      <c r="AA2554" s="4"/>
      <c r="AB2554" s="4"/>
    </row>
    <row r="2555" customFormat="false" ht="75" hidden="false" customHeight="true" outlineLevel="0" collapsed="false">
      <c r="A2555" s="4" t="s">
        <v>18994</v>
      </c>
      <c r="B2555" s="4" t="s">
        <v>18995</v>
      </c>
      <c r="C2555" s="4" t="s">
        <v>18996</v>
      </c>
      <c r="D2555" s="4" t="n">
        <v>1980</v>
      </c>
      <c r="E2555" s="4" t="s">
        <v>91</v>
      </c>
      <c r="F2555" s="4" t="s">
        <v>1771</v>
      </c>
      <c r="G2555" s="4" t="str">
        <f aca="false">IF(LEFT(I2555,3)="R1 ","L6",IF(D2555&gt;=2014,"L1",IF(D2555&gt;=1998,"L2",IF(D2555&gt;=1987,"L3",IF(D2555&gt;=1978,"L4",IF(D2555&gt;=1965,"L5","L6"))))))</f>
        <v>L4</v>
      </c>
      <c r="H2555" s="4" t="str">
        <f aca="false">IFERROR(INDEX(Lanes!$C$2:$C$60,MATCH(LEFT(I2555,FIND(" ",I2555)-1),Lanes!$A$2:$A$60,0)),"?")</f>
        <v>Context</v>
      </c>
      <c r="I2555" s="4" t="s">
        <v>18925</v>
      </c>
      <c r="J2555" s="4"/>
      <c r="K2555" s="4" t="s">
        <v>544</v>
      </c>
      <c r="L2555" s="4" t="s">
        <v>472</v>
      </c>
      <c r="M2555" s="4" t="s">
        <v>1565</v>
      </c>
      <c r="N2555" s="4"/>
      <c r="O2555" s="4" t="s">
        <v>18997</v>
      </c>
      <c r="P2555" s="2" t="s">
        <v>18998</v>
      </c>
      <c r="Q2555" s="2" t="s">
        <v>18999</v>
      </c>
      <c r="R2555" s="4" t="s">
        <v>50</v>
      </c>
      <c r="S2555" s="4" t="s">
        <v>19000</v>
      </c>
      <c r="T2555" s="4" t="s">
        <v>107</v>
      </c>
      <c r="U2555" s="4"/>
      <c r="V2555" s="4"/>
      <c r="W2555" s="4"/>
      <c r="X2555" s="2" t="s">
        <v>19001</v>
      </c>
      <c r="Y2555" s="4" t="s">
        <v>77</v>
      </c>
      <c r="Z2555" s="4"/>
      <c r="AA2555" s="4"/>
      <c r="AB2555" s="4"/>
    </row>
    <row r="2556" customFormat="false" ht="75" hidden="false" customHeight="true" outlineLevel="0" collapsed="false">
      <c r="A2556" s="4" t="s">
        <v>19002</v>
      </c>
      <c r="B2556" s="4" t="s">
        <v>13748</v>
      </c>
      <c r="C2556" s="4" t="s">
        <v>19003</v>
      </c>
      <c r="D2556" s="4" t="n">
        <v>2023</v>
      </c>
      <c r="E2556" s="4" t="s">
        <v>91</v>
      </c>
      <c r="F2556" s="4" t="s">
        <v>11545</v>
      </c>
      <c r="G2556" s="4" t="str">
        <f aca="false">IF(LEFT(I2556,3)="R1 ","L6",IF(D2556&gt;=2014,"L1",IF(D2556&gt;=1998,"L2",IF(D2556&gt;=1987,"L3",IF(D2556&gt;=1978,"L4",IF(D2556&gt;=1965,"L5","L6"))))))</f>
        <v>L1</v>
      </c>
      <c r="H2556" s="4" t="str">
        <f aca="false">IFERROR(INDEX(Lanes!$C$2:$C$60,MATCH(LEFT(I2556,FIND(" ",I2556)-1),Lanes!$A$2:$A$60,0)),"?")</f>
        <v>V</v>
      </c>
      <c r="I2556" s="4" t="s">
        <v>350</v>
      </c>
      <c r="J2556" s="4" t="s">
        <v>7454</v>
      </c>
      <c r="K2556" s="4" t="s">
        <v>370</v>
      </c>
      <c r="L2556" s="4" t="s">
        <v>93</v>
      </c>
      <c r="M2556" s="4" t="s">
        <v>902</v>
      </c>
      <c r="N2556" s="4"/>
      <c r="O2556" s="4" t="s">
        <v>19004</v>
      </c>
      <c r="P2556" s="2" t="s">
        <v>19005</v>
      </c>
      <c r="Q2556" s="2" t="s">
        <v>19006</v>
      </c>
      <c r="R2556" s="4" t="s">
        <v>50</v>
      </c>
      <c r="S2556" s="4" t="s">
        <v>19007</v>
      </c>
      <c r="T2556" s="4" t="s">
        <v>107</v>
      </c>
      <c r="U2556" s="4"/>
      <c r="V2556" s="4"/>
      <c r="W2556" s="4" t="s">
        <v>75</v>
      </c>
      <c r="X2556" s="2" t="s">
        <v>19008</v>
      </c>
      <c r="Y2556" s="4" t="s">
        <v>54</v>
      </c>
      <c r="Z2556" s="4"/>
      <c r="AA2556" s="4"/>
      <c r="AB2556" s="4"/>
    </row>
    <row r="2557" customFormat="false" ht="75" hidden="false" customHeight="true" outlineLevel="0" collapsed="false">
      <c r="A2557" s="4" t="s">
        <v>19009</v>
      </c>
      <c r="B2557" s="4" t="s">
        <v>13748</v>
      </c>
      <c r="C2557" s="4" t="s">
        <v>19010</v>
      </c>
      <c r="D2557" s="4" t="n">
        <v>2020</v>
      </c>
      <c r="E2557" s="4" t="s">
        <v>91</v>
      </c>
      <c r="F2557" s="4" t="s">
        <v>11545</v>
      </c>
      <c r="G2557" s="4" t="str">
        <f aca="false">IF(LEFT(I2557,3)="R1 ","L6",IF(D2557&gt;=2014,"L1",IF(D2557&gt;=1998,"L2",IF(D2557&gt;=1987,"L3",IF(D2557&gt;=1978,"L4",IF(D2557&gt;=1965,"L5","L6"))))))</f>
        <v>L1</v>
      </c>
      <c r="H2557" s="4" t="str">
        <f aca="false">IFERROR(INDEX(Lanes!$C$2:$C$60,MATCH(LEFT(I2557,FIND(" ",I2557)-1),Lanes!$A$2:$A$60,0)),"?")</f>
        <v>V</v>
      </c>
      <c r="I2557" s="4" t="s">
        <v>350</v>
      </c>
      <c r="J2557" s="4" t="s">
        <v>7454</v>
      </c>
      <c r="K2557" s="4" t="s">
        <v>370</v>
      </c>
      <c r="L2557" s="4" t="s">
        <v>93</v>
      </c>
      <c r="M2557" s="4" t="s">
        <v>902</v>
      </c>
      <c r="N2557" s="4"/>
      <c r="O2557" s="4" t="s">
        <v>19011</v>
      </c>
      <c r="P2557" s="2" t="s">
        <v>19012</v>
      </c>
      <c r="Q2557" s="2" t="s">
        <v>19013</v>
      </c>
      <c r="R2557" s="4" t="s">
        <v>50</v>
      </c>
      <c r="S2557" s="4" t="s">
        <v>19014</v>
      </c>
      <c r="T2557" s="4" t="s">
        <v>402</v>
      </c>
      <c r="U2557" s="4"/>
      <c r="V2557" s="4"/>
      <c r="W2557" s="4" t="s">
        <v>75</v>
      </c>
      <c r="X2557" s="2" t="s">
        <v>19015</v>
      </c>
      <c r="Y2557" s="4" t="s">
        <v>54</v>
      </c>
      <c r="Z2557" s="4"/>
      <c r="AA2557" s="4"/>
      <c r="AB2557" s="4"/>
    </row>
    <row r="2558" customFormat="false" ht="75" hidden="false" customHeight="true" outlineLevel="0" collapsed="false">
      <c r="A2558" s="4" t="s">
        <v>19016</v>
      </c>
      <c r="B2558" s="4" t="s">
        <v>19017</v>
      </c>
      <c r="C2558" s="4" t="s">
        <v>19018</v>
      </c>
      <c r="D2558" s="4" t="n">
        <v>2019</v>
      </c>
      <c r="E2558" s="4" t="s">
        <v>91</v>
      </c>
      <c r="F2558" s="4" t="s">
        <v>11545</v>
      </c>
      <c r="G2558" s="4" t="str">
        <f aca="false">IF(LEFT(I2558,3)="R1 ","L6",IF(D2558&gt;=2014,"L1",IF(D2558&gt;=1998,"L2",IF(D2558&gt;=1987,"L3",IF(D2558&gt;=1978,"L4",IF(D2558&gt;=1965,"L5","L6"))))))</f>
        <v>L1</v>
      </c>
      <c r="H2558" s="4" t="str">
        <f aca="false">IFERROR(INDEX(Lanes!$C$2:$C$60,MATCH(LEFT(I2558,FIND(" ",I2558)-1),Lanes!$A$2:$A$60,0)),"?")</f>
        <v>Core</v>
      </c>
      <c r="I2558" s="4" t="s">
        <v>14242</v>
      </c>
      <c r="J2558" s="4"/>
      <c r="K2558" s="4" t="s">
        <v>2528</v>
      </c>
      <c r="L2558" s="4" t="s">
        <v>93</v>
      </c>
      <c r="M2558" s="4" t="s">
        <v>902</v>
      </c>
      <c r="N2558" s="4"/>
      <c r="O2558" s="4" t="s">
        <v>19019</v>
      </c>
      <c r="P2558" s="2" t="s">
        <v>19020</v>
      </c>
      <c r="Q2558" s="2" t="s">
        <v>19021</v>
      </c>
      <c r="R2558" s="4" t="s">
        <v>50</v>
      </c>
      <c r="S2558" s="4" t="s">
        <v>19022</v>
      </c>
      <c r="T2558" s="4" t="s">
        <v>107</v>
      </c>
      <c r="U2558" s="4"/>
      <c r="V2558" s="4"/>
      <c r="W2558" s="4"/>
      <c r="X2558" s="2" t="s">
        <v>19023</v>
      </c>
      <c r="Y2558" s="4" t="s">
        <v>54</v>
      </c>
      <c r="Z2558" s="4"/>
      <c r="AA2558" s="4"/>
      <c r="AB2558" s="4"/>
    </row>
    <row r="2559" customFormat="false" ht="75" hidden="false" customHeight="true" outlineLevel="0" collapsed="false">
      <c r="A2559" s="4" t="s">
        <v>19024</v>
      </c>
      <c r="B2559" s="4" t="s">
        <v>19025</v>
      </c>
      <c r="C2559" s="4" t="s">
        <v>19026</v>
      </c>
      <c r="D2559" s="4" t="n">
        <v>2023</v>
      </c>
      <c r="E2559" s="4" t="s">
        <v>413</v>
      </c>
      <c r="F2559" s="4" t="s">
        <v>11545</v>
      </c>
      <c r="G2559" s="4" t="str">
        <f aca="false">IF(LEFT(I2559,3)="R1 ","L6",IF(D2559&gt;=2014,"L1",IF(D2559&gt;=1998,"L2",IF(D2559&gt;=1987,"L3",IF(D2559&gt;=1978,"L4",IF(D2559&gt;=1965,"L5","L6"))))))</f>
        <v>L1</v>
      </c>
      <c r="H2559" s="4" t="str">
        <f aca="false">IFERROR(INDEX(Lanes!$C$2:$C$60,MATCH(LEFT(I2559,FIND(" ",I2559)-1),Lanes!$A$2:$A$60,0)),"?")</f>
        <v>Core</v>
      </c>
      <c r="I2559" s="4" t="s">
        <v>1687</v>
      </c>
      <c r="J2559" s="4"/>
      <c r="K2559" s="4" t="s">
        <v>387</v>
      </c>
      <c r="L2559" s="4" t="s">
        <v>472</v>
      </c>
      <c r="M2559" s="4" t="s">
        <v>1696</v>
      </c>
      <c r="N2559" s="4"/>
      <c r="O2559" s="4" t="s">
        <v>19027</v>
      </c>
      <c r="P2559" s="2" t="s">
        <v>19028</v>
      </c>
      <c r="Q2559" s="2" t="s">
        <v>19029</v>
      </c>
      <c r="R2559" s="4" t="s">
        <v>391</v>
      </c>
      <c r="S2559" s="4" t="s">
        <v>19030</v>
      </c>
      <c r="T2559" s="4" t="s">
        <v>402</v>
      </c>
      <c r="U2559" s="4"/>
      <c r="V2559" s="4"/>
      <c r="W2559" s="4"/>
      <c r="X2559" s="2" t="s">
        <v>19031</v>
      </c>
      <c r="Y2559" s="4" t="s">
        <v>54</v>
      </c>
      <c r="Z2559" s="4"/>
      <c r="AA2559" s="4"/>
      <c r="AB2559" s="4"/>
    </row>
    <row r="2560" customFormat="false" ht="75" hidden="false" customHeight="true" outlineLevel="0" collapsed="false">
      <c r="A2560" s="4" t="s">
        <v>19032</v>
      </c>
      <c r="B2560" s="4" t="s">
        <v>19033</v>
      </c>
      <c r="C2560" s="4" t="s">
        <v>19034</v>
      </c>
      <c r="D2560" s="4" t="n">
        <v>2017</v>
      </c>
      <c r="E2560" s="4" t="s">
        <v>91</v>
      </c>
      <c r="F2560" s="4" t="s">
        <v>11545</v>
      </c>
      <c r="G2560" s="4" t="str">
        <f aca="false">IF(LEFT(I2560,3)="R1 ","L6",IF(D2560&gt;=2014,"L1",IF(D2560&gt;=1998,"L2",IF(D2560&gt;=1987,"L3",IF(D2560&gt;=1978,"L4",IF(D2560&gt;=1965,"L5","L6"))))))</f>
        <v>L1</v>
      </c>
      <c r="H2560" s="4" t="str">
        <f aca="false">IFERROR(INDEX(Lanes!$C$2:$C$60,MATCH(LEFT(I2560,FIND(" ",I2560)-1),Lanes!$A$2:$A$60,0)),"?")</f>
        <v>Core</v>
      </c>
      <c r="I2560" s="4" t="s">
        <v>14242</v>
      </c>
      <c r="J2560" s="4" t="s">
        <v>9613</v>
      </c>
      <c r="K2560" s="4" t="s">
        <v>2528</v>
      </c>
      <c r="L2560" s="4" t="s">
        <v>45</v>
      </c>
      <c r="M2560" s="4" t="s">
        <v>10189</v>
      </c>
      <c r="N2560" s="4"/>
      <c r="O2560" s="4" t="s">
        <v>19035</v>
      </c>
      <c r="P2560" s="2" t="s">
        <v>19036</v>
      </c>
      <c r="Q2560" s="2" t="s">
        <v>19037</v>
      </c>
      <c r="R2560" s="4" t="s">
        <v>50</v>
      </c>
      <c r="S2560" s="4" t="s">
        <v>19038</v>
      </c>
      <c r="T2560" s="4" t="s">
        <v>107</v>
      </c>
      <c r="U2560" s="4"/>
      <c r="V2560" s="4"/>
      <c r="W2560" s="4"/>
      <c r="X2560" s="2" t="s">
        <v>19039</v>
      </c>
      <c r="Y2560" s="4" t="s">
        <v>54</v>
      </c>
      <c r="Z2560" s="4"/>
      <c r="AA2560" s="4"/>
      <c r="AB2560" s="4"/>
    </row>
    <row r="2561" customFormat="false" ht="75" hidden="false" customHeight="true" outlineLevel="0" collapsed="false">
      <c r="A2561" s="4" t="s">
        <v>19040</v>
      </c>
      <c r="B2561" s="4" t="s">
        <v>19033</v>
      </c>
      <c r="C2561" s="4" t="s">
        <v>19041</v>
      </c>
      <c r="D2561" s="4" t="n">
        <v>2019</v>
      </c>
      <c r="E2561" s="4" t="s">
        <v>91</v>
      </c>
      <c r="F2561" s="4" t="s">
        <v>11545</v>
      </c>
      <c r="G2561" s="4" t="str">
        <f aca="false">IF(LEFT(I2561,3)="R1 ","L6",IF(D2561&gt;=2014,"L1",IF(D2561&gt;=1998,"L2",IF(D2561&gt;=1987,"L3",IF(D2561&gt;=1978,"L4",IF(D2561&gt;=1965,"L5","L6"))))))</f>
        <v>L1</v>
      </c>
      <c r="H2561" s="4" t="str">
        <f aca="false">IFERROR(INDEX(Lanes!$C$2:$C$60,MATCH(LEFT(I2561,FIND(" ",I2561)-1),Lanes!$A$2:$A$60,0)),"?")</f>
        <v>Core</v>
      </c>
      <c r="I2561" s="4" t="s">
        <v>14242</v>
      </c>
      <c r="J2561" s="4" t="s">
        <v>9613</v>
      </c>
      <c r="K2561" s="4" t="s">
        <v>2528</v>
      </c>
      <c r="L2561" s="4" t="s">
        <v>45</v>
      </c>
      <c r="M2561" s="4" t="s">
        <v>10189</v>
      </c>
      <c r="N2561" s="4"/>
      <c r="O2561" s="4" t="s">
        <v>19042</v>
      </c>
      <c r="P2561" s="2" t="s">
        <v>19043</v>
      </c>
      <c r="Q2561" s="2" t="s">
        <v>19044</v>
      </c>
      <c r="R2561" s="4" t="s">
        <v>50</v>
      </c>
      <c r="S2561" s="4" t="s">
        <v>19045</v>
      </c>
      <c r="T2561" s="4" t="s">
        <v>402</v>
      </c>
      <c r="U2561" s="4"/>
      <c r="V2561" s="4"/>
      <c r="W2561" s="4"/>
      <c r="X2561" s="2" t="s">
        <v>19046</v>
      </c>
      <c r="Y2561" s="4" t="s">
        <v>54</v>
      </c>
      <c r="Z2561" s="4"/>
      <c r="AA2561" s="4"/>
      <c r="AB2561" s="4"/>
    </row>
    <row r="2562" customFormat="false" ht="75" hidden="false" customHeight="true" outlineLevel="0" collapsed="false">
      <c r="A2562" s="4" t="s">
        <v>19047</v>
      </c>
      <c r="B2562" s="4" t="s">
        <v>11854</v>
      </c>
      <c r="C2562" s="4" t="s">
        <v>19048</v>
      </c>
      <c r="D2562" s="4" t="n">
        <v>2022</v>
      </c>
      <c r="E2562" s="4" t="s">
        <v>91</v>
      </c>
      <c r="F2562" s="4" t="s">
        <v>11545</v>
      </c>
      <c r="G2562" s="4" t="str">
        <f aca="false">IF(LEFT(I2562,3)="R1 ","L6",IF(D2562&gt;=2014,"L1",IF(D2562&gt;=1998,"L2",IF(D2562&gt;=1987,"L3",IF(D2562&gt;=1978,"L4",IF(D2562&gt;=1965,"L5","L6"))))))</f>
        <v>L1</v>
      </c>
      <c r="H2562" s="4" t="str">
        <f aca="false">IFERROR(INDEX(Lanes!$C$2:$C$60,MATCH(LEFT(I2562,FIND(" ",I2562)-1),Lanes!$A$2:$A$60,0)),"?")</f>
        <v>Core</v>
      </c>
      <c r="I2562" s="4" t="s">
        <v>16811</v>
      </c>
      <c r="J2562" s="4" t="s">
        <v>9346</v>
      </c>
      <c r="K2562" s="4" t="s">
        <v>471</v>
      </c>
      <c r="L2562" s="4" t="s">
        <v>753</v>
      </c>
      <c r="M2562" s="4" t="s">
        <v>19049</v>
      </c>
      <c r="N2562" s="4"/>
      <c r="O2562" s="4" t="s">
        <v>19050</v>
      </c>
      <c r="P2562" s="2" t="s">
        <v>19051</v>
      </c>
      <c r="Q2562" s="2" t="s">
        <v>19052</v>
      </c>
      <c r="R2562" s="4" t="s">
        <v>50</v>
      </c>
      <c r="S2562" s="4" t="s">
        <v>19053</v>
      </c>
      <c r="T2562" s="4" t="s">
        <v>107</v>
      </c>
      <c r="U2562" s="4"/>
      <c r="V2562" s="4"/>
      <c r="W2562" s="4"/>
      <c r="X2562" s="2" t="s">
        <v>19054</v>
      </c>
      <c r="Y2562" s="4" t="s">
        <v>54</v>
      </c>
      <c r="Z2562" s="4"/>
      <c r="AA2562" s="4"/>
      <c r="AB2562" s="4"/>
    </row>
    <row r="2563" customFormat="false" ht="75" hidden="false" customHeight="true" outlineLevel="0" collapsed="false">
      <c r="A2563" s="4" t="s">
        <v>19055</v>
      </c>
      <c r="B2563" s="4" t="s">
        <v>19056</v>
      </c>
      <c r="C2563" s="4" t="s">
        <v>19057</v>
      </c>
      <c r="D2563" s="4" t="n">
        <v>2017</v>
      </c>
      <c r="E2563" s="4" t="s">
        <v>91</v>
      </c>
      <c r="F2563" s="4" t="s">
        <v>11545</v>
      </c>
      <c r="G2563" s="4" t="str">
        <f aca="false">IF(LEFT(I2563,3)="R1 ","L6",IF(D2563&gt;=2014,"L1",IF(D2563&gt;=1998,"L2",IF(D2563&gt;=1987,"L3",IF(D2563&gt;=1978,"L4",IF(D2563&gt;=1965,"L5","L6"))))))</f>
        <v>L1</v>
      </c>
      <c r="H2563" s="4" t="str">
        <f aca="false">IFERROR(INDEX(Lanes!$C$2:$C$60,MATCH(LEFT(I2563,FIND(" ",I2563)-1),Lanes!$A$2:$A$60,0)),"?")</f>
        <v>Core</v>
      </c>
      <c r="I2563" s="4" t="s">
        <v>11394</v>
      </c>
      <c r="J2563" s="4"/>
      <c r="K2563" s="4" t="s">
        <v>445</v>
      </c>
      <c r="L2563" s="4" t="s">
        <v>93</v>
      </c>
      <c r="M2563" s="4" t="s">
        <v>902</v>
      </c>
      <c r="N2563" s="4"/>
      <c r="O2563" s="4" t="s">
        <v>19058</v>
      </c>
      <c r="P2563" s="2" t="s">
        <v>19059</v>
      </c>
      <c r="Q2563" s="2" t="s">
        <v>19060</v>
      </c>
      <c r="R2563" s="4" t="s">
        <v>391</v>
      </c>
      <c r="S2563" s="4" t="s">
        <v>19061</v>
      </c>
      <c r="T2563" s="4" t="s">
        <v>402</v>
      </c>
      <c r="U2563" s="4"/>
      <c r="V2563" s="4"/>
      <c r="W2563" s="4"/>
      <c r="X2563" s="2" t="s">
        <v>19062</v>
      </c>
      <c r="Y2563" s="4" t="s">
        <v>54</v>
      </c>
      <c r="Z2563" s="4"/>
      <c r="AA2563" s="4"/>
      <c r="AB2563" s="4"/>
    </row>
    <row r="2564" customFormat="false" ht="75" hidden="false" customHeight="true" outlineLevel="0" collapsed="false">
      <c r="A2564" s="4" t="s">
        <v>19063</v>
      </c>
      <c r="B2564" s="4" t="s">
        <v>19064</v>
      </c>
      <c r="C2564" s="4" t="s">
        <v>19064</v>
      </c>
      <c r="D2564" s="4" t="n">
        <v>2021</v>
      </c>
      <c r="E2564" s="4" t="s">
        <v>91</v>
      </c>
      <c r="F2564" s="4" t="s">
        <v>11545</v>
      </c>
      <c r="G2564" s="4" t="str">
        <f aca="false">IF(LEFT(I2564,3)="R1 ","L6",IF(D2564&gt;=2014,"L1",IF(D2564&gt;=1998,"L2",IF(D2564&gt;=1987,"L3",IF(D2564&gt;=1978,"L4",IF(D2564&gt;=1965,"L5","L6"))))))</f>
        <v>L1</v>
      </c>
      <c r="H2564" s="4" t="str">
        <f aca="false">IFERROR(INDEX(Lanes!$C$2:$C$60,MATCH(LEFT(I2564,FIND(" ",I2564)-1),Lanes!$A$2:$A$60,0)),"?")</f>
        <v>Core</v>
      </c>
      <c r="I2564" s="4" t="s">
        <v>11394</v>
      </c>
      <c r="J2564" s="4"/>
      <c r="K2564" s="4" t="s">
        <v>445</v>
      </c>
      <c r="L2564" s="4" t="s">
        <v>45</v>
      </c>
      <c r="M2564" s="4" t="s">
        <v>19065</v>
      </c>
      <c r="N2564" s="4"/>
      <c r="O2564" s="4" t="s">
        <v>19066</v>
      </c>
      <c r="P2564" s="2" t="s">
        <v>19067</v>
      </c>
      <c r="Q2564" s="2" t="s">
        <v>19068</v>
      </c>
      <c r="R2564" s="4" t="s">
        <v>50</v>
      </c>
      <c r="S2564" s="4" t="s">
        <v>19069</v>
      </c>
      <c r="T2564" s="4" t="s">
        <v>402</v>
      </c>
      <c r="U2564" s="4"/>
      <c r="V2564" s="4"/>
      <c r="W2564" s="4"/>
      <c r="X2564" s="2" t="s">
        <v>19070</v>
      </c>
      <c r="Y2564" s="4" t="s">
        <v>54</v>
      </c>
      <c r="Z2564" s="4"/>
      <c r="AA2564" s="4"/>
      <c r="AB2564" s="4"/>
    </row>
    <row r="2565" customFormat="false" ht="75" hidden="false" customHeight="true" outlineLevel="0" collapsed="false">
      <c r="A2565" s="4" t="s">
        <v>19071</v>
      </c>
      <c r="B2565" s="4" t="s">
        <v>19072</v>
      </c>
      <c r="C2565" s="4" t="s">
        <v>19073</v>
      </c>
      <c r="D2565" s="4" t="n">
        <v>2022</v>
      </c>
      <c r="E2565" s="4" t="s">
        <v>91</v>
      </c>
      <c r="F2565" s="4" t="s">
        <v>11545</v>
      </c>
      <c r="G2565" s="4" t="str">
        <f aca="false">IF(LEFT(I2565,3)="R1 ","L6",IF(D2565&gt;=2014,"L1",IF(D2565&gt;=1998,"L2",IF(D2565&gt;=1987,"L3",IF(D2565&gt;=1978,"L4",IF(D2565&gt;=1965,"L5","L6"))))))</f>
        <v>L1</v>
      </c>
      <c r="H2565" s="4" t="str">
        <f aca="false">IFERROR(INDEX(Lanes!$C$2:$C$60,MATCH(LEFT(I2565,FIND(" ",I2565)-1),Lanes!$A$2:$A$60,0)),"?")</f>
        <v>Core</v>
      </c>
      <c r="I2565" s="4" t="s">
        <v>11394</v>
      </c>
      <c r="J2565" s="4" t="s">
        <v>16827</v>
      </c>
      <c r="K2565" s="4" t="s">
        <v>445</v>
      </c>
      <c r="L2565" s="4" t="s">
        <v>472</v>
      </c>
      <c r="M2565" s="4" t="s">
        <v>1565</v>
      </c>
      <c r="N2565" s="4"/>
      <c r="O2565" s="4" t="s">
        <v>19074</v>
      </c>
      <c r="P2565" s="2" t="s">
        <v>19075</v>
      </c>
      <c r="Q2565" s="2" t="s">
        <v>19076</v>
      </c>
      <c r="R2565" s="4" t="s">
        <v>391</v>
      </c>
      <c r="S2565" s="4" t="s">
        <v>19077</v>
      </c>
      <c r="T2565" s="4" t="s">
        <v>402</v>
      </c>
      <c r="U2565" s="4"/>
      <c r="V2565" s="4"/>
      <c r="W2565" s="4"/>
      <c r="X2565" s="2" t="s">
        <v>19078</v>
      </c>
      <c r="Y2565" s="4" t="s">
        <v>54</v>
      </c>
      <c r="Z2565" s="4"/>
      <c r="AA2565" s="4"/>
      <c r="AB2565" s="4"/>
    </row>
    <row r="2566" customFormat="false" ht="75" hidden="false" customHeight="true" outlineLevel="0" collapsed="false">
      <c r="A2566" s="4" t="s">
        <v>19079</v>
      </c>
      <c r="B2566" s="4" t="s">
        <v>19080</v>
      </c>
      <c r="C2566" s="4" t="s">
        <v>6663</v>
      </c>
      <c r="D2566" s="4" t="n">
        <v>2019</v>
      </c>
      <c r="E2566" s="4" t="s">
        <v>91</v>
      </c>
      <c r="F2566" s="4" t="s">
        <v>11545</v>
      </c>
      <c r="G2566" s="4" t="str">
        <f aca="false">IF(LEFT(I2566,3)="R1 ","L6",IF(D2566&gt;=2014,"L1",IF(D2566&gt;=1998,"L2",IF(D2566&gt;=1987,"L3",IF(D2566&gt;=1978,"L4",IF(D2566&gt;=1965,"L5","L6"))))))</f>
        <v>L1</v>
      </c>
      <c r="H2566" s="4" t="str">
        <f aca="false">IFERROR(INDEX(Lanes!$C$2:$C$60,MATCH(LEFT(I2566,FIND(" ",I2566)-1),Lanes!$A$2:$A$60,0)),"?")</f>
        <v>Core</v>
      </c>
      <c r="I2566" s="4" t="s">
        <v>11394</v>
      </c>
      <c r="J2566" s="4"/>
      <c r="K2566" s="4" t="s">
        <v>445</v>
      </c>
      <c r="L2566" s="4" t="s">
        <v>45</v>
      </c>
      <c r="M2566" s="4" t="s">
        <v>2413</v>
      </c>
      <c r="N2566" s="4"/>
      <c r="O2566" s="4" t="s">
        <v>19081</v>
      </c>
      <c r="P2566" s="2" t="s">
        <v>19082</v>
      </c>
      <c r="Q2566" s="2" t="s">
        <v>19083</v>
      </c>
      <c r="R2566" s="4" t="s">
        <v>391</v>
      </c>
      <c r="S2566" s="4" t="s">
        <v>19084</v>
      </c>
      <c r="T2566" s="4" t="s">
        <v>402</v>
      </c>
      <c r="U2566" s="4"/>
      <c r="V2566" s="4"/>
      <c r="W2566" s="4"/>
      <c r="X2566" s="2" t="s">
        <v>19085</v>
      </c>
      <c r="Y2566" s="4" t="s">
        <v>54</v>
      </c>
      <c r="Z2566" s="4"/>
      <c r="AA2566" s="4"/>
      <c r="AB2566" s="4"/>
    </row>
    <row r="2567" customFormat="false" ht="75" hidden="false" customHeight="true" outlineLevel="0" collapsed="false">
      <c r="A2567" s="4" t="s">
        <v>19086</v>
      </c>
      <c r="B2567" s="4" t="s">
        <v>19087</v>
      </c>
      <c r="C2567" s="4" t="s">
        <v>19088</v>
      </c>
      <c r="D2567" s="4" t="n">
        <v>2020</v>
      </c>
      <c r="E2567" s="4" t="s">
        <v>413</v>
      </c>
      <c r="F2567" s="4" t="s">
        <v>19089</v>
      </c>
      <c r="G2567" s="4" t="str">
        <f aca="false">IF(LEFT(I2567,3)="R1 ","L6",IF(D2567&gt;=2014,"L1",IF(D2567&gt;=1998,"L2",IF(D2567&gt;=1987,"L3",IF(D2567&gt;=1978,"L4",IF(D2567&gt;=1965,"L5","L6"))))))</f>
        <v>L1</v>
      </c>
      <c r="H2567" s="4" t="str">
        <f aca="false">IFERROR(INDEX(Lanes!$C$2:$C$60,MATCH(LEFT(I2567,FIND(" ",I2567)-1),Lanes!$A$2:$A$60,0)),"?")</f>
        <v>Core</v>
      </c>
      <c r="I2567" s="4" t="s">
        <v>11394</v>
      </c>
      <c r="J2567" s="4"/>
      <c r="K2567" s="4" t="s">
        <v>445</v>
      </c>
      <c r="L2567" s="4" t="s">
        <v>93</v>
      </c>
      <c r="M2567" s="4" t="s">
        <v>902</v>
      </c>
      <c r="N2567" s="4"/>
      <c r="O2567" s="4" t="s">
        <v>19090</v>
      </c>
      <c r="P2567" s="2" t="s">
        <v>19091</v>
      </c>
      <c r="Q2567" s="2" t="s">
        <v>19092</v>
      </c>
      <c r="R2567" s="4" t="s">
        <v>391</v>
      </c>
      <c r="S2567" s="4" t="s">
        <v>19093</v>
      </c>
      <c r="T2567" s="4" t="s">
        <v>402</v>
      </c>
      <c r="U2567" s="4"/>
      <c r="V2567" s="4"/>
      <c r="W2567" s="4"/>
      <c r="X2567" s="2" t="s">
        <v>19094</v>
      </c>
      <c r="Y2567" s="4" t="s">
        <v>54</v>
      </c>
      <c r="Z2567" s="4"/>
      <c r="AA2567" s="4"/>
      <c r="AB2567" s="4"/>
    </row>
    <row r="2568" customFormat="false" ht="75" hidden="false" customHeight="true" outlineLevel="0" collapsed="false">
      <c r="A2568" s="4" t="s">
        <v>19095</v>
      </c>
      <c r="B2568" s="4" t="s">
        <v>12150</v>
      </c>
      <c r="C2568" s="4" t="s">
        <v>19096</v>
      </c>
      <c r="D2568" s="4" t="n">
        <v>2024</v>
      </c>
      <c r="E2568" s="4" t="s">
        <v>41</v>
      </c>
      <c r="F2568" s="4" t="s">
        <v>11258</v>
      </c>
      <c r="G2568" s="4" t="str">
        <f aca="false">IF(LEFT(I2568,3)="R1 ","L6",IF(D2568&gt;=2014,"L1",IF(D2568&gt;=1998,"L2",IF(D2568&gt;=1987,"L3",IF(D2568&gt;=1978,"L4",IF(D2568&gt;=1965,"L5","L6"))))))</f>
        <v>L1</v>
      </c>
      <c r="H2568" s="4" t="str">
        <f aca="false">IFERROR(INDEX(Lanes!$C$2:$C$60,MATCH(LEFT(I2568,FIND(" ",I2568)-1),Lanes!$A$2:$A$60,0)),"?")</f>
        <v>Core</v>
      </c>
      <c r="I2568" s="4" t="s">
        <v>5469</v>
      </c>
      <c r="J2568" s="4" t="s">
        <v>9346</v>
      </c>
      <c r="K2568" s="4" t="s">
        <v>370</v>
      </c>
      <c r="L2568" s="4" t="s">
        <v>516</v>
      </c>
      <c r="M2568" s="4" t="s">
        <v>10056</v>
      </c>
      <c r="N2568" s="4"/>
      <c r="O2568" s="4" t="s">
        <v>19097</v>
      </c>
      <c r="P2568" s="2" t="s">
        <v>19098</v>
      </c>
      <c r="Q2568" s="2" t="s">
        <v>19099</v>
      </c>
      <c r="R2568" s="4" t="s">
        <v>50</v>
      </c>
      <c r="S2568" s="4" t="s">
        <v>19100</v>
      </c>
      <c r="T2568" s="4" t="s">
        <v>402</v>
      </c>
      <c r="U2568" s="4"/>
      <c r="V2568" s="4"/>
      <c r="W2568" s="4" t="s">
        <v>75</v>
      </c>
      <c r="X2568" s="2" t="s">
        <v>19101</v>
      </c>
      <c r="Y2568" s="4" t="s">
        <v>54</v>
      </c>
      <c r="Z2568" s="4"/>
      <c r="AA2568" s="4"/>
      <c r="AB2568" s="4"/>
    </row>
    <row r="2569" customFormat="false" ht="75" hidden="false" customHeight="true" outlineLevel="0" collapsed="false">
      <c r="A2569" s="4" t="s">
        <v>19102</v>
      </c>
      <c r="B2569" s="4" t="s">
        <v>19103</v>
      </c>
      <c r="C2569" s="4" t="s">
        <v>19104</v>
      </c>
      <c r="D2569" s="4" t="n">
        <v>2025</v>
      </c>
      <c r="E2569" s="4" t="s">
        <v>91</v>
      </c>
      <c r="F2569" s="4" t="s">
        <v>11258</v>
      </c>
      <c r="G2569" s="4" t="str">
        <f aca="false">IF(LEFT(I2569,3)="R1 ","L6",IF(D2569&gt;=2014,"L1",IF(D2569&gt;=1998,"L2",IF(D2569&gt;=1987,"L3",IF(D2569&gt;=1978,"L4",IF(D2569&gt;=1965,"L5","L6"))))))</f>
        <v>L1</v>
      </c>
      <c r="H2569" s="4" t="str">
        <f aca="false">IFERROR(INDEX(Lanes!$C$2:$C$60,MATCH(LEFT(I2569,FIND(" ",I2569)-1),Lanes!$A$2:$A$60,0)),"?")</f>
        <v>Core</v>
      </c>
      <c r="I2569" s="4" t="s">
        <v>11394</v>
      </c>
      <c r="J2569" s="4" t="s">
        <v>9546</v>
      </c>
      <c r="K2569" s="4" t="s">
        <v>44</v>
      </c>
      <c r="L2569" s="4" t="s">
        <v>516</v>
      </c>
      <c r="M2569" s="4" t="s">
        <v>19105</v>
      </c>
      <c r="N2569" s="4"/>
      <c r="O2569" s="4" t="s">
        <v>19106</v>
      </c>
      <c r="P2569" s="2" t="s">
        <v>19107</v>
      </c>
      <c r="Q2569" s="2" t="s">
        <v>19108</v>
      </c>
      <c r="R2569" s="4" t="s">
        <v>50</v>
      </c>
      <c r="S2569" s="4" t="s">
        <v>19109</v>
      </c>
      <c r="T2569" s="4" t="s">
        <v>402</v>
      </c>
      <c r="U2569" s="4"/>
      <c r="V2569" s="4"/>
      <c r="W2569" s="4"/>
      <c r="X2569" s="2" t="s">
        <v>19110</v>
      </c>
      <c r="Y2569" s="4" t="s">
        <v>54</v>
      </c>
      <c r="Z2569" s="4"/>
      <c r="AA2569" s="4"/>
      <c r="AB2569" s="4"/>
    </row>
    <row r="2570" customFormat="false" ht="75" hidden="false" customHeight="true" outlineLevel="0" collapsed="false">
      <c r="A2570" s="4" t="s">
        <v>19111</v>
      </c>
      <c r="B2570" s="4" t="s">
        <v>19112</v>
      </c>
      <c r="C2570" s="4" t="s">
        <v>19113</v>
      </c>
      <c r="D2570" s="4" t="n">
        <v>2026</v>
      </c>
      <c r="E2570" s="4" t="s">
        <v>91</v>
      </c>
      <c r="F2570" s="4" t="s">
        <v>11258</v>
      </c>
      <c r="G2570" s="4" t="str">
        <f aca="false">IF(LEFT(I2570,3)="R1 ","L6",IF(D2570&gt;=2014,"L1",IF(D2570&gt;=1998,"L2",IF(D2570&gt;=1987,"L3",IF(D2570&gt;=1978,"L4",IF(D2570&gt;=1965,"L5","L6"))))))</f>
        <v>L1</v>
      </c>
      <c r="H2570" s="4" t="str">
        <f aca="false">IFERROR(INDEX(Lanes!$C$2:$C$60,MATCH(LEFT(I2570,FIND(" ",I2570)-1),Lanes!$A$2:$A$60,0)),"?")</f>
        <v>Core</v>
      </c>
      <c r="I2570" s="4" t="s">
        <v>1687</v>
      </c>
      <c r="J2570" s="4"/>
      <c r="K2570" s="4" t="s">
        <v>445</v>
      </c>
      <c r="L2570" s="4" t="s">
        <v>10491</v>
      </c>
      <c r="M2570" s="4" t="s">
        <v>10492</v>
      </c>
      <c r="N2570" s="4" t="s">
        <v>19114</v>
      </c>
      <c r="O2570" s="4" t="s">
        <v>19115</v>
      </c>
      <c r="P2570" s="2" t="s">
        <v>19116</v>
      </c>
      <c r="Q2570" s="2" t="s">
        <v>19117</v>
      </c>
      <c r="R2570" s="4" t="s">
        <v>50</v>
      </c>
      <c r="S2570" s="4" t="s">
        <v>19118</v>
      </c>
      <c r="T2570" s="4" t="s">
        <v>402</v>
      </c>
      <c r="U2570" s="4"/>
      <c r="V2570" s="4"/>
      <c r="W2570" s="4"/>
      <c r="X2570" s="2" t="s">
        <v>19119</v>
      </c>
      <c r="Y2570" s="4" t="s">
        <v>54</v>
      </c>
      <c r="Z2570" s="4"/>
      <c r="AA2570" s="4"/>
      <c r="AB2570" s="4"/>
    </row>
    <row r="2571" customFormat="false" ht="75" hidden="false" customHeight="true" outlineLevel="0" collapsed="false">
      <c r="A2571" s="4" t="s">
        <v>19120</v>
      </c>
      <c r="B2571" s="4" t="s">
        <v>19112</v>
      </c>
      <c r="C2571" s="4" t="s">
        <v>19121</v>
      </c>
      <c r="D2571" s="4" t="n">
        <v>2025</v>
      </c>
      <c r="E2571" s="4" t="s">
        <v>396</v>
      </c>
      <c r="F2571" s="4" t="s">
        <v>11258</v>
      </c>
      <c r="G2571" s="4" t="str">
        <f aca="false">IF(LEFT(I2571,3)="R1 ","L6",IF(D2571&gt;=2014,"L1",IF(D2571&gt;=1998,"L2",IF(D2571&gt;=1987,"L3",IF(D2571&gt;=1978,"L4",IF(D2571&gt;=1965,"L5","L6"))))))</f>
        <v>L1</v>
      </c>
      <c r="H2571" s="4" t="str">
        <f aca="false">IFERROR(INDEX(Lanes!$C$2:$C$60,MATCH(LEFT(I2571,FIND(" ",I2571)-1),Lanes!$A$2:$A$60,0)),"?")</f>
        <v>Core</v>
      </c>
      <c r="I2571" s="4" t="s">
        <v>1687</v>
      </c>
      <c r="J2571" s="4"/>
      <c r="K2571" s="4" t="s">
        <v>445</v>
      </c>
      <c r="L2571" s="4" t="s">
        <v>10491</v>
      </c>
      <c r="M2571" s="4" t="s">
        <v>10492</v>
      </c>
      <c r="N2571" s="4" t="s">
        <v>19114</v>
      </c>
      <c r="O2571" s="4" t="s">
        <v>19122</v>
      </c>
      <c r="P2571" s="2" t="s">
        <v>19123</v>
      </c>
      <c r="Q2571" s="2" t="s">
        <v>19124</v>
      </c>
      <c r="R2571" s="4" t="s">
        <v>50</v>
      </c>
      <c r="S2571" s="4" t="s">
        <v>19125</v>
      </c>
      <c r="T2571" s="4" t="s">
        <v>402</v>
      </c>
      <c r="U2571" s="4"/>
      <c r="V2571" s="4"/>
      <c r="W2571" s="4"/>
      <c r="X2571" s="2" t="s">
        <v>19126</v>
      </c>
      <c r="Y2571" s="4" t="s">
        <v>54</v>
      </c>
      <c r="Z2571" s="4"/>
      <c r="AA2571" s="4"/>
      <c r="AB2571" s="4"/>
    </row>
    <row r="2572" customFormat="false" ht="75" hidden="false" customHeight="true" outlineLevel="0" collapsed="false">
      <c r="A2572" s="4" t="s">
        <v>19127</v>
      </c>
      <c r="B2572" s="4" t="s">
        <v>19128</v>
      </c>
      <c r="C2572" s="4" t="s">
        <v>19129</v>
      </c>
      <c r="D2572" s="4" t="n">
        <v>2021</v>
      </c>
      <c r="E2572" s="4" t="s">
        <v>91</v>
      </c>
      <c r="F2572" s="4" t="s">
        <v>12513</v>
      </c>
      <c r="G2572" s="4" t="str">
        <f aca="false">IF(LEFT(I2572,3)="R1 ","L6",IF(D2572&gt;=2014,"L1",IF(D2572&gt;=1998,"L2",IF(D2572&gt;=1987,"L3",IF(D2572&gt;=1978,"L4",IF(D2572&gt;=1965,"L5","L6"))))))</f>
        <v>L1</v>
      </c>
      <c r="H2572" s="4" t="str">
        <f aca="false">IFERROR(INDEX(Lanes!$C$2:$C$60,MATCH(LEFT(I2572,FIND(" ",I2572)-1),Lanes!$A$2:$A$60,0)),"?")</f>
        <v>Core</v>
      </c>
      <c r="I2572" s="4" t="s">
        <v>11259</v>
      </c>
      <c r="J2572" s="4" t="s">
        <v>18397</v>
      </c>
      <c r="K2572" s="4" t="s">
        <v>249</v>
      </c>
      <c r="L2572" s="4" t="s">
        <v>753</v>
      </c>
      <c r="M2572" s="4" t="s">
        <v>316</v>
      </c>
      <c r="N2572" s="4"/>
      <c r="O2572" s="4" t="s">
        <v>19130</v>
      </c>
      <c r="P2572" s="2" t="s">
        <v>19131</v>
      </c>
      <c r="Q2572" s="2" t="s">
        <v>19132</v>
      </c>
      <c r="R2572" s="4" t="s">
        <v>50</v>
      </c>
      <c r="S2572" s="4" t="s">
        <v>19133</v>
      </c>
      <c r="T2572" s="4" t="s">
        <v>107</v>
      </c>
      <c r="U2572" s="4"/>
      <c r="V2572" s="4"/>
      <c r="W2572" s="4"/>
      <c r="X2572" s="2" t="s">
        <v>19134</v>
      </c>
      <c r="Y2572" s="4" t="s">
        <v>54</v>
      </c>
      <c r="Z2572" s="4"/>
      <c r="AA2572" s="4"/>
      <c r="AB2572" s="4"/>
    </row>
    <row r="2573" customFormat="false" ht="75" hidden="false" customHeight="true" outlineLevel="0" collapsed="false">
      <c r="A2573" s="4" t="s">
        <v>19135</v>
      </c>
      <c r="B2573" s="4" t="s">
        <v>16840</v>
      </c>
      <c r="C2573" s="4" t="s">
        <v>19136</v>
      </c>
      <c r="D2573" s="4" t="n">
        <v>2016</v>
      </c>
      <c r="E2573" s="4" t="s">
        <v>91</v>
      </c>
      <c r="F2573" s="4" t="s">
        <v>12513</v>
      </c>
      <c r="G2573" s="4" t="str">
        <f aca="false">IF(LEFT(I2573,3)="R1 ","L6",IF(D2573&gt;=2014,"L1",IF(D2573&gt;=1998,"L2",IF(D2573&gt;=1987,"L3",IF(D2573&gt;=1978,"L4",IF(D2573&gt;=1965,"L5","L6"))))))</f>
        <v>L1</v>
      </c>
      <c r="H2573" s="4" t="str">
        <f aca="false">IFERROR(INDEX(Lanes!$C$2:$C$60,MATCH(LEFT(I2573,FIND(" ",I2573)-1),Lanes!$A$2:$A$60,0)),"?")</f>
        <v>Core</v>
      </c>
      <c r="I2573" s="4" t="s">
        <v>16811</v>
      </c>
      <c r="J2573" s="4"/>
      <c r="K2573" s="4" t="s">
        <v>925</v>
      </c>
      <c r="L2573" s="4" t="s">
        <v>10491</v>
      </c>
      <c r="M2573" s="4" t="s">
        <v>10492</v>
      </c>
      <c r="N2573" s="4" t="s">
        <v>10491</v>
      </c>
      <c r="O2573" s="4" t="s">
        <v>16842</v>
      </c>
      <c r="P2573" s="2" t="s">
        <v>19137</v>
      </c>
      <c r="Q2573" s="2" t="s">
        <v>19138</v>
      </c>
      <c r="R2573" s="4" t="s">
        <v>50</v>
      </c>
      <c r="S2573" s="4" t="s">
        <v>19139</v>
      </c>
      <c r="T2573" s="4" t="s">
        <v>402</v>
      </c>
      <c r="U2573" s="4"/>
      <c r="V2573" s="4"/>
      <c r="W2573" s="4" t="s">
        <v>75</v>
      </c>
      <c r="X2573" s="2" t="s">
        <v>19140</v>
      </c>
      <c r="Y2573" s="4" t="s">
        <v>54</v>
      </c>
      <c r="Z2573" s="4"/>
      <c r="AA2573" s="4"/>
      <c r="AB2573" s="4"/>
    </row>
    <row r="2574" customFormat="false" ht="75" hidden="false" customHeight="true" outlineLevel="0" collapsed="false">
      <c r="A2574" s="4" t="s">
        <v>19141</v>
      </c>
      <c r="B2574" s="4" t="s">
        <v>19142</v>
      </c>
      <c r="C2574" s="4" t="s">
        <v>19143</v>
      </c>
      <c r="D2574" s="4" t="n">
        <v>2026</v>
      </c>
      <c r="E2574" s="4" t="s">
        <v>91</v>
      </c>
      <c r="F2574" s="4" t="s">
        <v>12513</v>
      </c>
      <c r="G2574" s="4" t="str">
        <f aca="false">IF(LEFT(I2574,3)="R1 ","L6",IF(D2574&gt;=2014,"L1",IF(D2574&gt;=1998,"L2",IF(D2574&gt;=1987,"L3",IF(D2574&gt;=1978,"L4",IF(D2574&gt;=1965,"L5","L6"))))))</f>
        <v>L1</v>
      </c>
      <c r="H2574" s="4" t="str">
        <f aca="false">IFERROR(INDEX(Lanes!$C$2:$C$60,MATCH(LEFT(I2574,FIND(" ",I2574)-1),Lanes!$A$2:$A$60,0)),"?")</f>
        <v>Core</v>
      </c>
      <c r="I2574" s="4" t="s">
        <v>16811</v>
      </c>
      <c r="J2574" s="4"/>
      <c r="K2574" s="4" t="s">
        <v>925</v>
      </c>
      <c r="L2574" s="4" t="s">
        <v>10491</v>
      </c>
      <c r="M2574" s="4" t="s">
        <v>10492</v>
      </c>
      <c r="N2574" s="4" t="s">
        <v>10491</v>
      </c>
      <c r="O2574" s="4" t="s">
        <v>19144</v>
      </c>
      <c r="P2574" s="2" t="s">
        <v>19145</v>
      </c>
      <c r="Q2574" s="2" t="s">
        <v>19146</v>
      </c>
      <c r="R2574" s="4" t="s">
        <v>50</v>
      </c>
      <c r="S2574" s="4" t="s">
        <v>19147</v>
      </c>
      <c r="T2574" s="4" t="s">
        <v>107</v>
      </c>
      <c r="U2574" s="4"/>
      <c r="V2574" s="4"/>
      <c r="W2574" s="4" t="s">
        <v>75</v>
      </c>
      <c r="X2574" s="2" t="s">
        <v>19148</v>
      </c>
      <c r="Y2574" s="4" t="s">
        <v>54</v>
      </c>
      <c r="Z2574" s="4"/>
      <c r="AA2574" s="4"/>
      <c r="AB2574" s="4"/>
    </row>
    <row r="2575" customFormat="false" ht="75" hidden="false" customHeight="true" outlineLevel="0" collapsed="false">
      <c r="A2575" s="4" t="s">
        <v>19149</v>
      </c>
      <c r="B2575" s="4" t="s">
        <v>16848</v>
      </c>
      <c r="C2575" s="4" t="s">
        <v>19150</v>
      </c>
      <c r="D2575" s="4" t="n">
        <v>2018</v>
      </c>
      <c r="E2575" s="4" t="s">
        <v>413</v>
      </c>
      <c r="F2575" s="4" t="s">
        <v>12513</v>
      </c>
      <c r="G2575" s="4" t="str">
        <f aca="false">IF(LEFT(I2575,3)="R1 ","L6",IF(D2575&gt;=2014,"L1",IF(D2575&gt;=1998,"L2",IF(D2575&gt;=1987,"L3",IF(D2575&gt;=1978,"L4",IF(D2575&gt;=1965,"L5","L6"))))))</f>
        <v>L1</v>
      </c>
      <c r="H2575" s="4" t="str">
        <f aca="false">IFERROR(INDEX(Lanes!$C$2:$C$60,MATCH(LEFT(I2575,FIND(" ",I2575)-1),Lanes!$A$2:$A$60,0)),"?")</f>
        <v>Core</v>
      </c>
      <c r="I2575" s="4" t="s">
        <v>16811</v>
      </c>
      <c r="J2575" s="4"/>
      <c r="K2575" s="4" t="s">
        <v>925</v>
      </c>
      <c r="L2575" s="4" t="s">
        <v>10491</v>
      </c>
      <c r="M2575" s="4" t="s">
        <v>10492</v>
      </c>
      <c r="N2575" s="4" t="s">
        <v>10491</v>
      </c>
      <c r="O2575" s="4" t="s">
        <v>19151</v>
      </c>
      <c r="P2575" s="2" t="s">
        <v>19152</v>
      </c>
      <c r="Q2575" s="2" t="s">
        <v>19153</v>
      </c>
      <c r="R2575" s="4" t="s">
        <v>391</v>
      </c>
      <c r="S2575" s="4" t="s">
        <v>19154</v>
      </c>
      <c r="T2575" s="4" t="s">
        <v>402</v>
      </c>
      <c r="U2575" s="4"/>
      <c r="V2575" s="4"/>
      <c r="W2575" s="4" t="s">
        <v>75</v>
      </c>
      <c r="X2575" s="2" t="s">
        <v>19155</v>
      </c>
      <c r="Y2575" s="4" t="s">
        <v>54</v>
      </c>
      <c r="Z2575" s="4"/>
      <c r="AA2575" s="4"/>
      <c r="AB2575" s="4"/>
    </row>
    <row r="2576" customFormat="false" ht="75" hidden="false" customHeight="true" outlineLevel="0" collapsed="false">
      <c r="A2576" s="4" t="s">
        <v>19156</v>
      </c>
      <c r="B2576" s="4" t="s">
        <v>19157</v>
      </c>
      <c r="C2576" s="4" t="s">
        <v>19158</v>
      </c>
      <c r="D2576" s="4" t="n">
        <v>2019</v>
      </c>
      <c r="E2576" s="4" t="s">
        <v>91</v>
      </c>
      <c r="F2576" s="4" t="s">
        <v>14079</v>
      </c>
      <c r="G2576" s="4" t="str">
        <f aca="false">IF(LEFT(I2576,3)="R1 ","L6",IF(D2576&gt;=2014,"L1",IF(D2576&gt;=1998,"L2",IF(D2576&gt;=1987,"L3",IF(D2576&gt;=1978,"L4",IF(D2576&gt;=1965,"L5","L6"))))))</f>
        <v>L1</v>
      </c>
      <c r="H2576" s="4" t="str">
        <f aca="false">IFERROR(INDEX(Lanes!$C$2:$C$60,MATCH(LEFT(I2576,FIND(" ",I2576)-1),Lanes!$A$2:$A$60,0)),"?")</f>
        <v>Core</v>
      </c>
      <c r="I2576" s="4" t="s">
        <v>14242</v>
      </c>
      <c r="J2576" s="4"/>
      <c r="K2576" s="4" t="s">
        <v>2528</v>
      </c>
      <c r="L2576" s="4" t="s">
        <v>472</v>
      </c>
      <c r="M2576" s="4" t="s">
        <v>1565</v>
      </c>
      <c r="N2576" s="4"/>
      <c r="O2576" s="4" t="s">
        <v>19159</v>
      </c>
      <c r="P2576" s="2" t="s">
        <v>19160</v>
      </c>
      <c r="Q2576" s="2" t="s">
        <v>19161</v>
      </c>
      <c r="R2576" s="4" t="s">
        <v>50</v>
      </c>
      <c r="S2576" s="4" t="s">
        <v>19162</v>
      </c>
      <c r="T2576" s="4" t="s">
        <v>107</v>
      </c>
      <c r="U2576" s="4"/>
      <c r="V2576" s="4"/>
      <c r="W2576" s="4"/>
      <c r="X2576" s="2" t="s">
        <v>19163</v>
      </c>
      <c r="Y2576" s="4" t="s">
        <v>54</v>
      </c>
      <c r="Z2576" s="4"/>
      <c r="AA2576" s="4"/>
      <c r="AB2576" s="4"/>
    </row>
    <row r="2577" customFormat="false" ht="75" hidden="false" customHeight="true" outlineLevel="0" collapsed="false">
      <c r="A2577" s="4" t="s">
        <v>19164</v>
      </c>
      <c r="B2577" s="4" t="s">
        <v>19165</v>
      </c>
      <c r="C2577" s="4" t="s">
        <v>19166</v>
      </c>
      <c r="D2577" s="4" t="n">
        <v>2024</v>
      </c>
      <c r="E2577" s="4" t="s">
        <v>91</v>
      </c>
      <c r="F2577" s="4" t="s">
        <v>19167</v>
      </c>
      <c r="G2577" s="4" t="str">
        <f aca="false">IF(LEFT(I2577,3)="R1 ","L6",IF(D2577&gt;=2014,"L1",IF(D2577&gt;=1998,"L2",IF(D2577&gt;=1987,"L3",IF(D2577&gt;=1978,"L4",IF(D2577&gt;=1965,"L5","L6"))))))</f>
        <v>L1</v>
      </c>
      <c r="H2577" s="4" t="str">
        <f aca="false">IFERROR(INDEX(Lanes!$C$2:$C$60,MATCH(LEFT(I2577,FIND(" ",I2577)-1),Lanes!$A$2:$A$60,0)),"?")</f>
        <v>Core</v>
      </c>
      <c r="I2577" s="4" t="s">
        <v>14242</v>
      </c>
      <c r="J2577" s="4"/>
      <c r="K2577" s="4" t="s">
        <v>2528</v>
      </c>
      <c r="L2577" s="4" t="s">
        <v>472</v>
      </c>
      <c r="M2577" s="4" t="s">
        <v>1565</v>
      </c>
      <c r="N2577" s="4"/>
      <c r="O2577" s="4" t="s">
        <v>19168</v>
      </c>
      <c r="P2577" s="2" t="s">
        <v>19169</v>
      </c>
      <c r="Q2577" s="2" t="s">
        <v>19170</v>
      </c>
      <c r="R2577" s="4" t="s">
        <v>50</v>
      </c>
      <c r="S2577" s="4" t="s">
        <v>19171</v>
      </c>
      <c r="T2577" s="4" t="s">
        <v>107</v>
      </c>
      <c r="U2577" s="4"/>
      <c r="V2577" s="4"/>
      <c r="W2577" s="4"/>
      <c r="X2577" s="2" t="s">
        <v>19172</v>
      </c>
      <c r="Y2577" s="4" t="s">
        <v>54</v>
      </c>
      <c r="Z2577" s="4"/>
      <c r="AA2577" s="4"/>
      <c r="AB2577" s="4"/>
    </row>
    <row r="2578" customFormat="false" ht="75" hidden="false" customHeight="true" outlineLevel="0" collapsed="false">
      <c r="A2578" s="4" t="s">
        <v>19173</v>
      </c>
      <c r="B2578" s="4" t="s">
        <v>19174</v>
      </c>
      <c r="C2578" s="4" t="s">
        <v>19175</v>
      </c>
      <c r="D2578" s="4" t="n">
        <v>2015</v>
      </c>
      <c r="E2578" s="4" t="s">
        <v>91</v>
      </c>
      <c r="F2578" s="4" t="s">
        <v>10254</v>
      </c>
      <c r="G2578" s="4" t="str">
        <f aca="false">IF(LEFT(I2578,3)="R1 ","L6",IF(D2578&gt;=2014,"L1",IF(D2578&gt;=1998,"L2",IF(D2578&gt;=1987,"L3",IF(D2578&gt;=1978,"L4",IF(D2578&gt;=1965,"L5","L6"))))))</f>
        <v>L1</v>
      </c>
      <c r="H2578" s="4" t="str">
        <f aca="false">IFERROR(INDEX(Lanes!$C$2:$C$60,MATCH(LEFT(I2578,FIND(" ",I2578)-1),Lanes!$A$2:$A$60,0)),"?")</f>
        <v>Core</v>
      </c>
      <c r="I2578" s="4" t="s">
        <v>14242</v>
      </c>
      <c r="J2578" s="4"/>
      <c r="K2578" s="4" t="s">
        <v>2528</v>
      </c>
      <c r="L2578" s="4" t="s">
        <v>45</v>
      </c>
      <c r="M2578" s="4" t="s">
        <v>131</v>
      </c>
      <c r="N2578" s="4"/>
      <c r="O2578" s="4" t="s">
        <v>19176</v>
      </c>
      <c r="P2578" s="2" t="s">
        <v>19177</v>
      </c>
      <c r="Q2578" s="2" t="s">
        <v>19178</v>
      </c>
      <c r="R2578" s="4" t="s">
        <v>50</v>
      </c>
      <c r="S2578" s="4" t="s">
        <v>19179</v>
      </c>
      <c r="T2578" s="4" t="s">
        <v>402</v>
      </c>
      <c r="U2578" s="4"/>
      <c r="V2578" s="4"/>
      <c r="W2578" s="4"/>
      <c r="X2578" s="2" t="s">
        <v>19180</v>
      </c>
      <c r="Y2578" s="4" t="s">
        <v>54</v>
      </c>
      <c r="Z2578" s="4"/>
      <c r="AA2578" s="4"/>
      <c r="AB2578" s="4"/>
    </row>
    <row r="2579" customFormat="false" ht="75" hidden="false" customHeight="true" outlineLevel="0" collapsed="false">
      <c r="A2579" s="4" t="s">
        <v>19181</v>
      </c>
      <c r="B2579" s="4" t="s">
        <v>19182</v>
      </c>
      <c r="C2579" s="4" t="s">
        <v>19183</v>
      </c>
      <c r="D2579" s="4" t="n">
        <v>2021</v>
      </c>
      <c r="E2579" s="4" t="s">
        <v>91</v>
      </c>
      <c r="F2579" s="4" t="s">
        <v>10254</v>
      </c>
      <c r="G2579" s="4" t="str">
        <f aca="false">IF(LEFT(I2579,3)="R1 ","L6",IF(D2579&gt;=2014,"L1",IF(D2579&gt;=1998,"L2",IF(D2579&gt;=1987,"L3",IF(D2579&gt;=1978,"L4",IF(D2579&gt;=1965,"L5","L6"))))))</f>
        <v>L1</v>
      </c>
      <c r="H2579" s="4" t="str">
        <f aca="false">IFERROR(INDEX(Lanes!$C$2:$C$60,MATCH(LEFT(I2579,FIND(" ",I2579)-1),Lanes!$A$2:$A$60,0)),"?")</f>
        <v>Core</v>
      </c>
      <c r="I2579" s="4" t="s">
        <v>11394</v>
      </c>
      <c r="J2579" s="4" t="s">
        <v>16827</v>
      </c>
      <c r="K2579" s="4" t="s">
        <v>445</v>
      </c>
      <c r="L2579" s="4" t="s">
        <v>472</v>
      </c>
      <c r="M2579" s="4" t="s">
        <v>662</v>
      </c>
      <c r="N2579" s="4"/>
      <c r="O2579" s="4" t="s">
        <v>19184</v>
      </c>
      <c r="P2579" s="2" t="s">
        <v>19185</v>
      </c>
      <c r="Q2579" s="2" t="s">
        <v>19186</v>
      </c>
      <c r="R2579" s="4" t="s">
        <v>50</v>
      </c>
      <c r="S2579" s="4" t="s">
        <v>19187</v>
      </c>
      <c r="T2579" s="4" t="s">
        <v>402</v>
      </c>
      <c r="U2579" s="4"/>
      <c r="V2579" s="4"/>
      <c r="W2579" s="4"/>
      <c r="X2579" s="2" t="s">
        <v>19188</v>
      </c>
      <c r="Y2579" s="4" t="s">
        <v>54</v>
      </c>
      <c r="Z2579" s="4"/>
      <c r="AA2579" s="4"/>
      <c r="AB2579" s="4"/>
    </row>
    <row r="2580" customFormat="false" ht="75" hidden="false" customHeight="true" outlineLevel="0" collapsed="false">
      <c r="A2580" s="4" t="s">
        <v>19189</v>
      </c>
      <c r="B2580" s="4" t="s">
        <v>19190</v>
      </c>
      <c r="C2580" s="4" t="s">
        <v>19191</v>
      </c>
      <c r="D2580" s="4" t="n">
        <v>2015</v>
      </c>
      <c r="E2580" s="4" t="s">
        <v>91</v>
      </c>
      <c r="F2580" s="4" t="s">
        <v>10287</v>
      </c>
      <c r="G2580" s="4" t="str">
        <f aca="false">IF(LEFT(I2580,3)="R1 ","L6",IF(D2580&gt;=2014,"L1",IF(D2580&gt;=1998,"L2",IF(D2580&gt;=1987,"L3",IF(D2580&gt;=1978,"L4",IF(D2580&gt;=1965,"L5","L6"))))))</f>
        <v>L1</v>
      </c>
      <c r="H2580" s="4" t="str">
        <f aca="false">IFERROR(INDEX(Lanes!$C$2:$C$60,MATCH(LEFT(I2580,FIND(" ",I2580)-1),Lanes!$A$2:$A$60,0)),"?")</f>
        <v>Core</v>
      </c>
      <c r="I2580" s="4" t="s">
        <v>5469</v>
      </c>
      <c r="J2580" s="4"/>
      <c r="K2580" s="4" t="s">
        <v>44</v>
      </c>
      <c r="L2580" s="4" t="s">
        <v>352</v>
      </c>
      <c r="M2580" s="4" t="s">
        <v>353</v>
      </c>
      <c r="N2580" s="4"/>
      <c r="O2580" s="4" t="s">
        <v>19192</v>
      </c>
      <c r="P2580" s="2" t="s">
        <v>19193</v>
      </c>
      <c r="Q2580" s="2" t="s">
        <v>19194</v>
      </c>
      <c r="R2580" s="4" t="s">
        <v>50</v>
      </c>
      <c r="S2580" s="4" t="s">
        <v>19195</v>
      </c>
      <c r="T2580" s="4" t="s">
        <v>107</v>
      </c>
      <c r="U2580" s="4"/>
      <c r="V2580" s="4"/>
      <c r="W2580" s="4"/>
      <c r="X2580" s="2" t="s">
        <v>19196</v>
      </c>
      <c r="Y2580" s="4" t="s">
        <v>54</v>
      </c>
      <c r="Z2580" s="4"/>
      <c r="AA2580" s="4"/>
      <c r="AB2580" s="4"/>
    </row>
    <row r="2581" customFormat="false" ht="75" hidden="false" customHeight="true" outlineLevel="0" collapsed="false">
      <c r="A2581" s="4" t="s">
        <v>19197</v>
      </c>
      <c r="B2581" s="4" t="s">
        <v>19198</v>
      </c>
      <c r="C2581" s="4" t="s">
        <v>19199</v>
      </c>
      <c r="D2581" s="4" t="n">
        <v>2021</v>
      </c>
      <c r="E2581" s="4" t="s">
        <v>91</v>
      </c>
      <c r="F2581" s="4" t="s">
        <v>10287</v>
      </c>
      <c r="G2581" s="4" t="str">
        <f aca="false">IF(LEFT(I2581,3)="R1 ","L6",IF(D2581&gt;=2014,"L1",IF(D2581&gt;=1998,"L2",IF(D2581&gt;=1987,"L3",IF(D2581&gt;=1978,"L4",IF(D2581&gt;=1965,"L5","L6"))))))</f>
        <v>L1</v>
      </c>
      <c r="H2581" s="4" t="str">
        <f aca="false">IFERROR(INDEX(Lanes!$C$2:$C$60,MATCH(LEFT(I2581,FIND(" ",I2581)-1),Lanes!$A$2:$A$60,0)),"?")</f>
        <v>Core</v>
      </c>
      <c r="I2581" s="4" t="s">
        <v>11394</v>
      </c>
      <c r="J2581" s="4"/>
      <c r="K2581" s="4" t="s">
        <v>445</v>
      </c>
      <c r="L2581" s="4" t="s">
        <v>352</v>
      </c>
      <c r="M2581" s="4" t="s">
        <v>353</v>
      </c>
      <c r="N2581" s="4"/>
      <c r="O2581" s="4" t="s">
        <v>19200</v>
      </c>
      <c r="P2581" s="2" t="s">
        <v>19201</v>
      </c>
      <c r="Q2581" s="2" t="s">
        <v>19202</v>
      </c>
      <c r="R2581" s="4" t="s">
        <v>391</v>
      </c>
      <c r="S2581" s="4" t="s">
        <v>19203</v>
      </c>
      <c r="T2581" s="4" t="s">
        <v>402</v>
      </c>
      <c r="U2581" s="4"/>
      <c r="V2581" s="4"/>
      <c r="W2581" s="4"/>
      <c r="X2581" s="2" t="s">
        <v>19204</v>
      </c>
      <c r="Y2581" s="4" t="s">
        <v>54</v>
      </c>
      <c r="Z2581" s="4"/>
      <c r="AA2581" s="4"/>
      <c r="AB2581" s="4"/>
    </row>
    <row r="2582" customFormat="false" ht="75" hidden="false" customHeight="true" outlineLevel="0" collapsed="false">
      <c r="A2582" s="4" t="s">
        <v>19205</v>
      </c>
      <c r="B2582" s="4" t="s">
        <v>19206</v>
      </c>
      <c r="C2582" s="4" t="s">
        <v>19207</v>
      </c>
      <c r="D2582" s="4" t="n">
        <v>2018</v>
      </c>
      <c r="E2582" s="4" t="s">
        <v>91</v>
      </c>
      <c r="F2582" s="4" t="s">
        <v>19208</v>
      </c>
      <c r="G2582" s="4" t="str">
        <f aca="false">IF(LEFT(I2582,3)="R1 ","L6",IF(D2582&gt;=2014,"L1",IF(D2582&gt;=1998,"L2",IF(D2582&gt;=1987,"L3",IF(D2582&gt;=1978,"L4",IF(D2582&gt;=1965,"L5","L6"))))))</f>
        <v>L1</v>
      </c>
      <c r="H2582" s="4" t="str">
        <f aca="false">IFERROR(INDEX(Lanes!$C$2:$C$60,MATCH(LEFT(I2582,FIND(" ",I2582)-1),Lanes!$A$2:$A$60,0)),"?")</f>
        <v>Core</v>
      </c>
      <c r="I2582" s="4" t="s">
        <v>11394</v>
      </c>
      <c r="J2582" s="4" t="s">
        <v>16827</v>
      </c>
      <c r="K2582" s="4" t="s">
        <v>445</v>
      </c>
      <c r="L2582" s="4" t="s">
        <v>352</v>
      </c>
      <c r="M2582" s="4" t="s">
        <v>353</v>
      </c>
      <c r="N2582" s="4"/>
      <c r="O2582" s="4" t="s">
        <v>19209</v>
      </c>
      <c r="P2582" s="2" t="s">
        <v>19210</v>
      </c>
      <c r="Q2582" s="2" t="s">
        <v>19211</v>
      </c>
      <c r="R2582" s="4" t="s">
        <v>391</v>
      </c>
      <c r="S2582" s="4" t="s">
        <v>19212</v>
      </c>
      <c r="T2582" s="4" t="s">
        <v>402</v>
      </c>
      <c r="U2582" s="4"/>
      <c r="V2582" s="4"/>
      <c r="W2582" s="4"/>
      <c r="X2582" s="2" t="s">
        <v>19213</v>
      </c>
      <c r="Y2582" s="4" t="s">
        <v>77</v>
      </c>
      <c r="Z2582" s="4"/>
      <c r="AA2582" s="4"/>
      <c r="AB2582" s="4"/>
    </row>
    <row r="2583" customFormat="false" ht="75" hidden="false" customHeight="true" outlineLevel="0" collapsed="false">
      <c r="A2583" s="4" t="s">
        <v>19214</v>
      </c>
      <c r="B2583" s="4" t="s">
        <v>19215</v>
      </c>
      <c r="C2583" s="4" t="s">
        <v>19216</v>
      </c>
      <c r="D2583" s="4" t="n">
        <v>2021</v>
      </c>
      <c r="E2583" s="4" t="s">
        <v>91</v>
      </c>
      <c r="F2583" s="4" t="s">
        <v>19217</v>
      </c>
      <c r="G2583" s="4" t="str">
        <f aca="false">IF(LEFT(I2583,3)="R1 ","L6",IF(D2583&gt;=2014,"L1",IF(D2583&gt;=1998,"L2",IF(D2583&gt;=1987,"L3",IF(D2583&gt;=1978,"L4",IF(D2583&gt;=1965,"L5","L6"))))))</f>
        <v>L1</v>
      </c>
      <c r="H2583" s="4" t="str">
        <f aca="false">IFERROR(INDEX(Lanes!$C$2:$C$60,MATCH(LEFT(I2583,FIND(" ",I2583)-1),Lanes!$A$2:$A$60,0)),"?")</f>
        <v>Core</v>
      </c>
      <c r="I2583" s="4" t="s">
        <v>11394</v>
      </c>
      <c r="J2583" s="4" t="s">
        <v>16827</v>
      </c>
      <c r="K2583" s="4" t="s">
        <v>445</v>
      </c>
      <c r="L2583" s="4" t="s">
        <v>472</v>
      </c>
      <c r="M2583" s="4" t="s">
        <v>3313</v>
      </c>
      <c r="N2583" s="4"/>
      <c r="O2583" s="4" t="s">
        <v>19218</v>
      </c>
      <c r="P2583" s="2" t="s">
        <v>19219</v>
      </c>
      <c r="Q2583" s="2" t="s">
        <v>19220</v>
      </c>
      <c r="R2583" s="4" t="s">
        <v>50</v>
      </c>
      <c r="S2583" s="4" t="s">
        <v>19221</v>
      </c>
      <c r="T2583" s="4" t="s">
        <v>402</v>
      </c>
      <c r="U2583" s="4"/>
      <c r="V2583" s="4"/>
      <c r="W2583" s="4"/>
      <c r="X2583" s="2" t="s">
        <v>19222</v>
      </c>
      <c r="Y2583" s="4" t="s">
        <v>54</v>
      </c>
      <c r="Z2583" s="4"/>
      <c r="AA2583" s="4"/>
      <c r="AB2583" s="4"/>
    </row>
    <row r="2584" customFormat="false" ht="75" hidden="false" customHeight="true" outlineLevel="0" collapsed="false">
      <c r="A2584" s="4" t="s">
        <v>19223</v>
      </c>
      <c r="B2584" s="4" t="s">
        <v>19080</v>
      </c>
      <c r="C2584" s="4" t="s">
        <v>19224</v>
      </c>
      <c r="D2584" s="4" t="n">
        <v>2025</v>
      </c>
      <c r="E2584" s="4" t="s">
        <v>91</v>
      </c>
      <c r="F2584" s="4" t="s">
        <v>12901</v>
      </c>
      <c r="G2584" s="4" t="str">
        <f aca="false">IF(LEFT(I2584,3)="R1 ","L6",IF(D2584&gt;=2014,"L1",IF(D2584&gt;=1998,"L2",IF(D2584&gt;=1987,"L3",IF(D2584&gt;=1978,"L4",IF(D2584&gt;=1965,"L5","L6"))))))</f>
        <v>L1</v>
      </c>
      <c r="H2584" s="4" t="str">
        <f aca="false">IFERROR(INDEX(Lanes!$C$2:$C$60,MATCH(LEFT(I2584,FIND(" ",I2584)-1),Lanes!$A$2:$A$60,0)),"?")</f>
        <v>Core</v>
      </c>
      <c r="I2584" s="4" t="s">
        <v>11394</v>
      </c>
      <c r="J2584" s="4"/>
      <c r="K2584" s="4" t="s">
        <v>445</v>
      </c>
      <c r="L2584" s="4" t="s">
        <v>45</v>
      </c>
      <c r="M2584" s="4" t="s">
        <v>2413</v>
      </c>
      <c r="N2584" s="4"/>
      <c r="O2584" s="4" t="s">
        <v>19225</v>
      </c>
      <c r="P2584" s="2" t="s">
        <v>19226</v>
      </c>
      <c r="Q2584" s="2" t="s">
        <v>19227</v>
      </c>
      <c r="R2584" s="4" t="s">
        <v>50</v>
      </c>
      <c r="S2584" s="4" t="s">
        <v>19228</v>
      </c>
      <c r="T2584" s="4" t="s">
        <v>402</v>
      </c>
      <c r="U2584" s="4"/>
      <c r="V2584" s="4"/>
      <c r="W2584" s="4"/>
      <c r="X2584" s="2" t="s">
        <v>19229</v>
      </c>
      <c r="Y2584" s="4" t="s">
        <v>54</v>
      </c>
      <c r="Z2584" s="4"/>
      <c r="AA2584" s="4"/>
      <c r="AB2584" s="4"/>
    </row>
    <row r="2585" customFormat="false" ht="75" hidden="false" customHeight="true" outlineLevel="0" collapsed="false">
      <c r="A2585" s="4" t="s">
        <v>19230</v>
      </c>
      <c r="B2585" s="4" t="s">
        <v>19231</v>
      </c>
      <c r="C2585" s="4" t="s">
        <v>19232</v>
      </c>
      <c r="D2585" s="4" t="n">
        <v>2021</v>
      </c>
      <c r="E2585" s="4" t="s">
        <v>91</v>
      </c>
      <c r="F2585" s="4" t="s">
        <v>12901</v>
      </c>
      <c r="G2585" s="4" t="str">
        <f aca="false">IF(LEFT(I2585,3)="R1 ","L6",IF(D2585&gt;=2014,"L1",IF(D2585&gt;=1998,"L2",IF(D2585&gt;=1987,"L3",IF(D2585&gt;=1978,"L4",IF(D2585&gt;=1965,"L5","L6"))))))</f>
        <v>L1</v>
      </c>
      <c r="H2585" s="4" t="str">
        <f aca="false">IFERROR(INDEX(Lanes!$C$2:$C$60,MATCH(LEFT(I2585,FIND(" ",I2585)-1),Lanes!$A$2:$A$60,0)),"?")</f>
        <v>Core</v>
      </c>
      <c r="I2585" s="4" t="s">
        <v>11394</v>
      </c>
      <c r="J2585" s="4"/>
      <c r="K2585" s="4" t="s">
        <v>445</v>
      </c>
      <c r="L2585" s="4" t="s">
        <v>753</v>
      </c>
      <c r="M2585" s="4" t="s">
        <v>1993</v>
      </c>
      <c r="N2585" s="4"/>
      <c r="O2585" s="4" t="s">
        <v>19233</v>
      </c>
      <c r="P2585" s="2" t="s">
        <v>19234</v>
      </c>
      <c r="Q2585" s="2" t="s">
        <v>19235</v>
      </c>
      <c r="R2585" s="4" t="s">
        <v>50</v>
      </c>
      <c r="S2585" s="4" t="s">
        <v>19236</v>
      </c>
      <c r="T2585" s="4" t="s">
        <v>402</v>
      </c>
      <c r="U2585" s="4"/>
      <c r="V2585" s="4"/>
      <c r="W2585" s="4"/>
      <c r="X2585" s="2" t="s">
        <v>19237</v>
      </c>
      <c r="Y2585" s="4" t="s">
        <v>54</v>
      </c>
      <c r="Z2585" s="4"/>
      <c r="AA2585" s="4"/>
      <c r="AB2585" s="4"/>
    </row>
    <row r="2586" customFormat="false" ht="75" hidden="false" customHeight="true" outlineLevel="0" collapsed="false">
      <c r="A2586" s="4" t="s">
        <v>19238</v>
      </c>
      <c r="B2586" s="4" t="s">
        <v>19239</v>
      </c>
      <c r="C2586" s="4" t="s">
        <v>19240</v>
      </c>
      <c r="D2586" s="4" t="n">
        <v>2022</v>
      </c>
      <c r="E2586" s="4" t="s">
        <v>91</v>
      </c>
      <c r="F2586" s="4" t="s">
        <v>12901</v>
      </c>
      <c r="G2586" s="4" t="str">
        <f aca="false">IF(LEFT(I2586,3)="R1 ","L6",IF(D2586&gt;=2014,"L1",IF(D2586&gt;=1998,"L2",IF(D2586&gt;=1987,"L3",IF(D2586&gt;=1978,"L4",IF(D2586&gt;=1965,"L5","L6"))))))</f>
        <v>L1</v>
      </c>
      <c r="H2586" s="4" t="str">
        <f aca="false">IFERROR(INDEX(Lanes!$C$2:$C$60,MATCH(LEFT(I2586,FIND(" ",I2586)-1),Lanes!$A$2:$A$60,0)),"?")</f>
        <v>Core</v>
      </c>
      <c r="I2586" s="4" t="s">
        <v>5469</v>
      </c>
      <c r="J2586" s="4" t="s">
        <v>10545</v>
      </c>
      <c r="K2586" s="4" t="s">
        <v>44</v>
      </c>
      <c r="L2586" s="4" t="s">
        <v>753</v>
      </c>
      <c r="M2586" s="4" t="s">
        <v>19241</v>
      </c>
      <c r="N2586" s="4"/>
      <c r="O2586" s="4" t="s">
        <v>19242</v>
      </c>
      <c r="P2586" s="2" t="s">
        <v>19243</v>
      </c>
      <c r="Q2586" s="2" t="s">
        <v>19244</v>
      </c>
      <c r="R2586" s="4" t="s">
        <v>50</v>
      </c>
      <c r="S2586" s="4" t="s">
        <v>19245</v>
      </c>
      <c r="T2586" s="4" t="s">
        <v>402</v>
      </c>
      <c r="U2586" s="4"/>
      <c r="V2586" s="4"/>
      <c r="W2586" s="4"/>
      <c r="X2586" s="2" t="s">
        <v>19246</v>
      </c>
      <c r="Y2586" s="4" t="s">
        <v>54</v>
      </c>
      <c r="Z2586" s="4"/>
      <c r="AA2586" s="4"/>
      <c r="AB2586" s="4"/>
    </row>
    <row r="2587" customFormat="false" ht="75" hidden="false" customHeight="true" outlineLevel="0" collapsed="false">
      <c r="A2587" s="4" t="s">
        <v>19247</v>
      </c>
      <c r="B2587" s="4" t="s">
        <v>19248</v>
      </c>
      <c r="C2587" s="4" t="s">
        <v>19249</v>
      </c>
      <c r="D2587" s="4" t="n">
        <v>2026</v>
      </c>
      <c r="E2587" s="4" t="s">
        <v>91</v>
      </c>
      <c r="F2587" s="4" t="s">
        <v>12901</v>
      </c>
      <c r="G2587" s="4" t="str">
        <f aca="false">IF(LEFT(I2587,3)="R1 ","L6",IF(D2587&gt;=2014,"L1",IF(D2587&gt;=1998,"L2",IF(D2587&gt;=1987,"L3",IF(D2587&gt;=1978,"L4",IF(D2587&gt;=1965,"L5","L6"))))))</f>
        <v>L1</v>
      </c>
      <c r="H2587" s="4" t="str">
        <f aca="false">IFERROR(INDEX(Lanes!$C$2:$C$60,MATCH(LEFT(I2587,FIND(" ",I2587)-1),Lanes!$A$2:$A$60,0)),"?")</f>
        <v>Core</v>
      </c>
      <c r="I2587" s="4" t="s">
        <v>16811</v>
      </c>
      <c r="J2587" s="4"/>
      <c r="K2587" s="4" t="s">
        <v>471</v>
      </c>
      <c r="L2587" s="4" t="s">
        <v>753</v>
      </c>
      <c r="M2587" s="4" t="s">
        <v>1993</v>
      </c>
      <c r="N2587" s="4"/>
      <c r="O2587" s="4" t="s">
        <v>19250</v>
      </c>
      <c r="P2587" s="2" t="s">
        <v>19251</v>
      </c>
      <c r="Q2587" s="2" t="s">
        <v>19252</v>
      </c>
      <c r="R2587" s="4" t="s">
        <v>391</v>
      </c>
      <c r="S2587" s="4" t="s">
        <v>19253</v>
      </c>
      <c r="T2587" s="4" t="s">
        <v>402</v>
      </c>
      <c r="U2587" s="4"/>
      <c r="V2587" s="4"/>
      <c r="W2587" s="4"/>
      <c r="X2587" s="2" t="s">
        <v>19254</v>
      </c>
      <c r="Y2587" s="4" t="s">
        <v>77</v>
      </c>
      <c r="Z2587" s="4"/>
      <c r="AA2587" s="4"/>
      <c r="AB2587" s="4"/>
    </row>
    <row r="2588" customFormat="false" ht="75" hidden="false" customHeight="true" outlineLevel="0" collapsed="false">
      <c r="A2588" s="4" t="s">
        <v>19255</v>
      </c>
      <c r="B2588" s="4" t="s">
        <v>19256</v>
      </c>
      <c r="C2588" s="4" t="s">
        <v>19257</v>
      </c>
      <c r="D2588" s="4" t="n">
        <v>2026</v>
      </c>
      <c r="E2588" s="4" t="s">
        <v>91</v>
      </c>
      <c r="F2588" s="4" t="s">
        <v>12901</v>
      </c>
      <c r="G2588" s="4" t="str">
        <f aca="false">IF(LEFT(I2588,3)="R1 ","L6",IF(D2588&gt;=2014,"L1",IF(D2588&gt;=1998,"L2",IF(D2588&gt;=1987,"L3",IF(D2588&gt;=1978,"L4",IF(D2588&gt;=1965,"L5","L6"))))))</f>
        <v>L1</v>
      </c>
      <c r="H2588" s="4" t="str">
        <f aca="false">IFERROR(INDEX(Lanes!$C$2:$C$60,MATCH(LEFT(I2588,FIND(" ",I2588)-1),Lanes!$A$2:$A$60,0)),"?")</f>
        <v>Core</v>
      </c>
      <c r="I2588" s="4" t="s">
        <v>5469</v>
      </c>
      <c r="J2588" s="4"/>
      <c r="K2588" s="4" t="s">
        <v>44</v>
      </c>
      <c r="L2588" s="4" t="s">
        <v>753</v>
      </c>
      <c r="M2588" s="4" t="s">
        <v>1993</v>
      </c>
      <c r="N2588" s="4"/>
      <c r="O2588" s="4" t="s">
        <v>19258</v>
      </c>
      <c r="P2588" s="2" t="s">
        <v>19259</v>
      </c>
      <c r="Q2588" s="2" t="s">
        <v>19260</v>
      </c>
      <c r="R2588" s="4" t="s">
        <v>50</v>
      </c>
      <c r="S2588" s="4" t="s">
        <v>19261</v>
      </c>
      <c r="T2588" s="4" t="s">
        <v>107</v>
      </c>
      <c r="U2588" s="4"/>
      <c r="V2588" s="4"/>
      <c r="W2588" s="4"/>
      <c r="X2588" s="2" t="s">
        <v>19262</v>
      </c>
      <c r="Y2588" s="4" t="s">
        <v>54</v>
      </c>
      <c r="Z2588" s="4"/>
      <c r="AA2588" s="4"/>
      <c r="AB2588" s="4"/>
    </row>
    <row r="2589" customFormat="false" ht="75" hidden="false" customHeight="true" outlineLevel="0" collapsed="false">
      <c r="A2589" s="4" t="s">
        <v>19263</v>
      </c>
      <c r="B2589" s="4" t="s">
        <v>19264</v>
      </c>
      <c r="C2589" s="4" t="s">
        <v>19265</v>
      </c>
      <c r="D2589" s="4" t="n">
        <v>2023</v>
      </c>
      <c r="E2589" s="4" t="s">
        <v>91</v>
      </c>
      <c r="F2589" s="4" t="s">
        <v>17544</v>
      </c>
      <c r="G2589" s="4" t="str">
        <f aca="false">IF(LEFT(I2589,3)="R1 ","L6",IF(D2589&gt;=2014,"L1",IF(D2589&gt;=1998,"L2",IF(D2589&gt;=1987,"L3",IF(D2589&gt;=1978,"L4",IF(D2589&gt;=1965,"L5","L6"))))))</f>
        <v>L1</v>
      </c>
      <c r="H2589" s="4" t="str">
        <f aca="false">IFERROR(INDEX(Lanes!$C$2:$C$60,MATCH(LEFT(I2589,FIND(" ",I2589)-1),Lanes!$A$2:$A$60,0)),"?")</f>
        <v>Core</v>
      </c>
      <c r="I2589" s="4" t="s">
        <v>11259</v>
      </c>
      <c r="J2589" s="4"/>
      <c r="K2589" s="4" t="s">
        <v>249</v>
      </c>
      <c r="L2589" s="4" t="s">
        <v>753</v>
      </c>
      <c r="M2589" s="4" t="s">
        <v>19266</v>
      </c>
      <c r="N2589" s="4"/>
      <c r="O2589" s="4" t="s">
        <v>19267</v>
      </c>
      <c r="P2589" s="2" t="s">
        <v>19268</v>
      </c>
      <c r="Q2589" s="2" t="s">
        <v>19269</v>
      </c>
      <c r="R2589" s="4" t="s">
        <v>50</v>
      </c>
      <c r="S2589" s="4" t="s">
        <v>19270</v>
      </c>
      <c r="T2589" s="4" t="s">
        <v>107</v>
      </c>
      <c r="U2589" s="4"/>
      <c r="V2589" s="4" t="s">
        <v>12840</v>
      </c>
      <c r="W2589" s="4"/>
      <c r="X2589" s="2" t="s">
        <v>19271</v>
      </c>
      <c r="Y2589" s="4" t="s">
        <v>54</v>
      </c>
      <c r="Z2589" s="4"/>
      <c r="AA2589" s="4"/>
      <c r="AB2589" s="4"/>
    </row>
    <row r="2590" customFormat="false" ht="75" hidden="false" customHeight="true" outlineLevel="0" collapsed="false">
      <c r="A2590" s="4" t="s">
        <v>19272</v>
      </c>
      <c r="B2590" s="4" t="s">
        <v>19264</v>
      </c>
      <c r="C2590" s="4" t="s">
        <v>19273</v>
      </c>
      <c r="D2590" s="4" t="n">
        <v>2026</v>
      </c>
      <c r="E2590" s="4" t="s">
        <v>91</v>
      </c>
      <c r="F2590" s="4" t="s">
        <v>17544</v>
      </c>
      <c r="G2590" s="4" t="str">
        <f aca="false">IF(LEFT(I2590,3)="R1 ","L6",IF(D2590&gt;=2014,"L1",IF(D2590&gt;=1998,"L2",IF(D2590&gt;=1987,"L3",IF(D2590&gt;=1978,"L4",IF(D2590&gt;=1965,"L5","L6"))))))</f>
        <v>L1</v>
      </c>
      <c r="H2590" s="4" t="str">
        <f aca="false">IFERROR(INDEX(Lanes!$C$2:$C$60,MATCH(LEFT(I2590,FIND(" ",I2590)-1),Lanes!$A$2:$A$60,0)),"?")</f>
        <v>Core</v>
      </c>
      <c r="I2590" s="4" t="s">
        <v>11318</v>
      </c>
      <c r="J2590" s="4"/>
      <c r="K2590" s="4" t="s">
        <v>18464</v>
      </c>
      <c r="L2590" s="4" t="s">
        <v>352</v>
      </c>
      <c r="M2590" s="4" t="s">
        <v>19266</v>
      </c>
      <c r="N2590" s="4"/>
      <c r="O2590" s="4" t="s">
        <v>19274</v>
      </c>
      <c r="P2590" s="2" t="s">
        <v>19275</v>
      </c>
      <c r="Q2590" s="2" t="s">
        <v>19276</v>
      </c>
      <c r="R2590" s="4" t="s">
        <v>391</v>
      </c>
      <c r="S2590" s="4" t="s">
        <v>19277</v>
      </c>
      <c r="T2590" s="4" t="s">
        <v>402</v>
      </c>
      <c r="U2590" s="4"/>
      <c r="V2590" s="4" t="s">
        <v>11836</v>
      </c>
      <c r="W2590" s="4"/>
      <c r="X2590" s="2" t="s">
        <v>19278</v>
      </c>
      <c r="Y2590" s="4" t="s">
        <v>77</v>
      </c>
      <c r="Z2590" s="4"/>
      <c r="AA2590" s="4"/>
      <c r="AB2590" s="4"/>
    </row>
    <row r="2591" customFormat="false" ht="75" hidden="false" customHeight="true" outlineLevel="0" collapsed="false">
      <c r="A2591" s="4" t="s">
        <v>19279</v>
      </c>
      <c r="B2591" s="4" t="s">
        <v>13951</v>
      </c>
      <c r="C2591" s="4" t="s">
        <v>19280</v>
      </c>
      <c r="D2591" s="4" t="n">
        <v>1999</v>
      </c>
      <c r="E2591" s="4" t="s">
        <v>91</v>
      </c>
      <c r="F2591" s="4" t="s">
        <v>19281</v>
      </c>
      <c r="G2591" s="4" t="str">
        <f aca="false">IF(LEFT(I2591,3)="R1 ","L6",IF(D2591&gt;=2014,"L1",IF(D2591&gt;=1998,"L2",IF(D2591&gt;=1987,"L3",IF(D2591&gt;=1978,"L4",IF(D2591&gt;=1965,"L5","L6"))))))</f>
        <v>L2</v>
      </c>
      <c r="H2591" s="4" t="str">
        <f aca="false">IFERROR(INDEX(Lanes!$C$2:$C$60,MATCH(LEFT(I2591,FIND(" ",I2591)-1),Lanes!$A$2:$A$60,0)),"?")</f>
        <v>V</v>
      </c>
      <c r="I2591" s="4" t="s">
        <v>470</v>
      </c>
      <c r="J2591" s="4"/>
      <c r="K2591" s="4" t="s">
        <v>925</v>
      </c>
      <c r="L2591" s="4" t="s">
        <v>472</v>
      </c>
      <c r="M2591" s="4" t="s">
        <v>1696</v>
      </c>
      <c r="N2591" s="4" t="s">
        <v>19282</v>
      </c>
      <c r="O2591" s="4" t="s">
        <v>19283</v>
      </c>
      <c r="P2591" s="2" t="s">
        <v>19284</v>
      </c>
      <c r="Q2591" s="2" t="s">
        <v>19285</v>
      </c>
      <c r="R2591" s="4" t="s">
        <v>50</v>
      </c>
      <c r="S2591" s="4" t="s">
        <v>19286</v>
      </c>
      <c r="T2591" s="4" t="s">
        <v>107</v>
      </c>
      <c r="U2591" s="4"/>
      <c r="V2591" s="4"/>
      <c r="W2591" s="4"/>
      <c r="X2591" s="2" t="s">
        <v>19287</v>
      </c>
      <c r="Y2591" s="4" t="s">
        <v>77</v>
      </c>
      <c r="Z2591" s="4"/>
      <c r="AA2591" s="4"/>
      <c r="AB2591" s="4"/>
    </row>
    <row r="2592" customFormat="false" ht="75" hidden="false" customHeight="true" outlineLevel="0" collapsed="false">
      <c r="A2592" s="4" t="s">
        <v>19288</v>
      </c>
      <c r="B2592" s="4" t="s">
        <v>19289</v>
      </c>
      <c r="C2592" s="4" t="s">
        <v>19290</v>
      </c>
      <c r="D2592" s="4" t="n">
        <v>1998</v>
      </c>
      <c r="E2592" s="4" t="s">
        <v>91</v>
      </c>
      <c r="F2592" s="4" t="s">
        <v>19291</v>
      </c>
      <c r="G2592" s="4" t="str">
        <f aca="false">IF(LEFT(I2592,3)="R1 ","L6",IF(D2592&gt;=2014,"L1",IF(D2592&gt;=1998,"L2",IF(D2592&gt;=1987,"L3",IF(D2592&gt;=1978,"L4",IF(D2592&gt;=1965,"L5","L6"))))))</f>
        <v>L2</v>
      </c>
      <c r="H2592" s="4" t="str">
        <f aca="false">IFERROR(INDEX(Lanes!$C$2:$C$60,MATCH(LEFT(I2592,FIND(" ",I2592)-1),Lanes!$A$2:$A$60,0)),"?")</f>
        <v>V</v>
      </c>
      <c r="I2592" s="4" t="s">
        <v>470</v>
      </c>
      <c r="J2592" s="4"/>
      <c r="K2592" s="4" t="s">
        <v>351</v>
      </c>
      <c r="L2592" s="4" t="s">
        <v>472</v>
      </c>
      <c r="M2592" s="4" t="s">
        <v>19292</v>
      </c>
      <c r="N2592" s="4" t="s">
        <v>19282</v>
      </c>
      <c r="O2592" s="4" t="s">
        <v>19293</v>
      </c>
      <c r="P2592" s="2" t="s">
        <v>19294</v>
      </c>
      <c r="Q2592" s="2" t="s">
        <v>19295</v>
      </c>
      <c r="R2592" s="4" t="s">
        <v>50</v>
      </c>
      <c r="S2592" s="4" t="s">
        <v>19296</v>
      </c>
      <c r="T2592" s="4" t="s">
        <v>402</v>
      </c>
      <c r="U2592" s="4"/>
      <c r="V2592" s="4"/>
      <c r="W2592" s="4"/>
      <c r="X2592" s="2" t="s">
        <v>19297</v>
      </c>
      <c r="Y2592" s="4" t="s">
        <v>77</v>
      </c>
      <c r="Z2592" s="4"/>
      <c r="AA2592" s="4"/>
      <c r="AB2592" s="4"/>
    </row>
    <row r="2593" customFormat="false" ht="75" hidden="false" customHeight="true" outlineLevel="0" collapsed="false">
      <c r="A2593" s="4" t="s">
        <v>19298</v>
      </c>
      <c r="B2593" s="4" t="s">
        <v>19299</v>
      </c>
      <c r="C2593" s="4" t="s">
        <v>19300</v>
      </c>
      <c r="D2593" s="4" t="n">
        <v>1998</v>
      </c>
      <c r="E2593" s="4" t="s">
        <v>91</v>
      </c>
      <c r="F2593" s="4" t="s">
        <v>19301</v>
      </c>
      <c r="G2593" s="4" t="str">
        <f aca="false">IF(LEFT(I2593,3)="R1 ","L6",IF(D2593&gt;=2014,"L1",IF(D2593&gt;=1998,"L2",IF(D2593&gt;=1987,"L3",IF(D2593&gt;=1978,"L4",IF(D2593&gt;=1965,"L5","L6"))))))</f>
        <v>L2</v>
      </c>
      <c r="H2593" s="4" t="str">
        <f aca="false">IFERROR(INDEX(Lanes!$C$2:$C$60,MATCH(LEFT(I2593,FIND(" ",I2593)-1),Lanes!$A$2:$A$60,0)),"?")</f>
        <v>V</v>
      </c>
      <c r="I2593" s="4" t="s">
        <v>470</v>
      </c>
      <c r="J2593" s="4"/>
      <c r="K2593" s="4" t="s">
        <v>501</v>
      </c>
      <c r="L2593" s="4" t="s">
        <v>753</v>
      </c>
      <c r="M2593" s="4" t="s">
        <v>754</v>
      </c>
      <c r="N2593" s="4"/>
      <c r="O2593" s="4" t="s">
        <v>19302</v>
      </c>
      <c r="P2593" s="2" t="s">
        <v>19303</v>
      </c>
      <c r="Q2593" s="2" t="s">
        <v>19304</v>
      </c>
      <c r="R2593" s="4" t="s">
        <v>50</v>
      </c>
      <c r="S2593" s="4" t="s">
        <v>19305</v>
      </c>
      <c r="T2593" s="4" t="s">
        <v>402</v>
      </c>
      <c r="U2593" s="4"/>
      <c r="V2593" s="4"/>
      <c r="W2593" s="4"/>
      <c r="X2593" s="2" t="s">
        <v>19306</v>
      </c>
      <c r="Y2593" s="4" t="s">
        <v>77</v>
      </c>
      <c r="Z2593" s="4"/>
      <c r="AA2593" s="4"/>
      <c r="AB2593" s="4"/>
    </row>
    <row r="2594" customFormat="false" ht="75" hidden="false" customHeight="true" outlineLevel="0" collapsed="false">
      <c r="A2594" s="4" t="s">
        <v>19307</v>
      </c>
      <c r="B2594" s="4" t="s">
        <v>9641</v>
      </c>
      <c r="C2594" s="4" t="s">
        <v>19308</v>
      </c>
      <c r="D2594" s="4" t="n">
        <v>1969</v>
      </c>
      <c r="E2594" s="4" t="s">
        <v>91</v>
      </c>
      <c r="F2594" s="4" t="s">
        <v>5688</v>
      </c>
      <c r="G2594" s="4" t="str">
        <f aca="false">IF(LEFT(I2594,3)="R1 ","L6",IF(D2594&gt;=2014,"L1",IF(D2594&gt;=1998,"L2",IF(D2594&gt;=1987,"L3",IF(D2594&gt;=1978,"L4",IF(D2594&gt;=1965,"L5","L6"))))))</f>
        <v>L5</v>
      </c>
      <c r="H2594" s="4" t="str">
        <f aca="false">IFERROR(INDEX(Lanes!$C$2:$C$60,MATCH(LEFT(I2594,FIND(" ",I2594)-1),Lanes!$A$2:$A$60,0)),"?")</f>
        <v>V</v>
      </c>
      <c r="I2594" s="4" t="s">
        <v>9421</v>
      </c>
      <c r="J2594" s="4" t="s">
        <v>9546</v>
      </c>
      <c r="K2594" s="4" t="s">
        <v>2678</v>
      </c>
      <c r="L2594" s="4" t="s">
        <v>887</v>
      </c>
      <c r="M2594" s="4" t="s">
        <v>2871</v>
      </c>
      <c r="N2594" s="4"/>
      <c r="O2594" s="4" t="s">
        <v>19309</v>
      </c>
      <c r="P2594" s="2" t="s">
        <v>19310</v>
      </c>
      <c r="Q2594" s="2" t="s">
        <v>19311</v>
      </c>
      <c r="R2594" s="4" t="s">
        <v>50</v>
      </c>
      <c r="S2594" s="4" t="s">
        <v>19312</v>
      </c>
      <c r="T2594" s="4" t="s">
        <v>52</v>
      </c>
      <c r="U2594" s="4" t="s">
        <v>75</v>
      </c>
      <c r="V2594" s="4"/>
      <c r="W2594" s="4"/>
      <c r="X2594" s="2" t="s">
        <v>19313</v>
      </c>
      <c r="Y2594" s="4" t="s">
        <v>54</v>
      </c>
      <c r="Z2594" s="4"/>
      <c r="AA2594" s="4"/>
      <c r="AB2594" s="4"/>
    </row>
    <row r="2595" customFormat="false" ht="75" hidden="false" customHeight="true" outlineLevel="0" collapsed="false">
      <c r="A2595" s="4" t="s">
        <v>19314</v>
      </c>
      <c r="B2595" s="4" t="s">
        <v>4581</v>
      </c>
      <c r="C2595" s="4" t="s">
        <v>19315</v>
      </c>
      <c r="D2595" s="4" t="n">
        <v>1987</v>
      </c>
      <c r="E2595" s="4" t="s">
        <v>91</v>
      </c>
      <c r="F2595" s="4" t="s">
        <v>19316</v>
      </c>
      <c r="G2595" s="4" t="str">
        <f aca="false">IF(LEFT(I2595,3)="R1 ","L6",IF(D2595&gt;=2014,"L1",IF(D2595&gt;=1998,"L2",IF(D2595&gt;=1987,"L3",IF(D2595&gt;=1978,"L4",IF(D2595&gt;=1965,"L5","L6"))))))</f>
        <v>L3</v>
      </c>
      <c r="H2595" s="4" t="str">
        <f aca="false">IFERROR(INDEX(Lanes!$C$2:$C$60,MATCH(LEFT(I2595,FIND(" ",I2595)-1),Lanes!$A$2:$A$60,0)),"?")</f>
        <v>V</v>
      </c>
      <c r="I2595" s="4" t="s">
        <v>4508</v>
      </c>
      <c r="J2595" s="4"/>
      <c r="K2595" s="4" t="s">
        <v>501</v>
      </c>
      <c r="L2595" s="4" t="s">
        <v>2133</v>
      </c>
      <c r="M2595" s="4" t="s">
        <v>4509</v>
      </c>
      <c r="N2595" s="4" t="s">
        <v>19317</v>
      </c>
      <c r="O2595" s="4" t="s">
        <v>19318</v>
      </c>
      <c r="P2595" s="2" t="s">
        <v>19319</v>
      </c>
      <c r="Q2595" s="2" t="s">
        <v>19320</v>
      </c>
      <c r="R2595" s="4" t="s">
        <v>50</v>
      </c>
      <c r="S2595" s="4" t="s">
        <v>19321</v>
      </c>
      <c r="T2595" s="4" t="s">
        <v>52</v>
      </c>
      <c r="U2595" s="4"/>
      <c r="V2595" s="4"/>
      <c r="W2595" s="4"/>
      <c r="X2595" s="2" t="s">
        <v>19322</v>
      </c>
      <c r="Y2595" s="4" t="s">
        <v>54</v>
      </c>
      <c r="Z2595" s="4"/>
      <c r="AA2595" s="4"/>
      <c r="AB2595" s="4"/>
    </row>
    <row r="2596" customFormat="false" ht="75" hidden="false" customHeight="true" outlineLevel="0" collapsed="false">
      <c r="A2596" s="4" t="s">
        <v>19323</v>
      </c>
      <c r="B2596" s="4" t="s">
        <v>19324</v>
      </c>
      <c r="C2596" s="4" t="s">
        <v>19325</v>
      </c>
      <c r="D2596" s="4" t="n">
        <v>1999</v>
      </c>
      <c r="E2596" s="4" t="s">
        <v>91</v>
      </c>
      <c r="F2596" s="4" t="s">
        <v>19326</v>
      </c>
      <c r="G2596" s="4" t="str">
        <f aca="false">IF(LEFT(I2596,3)="R1 ","L6",IF(D2596&gt;=2014,"L1",IF(D2596&gt;=1998,"L2",IF(D2596&gt;=1987,"L3",IF(D2596&gt;=1978,"L4",IF(D2596&gt;=1965,"L5","L6"))))))</f>
        <v>L2</v>
      </c>
      <c r="H2596" s="4" t="str">
        <f aca="false">IFERROR(INDEX(Lanes!$C$2:$C$60,MATCH(LEFT(I2596,FIND(" ",I2596)-1),Lanes!$A$2:$A$60,0)),"?")</f>
        <v>V</v>
      </c>
      <c r="I2596" s="4" t="s">
        <v>470</v>
      </c>
      <c r="J2596" s="4" t="s">
        <v>386</v>
      </c>
      <c r="K2596" s="4" t="s">
        <v>387</v>
      </c>
      <c r="L2596" s="4" t="s">
        <v>472</v>
      </c>
      <c r="M2596" s="4" t="s">
        <v>1565</v>
      </c>
      <c r="N2596" s="4"/>
      <c r="O2596" s="4" t="s">
        <v>19327</v>
      </c>
      <c r="P2596" s="2" t="s">
        <v>19328</v>
      </c>
      <c r="Q2596" s="2" t="s">
        <v>19329</v>
      </c>
      <c r="R2596" s="4" t="s">
        <v>50</v>
      </c>
      <c r="S2596" s="4" t="s">
        <v>19330</v>
      </c>
      <c r="T2596" s="4" t="s">
        <v>402</v>
      </c>
      <c r="U2596" s="4"/>
      <c r="V2596" s="4"/>
      <c r="W2596" s="4"/>
      <c r="X2596" s="2" t="s">
        <v>19331</v>
      </c>
      <c r="Y2596" s="4" t="s">
        <v>54</v>
      </c>
      <c r="Z2596" s="4"/>
      <c r="AA2596" s="4"/>
      <c r="AB2596" s="4"/>
    </row>
    <row r="2597" customFormat="false" ht="75" hidden="false" customHeight="true" outlineLevel="0" collapsed="false">
      <c r="A2597" s="4" t="s">
        <v>19332</v>
      </c>
      <c r="B2597" s="4" t="s">
        <v>19333</v>
      </c>
      <c r="C2597" s="4" t="s">
        <v>19334</v>
      </c>
      <c r="D2597" s="4" t="n">
        <v>1987</v>
      </c>
      <c r="E2597" s="4" t="s">
        <v>91</v>
      </c>
      <c r="F2597" s="4" t="s">
        <v>19335</v>
      </c>
      <c r="G2597" s="4" t="str">
        <f aca="false">IF(LEFT(I2597,3)="R1 ","L6",IF(D2597&gt;=2014,"L1",IF(D2597&gt;=1998,"L2",IF(D2597&gt;=1987,"L3",IF(D2597&gt;=1978,"L4",IF(D2597&gt;=1965,"L5","L6"))))))</f>
        <v>L3</v>
      </c>
      <c r="H2597" s="4" t="str">
        <f aca="false">IFERROR(INDEX(Lanes!$C$2:$C$60,MATCH(LEFT(I2597,FIND(" ",I2597)-1),Lanes!$A$2:$A$60,0)),"?")</f>
        <v>V</v>
      </c>
      <c r="I2597" s="4" t="s">
        <v>3378</v>
      </c>
      <c r="J2597" s="4"/>
      <c r="K2597" s="4" t="s">
        <v>661</v>
      </c>
      <c r="L2597" s="4" t="s">
        <v>753</v>
      </c>
      <c r="M2597" s="4" t="s">
        <v>754</v>
      </c>
      <c r="N2597" s="4"/>
      <c r="O2597" s="4" t="s">
        <v>19336</v>
      </c>
      <c r="P2597" s="2" t="s">
        <v>19337</v>
      </c>
      <c r="Q2597" s="2" t="s">
        <v>19338</v>
      </c>
      <c r="R2597" s="4" t="s">
        <v>50</v>
      </c>
      <c r="S2597" s="4" t="s">
        <v>19339</v>
      </c>
      <c r="T2597" s="4" t="s">
        <v>402</v>
      </c>
      <c r="U2597" s="4"/>
      <c r="V2597" s="4"/>
      <c r="W2597" s="4"/>
      <c r="X2597" s="2" t="s">
        <v>19340</v>
      </c>
      <c r="Y2597" s="4" t="s">
        <v>77</v>
      </c>
      <c r="Z2597" s="4"/>
      <c r="AA2597" s="4"/>
      <c r="AB2597" s="4"/>
    </row>
    <row r="2598" customFormat="false" ht="75" hidden="false" customHeight="true" outlineLevel="0" collapsed="false">
      <c r="A2598" s="4" t="s">
        <v>19341</v>
      </c>
      <c r="B2598" s="4" t="s">
        <v>19342</v>
      </c>
      <c r="C2598" s="4" t="s">
        <v>19343</v>
      </c>
      <c r="D2598" s="4" t="n">
        <v>1985</v>
      </c>
      <c r="E2598" s="4" t="s">
        <v>91</v>
      </c>
      <c r="F2598" s="4" t="s">
        <v>19335</v>
      </c>
      <c r="G2598" s="4" t="str">
        <f aca="false">IF(LEFT(I2598,3)="R1 ","L6",IF(D2598&gt;=2014,"L1",IF(D2598&gt;=1998,"L2",IF(D2598&gt;=1987,"L3",IF(D2598&gt;=1978,"L4",IF(D2598&gt;=1965,"L5","L6"))))))</f>
        <v>L4</v>
      </c>
      <c r="H2598" s="4" t="str">
        <f aca="false">IFERROR(INDEX(Lanes!$C$2:$C$60,MATCH(LEFT(I2598,FIND(" ",I2598)-1),Lanes!$A$2:$A$60,0)),"?")</f>
        <v>V</v>
      </c>
      <c r="I2598" s="4" t="s">
        <v>3378</v>
      </c>
      <c r="J2598" s="4"/>
      <c r="K2598" s="4" t="s">
        <v>661</v>
      </c>
      <c r="L2598" s="4" t="s">
        <v>352</v>
      </c>
      <c r="M2598" s="4" t="s">
        <v>6394</v>
      </c>
      <c r="N2598" s="4"/>
      <c r="O2598" s="4" t="s">
        <v>19344</v>
      </c>
      <c r="P2598" s="2" t="s">
        <v>19345</v>
      </c>
      <c r="Q2598" s="2" t="s">
        <v>19346</v>
      </c>
      <c r="R2598" s="4" t="s">
        <v>50</v>
      </c>
      <c r="S2598" s="4" t="s">
        <v>19347</v>
      </c>
      <c r="T2598" s="4" t="s">
        <v>402</v>
      </c>
      <c r="U2598" s="4"/>
      <c r="V2598" s="4"/>
      <c r="W2598" s="4"/>
      <c r="X2598" s="2" t="s">
        <v>19348</v>
      </c>
      <c r="Y2598" s="4" t="s">
        <v>77</v>
      </c>
      <c r="Z2598" s="4"/>
      <c r="AA2598" s="4"/>
      <c r="AB2598" s="4"/>
    </row>
    <row r="2599" customFormat="false" ht="75" hidden="false" customHeight="true" outlineLevel="0" collapsed="false">
      <c r="A2599" s="4" t="s">
        <v>19349</v>
      </c>
      <c r="B2599" s="4" t="s">
        <v>19350</v>
      </c>
      <c r="C2599" s="4" t="s">
        <v>19351</v>
      </c>
      <c r="D2599" s="4" t="n">
        <v>1986</v>
      </c>
      <c r="E2599" s="4" t="s">
        <v>91</v>
      </c>
      <c r="F2599" s="4" t="s">
        <v>10210</v>
      </c>
      <c r="G2599" s="4" t="str">
        <f aca="false">IF(LEFT(I2599,3)="R1 ","L6",IF(D2599&gt;=2014,"L1",IF(D2599&gt;=1998,"L2",IF(D2599&gt;=1987,"L3",IF(D2599&gt;=1978,"L4",IF(D2599&gt;=1965,"L5","L6"))))))</f>
        <v>L4</v>
      </c>
      <c r="H2599" s="4" t="str">
        <f aca="false">IFERROR(INDEX(Lanes!$C$2:$C$60,MATCH(LEFT(I2599,FIND(" ",I2599)-1),Lanes!$A$2:$A$60,0)),"?")</f>
        <v>V</v>
      </c>
      <c r="I2599" s="4" t="s">
        <v>3378</v>
      </c>
      <c r="J2599" s="4"/>
      <c r="K2599" s="4" t="s">
        <v>661</v>
      </c>
      <c r="L2599" s="4" t="s">
        <v>753</v>
      </c>
      <c r="M2599" s="4" t="s">
        <v>754</v>
      </c>
      <c r="N2599" s="4"/>
      <c r="O2599" s="4" t="s">
        <v>19352</v>
      </c>
      <c r="P2599" s="2" t="s">
        <v>19353</v>
      </c>
      <c r="Q2599" s="2" t="s">
        <v>19354</v>
      </c>
      <c r="R2599" s="4" t="s">
        <v>391</v>
      </c>
      <c r="S2599" s="4" t="s">
        <v>19355</v>
      </c>
      <c r="T2599" s="4" t="s">
        <v>402</v>
      </c>
      <c r="U2599" s="4"/>
      <c r="V2599" s="4"/>
      <c r="W2599" s="4"/>
      <c r="X2599" s="2" t="s">
        <v>19356</v>
      </c>
      <c r="Y2599" s="4" t="s">
        <v>77</v>
      </c>
      <c r="Z2599" s="4"/>
      <c r="AA2599" s="4"/>
      <c r="AB2599" s="4"/>
    </row>
    <row r="2600" customFormat="false" ht="75" hidden="false" customHeight="true" outlineLevel="0" collapsed="false">
      <c r="A2600" s="4" t="s">
        <v>19357</v>
      </c>
      <c r="B2600" s="4" t="s">
        <v>19358</v>
      </c>
      <c r="C2600" s="4" t="s">
        <v>19358</v>
      </c>
      <c r="D2600" s="4" t="n">
        <v>1982</v>
      </c>
      <c r="E2600" s="4" t="s">
        <v>91</v>
      </c>
      <c r="F2600" s="4" t="s">
        <v>4152</v>
      </c>
      <c r="G2600" s="4" t="str">
        <f aca="false">IF(LEFT(I2600,3)="R1 ","L6",IF(D2600&gt;=2014,"L1",IF(D2600&gt;=1998,"L2",IF(D2600&gt;=1987,"L3",IF(D2600&gt;=1978,"L4",IF(D2600&gt;=1965,"L5","L6"))))))</f>
        <v>L4</v>
      </c>
      <c r="H2600" s="4" t="str">
        <f aca="false">IFERROR(INDEX(Lanes!$C$2:$C$60,MATCH(LEFT(I2600,FIND(" ",I2600)-1),Lanes!$A$2:$A$60,0)),"?")</f>
        <v>V</v>
      </c>
      <c r="I2600" s="4" t="s">
        <v>3378</v>
      </c>
      <c r="J2600" s="4"/>
      <c r="K2600" s="4" t="s">
        <v>661</v>
      </c>
      <c r="L2600" s="4" t="s">
        <v>45</v>
      </c>
      <c r="M2600" s="4" t="s">
        <v>1164</v>
      </c>
      <c r="N2600" s="4" t="s">
        <v>19359</v>
      </c>
      <c r="O2600" s="4" t="s">
        <v>19360</v>
      </c>
      <c r="P2600" s="2" t="s">
        <v>19361</v>
      </c>
      <c r="Q2600" s="2" t="s">
        <v>19362</v>
      </c>
      <c r="R2600" s="4" t="s">
        <v>50</v>
      </c>
      <c r="S2600" s="4" t="s">
        <v>19363</v>
      </c>
      <c r="T2600" s="4" t="s">
        <v>402</v>
      </c>
      <c r="U2600" s="4"/>
      <c r="V2600" s="4"/>
      <c r="W2600" s="4"/>
      <c r="X2600" s="2" t="s">
        <v>19364</v>
      </c>
      <c r="Y2600" s="4" t="s">
        <v>77</v>
      </c>
      <c r="Z2600" s="4"/>
      <c r="AA2600" s="4"/>
      <c r="AB2600" s="4"/>
    </row>
    <row r="2601" customFormat="false" ht="75" hidden="false" customHeight="true" outlineLevel="0" collapsed="false">
      <c r="A2601" s="4" t="s">
        <v>19365</v>
      </c>
      <c r="B2601" s="4" t="s">
        <v>19366</v>
      </c>
      <c r="C2601" s="4" t="s">
        <v>19367</v>
      </c>
      <c r="D2601" s="4" t="n">
        <v>1988</v>
      </c>
      <c r="E2601" s="4" t="s">
        <v>91</v>
      </c>
      <c r="F2601" s="4" t="s">
        <v>1602</v>
      </c>
      <c r="G2601" s="4" t="str">
        <f aca="false">IF(LEFT(I2601,3)="R1 ","L6",IF(D2601&gt;=2014,"L1",IF(D2601&gt;=1998,"L2",IF(D2601&gt;=1987,"L3",IF(D2601&gt;=1978,"L4",IF(D2601&gt;=1965,"L5","L6"))))))</f>
        <v>L3</v>
      </c>
      <c r="H2601" s="4" t="str">
        <f aca="false">IFERROR(INDEX(Lanes!$C$2:$C$60,MATCH(LEFT(I2601,FIND(" ",I2601)-1),Lanes!$A$2:$A$60,0)),"?")</f>
        <v>V</v>
      </c>
      <c r="I2601" s="4" t="s">
        <v>3378</v>
      </c>
      <c r="J2601" s="4"/>
      <c r="K2601" s="4" t="s">
        <v>661</v>
      </c>
      <c r="L2601" s="4" t="s">
        <v>352</v>
      </c>
      <c r="M2601" s="4" t="s">
        <v>6394</v>
      </c>
      <c r="N2601" s="4"/>
      <c r="O2601" s="4" t="s">
        <v>19368</v>
      </c>
      <c r="P2601" s="2" t="s">
        <v>19369</v>
      </c>
      <c r="Q2601" s="2" t="s">
        <v>19370</v>
      </c>
      <c r="R2601" s="4" t="s">
        <v>50</v>
      </c>
      <c r="S2601" s="4" t="s">
        <v>19371</v>
      </c>
      <c r="T2601" s="4" t="s">
        <v>402</v>
      </c>
      <c r="U2601" s="4"/>
      <c r="V2601" s="4"/>
      <c r="W2601" s="4"/>
      <c r="X2601" s="2" t="s">
        <v>19372</v>
      </c>
      <c r="Y2601" s="4" t="s">
        <v>77</v>
      </c>
      <c r="Z2601" s="4"/>
      <c r="AA2601" s="4"/>
      <c r="AB2601" s="4"/>
    </row>
    <row r="2602" customFormat="false" ht="75" hidden="false" customHeight="true" outlineLevel="0" collapsed="false">
      <c r="A2602" s="4" t="s">
        <v>19373</v>
      </c>
      <c r="B2602" s="4" t="s">
        <v>19374</v>
      </c>
      <c r="C2602" s="4" t="s">
        <v>19375</v>
      </c>
      <c r="D2602" s="4" t="n">
        <v>1986</v>
      </c>
      <c r="E2602" s="4" t="s">
        <v>91</v>
      </c>
      <c r="F2602" s="4" t="s">
        <v>4152</v>
      </c>
      <c r="G2602" s="4" t="str">
        <f aca="false">IF(LEFT(I2602,3)="R1 ","L6",IF(D2602&gt;=2014,"L1",IF(D2602&gt;=1998,"L2",IF(D2602&gt;=1987,"L3",IF(D2602&gt;=1978,"L4",IF(D2602&gt;=1965,"L5","L6"))))))</f>
        <v>L4</v>
      </c>
      <c r="H2602" s="4" t="str">
        <f aca="false">IFERROR(INDEX(Lanes!$C$2:$C$60,MATCH(LEFT(I2602,FIND(" ",I2602)-1),Lanes!$A$2:$A$60,0)),"?")</f>
        <v>V</v>
      </c>
      <c r="I2602" s="4" t="s">
        <v>3378</v>
      </c>
      <c r="J2602" s="4"/>
      <c r="K2602" s="4" t="s">
        <v>501</v>
      </c>
      <c r="L2602" s="4" t="s">
        <v>45</v>
      </c>
      <c r="M2602" s="4" t="s">
        <v>19376</v>
      </c>
      <c r="N2602" s="4"/>
      <c r="O2602" s="4" t="s">
        <v>19377</v>
      </c>
      <c r="P2602" s="2" t="s">
        <v>19378</v>
      </c>
      <c r="Q2602" s="2" t="s">
        <v>19379</v>
      </c>
      <c r="R2602" s="4" t="s">
        <v>50</v>
      </c>
      <c r="S2602" s="4" t="s">
        <v>19380</v>
      </c>
      <c r="T2602" s="4" t="s">
        <v>402</v>
      </c>
      <c r="U2602" s="4"/>
      <c r="V2602" s="4"/>
      <c r="W2602" s="4"/>
      <c r="X2602" s="2" t="s">
        <v>19381</v>
      </c>
      <c r="Y2602" s="4" t="s">
        <v>77</v>
      </c>
      <c r="Z2602" s="4"/>
      <c r="AA2602" s="4"/>
      <c r="AB2602" s="4"/>
    </row>
    <row r="2603" customFormat="false" ht="75" hidden="false" customHeight="true" outlineLevel="0" collapsed="false">
      <c r="A2603" s="4" t="s">
        <v>19382</v>
      </c>
      <c r="B2603" s="4" t="s">
        <v>4812</v>
      </c>
      <c r="C2603" s="4" t="s">
        <v>19383</v>
      </c>
      <c r="D2603" s="4" t="n">
        <v>1994</v>
      </c>
      <c r="E2603" s="4" t="s">
        <v>91</v>
      </c>
      <c r="F2603" s="4" t="s">
        <v>4507</v>
      </c>
      <c r="G2603" s="4" t="str">
        <f aca="false">IF(LEFT(I2603,3)="R1 ","L6",IF(D2603&gt;=2014,"L1",IF(D2603&gt;=1998,"L2",IF(D2603&gt;=1987,"L3",IF(D2603&gt;=1978,"L4",IF(D2603&gt;=1965,"L5","L6"))))))</f>
        <v>L3</v>
      </c>
      <c r="H2603" s="4" t="str">
        <f aca="false">IFERROR(INDEX(Lanes!$C$2:$C$60,MATCH(LEFT(I2603,FIND(" ",I2603)-1),Lanes!$A$2:$A$60,0)),"?")</f>
        <v>V</v>
      </c>
      <c r="I2603" s="4" t="s">
        <v>4508</v>
      </c>
      <c r="J2603" s="4"/>
      <c r="K2603" s="4" t="s">
        <v>501</v>
      </c>
      <c r="L2603" s="4" t="s">
        <v>2133</v>
      </c>
      <c r="M2603" s="4" t="s">
        <v>4509</v>
      </c>
      <c r="N2603" s="4" t="s">
        <v>19317</v>
      </c>
      <c r="O2603" s="4" t="s">
        <v>19384</v>
      </c>
      <c r="P2603" s="2" t="s">
        <v>19385</v>
      </c>
      <c r="Q2603" s="2" t="s">
        <v>19386</v>
      </c>
      <c r="R2603" s="4" t="s">
        <v>50</v>
      </c>
      <c r="S2603" s="4" t="s">
        <v>19387</v>
      </c>
      <c r="T2603" s="4" t="s">
        <v>402</v>
      </c>
      <c r="U2603" s="4"/>
      <c r="V2603" s="4"/>
      <c r="W2603" s="4"/>
      <c r="X2603" s="2" t="s">
        <v>19388</v>
      </c>
      <c r="Y2603" s="4" t="s">
        <v>77</v>
      </c>
      <c r="Z2603" s="4"/>
      <c r="AA2603" s="4"/>
      <c r="AB2603" s="4"/>
    </row>
    <row r="2604" customFormat="false" ht="75" hidden="false" customHeight="true" outlineLevel="0" collapsed="false">
      <c r="A2604" s="4" t="s">
        <v>19389</v>
      </c>
      <c r="B2604" s="4" t="s">
        <v>19390</v>
      </c>
      <c r="C2604" s="4" t="s">
        <v>19390</v>
      </c>
      <c r="D2604" s="4" t="n">
        <v>1958</v>
      </c>
      <c r="E2604" s="4" t="s">
        <v>91</v>
      </c>
      <c r="F2604" s="4" t="s">
        <v>81</v>
      </c>
      <c r="G2604" s="4" t="str">
        <f aca="false">IF(LEFT(I2604,3)="R1 ","L6",IF(D2604&gt;=2014,"L1",IF(D2604&gt;=1998,"L2",IF(D2604&gt;=1987,"L3",IF(D2604&gt;=1978,"L4",IF(D2604&gt;=1965,"L5","L6"))))))</f>
        <v>L6</v>
      </c>
      <c r="H2604" s="4" t="str">
        <f aca="false">IFERROR(INDEX(Lanes!$C$2:$C$60,MATCH(LEFT(I2604,FIND(" ",I2604)-1),Lanes!$A$2:$A$60,0)),"?")</f>
        <v>V</v>
      </c>
      <c r="I2604" s="4" t="s">
        <v>43</v>
      </c>
      <c r="J2604" s="4"/>
      <c r="K2604" s="4" t="s">
        <v>202</v>
      </c>
      <c r="L2604" s="4" t="s">
        <v>753</v>
      </c>
      <c r="M2604" s="4" t="s">
        <v>316</v>
      </c>
      <c r="N2604" s="4"/>
      <c r="O2604" s="4" t="s">
        <v>19391</v>
      </c>
      <c r="P2604" s="2" t="s">
        <v>19392</v>
      </c>
      <c r="Q2604" s="2" t="s">
        <v>19393</v>
      </c>
      <c r="R2604" s="4" t="s">
        <v>50</v>
      </c>
      <c r="S2604" s="4" t="s">
        <v>19394</v>
      </c>
      <c r="T2604" s="4" t="s">
        <v>52</v>
      </c>
      <c r="U2604" s="4"/>
      <c r="V2604" s="4"/>
      <c r="W2604" s="4"/>
      <c r="X2604" s="2" t="s">
        <v>19395</v>
      </c>
      <c r="Y2604" s="4" t="s">
        <v>54</v>
      </c>
      <c r="Z2604" s="4"/>
      <c r="AA2604" s="4"/>
      <c r="AB2604" s="4"/>
    </row>
    <row r="2605" customFormat="false" ht="75" hidden="false" customHeight="true" outlineLevel="0" collapsed="false">
      <c r="A2605" s="4" t="s">
        <v>19396</v>
      </c>
      <c r="B2605" s="4" t="s">
        <v>5145</v>
      </c>
      <c r="C2605" s="4" t="s">
        <v>19397</v>
      </c>
      <c r="D2605" s="4" t="n">
        <v>1984</v>
      </c>
      <c r="E2605" s="4" t="s">
        <v>91</v>
      </c>
      <c r="F2605" s="4" t="s">
        <v>4889</v>
      </c>
      <c r="G2605" s="4" t="str">
        <f aca="false">IF(LEFT(I2605,3)="R1 ","L6",IF(D2605&gt;=2014,"L1",IF(D2605&gt;=1998,"L2",IF(D2605&gt;=1987,"L3",IF(D2605&gt;=1978,"L4",IF(D2605&gt;=1965,"L5","L6"))))))</f>
        <v>L4</v>
      </c>
      <c r="H2605" s="4" t="str">
        <f aca="false">IFERROR(INDEX(Lanes!$C$2:$C$60,MATCH(LEFT(I2605,FIND(" ",I2605)-1),Lanes!$A$2:$A$60,0)),"?")</f>
        <v>V</v>
      </c>
      <c r="I2605" s="4" t="s">
        <v>4890</v>
      </c>
      <c r="J2605" s="4"/>
      <c r="K2605" s="4" t="s">
        <v>429</v>
      </c>
      <c r="L2605" s="4" t="s">
        <v>93</v>
      </c>
      <c r="M2605" s="4" t="s">
        <v>5147</v>
      </c>
      <c r="N2605" s="4" t="s">
        <v>19398</v>
      </c>
      <c r="O2605" s="4" t="s">
        <v>19399</v>
      </c>
      <c r="P2605" s="2" t="s">
        <v>19400</v>
      </c>
      <c r="Q2605" s="2" t="s">
        <v>19401</v>
      </c>
      <c r="R2605" s="4" t="s">
        <v>50</v>
      </c>
      <c r="S2605" s="4" t="s">
        <v>19402</v>
      </c>
      <c r="T2605" s="4" t="s">
        <v>402</v>
      </c>
      <c r="U2605" s="4"/>
      <c r="V2605" s="4"/>
      <c r="W2605" s="4"/>
      <c r="X2605" s="2" t="s">
        <v>19403</v>
      </c>
      <c r="Y2605" s="4" t="s">
        <v>54</v>
      </c>
      <c r="Z2605" s="4"/>
      <c r="AA2605" s="4"/>
      <c r="AB2605" s="4"/>
    </row>
    <row r="2606" customFormat="false" ht="75" hidden="false" customHeight="true" outlineLevel="0" collapsed="false">
      <c r="A2606" s="4" t="s">
        <v>19404</v>
      </c>
      <c r="B2606" s="4" t="s">
        <v>5145</v>
      </c>
      <c r="C2606" s="4" t="s">
        <v>19405</v>
      </c>
      <c r="D2606" s="4" t="n">
        <v>1988</v>
      </c>
      <c r="E2606" s="4" t="s">
        <v>91</v>
      </c>
      <c r="F2606" s="4" t="s">
        <v>19406</v>
      </c>
      <c r="G2606" s="4" t="str">
        <f aca="false">IF(LEFT(I2606,3)="R1 ","L6",IF(D2606&gt;=2014,"L1",IF(D2606&gt;=1998,"L2",IF(D2606&gt;=1987,"L3",IF(D2606&gt;=1978,"L4",IF(D2606&gt;=1965,"L5","L6"))))))</f>
        <v>L3</v>
      </c>
      <c r="H2606" s="4" t="str">
        <f aca="false">IFERROR(INDEX(Lanes!$C$2:$C$60,MATCH(LEFT(I2606,FIND(" ",I2606)-1),Lanes!$A$2:$A$60,0)),"?")</f>
        <v>V</v>
      </c>
      <c r="I2606" s="4" t="s">
        <v>4890</v>
      </c>
      <c r="J2606" s="4"/>
      <c r="K2606" s="4" t="s">
        <v>429</v>
      </c>
      <c r="L2606" s="4" t="s">
        <v>93</v>
      </c>
      <c r="M2606" s="4" t="s">
        <v>5147</v>
      </c>
      <c r="N2606" s="4" t="s">
        <v>19398</v>
      </c>
      <c r="O2606" s="4" t="s">
        <v>19407</v>
      </c>
      <c r="P2606" s="2" t="s">
        <v>19408</v>
      </c>
      <c r="Q2606" s="2" t="s">
        <v>19409</v>
      </c>
      <c r="R2606" s="4" t="s">
        <v>50</v>
      </c>
      <c r="S2606" s="4" t="s">
        <v>19410</v>
      </c>
      <c r="T2606" s="4" t="s">
        <v>402</v>
      </c>
      <c r="U2606" s="4"/>
      <c r="V2606" s="4"/>
      <c r="W2606" s="4"/>
      <c r="X2606" s="2" t="s">
        <v>19411</v>
      </c>
      <c r="Y2606" s="4" t="s">
        <v>54</v>
      </c>
      <c r="Z2606" s="4"/>
      <c r="AA2606" s="4"/>
      <c r="AB2606" s="4"/>
    </row>
    <row r="2607" customFormat="false" ht="75" hidden="false" customHeight="true" outlineLevel="0" collapsed="false">
      <c r="A2607" s="4" t="s">
        <v>19412</v>
      </c>
      <c r="B2607" s="4" t="s">
        <v>5637</v>
      </c>
      <c r="C2607" s="4" t="s">
        <v>19413</v>
      </c>
      <c r="D2607" s="4" t="n">
        <v>1998</v>
      </c>
      <c r="E2607" s="4" t="s">
        <v>91</v>
      </c>
      <c r="F2607" s="4" t="s">
        <v>5639</v>
      </c>
      <c r="G2607" s="4" t="str">
        <f aca="false">IF(LEFT(I2607,3)="R1 ","L6",IF(D2607&gt;=2014,"L1",IF(D2607&gt;=1998,"L2",IF(D2607&gt;=1987,"L3",IF(D2607&gt;=1978,"L4",IF(D2607&gt;=1965,"L5","L6"))))))</f>
        <v>L2</v>
      </c>
      <c r="H2607" s="4" t="str">
        <f aca="false">IFERROR(INDEX(Lanes!$C$2:$C$60,MATCH(LEFT(I2607,FIND(" ",I2607)-1),Lanes!$A$2:$A$60,0)),"?")</f>
        <v>V</v>
      </c>
      <c r="I2607" s="4" t="s">
        <v>5178</v>
      </c>
      <c r="J2607" s="4"/>
      <c r="K2607" s="4" t="s">
        <v>44</v>
      </c>
      <c r="L2607" s="4" t="s">
        <v>45</v>
      </c>
      <c r="M2607" s="4" t="s">
        <v>1982</v>
      </c>
      <c r="N2607" s="4"/>
      <c r="O2607" s="4" t="s">
        <v>19414</v>
      </c>
      <c r="P2607" s="2" t="s">
        <v>19415</v>
      </c>
      <c r="Q2607" s="2" t="s">
        <v>19416</v>
      </c>
      <c r="R2607" s="4" t="s">
        <v>50</v>
      </c>
      <c r="S2607" s="4" t="s">
        <v>19417</v>
      </c>
      <c r="T2607" s="4" t="s">
        <v>402</v>
      </c>
      <c r="U2607" s="4"/>
      <c r="V2607" s="4"/>
      <c r="W2607" s="4"/>
      <c r="X2607" s="2" t="s">
        <v>19418</v>
      </c>
      <c r="Y2607" s="4" t="s">
        <v>77</v>
      </c>
      <c r="Z2607" s="4"/>
      <c r="AA2607" s="4"/>
      <c r="AB2607" s="4"/>
    </row>
    <row r="2608" customFormat="false" ht="75" hidden="false" customHeight="true" outlineLevel="0" collapsed="false">
      <c r="A2608" s="4" t="s">
        <v>19419</v>
      </c>
      <c r="B2608" s="4" t="s">
        <v>5547</v>
      </c>
      <c r="C2608" s="4" t="s">
        <v>19420</v>
      </c>
      <c r="D2608" s="4" t="n">
        <v>2002</v>
      </c>
      <c r="E2608" s="4" t="s">
        <v>91</v>
      </c>
      <c r="F2608" s="4" t="s">
        <v>19421</v>
      </c>
      <c r="G2608" s="4" t="str">
        <f aca="false">IF(LEFT(I2608,3)="R1 ","L6",IF(D2608&gt;=2014,"L1",IF(D2608&gt;=1998,"L2",IF(D2608&gt;=1987,"L3",IF(D2608&gt;=1978,"L4",IF(D2608&gt;=1965,"L5","L6"))))))</f>
        <v>L2</v>
      </c>
      <c r="H2608" s="4" t="str">
        <f aca="false">IFERROR(INDEX(Lanes!$C$2:$C$60,MATCH(LEFT(I2608,FIND(" ",I2608)-1),Lanes!$A$2:$A$60,0)),"?")</f>
        <v>V</v>
      </c>
      <c r="I2608" s="4" t="s">
        <v>5178</v>
      </c>
      <c r="J2608" s="4" t="s">
        <v>9546</v>
      </c>
      <c r="K2608" s="4" t="s">
        <v>44</v>
      </c>
      <c r="L2608" s="4" t="s">
        <v>753</v>
      </c>
      <c r="M2608" s="4" t="s">
        <v>19422</v>
      </c>
      <c r="N2608" s="4"/>
      <c r="O2608" s="4" t="s">
        <v>19423</v>
      </c>
      <c r="P2608" s="2" t="s">
        <v>19424</v>
      </c>
      <c r="Q2608" s="2" t="s">
        <v>19425</v>
      </c>
      <c r="R2608" s="4" t="s">
        <v>50</v>
      </c>
      <c r="S2608" s="4" t="s">
        <v>19426</v>
      </c>
      <c r="T2608" s="4" t="s">
        <v>402</v>
      </c>
      <c r="U2608" s="4"/>
      <c r="V2608" s="4"/>
      <c r="W2608" s="4"/>
      <c r="X2608" s="2" t="s">
        <v>19427</v>
      </c>
      <c r="Y2608" s="4" t="s">
        <v>54</v>
      </c>
      <c r="Z2608" s="4"/>
      <c r="AA2608" s="4"/>
      <c r="AB2608" s="4"/>
    </row>
    <row r="2609" customFormat="false" ht="75" hidden="false" customHeight="true" outlineLevel="0" collapsed="false">
      <c r="A2609" s="4" t="s">
        <v>19428</v>
      </c>
      <c r="B2609" s="4" t="s">
        <v>5547</v>
      </c>
      <c r="C2609" s="4" t="s">
        <v>19429</v>
      </c>
      <c r="D2609" s="4" t="n">
        <v>2009</v>
      </c>
      <c r="E2609" s="4" t="s">
        <v>91</v>
      </c>
      <c r="F2609" s="4" t="s">
        <v>19430</v>
      </c>
      <c r="G2609" s="4" t="str">
        <f aca="false">IF(LEFT(I2609,3)="R1 ","L6",IF(D2609&gt;=2014,"L1",IF(D2609&gt;=1998,"L2",IF(D2609&gt;=1987,"L3",IF(D2609&gt;=1978,"L4",IF(D2609&gt;=1965,"L5","L6"))))))</f>
        <v>L2</v>
      </c>
      <c r="H2609" s="4" t="str">
        <f aca="false">IFERROR(INDEX(Lanes!$C$2:$C$60,MATCH(LEFT(I2609,FIND(" ",I2609)-1),Lanes!$A$2:$A$60,0)),"?")</f>
        <v>V</v>
      </c>
      <c r="I2609" s="4" t="s">
        <v>5178</v>
      </c>
      <c r="J2609" s="4" t="s">
        <v>9546</v>
      </c>
      <c r="K2609" s="4" t="s">
        <v>44</v>
      </c>
      <c r="L2609" s="4" t="s">
        <v>753</v>
      </c>
      <c r="M2609" s="4" t="s">
        <v>19422</v>
      </c>
      <c r="N2609" s="4"/>
      <c r="O2609" s="4" t="s">
        <v>19431</v>
      </c>
      <c r="P2609" s="2" t="s">
        <v>19432</v>
      </c>
      <c r="Q2609" s="2" t="s">
        <v>19433</v>
      </c>
      <c r="R2609" s="4" t="s">
        <v>50</v>
      </c>
      <c r="S2609" s="4" t="s">
        <v>19434</v>
      </c>
      <c r="T2609" s="4" t="s">
        <v>402</v>
      </c>
      <c r="U2609" s="4"/>
      <c r="V2609" s="4"/>
      <c r="W2609" s="4"/>
      <c r="X2609" s="2" t="s">
        <v>19435</v>
      </c>
      <c r="Y2609" s="4" t="s">
        <v>54</v>
      </c>
      <c r="Z2609" s="4"/>
      <c r="AA2609" s="4"/>
      <c r="AB2609" s="4"/>
    </row>
    <row r="2610" customFormat="false" ht="75" hidden="false" customHeight="true" outlineLevel="0" collapsed="false">
      <c r="A2610" s="4" t="s">
        <v>19436</v>
      </c>
      <c r="B2610" s="4" t="s">
        <v>19437</v>
      </c>
      <c r="C2610" s="4" t="s">
        <v>19438</v>
      </c>
      <c r="D2610" s="4" t="n">
        <v>1988</v>
      </c>
      <c r="E2610" s="4" t="s">
        <v>91</v>
      </c>
      <c r="F2610" s="4" t="s">
        <v>19439</v>
      </c>
      <c r="G2610" s="4" t="str">
        <f aca="false">IF(LEFT(I2610,3)="R1 ","L6",IF(D2610&gt;=2014,"L1",IF(D2610&gt;=1998,"L2",IF(D2610&gt;=1987,"L3",IF(D2610&gt;=1978,"L4",IF(D2610&gt;=1965,"L5","L6"))))))</f>
        <v>L3</v>
      </c>
      <c r="H2610" s="4" t="str">
        <f aca="false">IFERROR(INDEX(Lanes!$C$2:$C$60,MATCH(LEFT(I2610,FIND(" ",I2610)-1),Lanes!$A$2:$A$60,0)),"?")</f>
        <v>V</v>
      </c>
      <c r="I2610" s="4" t="s">
        <v>4508</v>
      </c>
      <c r="J2610" s="4" t="s">
        <v>16930</v>
      </c>
      <c r="K2610" s="4" t="s">
        <v>525</v>
      </c>
      <c r="L2610" s="4" t="s">
        <v>2133</v>
      </c>
      <c r="M2610" s="4" t="s">
        <v>4614</v>
      </c>
      <c r="N2610" s="4" t="s">
        <v>19317</v>
      </c>
      <c r="O2610" s="4" t="s">
        <v>19440</v>
      </c>
      <c r="P2610" s="2" t="s">
        <v>19441</v>
      </c>
      <c r="Q2610" s="2" t="s">
        <v>19442</v>
      </c>
      <c r="R2610" s="4" t="s">
        <v>50</v>
      </c>
      <c r="S2610" s="4" t="s">
        <v>19443</v>
      </c>
      <c r="T2610" s="4" t="s">
        <v>402</v>
      </c>
      <c r="U2610" s="4"/>
      <c r="V2610" s="4"/>
      <c r="W2610" s="4"/>
      <c r="X2610" s="2" t="s">
        <v>19444</v>
      </c>
      <c r="Y2610" s="4" t="s">
        <v>54</v>
      </c>
      <c r="Z2610" s="4"/>
      <c r="AA2610" s="4"/>
      <c r="AB2610" s="4"/>
    </row>
    <row r="2611" customFormat="false" ht="75" hidden="false" customHeight="true" outlineLevel="0" collapsed="false">
      <c r="A2611" s="4" t="s">
        <v>19445</v>
      </c>
      <c r="B2611" s="4" t="s">
        <v>19446</v>
      </c>
      <c r="C2611" s="4" t="s">
        <v>19447</v>
      </c>
      <c r="D2611" s="4" t="n">
        <v>1987</v>
      </c>
      <c r="E2611" s="4" t="s">
        <v>91</v>
      </c>
      <c r="F2611" s="4" t="s">
        <v>1142</v>
      </c>
      <c r="G2611" s="4" t="str">
        <f aca="false">IF(LEFT(I2611,3)="R1 ","L6",IF(D2611&gt;=2014,"L1",IF(D2611&gt;=1998,"L2",IF(D2611&gt;=1987,"L3",IF(D2611&gt;=1978,"L4",IF(D2611&gt;=1965,"L5","L6"))))))</f>
        <v>L3</v>
      </c>
      <c r="H2611" s="4" t="str">
        <f aca="false">IFERROR(INDEX(Lanes!$C$2:$C$60,MATCH(LEFT(I2611,FIND(" ",I2611)-1),Lanes!$A$2:$A$60,0)),"?")</f>
        <v>V</v>
      </c>
      <c r="I2611" s="4" t="s">
        <v>4508</v>
      </c>
      <c r="J2611" s="4"/>
      <c r="K2611" s="4" t="s">
        <v>351</v>
      </c>
      <c r="L2611" s="4" t="s">
        <v>2133</v>
      </c>
      <c r="M2611" s="4" t="s">
        <v>4855</v>
      </c>
      <c r="N2611" s="4"/>
      <c r="O2611" s="4" t="s">
        <v>19448</v>
      </c>
      <c r="P2611" s="2" t="s">
        <v>19449</v>
      </c>
      <c r="Q2611" s="2" t="s">
        <v>19450</v>
      </c>
      <c r="R2611" s="4" t="s">
        <v>50</v>
      </c>
      <c r="S2611" s="4" t="s">
        <v>19451</v>
      </c>
      <c r="T2611" s="4" t="s">
        <v>402</v>
      </c>
      <c r="U2611" s="4"/>
      <c r="V2611" s="4"/>
      <c r="W2611" s="4"/>
      <c r="X2611" s="2" t="s">
        <v>19452</v>
      </c>
      <c r="Y2611" s="4" t="s">
        <v>77</v>
      </c>
      <c r="Z2611" s="4"/>
      <c r="AA2611" s="4"/>
      <c r="AB2611" s="4"/>
    </row>
    <row r="2612" customFormat="false" ht="75" hidden="false" customHeight="true" outlineLevel="0" collapsed="false">
      <c r="A2612" s="4" t="s">
        <v>19453</v>
      </c>
      <c r="B2612" s="4" t="s">
        <v>19454</v>
      </c>
      <c r="C2612" s="4" t="s">
        <v>19455</v>
      </c>
      <c r="D2612" s="4" t="n">
        <v>1997</v>
      </c>
      <c r="E2612" s="4" t="s">
        <v>91</v>
      </c>
      <c r="F2612" s="4" t="s">
        <v>1142</v>
      </c>
      <c r="G2612" s="4" t="str">
        <f aca="false">IF(LEFT(I2612,3)="R1 ","L6",IF(D2612&gt;=2014,"L1",IF(D2612&gt;=1998,"L2",IF(D2612&gt;=1987,"L3",IF(D2612&gt;=1978,"L4",IF(D2612&gt;=1965,"L5","L6"))))))</f>
        <v>L3</v>
      </c>
      <c r="H2612" s="4" t="str">
        <f aca="false">IFERROR(INDEX(Lanes!$C$2:$C$60,MATCH(LEFT(I2612,FIND(" ",I2612)-1),Lanes!$A$2:$A$60,0)),"?")</f>
        <v>V</v>
      </c>
      <c r="I2612" s="4" t="s">
        <v>2160</v>
      </c>
      <c r="J2612" s="4" t="s">
        <v>9388</v>
      </c>
      <c r="K2612" s="4" t="s">
        <v>2528</v>
      </c>
      <c r="L2612" s="4" t="s">
        <v>472</v>
      </c>
      <c r="M2612" s="4" t="s">
        <v>2345</v>
      </c>
      <c r="N2612" s="4" t="s">
        <v>19456</v>
      </c>
      <c r="O2612" s="4" t="s">
        <v>19457</v>
      </c>
      <c r="P2612" s="2" t="s">
        <v>19458</v>
      </c>
      <c r="Q2612" s="2" t="s">
        <v>19459</v>
      </c>
      <c r="R2612" s="4" t="s">
        <v>50</v>
      </c>
      <c r="S2612" s="4" t="s">
        <v>19460</v>
      </c>
      <c r="T2612" s="4" t="s">
        <v>107</v>
      </c>
      <c r="U2612" s="4"/>
      <c r="V2612" s="4"/>
      <c r="W2612" s="4"/>
      <c r="X2612" s="2" t="s">
        <v>19461</v>
      </c>
      <c r="Y2612" s="4" t="s">
        <v>77</v>
      </c>
      <c r="Z2612" s="4"/>
      <c r="AA2612" s="4"/>
      <c r="AB2612" s="4"/>
    </row>
    <row r="2613" customFormat="false" ht="75" hidden="false" customHeight="true" outlineLevel="0" collapsed="false">
      <c r="A2613" s="4" t="s">
        <v>19462</v>
      </c>
      <c r="B2613" s="4" t="s">
        <v>9141</v>
      </c>
      <c r="C2613" s="4" t="s">
        <v>19463</v>
      </c>
      <c r="D2613" s="4" t="n">
        <v>2023</v>
      </c>
      <c r="E2613" s="4" t="s">
        <v>91</v>
      </c>
      <c r="F2613" s="4" t="s">
        <v>19464</v>
      </c>
      <c r="G2613" s="4" t="str">
        <f aca="false">IF(LEFT(I2613,3)="R1 ","L6",IF(D2613&gt;=2014,"L1",IF(D2613&gt;=1998,"L2",IF(D2613&gt;=1987,"L3",IF(D2613&gt;=1978,"L4",IF(D2613&gt;=1965,"L5","L6"))))))</f>
        <v>L1</v>
      </c>
      <c r="H2613" s="4" t="str">
        <f aca="false">IFERROR(INDEX(Lanes!$C$2:$C$60,MATCH(LEFT(I2613,FIND(" ",I2613)-1),Lanes!$A$2:$A$60,0)),"?")</f>
        <v>V</v>
      </c>
      <c r="I2613" s="4" t="s">
        <v>8998</v>
      </c>
      <c r="J2613" s="4"/>
      <c r="K2613" s="4" t="s">
        <v>3617</v>
      </c>
      <c r="L2613" s="4" t="s">
        <v>352</v>
      </c>
      <c r="M2613" s="4" t="s">
        <v>167</v>
      </c>
      <c r="N2613" s="4"/>
      <c r="O2613" s="4" t="s">
        <v>19465</v>
      </c>
      <c r="P2613" s="2" t="s">
        <v>19466</v>
      </c>
      <c r="Q2613" s="2" t="s">
        <v>19467</v>
      </c>
      <c r="R2613" s="4" t="s">
        <v>50</v>
      </c>
      <c r="S2613" s="4" t="s">
        <v>19468</v>
      </c>
      <c r="T2613" s="4" t="s">
        <v>107</v>
      </c>
      <c r="U2613" s="4"/>
      <c r="V2613" s="4"/>
      <c r="W2613" s="4"/>
      <c r="X2613" s="2" t="s">
        <v>19469</v>
      </c>
      <c r="Y2613" s="4" t="s">
        <v>54</v>
      </c>
      <c r="Z2613" s="4"/>
      <c r="AA2613" s="4"/>
      <c r="AB2613" s="4"/>
    </row>
    <row r="2614" customFormat="false" ht="75" hidden="false" customHeight="true" outlineLevel="0" collapsed="false">
      <c r="A2614" s="4" t="s">
        <v>19470</v>
      </c>
      <c r="B2614" s="4" t="s">
        <v>19471</v>
      </c>
      <c r="C2614" s="4" t="s">
        <v>19472</v>
      </c>
      <c r="D2614" s="4" t="n">
        <v>2024</v>
      </c>
      <c r="E2614" s="4" t="s">
        <v>91</v>
      </c>
      <c r="F2614" s="4" t="s">
        <v>19473</v>
      </c>
      <c r="G2614" s="4" t="str">
        <f aca="false">IF(LEFT(I2614,3)="R1 ","L6",IF(D2614&gt;=2014,"L1",IF(D2614&gt;=1998,"L2",IF(D2614&gt;=1987,"L3",IF(D2614&gt;=1978,"L4",IF(D2614&gt;=1965,"L5","L6"))))))</f>
        <v>L1</v>
      </c>
      <c r="H2614" s="4" t="str">
        <f aca="false">IFERROR(INDEX(Lanes!$C$2:$C$60,MATCH(LEFT(I2614,FIND(" ",I2614)-1),Lanes!$A$2:$A$60,0)),"?")</f>
        <v>Core</v>
      </c>
      <c r="I2614" s="4" t="s">
        <v>11394</v>
      </c>
      <c r="J2614" s="4"/>
      <c r="K2614" s="4" t="s">
        <v>445</v>
      </c>
      <c r="L2614" s="4" t="s">
        <v>472</v>
      </c>
      <c r="M2614" s="4" t="s">
        <v>1565</v>
      </c>
      <c r="N2614" s="4"/>
      <c r="O2614" s="4" t="s">
        <v>19474</v>
      </c>
      <c r="P2614" s="2" t="s">
        <v>19475</v>
      </c>
      <c r="Q2614" s="2" t="s">
        <v>19476</v>
      </c>
      <c r="R2614" s="4" t="s">
        <v>50</v>
      </c>
      <c r="S2614" s="4" t="s">
        <v>19477</v>
      </c>
      <c r="T2614" s="4" t="s">
        <v>402</v>
      </c>
      <c r="U2614" s="4"/>
      <c r="V2614" s="4" t="s">
        <v>11435</v>
      </c>
      <c r="W2614" s="4"/>
      <c r="X2614" s="2" t="s">
        <v>19478</v>
      </c>
      <c r="Y2614" s="4" t="s">
        <v>54</v>
      </c>
      <c r="Z2614" s="4"/>
      <c r="AA2614" s="4"/>
      <c r="AB2614" s="4"/>
    </row>
    <row r="2615" customFormat="false" ht="75" hidden="false" customHeight="true" outlineLevel="0" collapsed="false">
      <c r="A2615" s="4" t="s">
        <v>19479</v>
      </c>
      <c r="B2615" s="4" t="s">
        <v>19480</v>
      </c>
      <c r="C2615" s="4" t="s">
        <v>19481</v>
      </c>
      <c r="D2615" s="4" t="n">
        <v>2022</v>
      </c>
      <c r="E2615" s="4" t="s">
        <v>91</v>
      </c>
      <c r="F2615" s="4" t="s">
        <v>16921</v>
      </c>
      <c r="G2615" s="4" t="str">
        <f aca="false">IF(LEFT(I2615,3)="R1 ","L6",IF(D2615&gt;=2014,"L1",IF(D2615&gt;=1998,"L2",IF(D2615&gt;=1987,"L3",IF(D2615&gt;=1978,"L4",IF(D2615&gt;=1965,"L5","L6"))))))</f>
        <v>L1</v>
      </c>
      <c r="H2615" s="4" t="str">
        <f aca="false">IFERROR(INDEX(Lanes!$C$2:$C$60,MATCH(LEFT(I2615,FIND(" ",I2615)-1),Lanes!$A$2:$A$60,0)),"?")</f>
        <v>Core</v>
      </c>
      <c r="I2615" s="4" t="s">
        <v>11394</v>
      </c>
      <c r="J2615" s="4"/>
      <c r="K2615" s="4" t="s">
        <v>44</v>
      </c>
      <c r="L2615" s="4" t="s">
        <v>887</v>
      </c>
      <c r="M2615" s="4" t="s">
        <v>2084</v>
      </c>
      <c r="N2615" s="4"/>
      <c r="O2615" s="4" t="s">
        <v>19482</v>
      </c>
      <c r="P2615" s="2" t="s">
        <v>19483</v>
      </c>
      <c r="Q2615" s="2" t="s">
        <v>19484</v>
      </c>
      <c r="R2615" s="4" t="s">
        <v>50</v>
      </c>
      <c r="S2615" s="4" t="s">
        <v>19485</v>
      </c>
      <c r="T2615" s="4" t="s">
        <v>107</v>
      </c>
      <c r="U2615" s="4"/>
      <c r="V2615" s="4" t="s">
        <v>9723</v>
      </c>
      <c r="W2615" s="4"/>
      <c r="X2615" s="2" t="s">
        <v>19486</v>
      </c>
      <c r="Y2615" s="4" t="s">
        <v>54</v>
      </c>
      <c r="Z2615" s="4"/>
      <c r="AA2615" s="4"/>
      <c r="AB2615" s="4"/>
    </row>
    <row r="2616" customFormat="false" ht="75" hidden="false" customHeight="true" outlineLevel="0" collapsed="false">
      <c r="A2616" s="4" t="s">
        <v>19487</v>
      </c>
      <c r="B2616" s="4" t="s">
        <v>19488</v>
      </c>
      <c r="C2616" s="4" t="s">
        <v>19489</v>
      </c>
      <c r="D2616" s="4" t="n">
        <v>2023</v>
      </c>
      <c r="E2616" s="4" t="s">
        <v>91</v>
      </c>
      <c r="F2616" s="4" t="s">
        <v>13568</v>
      </c>
      <c r="G2616" s="4" t="str">
        <f aca="false">IF(LEFT(I2616,3)="R1 ","L6",IF(D2616&gt;=2014,"L1",IF(D2616&gt;=1998,"L2",IF(D2616&gt;=1987,"L3",IF(D2616&gt;=1978,"L4",IF(D2616&gt;=1965,"L5","L6"))))))</f>
        <v>L1</v>
      </c>
      <c r="H2616" s="4" t="str">
        <f aca="false">IFERROR(INDEX(Lanes!$C$2:$C$60,MATCH(LEFT(I2616,FIND(" ",I2616)-1),Lanes!$A$2:$A$60,0)),"?")</f>
        <v>Core</v>
      </c>
      <c r="I2616" s="4" t="s">
        <v>11394</v>
      </c>
      <c r="J2616" s="4"/>
      <c r="K2616" s="4" t="s">
        <v>445</v>
      </c>
      <c r="L2616" s="4" t="s">
        <v>352</v>
      </c>
      <c r="M2616" s="4" t="s">
        <v>353</v>
      </c>
      <c r="N2616" s="4" t="s">
        <v>354</v>
      </c>
      <c r="O2616" s="4" t="s">
        <v>19490</v>
      </c>
      <c r="P2616" s="2" t="s">
        <v>19491</v>
      </c>
      <c r="Q2616" s="2" t="s">
        <v>19492</v>
      </c>
      <c r="R2616" s="4" t="s">
        <v>50</v>
      </c>
      <c r="S2616" s="4" t="s">
        <v>19493</v>
      </c>
      <c r="T2616" s="4" t="s">
        <v>107</v>
      </c>
      <c r="U2616" s="4"/>
      <c r="V2616" s="4" t="s">
        <v>11366</v>
      </c>
      <c r="W2616" s="4"/>
      <c r="X2616" s="2" t="s">
        <v>19494</v>
      </c>
      <c r="Y2616" s="4" t="s">
        <v>54</v>
      </c>
      <c r="Z2616" s="4"/>
      <c r="AA2616" s="4"/>
      <c r="AB2616" s="4"/>
    </row>
    <row r="2617" customFormat="false" ht="75" hidden="false" customHeight="true" outlineLevel="0" collapsed="false">
      <c r="A2617" s="4" t="s">
        <v>19495</v>
      </c>
      <c r="B2617" s="4" t="s">
        <v>19248</v>
      </c>
      <c r="C2617" s="4" t="s">
        <v>19496</v>
      </c>
      <c r="D2617" s="4" t="n">
        <v>2024</v>
      </c>
      <c r="E2617" s="4" t="s">
        <v>91</v>
      </c>
      <c r="F2617" s="4" t="s">
        <v>12901</v>
      </c>
      <c r="G2617" s="4" t="str">
        <f aca="false">IF(LEFT(I2617,3)="R1 ","L6",IF(D2617&gt;=2014,"L1",IF(D2617&gt;=1998,"L2",IF(D2617&gt;=1987,"L3",IF(D2617&gt;=1978,"L4",IF(D2617&gt;=1965,"L5","L6"))))))</f>
        <v>L1</v>
      </c>
      <c r="H2617" s="4" t="str">
        <f aca="false">IFERROR(INDEX(Lanes!$C$2:$C$60,MATCH(LEFT(I2617,FIND(" ",I2617)-1),Lanes!$A$2:$A$60,0)),"?")</f>
        <v>Core</v>
      </c>
      <c r="I2617" s="4" t="s">
        <v>11394</v>
      </c>
      <c r="J2617" s="4"/>
      <c r="K2617" s="4" t="s">
        <v>445</v>
      </c>
      <c r="L2617" s="4" t="s">
        <v>753</v>
      </c>
      <c r="M2617" s="4" t="s">
        <v>1993</v>
      </c>
      <c r="N2617" s="4"/>
      <c r="O2617" s="4" t="s">
        <v>19497</v>
      </c>
      <c r="P2617" s="2" t="s">
        <v>19498</v>
      </c>
      <c r="Q2617" s="2" t="s">
        <v>19499</v>
      </c>
      <c r="R2617" s="4" t="s">
        <v>50</v>
      </c>
      <c r="S2617" s="4" t="s">
        <v>19500</v>
      </c>
      <c r="T2617" s="4" t="s">
        <v>402</v>
      </c>
      <c r="U2617" s="4"/>
      <c r="V2617" s="4" t="s">
        <v>16287</v>
      </c>
      <c r="W2617" s="4"/>
      <c r="X2617" s="2" t="s">
        <v>19501</v>
      </c>
      <c r="Y2617" s="4" t="s">
        <v>54</v>
      </c>
      <c r="Z2617" s="4"/>
      <c r="AA2617" s="4"/>
      <c r="AB2617" s="4"/>
    </row>
    <row r="2618" customFormat="false" ht="75" hidden="false" customHeight="true" outlineLevel="0" collapsed="false">
      <c r="A2618" s="4" t="s">
        <v>19502</v>
      </c>
      <c r="B2618" s="4" t="s">
        <v>19503</v>
      </c>
      <c r="C2618" s="4" t="s">
        <v>19504</v>
      </c>
      <c r="D2618" s="4" t="n">
        <v>2026</v>
      </c>
      <c r="E2618" s="4" t="s">
        <v>91</v>
      </c>
      <c r="F2618" s="4" t="s">
        <v>19505</v>
      </c>
      <c r="G2618" s="4" t="str">
        <f aca="false">IF(LEFT(I2618,3)="R1 ","L6",IF(D2618&gt;=2014,"L1",IF(D2618&gt;=1998,"L2",IF(D2618&gt;=1987,"L3",IF(D2618&gt;=1978,"L4",IF(D2618&gt;=1965,"L5","L6"))))))</f>
        <v>L1</v>
      </c>
      <c r="H2618" s="4" t="str">
        <f aca="false">IFERROR(INDEX(Lanes!$C$2:$C$60,MATCH(LEFT(I2618,FIND(" ",I2618)-1),Lanes!$A$2:$A$60,0)),"?")</f>
        <v>Core</v>
      </c>
      <c r="I2618" s="4" t="s">
        <v>11394</v>
      </c>
      <c r="J2618" s="4"/>
      <c r="K2618" s="4" t="s">
        <v>351</v>
      </c>
      <c r="L2618" s="4" t="s">
        <v>229</v>
      </c>
      <c r="M2618" s="4" t="s">
        <v>19506</v>
      </c>
      <c r="N2618" s="4"/>
      <c r="O2618" s="4" t="s">
        <v>19507</v>
      </c>
      <c r="P2618" s="2" t="s">
        <v>19508</v>
      </c>
      <c r="Q2618" s="2" t="s">
        <v>19509</v>
      </c>
      <c r="R2618" s="4" t="s">
        <v>50</v>
      </c>
      <c r="S2618" s="4" t="s">
        <v>19510</v>
      </c>
      <c r="T2618" s="4" t="s">
        <v>402</v>
      </c>
      <c r="U2618" s="4"/>
      <c r="V2618" s="4" t="s">
        <v>12064</v>
      </c>
      <c r="W2618" s="4"/>
      <c r="X2618" s="2" t="s">
        <v>19511</v>
      </c>
      <c r="Y2618" s="4" t="s">
        <v>54</v>
      </c>
      <c r="Z2618" s="4"/>
      <c r="AA2618" s="4"/>
      <c r="AB2618" s="4"/>
    </row>
    <row r="2619" customFormat="false" ht="75" hidden="false" customHeight="true" outlineLevel="0" collapsed="false">
      <c r="A2619" s="4" t="s">
        <v>19512</v>
      </c>
      <c r="B2619" s="4" t="s">
        <v>19513</v>
      </c>
      <c r="C2619" s="4" t="s">
        <v>19513</v>
      </c>
      <c r="D2619" s="4" t="n">
        <v>2024</v>
      </c>
      <c r="E2619" s="4" t="s">
        <v>91</v>
      </c>
      <c r="F2619" s="4" t="s">
        <v>2009</v>
      </c>
      <c r="G2619" s="4" t="str">
        <f aca="false">IF(LEFT(I2619,3)="R1 ","L6",IF(D2619&gt;=2014,"L1",IF(D2619&gt;=1998,"L2",IF(D2619&gt;=1987,"L3",IF(D2619&gt;=1978,"L4",IF(D2619&gt;=1965,"L5","L6"))))))</f>
        <v>L1</v>
      </c>
      <c r="H2619" s="4" t="str">
        <f aca="false">IFERROR(INDEX(Lanes!$C$2:$C$60,MATCH(LEFT(I2619,FIND(" ",I2619)-1),Lanes!$A$2:$A$60,0)),"?")</f>
        <v>Core</v>
      </c>
      <c r="I2619" s="4" t="s">
        <v>11394</v>
      </c>
      <c r="J2619" s="4"/>
      <c r="K2619" s="4" t="s">
        <v>445</v>
      </c>
      <c r="L2619" s="4" t="s">
        <v>753</v>
      </c>
      <c r="M2619" s="4" t="s">
        <v>1993</v>
      </c>
      <c r="N2619" s="4"/>
      <c r="O2619" s="4" t="s">
        <v>19514</v>
      </c>
      <c r="P2619" s="2" t="s">
        <v>19515</v>
      </c>
      <c r="Q2619" s="2" t="s">
        <v>19516</v>
      </c>
      <c r="R2619" s="4" t="s">
        <v>50</v>
      </c>
      <c r="S2619" s="4" t="s">
        <v>19517</v>
      </c>
      <c r="T2619" s="4" t="s">
        <v>107</v>
      </c>
      <c r="U2619" s="4"/>
      <c r="V2619" s="4" t="s">
        <v>16287</v>
      </c>
      <c r="W2619" s="4"/>
      <c r="X2619" s="2" t="s">
        <v>19518</v>
      </c>
      <c r="Y2619" s="4" t="s">
        <v>54</v>
      </c>
      <c r="Z2619" s="4"/>
      <c r="AA2619" s="4"/>
      <c r="AB2619" s="4"/>
    </row>
    <row r="2620" customFormat="false" ht="75" hidden="false" customHeight="true" outlineLevel="0" collapsed="false">
      <c r="A2620" s="4" t="s">
        <v>19519</v>
      </c>
      <c r="B2620" s="4" t="s">
        <v>19520</v>
      </c>
      <c r="C2620" s="4" t="s">
        <v>19521</v>
      </c>
      <c r="D2620" s="4" t="n">
        <v>2024</v>
      </c>
      <c r="E2620" s="4" t="s">
        <v>91</v>
      </c>
      <c r="F2620" s="4" t="s">
        <v>19522</v>
      </c>
      <c r="G2620" s="4" t="str">
        <f aca="false">IF(LEFT(I2620,3)="R1 ","L6",IF(D2620&gt;=2014,"L1",IF(D2620&gt;=1998,"L2",IF(D2620&gt;=1987,"L3",IF(D2620&gt;=1978,"L4",IF(D2620&gt;=1965,"L5","L6"))))))</f>
        <v>L1</v>
      </c>
      <c r="H2620" s="4" t="str">
        <f aca="false">IFERROR(INDEX(Lanes!$C$2:$C$60,MATCH(LEFT(I2620,FIND(" ",I2620)-1),Lanes!$A$2:$A$60,0)),"?")</f>
        <v>Core</v>
      </c>
      <c r="I2620" s="4" t="s">
        <v>11546</v>
      </c>
      <c r="J2620" s="4" t="s">
        <v>9613</v>
      </c>
      <c r="K2620" s="4" t="s">
        <v>370</v>
      </c>
      <c r="L2620" s="4" t="s">
        <v>753</v>
      </c>
      <c r="M2620" s="4" t="s">
        <v>316</v>
      </c>
      <c r="N2620" s="4"/>
      <c r="O2620" s="4" t="s">
        <v>19523</v>
      </c>
      <c r="P2620" s="2" t="s">
        <v>19524</v>
      </c>
      <c r="Q2620" s="2" t="s">
        <v>19525</v>
      </c>
      <c r="R2620" s="4" t="s">
        <v>50</v>
      </c>
      <c r="S2620" s="4" t="s">
        <v>19526</v>
      </c>
      <c r="T2620" s="4" t="s">
        <v>107</v>
      </c>
      <c r="U2620" s="4"/>
      <c r="V2620" s="4" t="s">
        <v>19527</v>
      </c>
      <c r="W2620" s="4"/>
      <c r="X2620" s="2" t="s">
        <v>19528</v>
      </c>
      <c r="Y2620" s="4" t="s">
        <v>54</v>
      </c>
      <c r="Z2620" s="4"/>
      <c r="AA2620" s="4"/>
      <c r="AB2620" s="4"/>
    </row>
    <row r="2621" customFormat="false" ht="75" hidden="false" customHeight="true" outlineLevel="0" collapsed="false">
      <c r="A2621" s="4" t="s">
        <v>19529</v>
      </c>
      <c r="B2621" s="4" t="s">
        <v>19530</v>
      </c>
      <c r="C2621" s="4" t="s">
        <v>19531</v>
      </c>
      <c r="D2621" s="4" t="n">
        <v>2025</v>
      </c>
      <c r="E2621" s="4" t="s">
        <v>91</v>
      </c>
      <c r="F2621" s="4" t="s">
        <v>1142</v>
      </c>
      <c r="G2621" s="4" t="str">
        <f aca="false">IF(LEFT(I2621,3)="R1 ","L6",IF(D2621&gt;=2014,"L1",IF(D2621&gt;=1998,"L2",IF(D2621&gt;=1987,"L3",IF(D2621&gt;=1978,"L4",IF(D2621&gt;=1965,"L5","L6"))))))</f>
        <v>L1</v>
      </c>
      <c r="H2621" s="4" t="str">
        <f aca="false">IFERROR(INDEX(Lanes!$C$2:$C$60,MATCH(LEFT(I2621,FIND(" ",I2621)-1),Lanes!$A$2:$A$60,0)),"?")</f>
        <v>Core</v>
      </c>
      <c r="I2621" s="4" t="s">
        <v>11394</v>
      </c>
      <c r="J2621" s="4"/>
      <c r="K2621" s="4" t="s">
        <v>445</v>
      </c>
      <c r="L2621" s="4" t="s">
        <v>753</v>
      </c>
      <c r="M2621" s="4" t="s">
        <v>316</v>
      </c>
      <c r="N2621" s="4"/>
      <c r="O2621" s="4" t="s">
        <v>19532</v>
      </c>
      <c r="P2621" s="2" t="s">
        <v>19533</v>
      </c>
      <c r="Q2621" s="2" t="s">
        <v>19534</v>
      </c>
      <c r="R2621" s="4" t="s">
        <v>50</v>
      </c>
      <c r="S2621" s="4" t="s">
        <v>19535</v>
      </c>
      <c r="T2621" s="4" t="s">
        <v>402</v>
      </c>
      <c r="U2621" s="4"/>
      <c r="V2621" s="4" t="s">
        <v>19536</v>
      </c>
      <c r="W2621" s="4"/>
      <c r="X2621" s="2" t="s">
        <v>19537</v>
      </c>
      <c r="Y2621" s="4" t="s">
        <v>54</v>
      </c>
      <c r="Z2621" s="4"/>
      <c r="AA2621" s="4"/>
      <c r="AB2621" s="4"/>
    </row>
    <row r="2622" customFormat="false" ht="75" hidden="false" customHeight="true" outlineLevel="0" collapsed="false">
      <c r="A2622" s="4" t="s">
        <v>19538</v>
      </c>
      <c r="B2622" s="4" t="s">
        <v>19539</v>
      </c>
      <c r="C2622" s="4" t="s">
        <v>19540</v>
      </c>
      <c r="D2622" s="4" t="n">
        <v>2024</v>
      </c>
      <c r="E2622" s="4" t="s">
        <v>91</v>
      </c>
      <c r="F2622" s="4" t="s">
        <v>19541</v>
      </c>
      <c r="G2622" s="4" t="str">
        <f aca="false">IF(LEFT(I2622,3)="R1 ","L6",IF(D2622&gt;=2014,"L1",IF(D2622&gt;=1998,"L2",IF(D2622&gt;=1987,"L3",IF(D2622&gt;=1978,"L4",IF(D2622&gt;=1965,"L5","L6"))))))</f>
        <v>L1</v>
      </c>
      <c r="H2622" s="4" t="str">
        <f aca="false">IFERROR(INDEX(Lanes!$C$2:$C$60,MATCH(LEFT(I2622,FIND(" ",I2622)-1),Lanes!$A$2:$A$60,0)),"?")</f>
        <v>Core</v>
      </c>
      <c r="I2622" s="4" t="s">
        <v>1687</v>
      </c>
      <c r="J2622" s="4" t="s">
        <v>9613</v>
      </c>
      <c r="K2622" s="4" t="s">
        <v>445</v>
      </c>
      <c r="L2622" s="4" t="s">
        <v>10491</v>
      </c>
      <c r="M2622" s="4" t="s">
        <v>10492</v>
      </c>
      <c r="N2622" s="4" t="s">
        <v>11646</v>
      </c>
      <c r="O2622" s="4" t="s">
        <v>19542</v>
      </c>
      <c r="P2622" s="2" t="s">
        <v>19543</v>
      </c>
      <c r="Q2622" s="2" t="s">
        <v>19544</v>
      </c>
      <c r="R2622" s="4" t="s">
        <v>50</v>
      </c>
      <c r="S2622" s="4" t="s">
        <v>19545</v>
      </c>
      <c r="T2622" s="4" t="s">
        <v>402</v>
      </c>
      <c r="U2622" s="4"/>
      <c r="V2622" s="4" t="s">
        <v>12669</v>
      </c>
      <c r="W2622" s="4"/>
      <c r="X2622" s="2" t="s">
        <v>19546</v>
      </c>
      <c r="Y2622" s="4" t="s">
        <v>54</v>
      </c>
      <c r="Z2622" s="4"/>
      <c r="AA2622" s="4"/>
      <c r="AB2622" s="4"/>
    </row>
    <row r="2623" customFormat="false" ht="75" hidden="false" customHeight="true" outlineLevel="0" collapsed="false">
      <c r="A2623" s="4" t="s">
        <v>19547</v>
      </c>
      <c r="B2623" s="4" t="s">
        <v>19548</v>
      </c>
      <c r="C2623" s="4" t="s">
        <v>19549</v>
      </c>
      <c r="D2623" s="4" t="n">
        <v>2026</v>
      </c>
      <c r="E2623" s="4" t="s">
        <v>91</v>
      </c>
      <c r="F2623" s="4" t="s">
        <v>12782</v>
      </c>
      <c r="G2623" s="4" t="str">
        <f aca="false">IF(LEFT(I2623,3)="R1 ","L6",IF(D2623&gt;=2014,"L1",IF(D2623&gt;=1998,"L2",IF(D2623&gt;=1987,"L3",IF(D2623&gt;=1978,"L4",IF(D2623&gt;=1965,"L5","L6"))))))</f>
        <v>L1</v>
      </c>
      <c r="H2623" s="4" t="str">
        <f aca="false">IFERROR(INDEX(Lanes!$C$2:$C$60,MATCH(LEFT(I2623,FIND(" ",I2623)-1),Lanes!$A$2:$A$60,0)),"?")</f>
        <v>Core</v>
      </c>
      <c r="I2623" s="4" t="s">
        <v>1687</v>
      </c>
      <c r="J2623" s="4" t="s">
        <v>9613</v>
      </c>
      <c r="K2623" s="4" t="s">
        <v>445</v>
      </c>
      <c r="L2623" s="4" t="s">
        <v>753</v>
      </c>
      <c r="M2623" s="4" t="s">
        <v>16468</v>
      </c>
      <c r="N2623" s="4"/>
      <c r="O2623" s="4" t="s">
        <v>19550</v>
      </c>
      <c r="P2623" s="2" t="s">
        <v>19551</v>
      </c>
      <c r="Q2623" s="2" t="s">
        <v>19552</v>
      </c>
      <c r="R2623" s="4" t="s">
        <v>50</v>
      </c>
      <c r="S2623" s="4" t="s">
        <v>19553</v>
      </c>
      <c r="T2623" s="4" t="s">
        <v>107</v>
      </c>
      <c r="U2623" s="4"/>
      <c r="V2623" s="4" t="s">
        <v>19554</v>
      </c>
      <c r="W2623" s="4"/>
      <c r="X2623" s="2" t="s">
        <v>19555</v>
      </c>
      <c r="Y2623" s="4" t="s">
        <v>54</v>
      </c>
      <c r="Z2623" s="4"/>
      <c r="AA2623" s="4"/>
      <c r="AB2623" s="4"/>
    </row>
    <row r="2624" customFormat="false" ht="75" hidden="false" customHeight="true" outlineLevel="0" collapsed="false">
      <c r="A2624" s="4" t="s">
        <v>19556</v>
      </c>
      <c r="B2624" s="4" t="s">
        <v>19557</v>
      </c>
      <c r="C2624" s="4" t="s">
        <v>19558</v>
      </c>
      <c r="D2624" s="4" t="n">
        <v>2024</v>
      </c>
      <c r="E2624" s="4" t="s">
        <v>91</v>
      </c>
      <c r="F2624" s="4" t="s">
        <v>19559</v>
      </c>
      <c r="G2624" s="4" t="str">
        <f aca="false">IF(LEFT(I2624,3)="R1 ","L6",IF(D2624&gt;=2014,"L1",IF(D2624&gt;=1998,"L2",IF(D2624&gt;=1987,"L3",IF(D2624&gt;=1978,"L4",IF(D2624&gt;=1965,"L5","L6"))))))</f>
        <v>L1</v>
      </c>
      <c r="H2624" s="4" t="str">
        <f aca="false">IFERROR(INDEX(Lanes!$C$2:$C$60,MATCH(LEFT(I2624,FIND(" ",I2624)-1),Lanes!$A$2:$A$60,0)),"?")</f>
        <v>Core</v>
      </c>
      <c r="I2624" s="4" t="s">
        <v>1687</v>
      </c>
      <c r="J2624" s="4" t="s">
        <v>9613</v>
      </c>
      <c r="K2624" s="4" t="s">
        <v>445</v>
      </c>
      <c r="L2624" s="4" t="s">
        <v>753</v>
      </c>
      <c r="M2624" s="4" t="s">
        <v>316</v>
      </c>
      <c r="N2624" s="4"/>
      <c r="O2624" s="4" t="s">
        <v>19560</v>
      </c>
      <c r="P2624" s="2" t="s">
        <v>19561</v>
      </c>
      <c r="Q2624" s="2" t="s">
        <v>19562</v>
      </c>
      <c r="R2624" s="4" t="s">
        <v>50</v>
      </c>
      <c r="S2624" s="4" t="s">
        <v>19563</v>
      </c>
      <c r="T2624" s="4" t="s">
        <v>107</v>
      </c>
      <c r="U2624" s="4"/>
      <c r="V2624" s="4" t="s">
        <v>13292</v>
      </c>
      <c r="W2624" s="4"/>
      <c r="X2624" s="2" t="s">
        <v>19564</v>
      </c>
      <c r="Y2624" s="4" t="s">
        <v>54</v>
      </c>
      <c r="Z2624" s="4"/>
      <c r="AA2624" s="4"/>
      <c r="AB2624" s="4"/>
    </row>
    <row r="2625" customFormat="false" ht="75" hidden="false" customHeight="true" outlineLevel="0" collapsed="false">
      <c r="A2625" s="4" t="s">
        <v>19565</v>
      </c>
      <c r="B2625" s="4" t="s">
        <v>19566</v>
      </c>
      <c r="C2625" s="4" t="s">
        <v>19567</v>
      </c>
      <c r="D2625" s="4" t="n">
        <v>2025</v>
      </c>
      <c r="E2625" s="4" t="s">
        <v>91</v>
      </c>
      <c r="F2625" s="4" t="s">
        <v>1142</v>
      </c>
      <c r="G2625" s="4" t="str">
        <f aca="false">IF(LEFT(I2625,3)="R1 ","L6",IF(D2625&gt;=2014,"L1",IF(D2625&gt;=1998,"L2",IF(D2625&gt;=1987,"L3",IF(D2625&gt;=1978,"L4",IF(D2625&gt;=1965,"L5","L6"))))))</f>
        <v>L1</v>
      </c>
      <c r="H2625" s="4" t="str">
        <f aca="false">IFERROR(INDEX(Lanes!$C$2:$C$60,MATCH(LEFT(I2625,FIND(" ",I2625)-1),Lanes!$A$2:$A$60,0)),"?")</f>
        <v>Core</v>
      </c>
      <c r="I2625" s="4" t="s">
        <v>1687</v>
      </c>
      <c r="J2625" s="4"/>
      <c r="K2625" s="4" t="s">
        <v>387</v>
      </c>
      <c r="L2625" s="4" t="s">
        <v>753</v>
      </c>
      <c r="M2625" s="4" t="s">
        <v>316</v>
      </c>
      <c r="N2625" s="4"/>
      <c r="O2625" s="4" t="s">
        <v>19568</v>
      </c>
      <c r="P2625" s="2" t="s">
        <v>19569</v>
      </c>
      <c r="Q2625" s="2" t="s">
        <v>19570</v>
      </c>
      <c r="R2625" s="4" t="s">
        <v>391</v>
      </c>
      <c r="S2625" s="4" t="s">
        <v>19571</v>
      </c>
      <c r="T2625" s="4" t="s">
        <v>402</v>
      </c>
      <c r="U2625" s="4"/>
      <c r="V2625" s="4" t="s">
        <v>17872</v>
      </c>
      <c r="W2625" s="4"/>
      <c r="X2625" s="2" t="s">
        <v>19572</v>
      </c>
      <c r="Y2625" s="4" t="s">
        <v>54</v>
      </c>
      <c r="Z2625" s="4"/>
      <c r="AA2625" s="4"/>
      <c r="AB2625" s="4"/>
    </row>
    <row r="2626" customFormat="false" ht="75" hidden="false" customHeight="true" outlineLevel="0" collapsed="false">
      <c r="A2626" s="4" t="s">
        <v>19573</v>
      </c>
      <c r="B2626" s="4" t="s">
        <v>19574</v>
      </c>
      <c r="C2626" s="4" t="s">
        <v>19575</v>
      </c>
      <c r="D2626" s="4" t="n">
        <v>2023</v>
      </c>
      <c r="E2626" s="4" t="s">
        <v>91</v>
      </c>
      <c r="F2626" s="4" t="s">
        <v>1142</v>
      </c>
      <c r="G2626" s="4" t="str">
        <f aca="false">IF(LEFT(I2626,3)="R1 ","L6",IF(D2626&gt;=2014,"L1",IF(D2626&gt;=1998,"L2",IF(D2626&gt;=1987,"L3",IF(D2626&gt;=1978,"L4",IF(D2626&gt;=1965,"L5","L6"))))))</f>
        <v>L1</v>
      </c>
      <c r="H2626" s="4" t="str">
        <f aca="false">IFERROR(INDEX(Lanes!$C$2:$C$60,MATCH(LEFT(I2626,FIND(" ",I2626)-1),Lanes!$A$2:$A$60,0)),"?")</f>
        <v>Core</v>
      </c>
      <c r="I2626" s="4" t="s">
        <v>1687</v>
      </c>
      <c r="J2626" s="4" t="s">
        <v>9613</v>
      </c>
      <c r="K2626" s="4" t="s">
        <v>351</v>
      </c>
      <c r="L2626" s="4" t="s">
        <v>352</v>
      </c>
      <c r="M2626" s="4" t="s">
        <v>353</v>
      </c>
      <c r="N2626" s="4"/>
      <c r="O2626" s="4" t="s">
        <v>19576</v>
      </c>
      <c r="P2626" s="2" t="s">
        <v>19577</v>
      </c>
      <c r="Q2626" s="2" t="s">
        <v>19578</v>
      </c>
      <c r="R2626" s="4" t="s">
        <v>50</v>
      </c>
      <c r="S2626" s="4" t="s">
        <v>19579</v>
      </c>
      <c r="T2626" s="4" t="s">
        <v>402</v>
      </c>
      <c r="U2626" s="4"/>
      <c r="V2626" s="4" t="s">
        <v>11366</v>
      </c>
      <c r="W2626" s="4"/>
      <c r="X2626" s="2" t="s">
        <v>19580</v>
      </c>
      <c r="Y2626" s="4" t="s">
        <v>54</v>
      </c>
      <c r="Z2626" s="4"/>
      <c r="AA2626" s="4"/>
      <c r="AB2626" s="4"/>
    </row>
    <row r="2627" customFormat="false" ht="75" hidden="false" customHeight="true" outlineLevel="0" collapsed="false">
      <c r="A2627" s="4" t="s">
        <v>19581</v>
      </c>
      <c r="B2627" s="4" t="s">
        <v>19582</v>
      </c>
      <c r="C2627" s="4" t="s">
        <v>19583</v>
      </c>
      <c r="D2627" s="4" t="n">
        <v>2017</v>
      </c>
      <c r="E2627" s="4" t="s">
        <v>91</v>
      </c>
      <c r="F2627" s="4" t="s">
        <v>1142</v>
      </c>
      <c r="G2627" s="4" t="str">
        <f aca="false">IF(LEFT(I2627,3)="R1 ","L6",IF(D2627&gt;=2014,"L1",IF(D2627&gt;=1998,"L2",IF(D2627&gt;=1987,"L3",IF(D2627&gt;=1978,"L4",IF(D2627&gt;=1965,"L5","L6"))))))</f>
        <v>L1</v>
      </c>
      <c r="H2627" s="4" t="str">
        <f aca="false">IFERROR(INDEX(Lanes!$C$2:$C$60,MATCH(LEFT(I2627,FIND(" ",I2627)-1),Lanes!$A$2:$A$60,0)),"?")</f>
        <v>Core</v>
      </c>
      <c r="I2627" s="4" t="s">
        <v>1687</v>
      </c>
      <c r="J2627" s="4"/>
      <c r="K2627" s="4" t="s">
        <v>387</v>
      </c>
      <c r="L2627" s="4" t="s">
        <v>93</v>
      </c>
      <c r="M2627" s="4" t="s">
        <v>13543</v>
      </c>
      <c r="N2627" s="4"/>
      <c r="O2627" s="4" t="s">
        <v>19584</v>
      </c>
      <c r="P2627" s="2" t="s">
        <v>19585</v>
      </c>
      <c r="Q2627" s="2" t="s">
        <v>19586</v>
      </c>
      <c r="R2627" s="4" t="s">
        <v>50</v>
      </c>
      <c r="S2627" s="4" t="s">
        <v>19587</v>
      </c>
      <c r="T2627" s="4" t="s">
        <v>402</v>
      </c>
      <c r="U2627" s="4"/>
      <c r="V2627" s="4" t="s">
        <v>16925</v>
      </c>
      <c r="W2627" s="4"/>
      <c r="X2627" s="2" t="s">
        <v>19588</v>
      </c>
      <c r="Y2627" s="4" t="s">
        <v>54</v>
      </c>
      <c r="Z2627" s="4"/>
      <c r="AA2627" s="4"/>
      <c r="AB2627" s="4"/>
    </row>
    <row r="2628" customFormat="false" ht="75" hidden="false" customHeight="true" outlineLevel="0" collapsed="false">
      <c r="A2628" s="4" t="s">
        <v>19589</v>
      </c>
      <c r="B2628" s="4" t="s">
        <v>19590</v>
      </c>
      <c r="C2628" s="4" t="s">
        <v>19591</v>
      </c>
      <c r="D2628" s="4" t="n">
        <v>2025</v>
      </c>
      <c r="E2628" s="4" t="s">
        <v>91</v>
      </c>
      <c r="F2628" s="4" t="s">
        <v>13568</v>
      </c>
      <c r="G2628" s="4" t="str">
        <f aca="false">IF(LEFT(I2628,3)="R1 ","L6",IF(D2628&gt;=2014,"L1",IF(D2628&gt;=1998,"L2",IF(D2628&gt;=1987,"L3",IF(D2628&gt;=1978,"L4",IF(D2628&gt;=1965,"L5","L6"))))))</f>
        <v>L1</v>
      </c>
      <c r="H2628" s="4" t="str">
        <f aca="false">IFERROR(INDEX(Lanes!$C$2:$C$60,MATCH(LEFT(I2628,FIND(" ",I2628)-1),Lanes!$A$2:$A$60,0)),"?")</f>
        <v>Core</v>
      </c>
      <c r="I2628" s="4" t="s">
        <v>1687</v>
      </c>
      <c r="J2628" s="4"/>
      <c r="K2628" s="4" t="s">
        <v>351</v>
      </c>
      <c r="L2628" s="4" t="s">
        <v>887</v>
      </c>
      <c r="M2628" s="4" t="s">
        <v>19592</v>
      </c>
      <c r="N2628" s="4"/>
      <c r="O2628" s="4" t="s">
        <v>19593</v>
      </c>
      <c r="P2628" s="2" t="s">
        <v>19594</v>
      </c>
      <c r="Q2628" s="2" t="s">
        <v>19595</v>
      </c>
      <c r="R2628" s="4" t="s">
        <v>50</v>
      </c>
      <c r="S2628" s="4" t="s">
        <v>19596</v>
      </c>
      <c r="T2628" s="4" t="s">
        <v>107</v>
      </c>
      <c r="U2628" s="4"/>
      <c r="V2628" s="4" t="s">
        <v>19536</v>
      </c>
      <c r="W2628" s="4"/>
      <c r="X2628" s="2" t="s">
        <v>19597</v>
      </c>
      <c r="Y2628" s="4" t="s">
        <v>54</v>
      </c>
      <c r="Z2628" s="4"/>
      <c r="AA2628" s="4"/>
      <c r="AB2628" s="4"/>
    </row>
    <row r="2629" customFormat="false" ht="75" hidden="false" customHeight="true" outlineLevel="0" collapsed="false">
      <c r="A2629" s="4" t="s">
        <v>19598</v>
      </c>
      <c r="B2629" s="4" t="s">
        <v>19599</v>
      </c>
      <c r="C2629" s="4" t="s">
        <v>19600</v>
      </c>
      <c r="D2629" s="4" t="n">
        <v>2024</v>
      </c>
      <c r="E2629" s="4" t="s">
        <v>91</v>
      </c>
      <c r="F2629" s="4" t="s">
        <v>1142</v>
      </c>
      <c r="G2629" s="4" t="str">
        <f aca="false">IF(LEFT(I2629,3)="R1 ","L6",IF(D2629&gt;=2014,"L1",IF(D2629&gt;=1998,"L2",IF(D2629&gt;=1987,"L3",IF(D2629&gt;=1978,"L4",IF(D2629&gt;=1965,"L5","L6"))))))</f>
        <v>L1</v>
      </c>
      <c r="H2629" s="4" t="str">
        <f aca="false">IFERROR(INDEX(Lanes!$C$2:$C$60,MATCH(LEFT(I2629,FIND(" ",I2629)-1),Lanes!$A$2:$A$60,0)),"?")</f>
        <v>Core</v>
      </c>
      <c r="I2629" s="4" t="s">
        <v>1687</v>
      </c>
      <c r="J2629" s="4"/>
      <c r="K2629" s="4" t="s">
        <v>445</v>
      </c>
      <c r="L2629" s="4" t="s">
        <v>887</v>
      </c>
      <c r="M2629" s="4" t="s">
        <v>19601</v>
      </c>
      <c r="N2629" s="4"/>
      <c r="O2629" s="4" t="s">
        <v>19602</v>
      </c>
      <c r="P2629" s="2" t="s">
        <v>19603</v>
      </c>
      <c r="Q2629" s="2" t="s">
        <v>19604</v>
      </c>
      <c r="R2629" s="4" t="s">
        <v>391</v>
      </c>
      <c r="S2629" s="4" t="s">
        <v>19605</v>
      </c>
      <c r="T2629" s="4" t="s">
        <v>402</v>
      </c>
      <c r="U2629" s="4"/>
      <c r="V2629" s="4" t="s">
        <v>11435</v>
      </c>
      <c r="W2629" s="4"/>
      <c r="X2629" s="2" t="s">
        <v>19606</v>
      </c>
      <c r="Y2629" s="4" t="s">
        <v>54</v>
      </c>
      <c r="Z2629" s="4"/>
      <c r="AA2629" s="4"/>
      <c r="AB2629" s="4"/>
    </row>
    <row r="2630" customFormat="false" ht="75" hidden="false" customHeight="true" outlineLevel="0" collapsed="false">
      <c r="A2630" s="4" t="s">
        <v>19607</v>
      </c>
      <c r="B2630" s="4" t="s">
        <v>19608</v>
      </c>
      <c r="C2630" s="4" t="s">
        <v>19609</v>
      </c>
      <c r="D2630" s="4" t="n">
        <v>2025</v>
      </c>
      <c r="E2630" s="4" t="s">
        <v>91</v>
      </c>
      <c r="F2630" s="4" t="s">
        <v>481</v>
      </c>
      <c r="G2630" s="4" t="str">
        <f aca="false">IF(LEFT(I2630,3)="R1 ","L6",IF(D2630&gt;=2014,"L1",IF(D2630&gt;=1998,"L2",IF(D2630&gt;=1987,"L3",IF(D2630&gt;=1978,"L4",IF(D2630&gt;=1965,"L5","L6"))))))</f>
        <v>L1</v>
      </c>
      <c r="H2630" s="4" t="str">
        <f aca="false">IFERROR(INDEX(Lanes!$C$2:$C$60,MATCH(LEFT(I2630,FIND(" ",I2630)-1),Lanes!$A$2:$A$60,0)),"?")</f>
        <v>Core</v>
      </c>
      <c r="I2630" s="4" t="s">
        <v>5469</v>
      </c>
      <c r="J2630" s="4" t="s">
        <v>16827</v>
      </c>
      <c r="K2630" s="4" t="s">
        <v>44</v>
      </c>
      <c r="L2630" s="4" t="s">
        <v>2133</v>
      </c>
      <c r="M2630" s="4" t="s">
        <v>12684</v>
      </c>
      <c r="N2630" s="4"/>
      <c r="O2630" s="4" t="s">
        <v>19610</v>
      </c>
      <c r="P2630" s="2" t="s">
        <v>19611</v>
      </c>
      <c r="Q2630" s="2" t="s">
        <v>19612</v>
      </c>
      <c r="R2630" s="4" t="s">
        <v>50</v>
      </c>
      <c r="S2630" s="4" t="s">
        <v>19613</v>
      </c>
      <c r="T2630" s="4" t="s">
        <v>402</v>
      </c>
      <c r="U2630" s="4"/>
      <c r="V2630" s="4" t="s">
        <v>10576</v>
      </c>
      <c r="W2630" s="4"/>
      <c r="X2630" s="2" t="s">
        <v>19614</v>
      </c>
      <c r="Y2630" s="4" t="s">
        <v>54</v>
      </c>
      <c r="Z2630" s="4"/>
      <c r="AA2630" s="4"/>
      <c r="AB2630" s="4"/>
    </row>
    <row r="2631" customFormat="false" ht="75" hidden="false" customHeight="true" outlineLevel="0" collapsed="false">
      <c r="A2631" s="4" t="s">
        <v>19615</v>
      </c>
      <c r="B2631" s="4" t="s">
        <v>19616</v>
      </c>
      <c r="C2631" s="4" t="s">
        <v>19617</v>
      </c>
      <c r="D2631" s="4" t="n">
        <v>2025</v>
      </c>
      <c r="E2631" s="4" t="s">
        <v>91</v>
      </c>
      <c r="F2631" s="4" t="s">
        <v>1142</v>
      </c>
      <c r="G2631" s="4" t="str">
        <f aca="false">IF(LEFT(I2631,3)="R1 ","L6",IF(D2631&gt;=2014,"L1",IF(D2631&gt;=1998,"L2",IF(D2631&gt;=1987,"L3",IF(D2631&gt;=1978,"L4",IF(D2631&gt;=1965,"L5","L6"))))))</f>
        <v>L1</v>
      </c>
      <c r="H2631" s="4" t="str">
        <f aca="false">IFERROR(INDEX(Lanes!$C$2:$C$60,MATCH(LEFT(I2631,FIND(" ",I2631)-1),Lanes!$A$2:$A$60,0)),"?")</f>
        <v>Core</v>
      </c>
      <c r="I2631" s="4" t="s">
        <v>1687</v>
      </c>
      <c r="J2631" s="4"/>
      <c r="K2631" s="4" t="s">
        <v>445</v>
      </c>
      <c r="L2631" s="4" t="s">
        <v>753</v>
      </c>
      <c r="M2631" s="4" t="s">
        <v>12932</v>
      </c>
      <c r="N2631" s="4"/>
      <c r="O2631" s="4" t="s">
        <v>19618</v>
      </c>
      <c r="P2631" s="2" t="s">
        <v>19619</v>
      </c>
      <c r="Q2631" s="2" t="s">
        <v>19620</v>
      </c>
      <c r="R2631" s="4" t="s">
        <v>391</v>
      </c>
      <c r="S2631" s="4" t="s">
        <v>19621</v>
      </c>
      <c r="T2631" s="4" t="s">
        <v>402</v>
      </c>
      <c r="U2631" s="4"/>
      <c r="V2631" s="4" t="s">
        <v>11484</v>
      </c>
      <c r="W2631" s="4"/>
      <c r="X2631" s="2" t="s">
        <v>19622</v>
      </c>
      <c r="Y2631" s="4" t="s">
        <v>54</v>
      </c>
      <c r="Z2631" s="4"/>
      <c r="AA2631" s="4"/>
      <c r="AB2631" s="4"/>
    </row>
    <row r="2632" customFormat="false" ht="75" hidden="false" customHeight="true" outlineLevel="0" collapsed="false">
      <c r="A2632" s="4" t="s">
        <v>19623</v>
      </c>
      <c r="B2632" s="4" t="s">
        <v>19624</v>
      </c>
      <c r="C2632" s="4" t="s">
        <v>19625</v>
      </c>
      <c r="D2632" s="4" t="n">
        <v>2026</v>
      </c>
      <c r="E2632" s="4" t="s">
        <v>91</v>
      </c>
      <c r="F2632" s="4" t="s">
        <v>19626</v>
      </c>
      <c r="G2632" s="4" t="str">
        <f aca="false">IF(LEFT(I2632,3)="R1 ","L6",IF(D2632&gt;=2014,"L1",IF(D2632&gt;=1998,"L2",IF(D2632&gt;=1987,"L3",IF(D2632&gt;=1978,"L4",IF(D2632&gt;=1965,"L5","L6"))))))</f>
        <v>L1</v>
      </c>
      <c r="H2632" s="4" t="str">
        <f aca="false">IFERROR(INDEX(Lanes!$C$2:$C$60,MATCH(LEFT(I2632,FIND(" ",I2632)-1),Lanes!$A$2:$A$60,0)),"?")</f>
        <v>Core</v>
      </c>
      <c r="I2632" s="4" t="s">
        <v>1687</v>
      </c>
      <c r="J2632" s="4" t="s">
        <v>10545</v>
      </c>
      <c r="K2632" s="4" t="s">
        <v>429</v>
      </c>
      <c r="L2632" s="4" t="s">
        <v>887</v>
      </c>
      <c r="M2632" s="4" t="s">
        <v>19627</v>
      </c>
      <c r="N2632" s="4"/>
      <c r="O2632" s="4" t="s">
        <v>19628</v>
      </c>
      <c r="P2632" s="2" t="s">
        <v>19629</v>
      </c>
      <c r="Q2632" s="2" t="s">
        <v>19630</v>
      </c>
      <c r="R2632" s="4" t="s">
        <v>50</v>
      </c>
      <c r="S2632" s="4" t="s">
        <v>19631</v>
      </c>
      <c r="T2632" s="4" t="s">
        <v>107</v>
      </c>
      <c r="U2632" s="4"/>
      <c r="V2632" s="4" t="s">
        <v>12045</v>
      </c>
      <c r="W2632" s="4"/>
      <c r="X2632" s="2" t="s">
        <v>19632</v>
      </c>
      <c r="Y2632" s="4" t="s">
        <v>54</v>
      </c>
      <c r="Z2632" s="4"/>
      <c r="AA2632" s="4"/>
      <c r="AB2632" s="4"/>
    </row>
    <row r="2633" customFormat="false" ht="75" hidden="false" customHeight="true" outlineLevel="0" collapsed="false">
      <c r="A2633" s="4" t="s">
        <v>19633</v>
      </c>
      <c r="B2633" s="4" t="s">
        <v>19634</v>
      </c>
      <c r="C2633" s="4" t="s">
        <v>19635</v>
      </c>
      <c r="D2633" s="4" t="n">
        <v>2022</v>
      </c>
      <c r="E2633" s="4" t="s">
        <v>91</v>
      </c>
      <c r="F2633" s="4" t="s">
        <v>1142</v>
      </c>
      <c r="G2633" s="4" t="str">
        <f aca="false">IF(LEFT(I2633,3)="R1 ","L6",IF(D2633&gt;=2014,"L1",IF(D2633&gt;=1998,"L2",IF(D2633&gt;=1987,"L3",IF(D2633&gt;=1978,"L4",IF(D2633&gt;=1965,"L5","L6"))))))</f>
        <v>L1</v>
      </c>
      <c r="H2633" s="4" t="str">
        <f aca="false">IFERROR(INDEX(Lanes!$C$2:$C$60,MATCH(LEFT(I2633,FIND(" ",I2633)-1),Lanes!$A$2:$A$60,0)),"?")</f>
        <v>Core</v>
      </c>
      <c r="I2633" s="4" t="s">
        <v>1687</v>
      </c>
      <c r="J2633" s="4"/>
      <c r="K2633" s="4" t="s">
        <v>387</v>
      </c>
      <c r="L2633" s="4" t="s">
        <v>352</v>
      </c>
      <c r="M2633" s="4" t="s">
        <v>19636</v>
      </c>
      <c r="N2633" s="4"/>
      <c r="O2633" s="4" t="s">
        <v>19637</v>
      </c>
      <c r="P2633" s="2" t="s">
        <v>19638</v>
      </c>
      <c r="Q2633" s="2" t="s">
        <v>19639</v>
      </c>
      <c r="R2633" s="4" t="s">
        <v>391</v>
      </c>
      <c r="S2633" s="4" t="s">
        <v>19640</v>
      </c>
      <c r="T2633" s="4" t="s">
        <v>402</v>
      </c>
      <c r="U2633" s="4"/>
      <c r="V2633" s="4" t="s">
        <v>13302</v>
      </c>
      <c r="W2633" s="4"/>
      <c r="X2633" s="2" t="s">
        <v>19641</v>
      </c>
      <c r="Y2633" s="4" t="s">
        <v>54</v>
      </c>
      <c r="Z2633" s="4"/>
      <c r="AA2633" s="4"/>
      <c r="AB2633" s="4"/>
    </row>
    <row r="2634" customFormat="false" ht="75" hidden="false" customHeight="true" outlineLevel="0" collapsed="false">
      <c r="A2634" s="4" t="s">
        <v>19642</v>
      </c>
      <c r="B2634" s="4" t="s">
        <v>19643</v>
      </c>
      <c r="C2634" s="4" t="s">
        <v>19644</v>
      </c>
      <c r="D2634" s="4" t="n">
        <v>2024</v>
      </c>
      <c r="E2634" s="4" t="s">
        <v>91</v>
      </c>
      <c r="F2634" s="4" t="s">
        <v>9938</v>
      </c>
      <c r="G2634" s="4" t="str">
        <f aca="false">IF(LEFT(I2634,3)="R1 ","L6",IF(D2634&gt;=2014,"L1",IF(D2634&gt;=1998,"L2",IF(D2634&gt;=1987,"L3",IF(D2634&gt;=1978,"L4",IF(D2634&gt;=1965,"L5","L6"))))))</f>
        <v>L1</v>
      </c>
      <c r="H2634" s="4" t="str">
        <f aca="false">IFERROR(INDEX(Lanes!$C$2:$C$60,MATCH(LEFT(I2634,FIND(" ",I2634)-1),Lanes!$A$2:$A$60,0)),"?")</f>
        <v>Core</v>
      </c>
      <c r="I2634" s="4" t="s">
        <v>5469</v>
      </c>
      <c r="J2634" s="4" t="s">
        <v>9613</v>
      </c>
      <c r="K2634" s="4" t="s">
        <v>445</v>
      </c>
      <c r="L2634" s="4" t="s">
        <v>753</v>
      </c>
      <c r="M2634" s="4" t="s">
        <v>316</v>
      </c>
      <c r="N2634" s="4"/>
      <c r="O2634" s="4" t="s">
        <v>19645</v>
      </c>
      <c r="P2634" s="2" t="s">
        <v>19646</v>
      </c>
      <c r="Q2634" s="2" t="s">
        <v>19647</v>
      </c>
      <c r="R2634" s="4" t="s">
        <v>391</v>
      </c>
      <c r="S2634" s="4" t="s">
        <v>19648</v>
      </c>
      <c r="T2634" s="4" t="s">
        <v>107</v>
      </c>
      <c r="U2634" s="4"/>
      <c r="V2634" s="4" t="s">
        <v>13221</v>
      </c>
      <c r="W2634" s="4"/>
      <c r="X2634" s="2" t="s">
        <v>19649</v>
      </c>
      <c r="Y2634" s="4" t="s">
        <v>54</v>
      </c>
      <c r="Z2634" s="4"/>
      <c r="AA2634" s="4"/>
      <c r="AB2634" s="4"/>
    </row>
    <row r="2635" customFormat="false" ht="75" hidden="false" customHeight="true" outlineLevel="0" collapsed="false">
      <c r="A2635" s="4" t="s">
        <v>19650</v>
      </c>
      <c r="B2635" s="4" t="s">
        <v>19651</v>
      </c>
      <c r="C2635" s="4" t="s">
        <v>19652</v>
      </c>
      <c r="D2635" s="4" t="n">
        <v>2026</v>
      </c>
      <c r="E2635" s="4" t="s">
        <v>91</v>
      </c>
      <c r="F2635" s="4" t="s">
        <v>19653</v>
      </c>
      <c r="G2635" s="4" t="str">
        <f aca="false">IF(LEFT(I2635,3)="R1 ","L6",IF(D2635&gt;=2014,"L1",IF(D2635&gt;=1998,"L2",IF(D2635&gt;=1987,"L3",IF(D2635&gt;=1978,"L4",IF(D2635&gt;=1965,"L5","L6"))))))</f>
        <v>L1</v>
      </c>
      <c r="H2635" s="4" t="str">
        <f aca="false">IFERROR(INDEX(Lanes!$C$2:$C$60,MATCH(LEFT(I2635,FIND(" ",I2635)-1),Lanes!$A$2:$A$60,0)),"?")</f>
        <v>Core</v>
      </c>
      <c r="I2635" s="4" t="s">
        <v>16811</v>
      </c>
      <c r="J2635" s="4" t="s">
        <v>9613</v>
      </c>
      <c r="K2635" s="4" t="s">
        <v>351</v>
      </c>
      <c r="L2635" s="4" t="s">
        <v>472</v>
      </c>
      <c r="M2635" s="4" t="s">
        <v>19654</v>
      </c>
      <c r="N2635" s="4"/>
      <c r="O2635" s="4" t="s">
        <v>19655</v>
      </c>
      <c r="P2635" s="2" t="s">
        <v>19656</v>
      </c>
      <c r="Q2635" s="2" t="s">
        <v>19657</v>
      </c>
      <c r="R2635" s="4" t="s">
        <v>391</v>
      </c>
      <c r="S2635" s="4" t="s">
        <v>19658</v>
      </c>
      <c r="T2635" s="4" t="s">
        <v>402</v>
      </c>
      <c r="U2635" s="4"/>
      <c r="V2635" s="4" t="s">
        <v>13484</v>
      </c>
      <c r="W2635" s="4"/>
      <c r="X2635" s="2" t="s">
        <v>19659</v>
      </c>
      <c r="Y2635" s="4" t="s">
        <v>54</v>
      </c>
      <c r="Z2635" s="4"/>
      <c r="AA2635" s="4"/>
      <c r="AB2635" s="4"/>
    </row>
    <row r="2636" customFormat="false" ht="75" hidden="false" customHeight="true" outlineLevel="0" collapsed="false">
      <c r="A2636" s="4" t="s">
        <v>19660</v>
      </c>
      <c r="B2636" s="4" t="s">
        <v>18334</v>
      </c>
      <c r="C2636" s="4" t="s">
        <v>19661</v>
      </c>
      <c r="D2636" s="4" t="n">
        <v>2020</v>
      </c>
      <c r="E2636" s="4" t="s">
        <v>91</v>
      </c>
      <c r="F2636" s="4" t="s">
        <v>7273</v>
      </c>
      <c r="G2636" s="4" t="str">
        <f aca="false">IF(LEFT(I2636,3)="R1 ","L6",IF(D2636&gt;=2014,"L1",IF(D2636&gt;=1998,"L2",IF(D2636&gt;=1987,"L3",IF(D2636&gt;=1978,"L4",IF(D2636&gt;=1965,"L5","L6"))))))</f>
        <v>L1</v>
      </c>
      <c r="H2636" s="4" t="str">
        <f aca="false">IFERROR(INDEX(Lanes!$C$2:$C$60,MATCH(LEFT(I2636,FIND(" ",I2636)-1),Lanes!$A$2:$A$60,0)),"?")</f>
        <v>Core</v>
      </c>
      <c r="I2636" s="4" t="s">
        <v>11394</v>
      </c>
      <c r="J2636" s="4" t="s">
        <v>10545</v>
      </c>
      <c r="K2636" s="4" t="s">
        <v>44</v>
      </c>
      <c r="L2636" s="4" t="s">
        <v>472</v>
      </c>
      <c r="M2636" s="4" t="s">
        <v>3590</v>
      </c>
      <c r="N2636" s="4"/>
      <c r="O2636" s="4" t="s">
        <v>19662</v>
      </c>
      <c r="P2636" s="2" t="s">
        <v>19663</v>
      </c>
      <c r="Q2636" s="2" t="s">
        <v>19664</v>
      </c>
      <c r="R2636" s="4" t="s">
        <v>50</v>
      </c>
      <c r="S2636" s="4" t="s">
        <v>19665</v>
      </c>
      <c r="T2636" s="4" t="s">
        <v>52</v>
      </c>
      <c r="U2636" s="4" t="s">
        <v>75</v>
      </c>
      <c r="V2636" s="4"/>
      <c r="W2636" s="4"/>
      <c r="X2636" s="2" t="s">
        <v>19666</v>
      </c>
      <c r="Y2636" s="4" t="s">
        <v>77</v>
      </c>
      <c r="Z2636" s="4"/>
      <c r="AA2636" s="4"/>
      <c r="AB2636" s="4"/>
    </row>
    <row r="2637" customFormat="false" ht="75" hidden="false" customHeight="true" outlineLevel="0" collapsed="false">
      <c r="A2637" s="4" t="s">
        <v>19667</v>
      </c>
      <c r="B2637" s="4" t="s">
        <v>18334</v>
      </c>
      <c r="C2637" s="4" t="s">
        <v>18335</v>
      </c>
      <c r="D2637" s="4" t="n">
        <v>2022</v>
      </c>
      <c r="E2637" s="4" t="s">
        <v>91</v>
      </c>
      <c r="F2637" s="4" t="s">
        <v>7273</v>
      </c>
      <c r="G2637" s="4" t="str">
        <f aca="false">IF(LEFT(I2637,3)="R1 ","L6",IF(D2637&gt;=2014,"L1",IF(D2637&gt;=1998,"L2",IF(D2637&gt;=1987,"L3",IF(D2637&gt;=1978,"L4",IF(D2637&gt;=1965,"L5","L6"))))))</f>
        <v>L1</v>
      </c>
      <c r="H2637" s="4" t="str">
        <f aca="false">IFERROR(INDEX(Lanes!$C$2:$C$60,MATCH(LEFT(I2637,FIND(" ",I2637)-1),Lanes!$A$2:$A$60,0)),"?")</f>
        <v>Core</v>
      </c>
      <c r="I2637" s="4" t="s">
        <v>14242</v>
      </c>
      <c r="J2637" s="4" t="s">
        <v>9613</v>
      </c>
      <c r="K2637" s="4" t="s">
        <v>2528</v>
      </c>
      <c r="L2637" s="4" t="s">
        <v>472</v>
      </c>
      <c r="M2637" s="4" t="s">
        <v>3590</v>
      </c>
      <c r="N2637" s="4"/>
      <c r="O2637" s="4" t="s">
        <v>18336</v>
      </c>
      <c r="P2637" s="2" t="s">
        <v>19668</v>
      </c>
      <c r="Q2637" s="2" t="s">
        <v>19669</v>
      </c>
      <c r="R2637" s="4" t="s">
        <v>50</v>
      </c>
      <c r="S2637" s="4" t="s">
        <v>19670</v>
      </c>
      <c r="T2637" s="4" t="s">
        <v>107</v>
      </c>
      <c r="U2637" s="4"/>
      <c r="V2637" s="4"/>
      <c r="W2637" s="4"/>
      <c r="X2637" s="2" t="s">
        <v>19666</v>
      </c>
      <c r="Y2637" s="4" t="s">
        <v>77</v>
      </c>
      <c r="Z2637" s="4"/>
      <c r="AA2637" s="4"/>
      <c r="AB2637" s="4"/>
    </row>
    <row r="2638" customFormat="false" ht="75" hidden="false" customHeight="true" outlineLevel="0" collapsed="false">
      <c r="A2638" s="4" t="s">
        <v>19671</v>
      </c>
      <c r="B2638" s="4" t="s">
        <v>19672</v>
      </c>
      <c r="C2638" s="4" t="s">
        <v>19673</v>
      </c>
      <c r="D2638" s="4" t="n">
        <v>2023</v>
      </c>
      <c r="E2638" s="4" t="s">
        <v>91</v>
      </c>
      <c r="F2638" s="4" t="s">
        <v>12007</v>
      </c>
      <c r="G2638" s="4" t="str">
        <f aca="false">IF(LEFT(I2638,3)="R1 ","L6",IF(D2638&gt;=2014,"L1",IF(D2638&gt;=1998,"L2",IF(D2638&gt;=1987,"L3",IF(D2638&gt;=1978,"L4",IF(D2638&gt;=1965,"L5","L6"))))))</f>
        <v>L1</v>
      </c>
      <c r="H2638" s="4" t="str">
        <f aca="false">IFERROR(INDEX(Lanes!$C$2:$C$60,MATCH(LEFT(I2638,FIND(" ",I2638)-1),Lanes!$A$2:$A$60,0)),"?")</f>
        <v>Core</v>
      </c>
      <c r="I2638" s="4" t="s">
        <v>11394</v>
      </c>
      <c r="J2638" s="4" t="s">
        <v>10211</v>
      </c>
      <c r="K2638" s="4" t="s">
        <v>44</v>
      </c>
      <c r="L2638" s="4" t="s">
        <v>472</v>
      </c>
      <c r="M2638" s="4" t="s">
        <v>662</v>
      </c>
      <c r="N2638" s="4"/>
      <c r="O2638" s="4" t="s">
        <v>19674</v>
      </c>
      <c r="P2638" s="2" t="s">
        <v>19675</v>
      </c>
      <c r="Q2638" s="2" t="s">
        <v>19676</v>
      </c>
      <c r="R2638" s="4" t="s">
        <v>391</v>
      </c>
      <c r="S2638" s="4" t="s">
        <v>19677</v>
      </c>
      <c r="T2638" s="4" t="s">
        <v>107</v>
      </c>
      <c r="U2638" s="4"/>
      <c r="V2638" s="4" t="s">
        <v>11607</v>
      </c>
      <c r="W2638" s="4"/>
      <c r="X2638" s="2" t="s">
        <v>19678</v>
      </c>
      <c r="Y2638" s="4" t="s">
        <v>77</v>
      </c>
      <c r="Z2638" s="4"/>
      <c r="AA2638" s="4"/>
      <c r="AB2638" s="4"/>
    </row>
    <row r="2639" customFormat="false" ht="75" hidden="false" customHeight="true" outlineLevel="0" collapsed="false">
      <c r="A2639" s="4" t="s">
        <v>19679</v>
      </c>
      <c r="B2639" s="4" t="s">
        <v>19680</v>
      </c>
      <c r="C2639" s="4" t="s">
        <v>19681</v>
      </c>
      <c r="D2639" s="4" t="n">
        <v>2026</v>
      </c>
      <c r="E2639" s="4" t="s">
        <v>91</v>
      </c>
      <c r="F2639" s="4" t="s">
        <v>19682</v>
      </c>
      <c r="G2639" s="4" t="str">
        <f aca="false">IF(LEFT(I2639,3)="R1 ","L6",IF(D2639&gt;=2014,"L1",IF(D2639&gt;=1998,"L2",IF(D2639&gt;=1987,"L3",IF(D2639&gt;=1978,"L4",IF(D2639&gt;=1965,"L5","L6"))))))</f>
        <v>L1</v>
      </c>
      <c r="H2639" s="4" t="str">
        <f aca="false">IFERROR(INDEX(Lanes!$C$2:$C$60,MATCH(LEFT(I2639,FIND(" ",I2639)-1),Lanes!$A$2:$A$60,0)),"?")</f>
        <v>Core</v>
      </c>
      <c r="I2639" s="4" t="s">
        <v>11394</v>
      </c>
      <c r="J2639" s="4"/>
      <c r="K2639" s="4" t="s">
        <v>445</v>
      </c>
      <c r="L2639" s="4" t="s">
        <v>887</v>
      </c>
      <c r="M2639" s="4" t="s">
        <v>19683</v>
      </c>
      <c r="N2639" s="4"/>
      <c r="O2639" s="4" t="s">
        <v>12852</v>
      </c>
      <c r="P2639" s="2" t="s">
        <v>19684</v>
      </c>
      <c r="Q2639" s="2" t="s">
        <v>19685</v>
      </c>
      <c r="R2639" s="4" t="s">
        <v>391</v>
      </c>
      <c r="S2639" s="4" t="s">
        <v>19686</v>
      </c>
      <c r="T2639" s="4" t="s">
        <v>402</v>
      </c>
      <c r="U2639" s="4"/>
      <c r="V2639" s="4" t="s">
        <v>11754</v>
      </c>
      <c r="W2639" s="4"/>
      <c r="X2639" s="2" t="s">
        <v>19687</v>
      </c>
      <c r="Y2639" s="4" t="s">
        <v>77</v>
      </c>
      <c r="Z2639" s="4"/>
      <c r="AA2639" s="4"/>
      <c r="AB2639" s="4"/>
    </row>
    <row r="2640" customFormat="false" ht="75" hidden="false" customHeight="true" outlineLevel="0" collapsed="false">
      <c r="A2640" s="4" t="s">
        <v>19688</v>
      </c>
      <c r="B2640" s="4" t="s">
        <v>19689</v>
      </c>
      <c r="C2640" s="4" t="s">
        <v>19690</v>
      </c>
      <c r="D2640" s="4" t="n">
        <v>2026</v>
      </c>
      <c r="E2640" s="4" t="s">
        <v>91</v>
      </c>
      <c r="F2640" s="4" t="s">
        <v>19691</v>
      </c>
      <c r="G2640" s="4" t="str">
        <f aca="false">IF(LEFT(I2640,3)="R1 ","L6",IF(D2640&gt;=2014,"L1",IF(D2640&gt;=1998,"L2",IF(D2640&gt;=1987,"L3",IF(D2640&gt;=1978,"L4",IF(D2640&gt;=1965,"L5","L6"))))))</f>
        <v>L1</v>
      </c>
      <c r="H2640" s="4" t="str">
        <f aca="false">IFERROR(INDEX(Lanes!$C$2:$C$60,MATCH(LEFT(I2640,FIND(" ",I2640)-1),Lanes!$A$2:$A$60,0)),"?")</f>
        <v>Core</v>
      </c>
      <c r="I2640" s="4" t="s">
        <v>11394</v>
      </c>
      <c r="J2640" s="4"/>
      <c r="K2640" s="4" t="s">
        <v>445</v>
      </c>
      <c r="L2640" s="4" t="s">
        <v>45</v>
      </c>
      <c r="M2640" s="4" t="s">
        <v>19692</v>
      </c>
      <c r="N2640" s="4"/>
      <c r="O2640" s="4" t="s">
        <v>19693</v>
      </c>
      <c r="P2640" s="2" t="s">
        <v>19694</v>
      </c>
      <c r="Q2640" s="2" t="s">
        <v>19695</v>
      </c>
      <c r="R2640" s="4" t="s">
        <v>391</v>
      </c>
      <c r="S2640" s="4" t="s">
        <v>19696</v>
      </c>
      <c r="T2640" s="4" t="s">
        <v>402</v>
      </c>
      <c r="U2640" s="4"/>
      <c r="V2640" s="4" t="s">
        <v>19697</v>
      </c>
      <c r="W2640" s="4"/>
      <c r="X2640" s="2" t="s">
        <v>19698</v>
      </c>
      <c r="Y2640" s="4" t="s">
        <v>54</v>
      </c>
      <c r="Z2640" s="4"/>
      <c r="AA2640" s="4"/>
      <c r="AB2640" s="4"/>
    </row>
    <row r="2641" customFormat="false" ht="75" hidden="false" customHeight="true" outlineLevel="0" collapsed="false">
      <c r="A2641" s="4" t="s">
        <v>19699</v>
      </c>
      <c r="B2641" s="4" t="s">
        <v>19700</v>
      </c>
      <c r="C2641" s="4" t="s">
        <v>19701</v>
      </c>
      <c r="D2641" s="4" t="n">
        <v>2025</v>
      </c>
      <c r="E2641" s="4" t="s">
        <v>91</v>
      </c>
      <c r="F2641" s="4" t="s">
        <v>11949</v>
      </c>
      <c r="G2641" s="4" t="str">
        <f aca="false">IF(LEFT(I2641,3)="R1 ","L6",IF(D2641&gt;=2014,"L1",IF(D2641&gt;=1998,"L2",IF(D2641&gt;=1987,"L3",IF(D2641&gt;=1978,"L4",IF(D2641&gt;=1965,"L5","L6"))))))</f>
        <v>L1</v>
      </c>
      <c r="H2641" s="4" t="str">
        <f aca="false">IFERROR(INDEX(Lanes!$C$2:$C$60,MATCH(LEFT(I2641,FIND(" ",I2641)-1),Lanes!$A$2:$A$60,0)),"?")</f>
        <v>Core</v>
      </c>
      <c r="I2641" s="4" t="s">
        <v>1687</v>
      </c>
      <c r="J2641" s="4" t="s">
        <v>9613</v>
      </c>
      <c r="K2641" s="4" t="s">
        <v>445</v>
      </c>
      <c r="L2641" s="4" t="s">
        <v>753</v>
      </c>
      <c r="M2641" s="4" t="s">
        <v>1993</v>
      </c>
      <c r="N2641" s="4"/>
      <c r="O2641" s="4" t="s">
        <v>19702</v>
      </c>
      <c r="P2641" s="2" t="s">
        <v>19703</v>
      </c>
      <c r="Q2641" s="2" t="s">
        <v>19704</v>
      </c>
      <c r="R2641" s="4" t="s">
        <v>50</v>
      </c>
      <c r="S2641" s="4" t="s">
        <v>19705</v>
      </c>
      <c r="T2641" s="4" t="s">
        <v>107</v>
      </c>
      <c r="U2641" s="4"/>
      <c r="V2641" s="4" t="s">
        <v>16645</v>
      </c>
      <c r="W2641" s="4"/>
      <c r="X2641" s="2" t="s">
        <v>19706</v>
      </c>
      <c r="Y2641" s="4" t="s">
        <v>77</v>
      </c>
      <c r="Z2641" s="4"/>
      <c r="AA2641" s="4"/>
      <c r="AB2641" s="4"/>
    </row>
    <row r="2642" customFormat="false" ht="75" hidden="false" customHeight="true" outlineLevel="0" collapsed="false">
      <c r="A2642" s="4" t="s">
        <v>19707</v>
      </c>
      <c r="B2642" s="4" t="s">
        <v>19708</v>
      </c>
      <c r="C2642" s="4" t="s">
        <v>19709</v>
      </c>
      <c r="D2642" s="4" t="n">
        <v>2023</v>
      </c>
      <c r="E2642" s="4" t="s">
        <v>91</v>
      </c>
      <c r="F2642" s="4" t="s">
        <v>19710</v>
      </c>
      <c r="G2642" s="4" t="str">
        <f aca="false">IF(LEFT(I2642,3)="R1 ","L6",IF(D2642&gt;=2014,"L1",IF(D2642&gt;=1998,"L2",IF(D2642&gt;=1987,"L3",IF(D2642&gt;=1978,"L4",IF(D2642&gt;=1965,"L5","L6"))))))</f>
        <v>L1</v>
      </c>
      <c r="H2642" s="4" t="str">
        <f aca="false">IFERROR(INDEX(Lanes!$C$2:$C$60,MATCH(LEFT(I2642,FIND(" ",I2642)-1),Lanes!$A$2:$A$60,0)),"?")</f>
        <v>Core</v>
      </c>
      <c r="I2642" s="4" t="s">
        <v>11394</v>
      </c>
      <c r="J2642" s="4"/>
      <c r="K2642" s="4" t="s">
        <v>445</v>
      </c>
      <c r="L2642" s="4" t="s">
        <v>887</v>
      </c>
      <c r="M2642" s="4" t="s">
        <v>18287</v>
      </c>
      <c r="N2642" s="4"/>
      <c r="O2642" s="4" t="s">
        <v>19711</v>
      </c>
      <c r="P2642" s="2" t="s">
        <v>19712</v>
      </c>
      <c r="Q2642" s="2" t="s">
        <v>19713</v>
      </c>
      <c r="R2642" s="4" t="s">
        <v>391</v>
      </c>
      <c r="S2642" s="4" t="s">
        <v>19714</v>
      </c>
      <c r="T2642" s="4" t="s">
        <v>402</v>
      </c>
      <c r="U2642" s="4"/>
      <c r="V2642" s="4" t="s">
        <v>11666</v>
      </c>
      <c r="W2642" s="4"/>
      <c r="X2642" s="2" t="s">
        <v>19715</v>
      </c>
      <c r="Y2642" s="4" t="s">
        <v>77</v>
      </c>
      <c r="Z2642" s="4"/>
      <c r="AA2642" s="4"/>
      <c r="AB2642" s="4"/>
    </row>
    <row r="2643" customFormat="false" ht="75" hidden="false" customHeight="true" outlineLevel="0" collapsed="false">
      <c r="A2643" s="4" t="s">
        <v>19716</v>
      </c>
      <c r="B2643" s="4" t="s">
        <v>19717</v>
      </c>
      <c r="C2643" s="4" t="s">
        <v>19718</v>
      </c>
      <c r="D2643" s="4" t="n">
        <v>2026</v>
      </c>
      <c r="E2643" s="4" t="s">
        <v>91</v>
      </c>
      <c r="F2643" s="4" t="s">
        <v>1142</v>
      </c>
      <c r="G2643" s="4" t="str">
        <f aca="false">IF(LEFT(I2643,3)="R1 ","L6",IF(D2643&gt;=2014,"L1",IF(D2643&gt;=1998,"L2",IF(D2643&gt;=1987,"L3",IF(D2643&gt;=1978,"L4",IF(D2643&gt;=1965,"L5","L6"))))))</f>
        <v>L1</v>
      </c>
      <c r="H2643" s="4" t="str">
        <f aca="false">IFERROR(INDEX(Lanes!$C$2:$C$60,MATCH(LEFT(I2643,FIND(" ",I2643)-1),Lanes!$A$2:$A$60,0)),"?")</f>
        <v>Core</v>
      </c>
      <c r="I2643" s="4" t="s">
        <v>16811</v>
      </c>
      <c r="J2643" s="4" t="s">
        <v>9613</v>
      </c>
      <c r="K2643" s="4" t="s">
        <v>471</v>
      </c>
      <c r="L2643" s="4" t="s">
        <v>352</v>
      </c>
      <c r="M2643" s="4" t="s">
        <v>353</v>
      </c>
      <c r="N2643" s="4"/>
      <c r="O2643" s="4" t="s">
        <v>19719</v>
      </c>
      <c r="P2643" s="2" t="s">
        <v>19720</v>
      </c>
      <c r="Q2643" s="2" t="s">
        <v>19721</v>
      </c>
      <c r="R2643" s="4" t="s">
        <v>50</v>
      </c>
      <c r="S2643" s="4" t="s">
        <v>19722</v>
      </c>
      <c r="T2643" s="4" t="s">
        <v>402</v>
      </c>
      <c r="U2643" s="4"/>
      <c r="V2643" s="4" t="s">
        <v>11754</v>
      </c>
      <c r="W2643" s="4"/>
      <c r="X2643" s="2" t="s">
        <v>19723</v>
      </c>
      <c r="Y2643" s="4" t="s">
        <v>77</v>
      </c>
      <c r="Z2643" s="4"/>
      <c r="AA2643" s="4"/>
      <c r="AB2643" s="4"/>
    </row>
    <row r="2644" customFormat="false" ht="75" hidden="false" customHeight="true" outlineLevel="0" collapsed="false">
      <c r="A2644" s="4" t="s">
        <v>19724</v>
      </c>
      <c r="B2644" s="4" t="s">
        <v>19725</v>
      </c>
      <c r="C2644" s="4" t="s">
        <v>19726</v>
      </c>
      <c r="D2644" s="4" t="n">
        <v>2026</v>
      </c>
      <c r="E2644" s="4" t="s">
        <v>91</v>
      </c>
      <c r="F2644" s="4" t="s">
        <v>15874</v>
      </c>
      <c r="G2644" s="4" t="str">
        <f aca="false">IF(LEFT(I2644,3)="R1 ","L6",IF(D2644&gt;=2014,"L1",IF(D2644&gt;=1998,"L2",IF(D2644&gt;=1987,"L3",IF(D2644&gt;=1978,"L4",IF(D2644&gt;=1965,"L5","L6"))))))</f>
        <v>L1</v>
      </c>
      <c r="H2644" s="4" t="str">
        <f aca="false">IFERROR(INDEX(Lanes!$C$2:$C$60,MATCH(LEFT(I2644,FIND(" ",I2644)-1),Lanes!$A$2:$A$60,0)),"?")</f>
        <v>Core</v>
      </c>
      <c r="I2644" s="4" t="s">
        <v>14242</v>
      </c>
      <c r="J2644" s="4" t="s">
        <v>10211</v>
      </c>
      <c r="K2644" s="4" t="s">
        <v>2528</v>
      </c>
      <c r="L2644" s="4" t="s">
        <v>45</v>
      </c>
      <c r="M2644" s="4" t="s">
        <v>131</v>
      </c>
      <c r="N2644" s="4"/>
      <c r="O2644" s="4" t="s">
        <v>19727</v>
      </c>
      <c r="P2644" s="2" t="s">
        <v>19728</v>
      </c>
      <c r="Q2644" s="2" t="s">
        <v>19729</v>
      </c>
      <c r="R2644" s="4" t="s">
        <v>50</v>
      </c>
      <c r="S2644" s="4" t="s">
        <v>19730</v>
      </c>
      <c r="T2644" s="4" t="s">
        <v>107</v>
      </c>
      <c r="U2644" s="4"/>
      <c r="V2644" s="4" t="s">
        <v>13079</v>
      </c>
      <c r="W2644" s="4"/>
      <c r="X2644" s="2" t="s">
        <v>19731</v>
      </c>
      <c r="Y2644" s="4" t="s">
        <v>77</v>
      </c>
      <c r="Z2644" s="4"/>
      <c r="AA2644" s="4"/>
      <c r="AB2644" s="4"/>
    </row>
    <row r="2645" customFormat="false" ht="75" hidden="false" customHeight="true" outlineLevel="0" collapsed="false">
      <c r="A2645" s="4" t="s">
        <v>19732</v>
      </c>
      <c r="B2645" s="4" t="s">
        <v>19733</v>
      </c>
      <c r="C2645" s="4" t="s">
        <v>19734</v>
      </c>
      <c r="D2645" s="4" t="n">
        <v>2024</v>
      </c>
      <c r="E2645" s="4" t="s">
        <v>91</v>
      </c>
      <c r="F2645" s="4" t="s">
        <v>19735</v>
      </c>
      <c r="G2645" s="4" t="str">
        <f aca="false">IF(LEFT(I2645,3)="R1 ","L6",IF(D2645&gt;=2014,"L1",IF(D2645&gt;=1998,"L2",IF(D2645&gt;=1987,"L3",IF(D2645&gt;=1978,"L4",IF(D2645&gt;=1965,"L5","L6"))))))</f>
        <v>L1</v>
      </c>
      <c r="H2645" s="4" t="str">
        <f aca="false">IFERROR(INDEX(Lanes!$C$2:$C$60,MATCH(LEFT(I2645,FIND(" ",I2645)-1),Lanes!$A$2:$A$60,0)),"?")</f>
        <v>Core</v>
      </c>
      <c r="I2645" s="4" t="s">
        <v>11394</v>
      </c>
      <c r="J2645" s="4" t="s">
        <v>7454</v>
      </c>
      <c r="K2645" s="4" t="s">
        <v>44</v>
      </c>
      <c r="L2645" s="4" t="s">
        <v>45</v>
      </c>
      <c r="M2645" s="4" t="s">
        <v>131</v>
      </c>
      <c r="N2645" s="4"/>
      <c r="O2645" s="4" t="s">
        <v>19736</v>
      </c>
      <c r="P2645" s="2" t="s">
        <v>19737</v>
      </c>
      <c r="Q2645" s="2" t="s">
        <v>19738</v>
      </c>
      <c r="R2645" s="4" t="s">
        <v>50</v>
      </c>
      <c r="S2645" s="4" t="s">
        <v>19739</v>
      </c>
      <c r="T2645" s="4" t="s">
        <v>402</v>
      </c>
      <c r="U2645" s="4"/>
      <c r="V2645" s="4" t="s">
        <v>13581</v>
      </c>
      <c r="W2645" s="4"/>
      <c r="X2645" s="2" t="s">
        <v>19740</v>
      </c>
      <c r="Y2645" s="4" t="s">
        <v>54</v>
      </c>
      <c r="Z2645" s="4"/>
      <c r="AA2645" s="4"/>
      <c r="AB2645" s="4"/>
    </row>
    <row r="2646" customFormat="false" ht="75" hidden="false" customHeight="true" outlineLevel="0" collapsed="false">
      <c r="A2646" s="4" t="s">
        <v>19741</v>
      </c>
      <c r="B2646" s="4" t="s">
        <v>19742</v>
      </c>
      <c r="C2646" s="4" t="s">
        <v>19743</v>
      </c>
      <c r="D2646" s="4" t="n">
        <v>2025</v>
      </c>
      <c r="E2646" s="4" t="s">
        <v>91</v>
      </c>
      <c r="F2646" s="4" t="s">
        <v>11949</v>
      </c>
      <c r="G2646" s="4" t="str">
        <f aca="false">IF(LEFT(I2646,3)="R1 ","L6",IF(D2646&gt;=2014,"L1",IF(D2646&gt;=1998,"L2",IF(D2646&gt;=1987,"L3",IF(D2646&gt;=1978,"L4",IF(D2646&gt;=1965,"L5","L6"))))))</f>
        <v>L1</v>
      </c>
      <c r="H2646" s="4" t="str">
        <f aca="false">IFERROR(INDEX(Lanes!$C$2:$C$60,MATCH(LEFT(I2646,FIND(" ",I2646)-1),Lanes!$A$2:$A$60,0)),"?")</f>
        <v>Core</v>
      </c>
      <c r="I2646" s="4" t="s">
        <v>11394</v>
      </c>
      <c r="J2646" s="4"/>
      <c r="K2646" s="4" t="s">
        <v>445</v>
      </c>
      <c r="L2646" s="4" t="s">
        <v>229</v>
      </c>
      <c r="M2646" s="4" t="s">
        <v>19744</v>
      </c>
      <c r="N2646" s="4"/>
      <c r="O2646" s="4" t="s">
        <v>19745</v>
      </c>
      <c r="P2646" s="2" t="s">
        <v>19746</v>
      </c>
      <c r="Q2646" s="2" t="s">
        <v>19747</v>
      </c>
      <c r="R2646" s="4" t="s">
        <v>50</v>
      </c>
      <c r="S2646" s="4" t="s">
        <v>19748</v>
      </c>
      <c r="T2646" s="4" t="s">
        <v>402</v>
      </c>
      <c r="U2646" s="4"/>
      <c r="V2646" s="4" t="s">
        <v>11484</v>
      </c>
      <c r="W2646" s="4"/>
      <c r="X2646" s="2" t="s">
        <v>19749</v>
      </c>
      <c r="Y2646" s="4" t="s">
        <v>77</v>
      </c>
      <c r="Z2646" s="4"/>
      <c r="AA2646" s="4"/>
      <c r="AB2646" s="4"/>
    </row>
    <row r="2647" customFormat="false" ht="75" hidden="false" customHeight="true" outlineLevel="0" collapsed="false">
      <c r="A2647" s="4" t="s">
        <v>19750</v>
      </c>
      <c r="B2647" s="4" t="s">
        <v>19751</v>
      </c>
      <c r="C2647" s="4" t="s">
        <v>19752</v>
      </c>
      <c r="D2647" s="4" t="n">
        <v>2024</v>
      </c>
      <c r="E2647" s="4" t="s">
        <v>91</v>
      </c>
      <c r="F2647" s="4" t="s">
        <v>17587</v>
      </c>
      <c r="G2647" s="4" t="str">
        <f aca="false">IF(LEFT(I2647,3)="R1 ","L6",IF(D2647&gt;=2014,"L1",IF(D2647&gt;=1998,"L2",IF(D2647&gt;=1987,"L3",IF(D2647&gt;=1978,"L4",IF(D2647&gt;=1965,"L5","L6"))))))</f>
        <v>L1</v>
      </c>
      <c r="H2647" s="4" t="str">
        <f aca="false">IFERROR(INDEX(Lanes!$C$2:$C$60,MATCH(LEFT(I2647,FIND(" ",I2647)-1),Lanes!$A$2:$A$60,0)),"?")</f>
        <v>Core</v>
      </c>
      <c r="I2647" s="4" t="s">
        <v>11394</v>
      </c>
      <c r="J2647" s="4"/>
      <c r="K2647" s="4" t="s">
        <v>445</v>
      </c>
      <c r="L2647" s="4" t="s">
        <v>753</v>
      </c>
      <c r="M2647" s="4" t="s">
        <v>316</v>
      </c>
      <c r="N2647" s="4"/>
      <c r="O2647" s="4" t="s">
        <v>19753</v>
      </c>
      <c r="P2647" s="2" t="s">
        <v>19754</v>
      </c>
      <c r="Q2647" s="2" t="s">
        <v>19755</v>
      </c>
      <c r="R2647" s="4" t="s">
        <v>50</v>
      </c>
      <c r="S2647" s="4" t="s">
        <v>19756</v>
      </c>
      <c r="T2647" s="4" t="s">
        <v>402</v>
      </c>
      <c r="U2647" s="4"/>
      <c r="V2647" s="4" t="s">
        <v>12474</v>
      </c>
      <c r="W2647" s="4"/>
      <c r="X2647" s="2" t="s">
        <v>19757</v>
      </c>
      <c r="Y2647" s="4" t="s">
        <v>77</v>
      </c>
      <c r="Z2647" s="4"/>
      <c r="AA2647" s="4"/>
      <c r="AB2647" s="4"/>
    </row>
    <row r="2648" customFormat="false" ht="75" hidden="false" customHeight="true" outlineLevel="0" collapsed="false">
      <c r="A2648" s="4" t="s">
        <v>19758</v>
      </c>
      <c r="B2648" s="4" t="s">
        <v>19759</v>
      </c>
      <c r="C2648" s="4" t="s">
        <v>19760</v>
      </c>
      <c r="D2648" s="4" t="n">
        <v>2025</v>
      </c>
      <c r="E2648" s="4" t="s">
        <v>91</v>
      </c>
      <c r="F2648" s="4" t="s">
        <v>12901</v>
      </c>
      <c r="G2648" s="4" t="str">
        <f aca="false">IF(LEFT(I2648,3)="R1 ","L6",IF(D2648&gt;=2014,"L1",IF(D2648&gt;=1998,"L2",IF(D2648&gt;=1987,"L3",IF(D2648&gt;=1978,"L4",IF(D2648&gt;=1965,"L5","L6"))))))</f>
        <v>L1</v>
      </c>
      <c r="H2648" s="4" t="str">
        <f aca="false">IFERROR(INDEX(Lanes!$C$2:$C$60,MATCH(LEFT(I2648,FIND(" ",I2648)-1),Lanes!$A$2:$A$60,0)),"?")</f>
        <v>Core</v>
      </c>
      <c r="I2648" s="4" t="s">
        <v>11394</v>
      </c>
      <c r="J2648" s="4" t="s">
        <v>18397</v>
      </c>
      <c r="K2648" s="4" t="s">
        <v>445</v>
      </c>
      <c r="L2648" s="4" t="s">
        <v>352</v>
      </c>
      <c r="M2648" s="4" t="s">
        <v>353</v>
      </c>
      <c r="N2648" s="4"/>
      <c r="O2648" s="4" t="s">
        <v>19761</v>
      </c>
      <c r="P2648" s="2" t="s">
        <v>19762</v>
      </c>
      <c r="Q2648" s="2" t="s">
        <v>19763</v>
      </c>
      <c r="R2648" s="4" t="s">
        <v>50</v>
      </c>
      <c r="S2648" s="4" t="s">
        <v>19764</v>
      </c>
      <c r="T2648" s="4" t="s">
        <v>402</v>
      </c>
      <c r="U2648" s="4"/>
      <c r="V2648" s="4" t="s">
        <v>12896</v>
      </c>
      <c r="W2648" s="4"/>
      <c r="X2648" s="2" t="s">
        <v>19765</v>
      </c>
      <c r="Y2648" s="4" t="s">
        <v>77</v>
      </c>
      <c r="Z2648" s="4"/>
      <c r="AA2648" s="4"/>
      <c r="AB2648" s="4"/>
    </row>
    <row r="2649" customFormat="false" ht="75" hidden="false" customHeight="true" outlineLevel="0" collapsed="false">
      <c r="A2649" s="4" t="s">
        <v>19766</v>
      </c>
      <c r="B2649" s="4" t="s">
        <v>19767</v>
      </c>
      <c r="C2649" s="4" t="s">
        <v>19768</v>
      </c>
      <c r="D2649" s="4" t="n">
        <v>2026</v>
      </c>
      <c r="E2649" s="4" t="s">
        <v>91</v>
      </c>
      <c r="F2649" s="4" t="s">
        <v>1142</v>
      </c>
      <c r="G2649" s="4" t="str">
        <f aca="false">IF(LEFT(I2649,3)="R1 ","L6",IF(D2649&gt;=2014,"L1",IF(D2649&gt;=1998,"L2",IF(D2649&gt;=1987,"L3",IF(D2649&gt;=1978,"L4",IF(D2649&gt;=1965,"L5","L6"))))))</f>
        <v>L1</v>
      </c>
      <c r="H2649" s="4" t="str">
        <f aca="false">IFERROR(INDEX(Lanes!$C$2:$C$60,MATCH(LEFT(I2649,FIND(" ",I2649)-1),Lanes!$A$2:$A$60,0)),"?")</f>
        <v>Core</v>
      </c>
      <c r="I2649" s="4" t="s">
        <v>11394</v>
      </c>
      <c r="J2649" s="4" t="s">
        <v>18397</v>
      </c>
      <c r="K2649" s="4" t="s">
        <v>351</v>
      </c>
      <c r="L2649" s="4" t="s">
        <v>753</v>
      </c>
      <c r="M2649" s="4" t="s">
        <v>19769</v>
      </c>
      <c r="N2649" s="4" t="s">
        <v>19770</v>
      </c>
      <c r="O2649" s="4" t="s">
        <v>19771</v>
      </c>
      <c r="P2649" s="2" t="s">
        <v>19772</v>
      </c>
      <c r="Q2649" s="2" t="s">
        <v>19773</v>
      </c>
      <c r="R2649" s="4" t="s">
        <v>50</v>
      </c>
      <c r="S2649" s="4" t="s">
        <v>19774</v>
      </c>
      <c r="T2649" s="4" t="s">
        <v>402</v>
      </c>
      <c r="U2649" s="4"/>
      <c r="V2649" s="4" t="s">
        <v>19554</v>
      </c>
      <c r="W2649" s="4"/>
      <c r="X2649" s="2" t="s">
        <v>19775</v>
      </c>
      <c r="Y2649" s="4" t="s">
        <v>77</v>
      </c>
      <c r="Z2649" s="4"/>
      <c r="AA2649" s="4"/>
      <c r="AB2649" s="4"/>
    </row>
    <row r="2650" customFormat="false" ht="75" hidden="false" customHeight="true" outlineLevel="0" collapsed="false">
      <c r="A2650" s="4" t="s">
        <v>19776</v>
      </c>
      <c r="B2650" s="4" t="s">
        <v>19777</v>
      </c>
      <c r="C2650" s="4" t="s">
        <v>19778</v>
      </c>
      <c r="D2650" s="4" t="n">
        <v>2023</v>
      </c>
      <c r="E2650" s="4" t="s">
        <v>91</v>
      </c>
      <c r="F2650" s="4" t="s">
        <v>1142</v>
      </c>
      <c r="G2650" s="4" t="str">
        <f aca="false">IF(LEFT(I2650,3)="R1 ","L6",IF(D2650&gt;=2014,"L1",IF(D2650&gt;=1998,"L2",IF(D2650&gt;=1987,"L3",IF(D2650&gt;=1978,"L4",IF(D2650&gt;=1965,"L5","L6"))))))</f>
        <v>L1</v>
      </c>
      <c r="H2650" s="4" t="str">
        <f aca="false">IFERROR(INDEX(Lanes!$C$2:$C$60,MATCH(LEFT(I2650,FIND(" ",I2650)-1),Lanes!$A$2:$A$60,0)),"?")</f>
        <v>Core</v>
      </c>
      <c r="I2650" s="4" t="s">
        <v>14242</v>
      </c>
      <c r="J2650" s="4"/>
      <c r="K2650" s="4" t="s">
        <v>2528</v>
      </c>
      <c r="L2650" s="4" t="s">
        <v>45</v>
      </c>
      <c r="M2650" s="4" t="s">
        <v>9908</v>
      </c>
      <c r="N2650" s="4"/>
      <c r="O2650" s="4" t="s">
        <v>19779</v>
      </c>
      <c r="P2650" s="2" t="s">
        <v>19780</v>
      </c>
      <c r="Q2650" s="2" t="s">
        <v>19781</v>
      </c>
      <c r="R2650" s="4" t="s">
        <v>50</v>
      </c>
      <c r="S2650" s="4" t="s">
        <v>19778</v>
      </c>
      <c r="T2650" s="4" t="s">
        <v>402</v>
      </c>
      <c r="U2650" s="4"/>
      <c r="V2650" s="4" t="s">
        <v>12840</v>
      </c>
      <c r="W2650" s="4"/>
      <c r="X2650" s="2" t="s">
        <v>19782</v>
      </c>
      <c r="Y2650" s="4" t="s">
        <v>77</v>
      </c>
      <c r="Z2650" s="4"/>
      <c r="AA2650" s="4"/>
      <c r="AB2650" s="4"/>
    </row>
    <row r="2651" customFormat="false" ht="75" hidden="false" customHeight="true" outlineLevel="0" collapsed="false">
      <c r="A2651" s="4" t="s">
        <v>19783</v>
      </c>
      <c r="B2651" s="4" t="s">
        <v>19264</v>
      </c>
      <c r="C2651" s="4" t="s">
        <v>19784</v>
      </c>
      <c r="D2651" s="4" t="n">
        <v>2020</v>
      </c>
      <c r="E2651" s="4" t="s">
        <v>91</v>
      </c>
      <c r="F2651" s="4" t="s">
        <v>17544</v>
      </c>
      <c r="G2651" s="4" t="str">
        <f aca="false">IF(LEFT(I2651,3)="R1 ","L6",IF(D2651&gt;=2014,"L1",IF(D2651&gt;=1998,"L2",IF(D2651&gt;=1987,"L3",IF(D2651&gt;=1978,"L4",IF(D2651&gt;=1965,"L5","L6"))))))</f>
        <v>L1</v>
      </c>
      <c r="H2651" s="4" t="str">
        <f aca="false">IFERROR(INDEX(Lanes!$C$2:$C$60,MATCH(LEFT(I2651,FIND(" ",I2651)-1),Lanes!$A$2:$A$60,0)),"?")</f>
        <v>Core</v>
      </c>
      <c r="I2651" s="4" t="s">
        <v>1687</v>
      </c>
      <c r="J2651" s="4" t="s">
        <v>9346</v>
      </c>
      <c r="K2651" s="4" t="s">
        <v>387</v>
      </c>
      <c r="L2651" s="4" t="s">
        <v>753</v>
      </c>
      <c r="M2651" s="4" t="s">
        <v>754</v>
      </c>
      <c r="N2651" s="4"/>
      <c r="O2651" s="4" t="s">
        <v>19785</v>
      </c>
      <c r="P2651" s="2" t="s">
        <v>19786</v>
      </c>
      <c r="Q2651" s="2" t="s">
        <v>19787</v>
      </c>
      <c r="R2651" s="4" t="s">
        <v>50</v>
      </c>
      <c r="S2651" s="4" t="s">
        <v>19784</v>
      </c>
      <c r="T2651" s="4" t="s">
        <v>107</v>
      </c>
      <c r="U2651" s="4"/>
      <c r="V2651" s="4"/>
      <c r="W2651" s="4"/>
      <c r="X2651" s="2" t="s">
        <v>19278</v>
      </c>
      <c r="Y2651" s="4" t="s">
        <v>77</v>
      </c>
      <c r="Z2651" s="4"/>
      <c r="AA2651" s="4"/>
      <c r="AB2651" s="4"/>
    </row>
    <row r="2652" customFormat="false" ht="75" hidden="false" customHeight="true" outlineLevel="0" collapsed="false">
      <c r="A2652" s="4" t="s">
        <v>19788</v>
      </c>
      <c r="B2652" s="4" t="s">
        <v>19789</v>
      </c>
      <c r="C2652" s="4" t="s">
        <v>19789</v>
      </c>
      <c r="D2652" s="4" t="n">
        <v>2024</v>
      </c>
      <c r="E2652" s="4" t="s">
        <v>91</v>
      </c>
      <c r="F2652" s="4" t="s">
        <v>19790</v>
      </c>
      <c r="G2652" s="4" t="str">
        <f aca="false">IF(LEFT(I2652,3)="R1 ","L6",IF(D2652&gt;=2014,"L1",IF(D2652&gt;=1998,"L2",IF(D2652&gt;=1987,"L3",IF(D2652&gt;=1978,"L4",IF(D2652&gt;=1965,"L5","L6"))))))</f>
        <v>L1</v>
      </c>
      <c r="H2652" s="4" t="str">
        <f aca="false">IFERROR(INDEX(Lanes!$C$2:$C$60,MATCH(LEFT(I2652,FIND(" ",I2652)-1),Lanes!$A$2:$A$60,0)),"?")</f>
        <v>Core</v>
      </c>
      <c r="I2652" s="4" t="s">
        <v>11259</v>
      </c>
      <c r="J2652" s="4" t="s">
        <v>16827</v>
      </c>
      <c r="K2652" s="4" t="s">
        <v>429</v>
      </c>
      <c r="L2652" s="4" t="s">
        <v>753</v>
      </c>
      <c r="M2652" s="4" t="s">
        <v>18926</v>
      </c>
      <c r="N2652" s="4"/>
      <c r="O2652" s="4" t="s">
        <v>19791</v>
      </c>
      <c r="P2652" s="2" t="s">
        <v>19792</v>
      </c>
      <c r="Q2652" s="2" t="s">
        <v>19793</v>
      </c>
      <c r="R2652" s="4" t="s">
        <v>50</v>
      </c>
      <c r="S2652" s="4" t="s">
        <v>19789</v>
      </c>
      <c r="T2652" s="4" t="s">
        <v>107</v>
      </c>
      <c r="U2652" s="4"/>
      <c r="V2652" s="4" t="s">
        <v>12037</v>
      </c>
      <c r="W2652" s="4"/>
      <c r="X2652" s="2" t="s">
        <v>19794</v>
      </c>
      <c r="Y2652" s="4" t="s">
        <v>54</v>
      </c>
      <c r="Z2652" s="4"/>
      <c r="AA2652" s="4"/>
      <c r="AB2652" s="4"/>
    </row>
    <row r="2653" customFormat="false" ht="75" hidden="false" customHeight="true" outlineLevel="0" collapsed="false">
      <c r="A2653" s="4" t="s">
        <v>19795</v>
      </c>
      <c r="B2653" s="4" t="s">
        <v>19796</v>
      </c>
      <c r="C2653" s="4" t="s">
        <v>19797</v>
      </c>
      <c r="D2653" s="4" t="n">
        <v>2024</v>
      </c>
      <c r="E2653" s="4" t="s">
        <v>91</v>
      </c>
      <c r="F2653" s="4" t="s">
        <v>1142</v>
      </c>
      <c r="G2653" s="4" t="str">
        <f aca="false">IF(LEFT(I2653,3)="R1 ","L6",IF(D2653&gt;=2014,"L1",IF(D2653&gt;=1998,"L2",IF(D2653&gt;=1987,"L3",IF(D2653&gt;=1978,"L4",IF(D2653&gt;=1965,"L5","L6"))))))</f>
        <v>L1</v>
      </c>
      <c r="H2653" s="4" t="str">
        <f aca="false">IFERROR(INDEX(Lanes!$C$2:$C$60,MATCH(LEFT(I2653,FIND(" ",I2653)-1),Lanes!$A$2:$A$60,0)),"?")</f>
        <v>Core</v>
      </c>
      <c r="I2653" s="4" t="s">
        <v>1687</v>
      </c>
      <c r="J2653" s="4"/>
      <c r="K2653" s="4" t="s">
        <v>387</v>
      </c>
      <c r="L2653" s="4" t="s">
        <v>229</v>
      </c>
      <c r="M2653" s="4" t="s">
        <v>12313</v>
      </c>
      <c r="N2653" s="4"/>
      <c r="O2653" s="4" t="s">
        <v>19798</v>
      </c>
      <c r="P2653" s="2" t="s">
        <v>19799</v>
      </c>
      <c r="Q2653" s="2" t="s">
        <v>19800</v>
      </c>
      <c r="R2653" s="4" t="s">
        <v>391</v>
      </c>
      <c r="S2653" s="4" t="s">
        <v>19801</v>
      </c>
      <c r="T2653" s="4" t="s">
        <v>402</v>
      </c>
      <c r="U2653" s="4"/>
      <c r="V2653" s="4" t="s">
        <v>19802</v>
      </c>
      <c r="W2653" s="4"/>
      <c r="X2653" s="2" t="s">
        <v>19803</v>
      </c>
      <c r="Y2653" s="4" t="s">
        <v>77</v>
      </c>
      <c r="Z2653" s="4"/>
      <c r="AA2653" s="4"/>
      <c r="AB2653" s="4"/>
    </row>
    <row r="2654" customFormat="false" ht="75" hidden="false" customHeight="true" outlineLevel="0" collapsed="false">
      <c r="A2654" s="4" t="s">
        <v>19804</v>
      </c>
      <c r="B2654" s="4" t="s">
        <v>16249</v>
      </c>
      <c r="C2654" s="4" t="s">
        <v>19805</v>
      </c>
      <c r="D2654" s="4" t="n">
        <v>2013</v>
      </c>
      <c r="E2654" s="4" t="s">
        <v>91</v>
      </c>
      <c r="F2654" s="4" t="s">
        <v>16467</v>
      </c>
      <c r="G2654" s="4" t="str">
        <f aca="false">IF(LEFT(I2654,3)="R1 ","L6",IF(D2654&gt;=2014,"L1",IF(D2654&gt;=1998,"L2",IF(D2654&gt;=1987,"L3",IF(D2654&gt;=1978,"L4",IF(D2654&gt;=1965,"L5","L6"))))))</f>
        <v>L2</v>
      </c>
      <c r="H2654" s="4" t="str">
        <f aca="false">IFERROR(INDEX(Lanes!$C$2:$C$60,MATCH(LEFT(I2654,FIND(" ",I2654)-1),Lanes!$A$2:$A$60,0)),"?")</f>
        <v>Core</v>
      </c>
      <c r="I2654" s="4" t="s">
        <v>14242</v>
      </c>
      <c r="J2654" s="4" t="s">
        <v>1407</v>
      </c>
      <c r="K2654" s="4" t="s">
        <v>2528</v>
      </c>
      <c r="L2654" s="4" t="s">
        <v>352</v>
      </c>
      <c r="M2654" s="4" t="s">
        <v>2494</v>
      </c>
      <c r="N2654" s="4"/>
      <c r="O2654" s="4" t="s">
        <v>19806</v>
      </c>
      <c r="P2654" s="2" t="s">
        <v>19807</v>
      </c>
      <c r="Q2654" s="2" t="s">
        <v>19808</v>
      </c>
      <c r="R2654" s="4" t="s">
        <v>50</v>
      </c>
      <c r="S2654" s="4" t="s">
        <v>19809</v>
      </c>
      <c r="T2654" s="4" t="s">
        <v>107</v>
      </c>
      <c r="U2654" s="4"/>
      <c r="V2654" s="4"/>
      <c r="W2654" s="4" t="s">
        <v>75</v>
      </c>
      <c r="X2654" s="2" t="s">
        <v>19810</v>
      </c>
      <c r="Y2654" s="4" t="s">
        <v>54</v>
      </c>
      <c r="Z2654" s="4"/>
      <c r="AA2654" s="4"/>
      <c r="AB2654" s="4"/>
    </row>
    <row r="2655" customFormat="false" ht="75" hidden="false" customHeight="true" outlineLevel="0" collapsed="false">
      <c r="A2655" s="4" t="s">
        <v>19811</v>
      </c>
      <c r="B2655" s="4" t="s">
        <v>16249</v>
      </c>
      <c r="C2655" s="4" t="s">
        <v>19812</v>
      </c>
      <c r="D2655" s="4" t="n">
        <v>2014</v>
      </c>
      <c r="E2655" s="4" t="s">
        <v>91</v>
      </c>
      <c r="F2655" s="4" t="s">
        <v>16467</v>
      </c>
      <c r="G2655" s="4" t="str">
        <f aca="false">IF(LEFT(I2655,3)="R1 ","L6",IF(D2655&gt;=2014,"L1",IF(D2655&gt;=1998,"L2",IF(D2655&gt;=1987,"L3",IF(D2655&gt;=1978,"L4",IF(D2655&gt;=1965,"L5","L6"))))))</f>
        <v>L1</v>
      </c>
      <c r="H2655" s="4" t="str">
        <f aca="false">IFERROR(INDEX(Lanes!$C$2:$C$60,MATCH(LEFT(I2655,FIND(" ",I2655)-1),Lanes!$A$2:$A$60,0)),"?")</f>
        <v>Core</v>
      </c>
      <c r="I2655" s="4" t="s">
        <v>14242</v>
      </c>
      <c r="J2655" s="4"/>
      <c r="K2655" s="4" t="s">
        <v>2528</v>
      </c>
      <c r="L2655" s="4" t="s">
        <v>352</v>
      </c>
      <c r="M2655" s="4" t="s">
        <v>2494</v>
      </c>
      <c r="N2655" s="4"/>
      <c r="O2655" s="4" t="s">
        <v>7852</v>
      </c>
      <c r="P2655" s="2" t="s">
        <v>19813</v>
      </c>
      <c r="Q2655" s="2" t="s">
        <v>19814</v>
      </c>
      <c r="R2655" s="4" t="s">
        <v>50</v>
      </c>
      <c r="S2655" s="4" t="s">
        <v>19815</v>
      </c>
      <c r="T2655" s="4" t="s">
        <v>107</v>
      </c>
      <c r="U2655" s="4"/>
      <c r="V2655" s="4"/>
      <c r="W2655" s="4" t="s">
        <v>75</v>
      </c>
      <c r="X2655" s="2" t="s">
        <v>19816</v>
      </c>
      <c r="Y2655" s="4" t="s">
        <v>54</v>
      </c>
      <c r="Z2655" s="4"/>
      <c r="AA2655" s="4"/>
      <c r="AB2655" s="4"/>
    </row>
    <row r="2656" customFormat="false" ht="75" hidden="false" customHeight="true" outlineLevel="0" collapsed="false">
      <c r="A2656" s="4" t="s">
        <v>19817</v>
      </c>
      <c r="B2656" s="4" t="s">
        <v>16249</v>
      </c>
      <c r="C2656" s="4" t="s">
        <v>19818</v>
      </c>
      <c r="D2656" s="4" t="n">
        <v>2016</v>
      </c>
      <c r="E2656" s="4" t="s">
        <v>91</v>
      </c>
      <c r="F2656" s="4" t="s">
        <v>9938</v>
      </c>
      <c r="G2656" s="4" t="str">
        <f aca="false">IF(LEFT(I2656,3)="R1 ","L6",IF(D2656&gt;=2014,"L1",IF(D2656&gt;=1998,"L2",IF(D2656&gt;=1987,"L3",IF(D2656&gt;=1978,"L4",IF(D2656&gt;=1965,"L5","L6"))))))</f>
        <v>L1</v>
      </c>
      <c r="H2656" s="4" t="str">
        <f aca="false">IFERROR(INDEX(Lanes!$C$2:$C$60,MATCH(LEFT(I2656,FIND(" ",I2656)-1),Lanes!$A$2:$A$60,0)),"?")</f>
        <v>Core</v>
      </c>
      <c r="I2656" s="4" t="s">
        <v>14242</v>
      </c>
      <c r="J2656" s="4"/>
      <c r="K2656" s="4" t="s">
        <v>2528</v>
      </c>
      <c r="L2656" s="4" t="s">
        <v>352</v>
      </c>
      <c r="M2656" s="4" t="s">
        <v>2494</v>
      </c>
      <c r="N2656" s="4"/>
      <c r="O2656" s="4" t="s">
        <v>19819</v>
      </c>
      <c r="P2656" s="2" t="s">
        <v>19820</v>
      </c>
      <c r="Q2656" s="2" t="s">
        <v>19821</v>
      </c>
      <c r="R2656" s="4" t="s">
        <v>50</v>
      </c>
      <c r="S2656" s="4" t="s">
        <v>19822</v>
      </c>
      <c r="T2656" s="4" t="s">
        <v>52</v>
      </c>
      <c r="U2656" s="4" t="s">
        <v>75</v>
      </c>
      <c r="V2656" s="4"/>
      <c r="W2656" s="4" t="s">
        <v>75</v>
      </c>
      <c r="X2656" s="2" t="s">
        <v>19823</v>
      </c>
      <c r="Y2656" s="4" t="s">
        <v>54</v>
      </c>
      <c r="Z2656" s="4"/>
      <c r="AA2656" s="4"/>
      <c r="AB2656" s="4"/>
    </row>
    <row r="2657" customFormat="false" ht="75" hidden="false" customHeight="true" outlineLevel="0" collapsed="false">
      <c r="A2657" s="4" t="s">
        <v>19824</v>
      </c>
      <c r="B2657" s="4" t="s">
        <v>16249</v>
      </c>
      <c r="C2657" s="4" t="s">
        <v>19825</v>
      </c>
      <c r="D2657" s="4" t="n">
        <v>2017</v>
      </c>
      <c r="E2657" s="4" t="s">
        <v>91</v>
      </c>
      <c r="F2657" s="4" t="s">
        <v>9938</v>
      </c>
      <c r="G2657" s="4" t="str">
        <f aca="false">IF(LEFT(I2657,3)="R1 ","L6",IF(D2657&gt;=2014,"L1",IF(D2657&gt;=1998,"L2",IF(D2657&gt;=1987,"L3",IF(D2657&gt;=1978,"L4",IF(D2657&gt;=1965,"L5","L6"))))))</f>
        <v>L1</v>
      </c>
      <c r="H2657" s="4" t="str">
        <f aca="false">IFERROR(INDEX(Lanes!$C$2:$C$60,MATCH(LEFT(I2657,FIND(" ",I2657)-1),Lanes!$A$2:$A$60,0)),"?")</f>
        <v>Core</v>
      </c>
      <c r="I2657" s="4" t="s">
        <v>14242</v>
      </c>
      <c r="J2657" s="4"/>
      <c r="K2657" s="4" t="s">
        <v>2528</v>
      </c>
      <c r="L2657" s="4" t="s">
        <v>352</v>
      </c>
      <c r="M2657" s="4" t="s">
        <v>2494</v>
      </c>
      <c r="N2657" s="4"/>
      <c r="O2657" s="4" t="s">
        <v>19826</v>
      </c>
      <c r="P2657" s="2" t="s">
        <v>19827</v>
      </c>
      <c r="Q2657" s="2" t="s">
        <v>19828</v>
      </c>
      <c r="R2657" s="4" t="s">
        <v>50</v>
      </c>
      <c r="S2657" s="4" t="s">
        <v>19829</v>
      </c>
      <c r="T2657" s="4" t="s">
        <v>107</v>
      </c>
      <c r="U2657" s="4"/>
      <c r="V2657" s="4"/>
      <c r="W2657" s="4" t="s">
        <v>75</v>
      </c>
      <c r="X2657" s="2" t="s">
        <v>19830</v>
      </c>
      <c r="Y2657" s="4" t="s">
        <v>54</v>
      </c>
      <c r="Z2657" s="4"/>
      <c r="AA2657" s="4"/>
      <c r="AB2657" s="4"/>
    </row>
    <row r="2658" customFormat="false" ht="75" hidden="false" customHeight="true" outlineLevel="0" collapsed="false">
      <c r="A2658" s="4" t="s">
        <v>19831</v>
      </c>
      <c r="B2658" s="4" t="s">
        <v>16249</v>
      </c>
      <c r="C2658" s="4" t="s">
        <v>19832</v>
      </c>
      <c r="D2658" s="4" t="n">
        <v>2019</v>
      </c>
      <c r="E2658" s="4" t="s">
        <v>91</v>
      </c>
      <c r="F2658" s="4" t="s">
        <v>9938</v>
      </c>
      <c r="G2658" s="4" t="str">
        <f aca="false">IF(LEFT(I2658,3)="R1 ","L6",IF(D2658&gt;=2014,"L1",IF(D2658&gt;=1998,"L2",IF(D2658&gt;=1987,"L3",IF(D2658&gt;=1978,"L4",IF(D2658&gt;=1965,"L5","L6"))))))</f>
        <v>L1</v>
      </c>
      <c r="H2658" s="4" t="str">
        <f aca="false">IFERROR(INDEX(Lanes!$C$2:$C$60,MATCH(LEFT(I2658,FIND(" ",I2658)-1),Lanes!$A$2:$A$60,0)),"?")</f>
        <v>Core</v>
      </c>
      <c r="I2658" s="4" t="s">
        <v>14242</v>
      </c>
      <c r="J2658" s="4"/>
      <c r="K2658" s="4" t="s">
        <v>2528</v>
      </c>
      <c r="L2658" s="4" t="s">
        <v>352</v>
      </c>
      <c r="M2658" s="4" t="s">
        <v>2494</v>
      </c>
      <c r="N2658" s="4"/>
      <c r="O2658" s="4" t="s">
        <v>19833</v>
      </c>
      <c r="P2658" s="2" t="s">
        <v>19834</v>
      </c>
      <c r="Q2658" s="2" t="s">
        <v>19835</v>
      </c>
      <c r="R2658" s="4" t="s">
        <v>391</v>
      </c>
      <c r="S2658" s="4" t="s">
        <v>19836</v>
      </c>
      <c r="T2658" s="4" t="s">
        <v>107</v>
      </c>
      <c r="U2658" s="4"/>
      <c r="V2658" s="4"/>
      <c r="W2658" s="4" t="s">
        <v>75</v>
      </c>
      <c r="X2658" s="2" t="s">
        <v>16255</v>
      </c>
      <c r="Y2658" s="4" t="s">
        <v>77</v>
      </c>
      <c r="Z2658" s="4"/>
      <c r="AA2658" s="4"/>
      <c r="AB2658" s="4"/>
    </row>
    <row r="2659" customFormat="false" ht="75" hidden="false" customHeight="true" outlineLevel="0" collapsed="false">
      <c r="A2659" s="4" t="s">
        <v>19837</v>
      </c>
      <c r="B2659" s="4" t="s">
        <v>16508</v>
      </c>
      <c r="C2659" s="4" t="s">
        <v>19838</v>
      </c>
      <c r="D2659" s="4" t="n">
        <v>2007</v>
      </c>
      <c r="E2659" s="4" t="s">
        <v>91</v>
      </c>
      <c r="F2659" s="4" t="s">
        <v>16467</v>
      </c>
      <c r="G2659" s="4" t="str">
        <f aca="false">IF(LEFT(I2659,3)="R1 ","L6",IF(D2659&gt;=2014,"L1",IF(D2659&gt;=1998,"L2",IF(D2659&gt;=1987,"L3",IF(D2659&gt;=1978,"L4",IF(D2659&gt;=1965,"L5","L6"))))))</f>
        <v>L2</v>
      </c>
      <c r="H2659" s="4" t="str">
        <f aca="false">IFERROR(INDEX(Lanes!$C$2:$C$60,MATCH(LEFT(I2659,FIND(" ",I2659)-1),Lanes!$A$2:$A$60,0)),"?")</f>
        <v>Core</v>
      </c>
      <c r="I2659" s="4" t="s">
        <v>14242</v>
      </c>
      <c r="J2659" s="4" t="s">
        <v>3936</v>
      </c>
      <c r="K2659" s="4" t="s">
        <v>351</v>
      </c>
      <c r="L2659" s="4" t="s">
        <v>753</v>
      </c>
      <c r="M2659" s="4" t="s">
        <v>1993</v>
      </c>
      <c r="N2659" s="4" t="s">
        <v>16467</v>
      </c>
      <c r="O2659" s="4" t="s">
        <v>19839</v>
      </c>
      <c r="P2659" s="2" t="s">
        <v>19840</v>
      </c>
      <c r="Q2659" s="2" t="s">
        <v>19841</v>
      </c>
      <c r="R2659" s="4" t="s">
        <v>50</v>
      </c>
      <c r="S2659" s="4" t="s">
        <v>19842</v>
      </c>
      <c r="T2659" s="4" t="s">
        <v>402</v>
      </c>
      <c r="U2659" s="4"/>
      <c r="V2659" s="4"/>
      <c r="W2659" s="4"/>
      <c r="X2659" s="2" t="s">
        <v>19843</v>
      </c>
      <c r="Y2659" s="4" t="s">
        <v>77</v>
      </c>
      <c r="Z2659" s="4"/>
      <c r="AA2659" s="4"/>
      <c r="AB2659" s="4"/>
    </row>
    <row r="2660" customFormat="false" ht="75" hidden="false" customHeight="true" outlineLevel="0" collapsed="false">
      <c r="A2660" s="4" t="s">
        <v>19844</v>
      </c>
      <c r="B2660" s="4" t="s">
        <v>16508</v>
      </c>
      <c r="C2660" s="4" t="s">
        <v>19845</v>
      </c>
      <c r="D2660" s="4" t="n">
        <v>2008</v>
      </c>
      <c r="E2660" s="4" t="s">
        <v>91</v>
      </c>
      <c r="F2660" s="4" t="s">
        <v>16467</v>
      </c>
      <c r="G2660" s="4" t="str">
        <f aca="false">IF(LEFT(I2660,3)="R1 ","L6",IF(D2660&gt;=2014,"L1",IF(D2660&gt;=1998,"L2",IF(D2660&gt;=1987,"L3",IF(D2660&gt;=1978,"L4",IF(D2660&gt;=1965,"L5","L6"))))))</f>
        <v>L2</v>
      </c>
      <c r="H2660" s="4" t="str">
        <f aca="false">IFERROR(INDEX(Lanes!$C$2:$C$60,MATCH(LEFT(I2660,FIND(" ",I2660)-1),Lanes!$A$2:$A$60,0)),"?")</f>
        <v>Core</v>
      </c>
      <c r="I2660" s="4" t="s">
        <v>14242</v>
      </c>
      <c r="J2660" s="4" t="s">
        <v>3936</v>
      </c>
      <c r="K2660" s="4" t="s">
        <v>351</v>
      </c>
      <c r="L2660" s="4" t="s">
        <v>753</v>
      </c>
      <c r="M2660" s="4" t="s">
        <v>1993</v>
      </c>
      <c r="N2660" s="4" t="s">
        <v>16467</v>
      </c>
      <c r="O2660" s="4" t="s">
        <v>19846</v>
      </c>
      <c r="P2660" s="2" t="s">
        <v>19847</v>
      </c>
      <c r="Q2660" s="2" t="s">
        <v>19848</v>
      </c>
      <c r="R2660" s="4" t="s">
        <v>50</v>
      </c>
      <c r="S2660" s="4" t="s">
        <v>19849</v>
      </c>
      <c r="T2660" s="4" t="s">
        <v>402</v>
      </c>
      <c r="U2660" s="4"/>
      <c r="V2660" s="4"/>
      <c r="W2660" s="4"/>
      <c r="X2660" s="2" t="s">
        <v>19843</v>
      </c>
      <c r="Y2660" s="4" t="s">
        <v>77</v>
      </c>
      <c r="Z2660" s="4"/>
      <c r="AA2660" s="4"/>
      <c r="AB2660" s="4"/>
    </row>
    <row r="2661" customFormat="false" ht="75" hidden="false" customHeight="true" outlineLevel="0" collapsed="false">
      <c r="A2661" s="4" t="s">
        <v>19850</v>
      </c>
      <c r="B2661" s="4" t="s">
        <v>16508</v>
      </c>
      <c r="C2661" s="4" t="s">
        <v>19851</v>
      </c>
      <c r="D2661" s="4" t="n">
        <v>2014</v>
      </c>
      <c r="E2661" s="4" t="s">
        <v>91</v>
      </c>
      <c r="F2661" s="4" t="s">
        <v>16467</v>
      </c>
      <c r="G2661" s="4" t="str">
        <f aca="false">IF(LEFT(I2661,3)="R1 ","L6",IF(D2661&gt;=2014,"L1",IF(D2661&gt;=1998,"L2",IF(D2661&gt;=1987,"L3",IF(D2661&gt;=1978,"L4",IF(D2661&gt;=1965,"L5","L6"))))))</f>
        <v>L1</v>
      </c>
      <c r="H2661" s="4" t="str">
        <f aca="false">IFERROR(INDEX(Lanes!$C$2:$C$60,MATCH(LEFT(I2661,FIND(" ",I2661)-1),Lanes!$A$2:$A$60,0)),"?")</f>
        <v>Core</v>
      </c>
      <c r="I2661" s="4" t="s">
        <v>14242</v>
      </c>
      <c r="J2661" s="4"/>
      <c r="K2661" s="4" t="s">
        <v>2528</v>
      </c>
      <c r="L2661" s="4" t="s">
        <v>753</v>
      </c>
      <c r="M2661" s="4" t="s">
        <v>1993</v>
      </c>
      <c r="N2661" s="4" t="s">
        <v>16467</v>
      </c>
      <c r="O2661" s="4" t="s">
        <v>19852</v>
      </c>
      <c r="P2661" s="2" t="s">
        <v>19853</v>
      </c>
      <c r="Q2661" s="2" t="s">
        <v>19854</v>
      </c>
      <c r="R2661" s="4" t="s">
        <v>50</v>
      </c>
      <c r="S2661" s="4" t="s">
        <v>19855</v>
      </c>
      <c r="T2661" s="4" t="s">
        <v>107</v>
      </c>
      <c r="U2661" s="4"/>
      <c r="V2661" s="4"/>
      <c r="W2661" s="4"/>
      <c r="X2661" s="2" t="s">
        <v>19843</v>
      </c>
      <c r="Y2661" s="4" t="s">
        <v>77</v>
      </c>
      <c r="Z2661" s="4"/>
      <c r="AA2661" s="4"/>
      <c r="AB2661" s="4"/>
    </row>
    <row r="2662" customFormat="false" ht="75" hidden="false" customHeight="true" outlineLevel="0" collapsed="false">
      <c r="A2662" s="4" t="s">
        <v>19856</v>
      </c>
      <c r="B2662" s="4" t="s">
        <v>16508</v>
      </c>
      <c r="C2662" s="4" t="s">
        <v>19857</v>
      </c>
      <c r="D2662" s="4" t="n">
        <v>2016</v>
      </c>
      <c r="E2662" s="4" t="s">
        <v>91</v>
      </c>
      <c r="F2662" s="4" t="s">
        <v>16467</v>
      </c>
      <c r="G2662" s="4" t="str">
        <f aca="false">IF(LEFT(I2662,3)="R1 ","L6",IF(D2662&gt;=2014,"L1",IF(D2662&gt;=1998,"L2",IF(D2662&gt;=1987,"L3",IF(D2662&gt;=1978,"L4",IF(D2662&gt;=1965,"L5","L6"))))))</f>
        <v>L1</v>
      </c>
      <c r="H2662" s="4" t="str">
        <f aca="false">IFERROR(INDEX(Lanes!$C$2:$C$60,MATCH(LEFT(I2662,FIND(" ",I2662)-1),Lanes!$A$2:$A$60,0)),"?")</f>
        <v>Core</v>
      </c>
      <c r="I2662" s="4" t="s">
        <v>14242</v>
      </c>
      <c r="J2662" s="4"/>
      <c r="K2662" s="4" t="s">
        <v>2528</v>
      </c>
      <c r="L2662" s="4" t="s">
        <v>753</v>
      </c>
      <c r="M2662" s="4" t="s">
        <v>1993</v>
      </c>
      <c r="N2662" s="4" t="s">
        <v>16467</v>
      </c>
      <c r="O2662" s="4" t="s">
        <v>19858</v>
      </c>
      <c r="P2662" s="2" t="s">
        <v>19859</v>
      </c>
      <c r="Q2662" s="2" t="s">
        <v>19860</v>
      </c>
      <c r="R2662" s="4" t="s">
        <v>50</v>
      </c>
      <c r="S2662" s="4" t="s">
        <v>19861</v>
      </c>
      <c r="T2662" s="4" t="s">
        <v>107</v>
      </c>
      <c r="U2662" s="4"/>
      <c r="V2662" s="4"/>
      <c r="W2662" s="4"/>
      <c r="X2662" s="2" t="s">
        <v>19843</v>
      </c>
      <c r="Y2662" s="4" t="s">
        <v>77</v>
      </c>
      <c r="Z2662" s="4"/>
      <c r="AA2662" s="4"/>
      <c r="AB2662" s="4"/>
    </row>
    <row r="2663" customFormat="false" ht="75" hidden="false" customHeight="true" outlineLevel="0" collapsed="false">
      <c r="A2663" s="4" t="s">
        <v>19862</v>
      </c>
      <c r="B2663" s="4" t="s">
        <v>16508</v>
      </c>
      <c r="C2663" s="4" t="s">
        <v>19863</v>
      </c>
      <c r="D2663" s="4" t="n">
        <v>2017</v>
      </c>
      <c r="E2663" s="4" t="s">
        <v>91</v>
      </c>
      <c r="F2663" s="4" t="s">
        <v>16467</v>
      </c>
      <c r="G2663" s="4" t="str">
        <f aca="false">IF(LEFT(I2663,3)="R1 ","L6",IF(D2663&gt;=2014,"L1",IF(D2663&gt;=1998,"L2",IF(D2663&gt;=1987,"L3",IF(D2663&gt;=1978,"L4",IF(D2663&gt;=1965,"L5","L6"))))))</f>
        <v>L1</v>
      </c>
      <c r="H2663" s="4" t="str">
        <f aca="false">IFERROR(INDEX(Lanes!$C$2:$C$60,MATCH(LEFT(I2663,FIND(" ",I2663)-1),Lanes!$A$2:$A$60,0)),"?")</f>
        <v>Core</v>
      </c>
      <c r="I2663" s="4" t="s">
        <v>14242</v>
      </c>
      <c r="J2663" s="4"/>
      <c r="K2663" s="4" t="s">
        <v>2528</v>
      </c>
      <c r="L2663" s="4" t="s">
        <v>753</v>
      </c>
      <c r="M2663" s="4" t="s">
        <v>1993</v>
      </c>
      <c r="N2663" s="4" t="s">
        <v>16467</v>
      </c>
      <c r="O2663" s="4" t="s">
        <v>19864</v>
      </c>
      <c r="P2663" s="2" t="s">
        <v>19865</v>
      </c>
      <c r="Q2663" s="2" t="s">
        <v>19866</v>
      </c>
      <c r="R2663" s="4" t="s">
        <v>50</v>
      </c>
      <c r="S2663" s="4" t="s">
        <v>19867</v>
      </c>
      <c r="T2663" s="4" t="s">
        <v>402</v>
      </c>
      <c r="U2663" s="4"/>
      <c r="V2663" s="4"/>
      <c r="W2663" s="4"/>
      <c r="X2663" s="2" t="s">
        <v>19843</v>
      </c>
      <c r="Y2663" s="4" t="s">
        <v>77</v>
      </c>
      <c r="Z2663" s="4"/>
      <c r="AA2663" s="4"/>
      <c r="AB2663" s="4"/>
    </row>
    <row r="2664" customFormat="false" ht="75" hidden="false" customHeight="true" outlineLevel="0" collapsed="false">
      <c r="A2664" s="4" t="s">
        <v>19868</v>
      </c>
      <c r="B2664" s="4" t="s">
        <v>16508</v>
      </c>
      <c r="C2664" s="4" t="s">
        <v>19869</v>
      </c>
      <c r="D2664" s="4" t="n">
        <v>2020</v>
      </c>
      <c r="E2664" s="4" t="s">
        <v>91</v>
      </c>
      <c r="F2664" s="4" t="s">
        <v>16467</v>
      </c>
      <c r="G2664" s="4" t="str">
        <f aca="false">IF(LEFT(I2664,3)="R1 ","L6",IF(D2664&gt;=2014,"L1",IF(D2664&gt;=1998,"L2",IF(D2664&gt;=1987,"L3",IF(D2664&gt;=1978,"L4",IF(D2664&gt;=1965,"L5","L6"))))))</f>
        <v>L1</v>
      </c>
      <c r="H2664" s="4" t="str">
        <f aca="false">IFERROR(INDEX(Lanes!$C$2:$C$60,MATCH(LEFT(I2664,FIND(" ",I2664)-1),Lanes!$A$2:$A$60,0)),"?")</f>
        <v>Core</v>
      </c>
      <c r="I2664" s="4" t="s">
        <v>14242</v>
      </c>
      <c r="J2664" s="4"/>
      <c r="K2664" s="4" t="s">
        <v>2528</v>
      </c>
      <c r="L2664" s="4" t="s">
        <v>753</v>
      </c>
      <c r="M2664" s="4" t="s">
        <v>1993</v>
      </c>
      <c r="N2664" s="4" t="s">
        <v>16467</v>
      </c>
      <c r="O2664" s="4" t="s">
        <v>19870</v>
      </c>
      <c r="P2664" s="2" t="s">
        <v>19871</v>
      </c>
      <c r="Q2664" s="2" t="s">
        <v>19872</v>
      </c>
      <c r="R2664" s="4" t="s">
        <v>50</v>
      </c>
      <c r="S2664" s="4" t="s">
        <v>19873</v>
      </c>
      <c r="T2664" s="4" t="s">
        <v>402</v>
      </c>
      <c r="U2664" s="4"/>
      <c r="V2664" s="4"/>
      <c r="W2664" s="4"/>
      <c r="X2664" s="2" t="s">
        <v>19843</v>
      </c>
      <c r="Y2664" s="4" t="s">
        <v>77</v>
      </c>
      <c r="Z2664" s="4"/>
      <c r="AA2664" s="4"/>
      <c r="AB2664" s="4"/>
    </row>
    <row r="2665" customFormat="false" ht="75" hidden="false" customHeight="true" outlineLevel="0" collapsed="false">
      <c r="A2665" s="4" t="s">
        <v>19874</v>
      </c>
      <c r="B2665" s="4" t="s">
        <v>16508</v>
      </c>
      <c r="C2665" s="4" t="s">
        <v>19875</v>
      </c>
      <c r="D2665" s="4" t="n">
        <v>2023</v>
      </c>
      <c r="E2665" s="4" t="s">
        <v>91</v>
      </c>
      <c r="F2665" s="4" t="s">
        <v>16467</v>
      </c>
      <c r="G2665" s="4" t="str">
        <f aca="false">IF(LEFT(I2665,3)="R1 ","L6",IF(D2665&gt;=2014,"L1",IF(D2665&gt;=1998,"L2",IF(D2665&gt;=1987,"L3",IF(D2665&gt;=1978,"L4",IF(D2665&gt;=1965,"L5","L6"))))))</f>
        <v>L1</v>
      </c>
      <c r="H2665" s="4" t="str">
        <f aca="false">IFERROR(INDEX(Lanes!$C$2:$C$60,MATCH(LEFT(I2665,FIND(" ",I2665)-1),Lanes!$A$2:$A$60,0)),"?")</f>
        <v>Core</v>
      </c>
      <c r="I2665" s="4" t="s">
        <v>14242</v>
      </c>
      <c r="J2665" s="4"/>
      <c r="K2665" s="4" t="s">
        <v>2528</v>
      </c>
      <c r="L2665" s="4" t="s">
        <v>753</v>
      </c>
      <c r="M2665" s="4" t="s">
        <v>1993</v>
      </c>
      <c r="N2665" s="4" t="s">
        <v>16467</v>
      </c>
      <c r="O2665" s="4" t="s">
        <v>19876</v>
      </c>
      <c r="P2665" s="2" t="s">
        <v>19877</v>
      </c>
      <c r="Q2665" s="2" t="s">
        <v>19878</v>
      </c>
      <c r="R2665" s="4" t="s">
        <v>50</v>
      </c>
      <c r="S2665" s="4" t="s">
        <v>19879</v>
      </c>
      <c r="T2665" s="4" t="s">
        <v>107</v>
      </c>
      <c r="U2665" s="4"/>
      <c r="V2665" s="4"/>
      <c r="W2665" s="4"/>
      <c r="X2665" s="2" t="s">
        <v>19843</v>
      </c>
      <c r="Y2665" s="4" t="s">
        <v>77</v>
      </c>
      <c r="Z2665" s="4"/>
      <c r="AA2665" s="4"/>
      <c r="AB2665" s="4"/>
    </row>
    <row r="2666" customFormat="false" ht="75" hidden="false" customHeight="true" outlineLevel="0" collapsed="false">
      <c r="A2666" s="4" t="s">
        <v>19880</v>
      </c>
      <c r="B2666" s="4" t="s">
        <v>16209</v>
      </c>
      <c r="C2666" s="4" t="s">
        <v>19881</v>
      </c>
      <c r="D2666" s="4" t="n">
        <v>2016</v>
      </c>
      <c r="E2666" s="4" t="s">
        <v>91</v>
      </c>
      <c r="F2666" s="4" t="s">
        <v>18350</v>
      </c>
      <c r="G2666" s="4" t="str">
        <f aca="false">IF(LEFT(I2666,3)="R1 ","L6",IF(D2666&gt;=2014,"L1",IF(D2666&gt;=1998,"L2",IF(D2666&gt;=1987,"L3",IF(D2666&gt;=1978,"L4",IF(D2666&gt;=1965,"L5","L6"))))))</f>
        <v>L1</v>
      </c>
      <c r="H2666" s="4" t="str">
        <f aca="false">IFERROR(INDEX(Lanes!$C$2:$C$60,MATCH(LEFT(I2666,FIND(" ",I2666)-1),Lanes!$A$2:$A$60,0)),"?")</f>
        <v>Core</v>
      </c>
      <c r="I2666" s="4" t="s">
        <v>14242</v>
      </c>
      <c r="J2666" s="4" t="s">
        <v>9613</v>
      </c>
      <c r="K2666" s="4" t="s">
        <v>2528</v>
      </c>
      <c r="L2666" s="4" t="s">
        <v>93</v>
      </c>
      <c r="M2666" s="4" t="s">
        <v>902</v>
      </c>
      <c r="N2666" s="4"/>
      <c r="O2666" s="4" t="s">
        <v>19882</v>
      </c>
      <c r="P2666" s="2" t="s">
        <v>19883</v>
      </c>
      <c r="Q2666" s="2" t="s">
        <v>19884</v>
      </c>
      <c r="R2666" s="4" t="s">
        <v>50</v>
      </c>
      <c r="S2666" s="4" t="s">
        <v>19885</v>
      </c>
      <c r="T2666" s="4" t="s">
        <v>402</v>
      </c>
      <c r="U2666" s="4"/>
      <c r="V2666" s="4"/>
      <c r="W2666" s="4" t="s">
        <v>75</v>
      </c>
      <c r="X2666" s="2" t="s">
        <v>19886</v>
      </c>
      <c r="Y2666" s="4" t="s">
        <v>54</v>
      </c>
      <c r="Z2666" s="4"/>
      <c r="AA2666" s="4"/>
      <c r="AB2666" s="4"/>
    </row>
    <row r="2667" customFormat="false" ht="75" hidden="false" customHeight="true" outlineLevel="0" collapsed="false">
      <c r="A2667" s="4" t="s">
        <v>19887</v>
      </c>
      <c r="B2667" s="4" t="s">
        <v>10664</v>
      </c>
      <c r="C2667" s="4" t="s">
        <v>19888</v>
      </c>
      <c r="D2667" s="4" t="n">
        <v>2013</v>
      </c>
      <c r="E2667" s="4" t="s">
        <v>91</v>
      </c>
      <c r="F2667" s="4" t="s">
        <v>10254</v>
      </c>
      <c r="G2667" s="4" t="str">
        <f aca="false">IF(LEFT(I2667,3)="R1 ","L6",IF(D2667&gt;=2014,"L1",IF(D2667&gt;=1998,"L2",IF(D2667&gt;=1987,"L3",IF(D2667&gt;=1978,"L4",IF(D2667&gt;=1965,"L5","L6"))))))</f>
        <v>L2</v>
      </c>
      <c r="H2667" s="4" t="str">
        <f aca="false">IFERROR(INDEX(Lanes!$C$2:$C$60,MATCH(LEFT(I2667,FIND(" ",I2667)-1),Lanes!$A$2:$A$60,0)),"?")</f>
        <v>Core</v>
      </c>
      <c r="I2667" s="4" t="s">
        <v>14242</v>
      </c>
      <c r="J2667" s="4" t="s">
        <v>9546</v>
      </c>
      <c r="K2667" s="4" t="s">
        <v>2528</v>
      </c>
      <c r="L2667" s="4" t="s">
        <v>10491</v>
      </c>
      <c r="M2667" s="4" t="s">
        <v>13525</v>
      </c>
      <c r="N2667" s="4"/>
      <c r="O2667" s="4" t="s">
        <v>19889</v>
      </c>
      <c r="P2667" s="2" t="s">
        <v>19890</v>
      </c>
      <c r="Q2667" s="2" t="s">
        <v>19891</v>
      </c>
      <c r="R2667" s="4" t="s">
        <v>50</v>
      </c>
      <c r="S2667" s="4" t="s">
        <v>19892</v>
      </c>
      <c r="T2667" s="4" t="s">
        <v>107</v>
      </c>
      <c r="U2667" s="4"/>
      <c r="V2667" s="4"/>
      <c r="W2667" s="4"/>
      <c r="X2667" s="2" t="s">
        <v>19893</v>
      </c>
      <c r="Y2667" s="4" t="s">
        <v>77</v>
      </c>
      <c r="Z2667" s="4"/>
      <c r="AA2667" s="4"/>
      <c r="AB2667" s="4"/>
    </row>
    <row r="2668" customFormat="false" ht="75" hidden="false" customHeight="true" outlineLevel="0" collapsed="false">
      <c r="A2668" s="4" t="s">
        <v>19894</v>
      </c>
      <c r="B2668" s="4" t="s">
        <v>10664</v>
      </c>
      <c r="C2668" s="4" t="s">
        <v>19895</v>
      </c>
      <c r="D2668" s="4" t="n">
        <v>2014</v>
      </c>
      <c r="E2668" s="4" t="s">
        <v>91</v>
      </c>
      <c r="F2668" s="4" t="s">
        <v>10254</v>
      </c>
      <c r="G2668" s="4" t="str">
        <f aca="false">IF(LEFT(I2668,3)="R1 ","L6",IF(D2668&gt;=2014,"L1",IF(D2668&gt;=1998,"L2",IF(D2668&gt;=1987,"L3",IF(D2668&gt;=1978,"L4",IF(D2668&gt;=1965,"L5","L6"))))))</f>
        <v>L1</v>
      </c>
      <c r="H2668" s="4" t="str">
        <f aca="false">IFERROR(INDEX(Lanes!$C$2:$C$60,MATCH(LEFT(I2668,FIND(" ",I2668)-1),Lanes!$A$2:$A$60,0)),"?")</f>
        <v>Core</v>
      </c>
      <c r="I2668" s="4" t="s">
        <v>14242</v>
      </c>
      <c r="J2668" s="4"/>
      <c r="K2668" s="4" t="s">
        <v>2528</v>
      </c>
      <c r="L2668" s="4" t="s">
        <v>10491</v>
      </c>
      <c r="M2668" s="4" t="s">
        <v>13525</v>
      </c>
      <c r="N2668" s="4"/>
      <c r="O2668" s="4" t="s">
        <v>19896</v>
      </c>
      <c r="P2668" s="2" t="s">
        <v>19897</v>
      </c>
      <c r="Q2668" s="2" t="s">
        <v>19898</v>
      </c>
      <c r="R2668" s="4" t="s">
        <v>50</v>
      </c>
      <c r="S2668" s="4" t="s">
        <v>19899</v>
      </c>
      <c r="T2668" s="4" t="s">
        <v>52</v>
      </c>
      <c r="U2668" s="4" t="s">
        <v>75</v>
      </c>
      <c r="V2668" s="4"/>
      <c r="W2668" s="4"/>
      <c r="X2668" s="2" t="s">
        <v>19893</v>
      </c>
      <c r="Y2668" s="4" t="s">
        <v>77</v>
      </c>
      <c r="Z2668" s="4"/>
      <c r="AA2668" s="4"/>
      <c r="AB2668" s="4"/>
    </row>
    <row r="2669" customFormat="false" ht="75" hidden="false" customHeight="true" outlineLevel="0" collapsed="false">
      <c r="A2669" s="4" t="s">
        <v>19900</v>
      </c>
      <c r="B2669" s="4" t="s">
        <v>10664</v>
      </c>
      <c r="C2669" s="4" t="s">
        <v>19901</v>
      </c>
      <c r="D2669" s="4" t="n">
        <v>2016</v>
      </c>
      <c r="E2669" s="4" t="s">
        <v>91</v>
      </c>
      <c r="F2669" s="4" t="s">
        <v>17910</v>
      </c>
      <c r="G2669" s="4" t="str">
        <f aca="false">IF(LEFT(I2669,3)="R1 ","L6",IF(D2669&gt;=2014,"L1",IF(D2669&gt;=1998,"L2",IF(D2669&gt;=1987,"L3",IF(D2669&gt;=1978,"L4",IF(D2669&gt;=1965,"L5","L6"))))))</f>
        <v>L1</v>
      </c>
      <c r="H2669" s="4" t="str">
        <f aca="false">IFERROR(INDEX(Lanes!$C$2:$C$60,MATCH(LEFT(I2669,FIND(" ",I2669)-1),Lanes!$A$2:$A$60,0)),"?")</f>
        <v>Core</v>
      </c>
      <c r="I2669" s="4" t="s">
        <v>14242</v>
      </c>
      <c r="J2669" s="4"/>
      <c r="K2669" s="4" t="s">
        <v>2528</v>
      </c>
      <c r="L2669" s="4" t="s">
        <v>10491</v>
      </c>
      <c r="M2669" s="4" t="s">
        <v>13525</v>
      </c>
      <c r="N2669" s="4"/>
      <c r="O2669" s="4" t="s">
        <v>19902</v>
      </c>
      <c r="P2669" s="2" t="s">
        <v>19903</v>
      </c>
      <c r="Q2669" s="2" t="s">
        <v>19904</v>
      </c>
      <c r="R2669" s="4" t="s">
        <v>50</v>
      </c>
      <c r="S2669" s="4" t="s">
        <v>19905</v>
      </c>
      <c r="T2669" s="4" t="s">
        <v>107</v>
      </c>
      <c r="U2669" s="4"/>
      <c r="V2669" s="4"/>
      <c r="W2669" s="4"/>
      <c r="X2669" s="2" t="s">
        <v>19893</v>
      </c>
      <c r="Y2669" s="4" t="s">
        <v>77</v>
      </c>
      <c r="Z2669" s="4"/>
      <c r="AA2669" s="4"/>
      <c r="AB2669" s="4"/>
    </row>
    <row r="2670" customFormat="false" ht="75" hidden="false" customHeight="true" outlineLevel="0" collapsed="false">
      <c r="A2670" s="4" t="s">
        <v>19906</v>
      </c>
      <c r="B2670" s="4" t="s">
        <v>10664</v>
      </c>
      <c r="C2670" s="4" t="s">
        <v>19907</v>
      </c>
      <c r="D2670" s="4" t="n">
        <v>2019</v>
      </c>
      <c r="E2670" s="4" t="s">
        <v>91</v>
      </c>
      <c r="F2670" s="4" t="s">
        <v>17910</v>
      </c>
      <c r="G2670" s="4" t="str">
        <f aca="false">IF(LEFT(I2670,3)="R1 ","L6",IF(D2670&gt;=2014,"L1",IF(D2670&gt;=1998,"L2",IF(D2670&gt;=1987,"L3",IF(D2670&gt;=1978,"L4",IF(D2670&gt;=1965,"L5","L6"))))))</f>
        <v>L1</v>
      </c>
      <c r="H2670" s="4" t="str">
        <f aca="false">IFERROR(INDEX(Lanes!$C$2:$C$60,MATCH(LEFT(I2670,FIND(" ",I2670)-1),Lanes!$A$2:$A$60,0)),"?")</f>
        <v>Core</v>
      </c>
      <c r="I2670" s="4" t="s">
        <v>14242</v>
      </c>
      <c r="J2670" s="4"/>
      <c r="K2670" s="4" t="s">
        <v>2528</v>
      </c>
      <c r="L2670" s="4" t="s">
        <v>10491</v>
      </c>
      <c r="M2670" s="4" t="s">
        <v>13525</v>
      </c>
      <c r="N2670" s="4"/>
      <c r="O2670" s="4" t="s">
        <v>19908</v>
      </c>
      <c r="P2670" s="2" t="s">
        <v>19909</v>
      </c>
      <c r="Q2670" s="2" t="s">
        <v>19910</v>
      </c>
      <c r="R2670" s="4" t="s">
        <v>50</v>
      </c>
      <c r="S2670" s="4" t="s">
        <v>19911</v>
      </c>
      <c r="T2670" s="4" t="s">
        <v>107</v>
      </c>
      <c r="U2670" s="4"/>
      <c r="V2670" s="4"/>
      <c r="W2670" s="4"/>
      <c r="X2670" s="2" t="s">
        <v>19893</v>
      </c>
      <c r="Y2670" s="4" t="s">
        <v>77</v>
      </c>
      <c r="Z2670" s="4"/>
      <c r="AA2670" s="4"/>
      <c r="AB2670" s="4"/>
    </row>
    <row r="2671" customFormat="false" ht="75" hidden="false" customHeight="true" outlineLevel="0" collapsed="false">
      <c r="A2671" s="4" t="s">
        <v>19912</v>
      </c>
      <c r="B2671" s="4" t="s">
        <v>10664</v>
      </c>
      <c r="C2671" s="4" t="s">
        <v>19913</v>
      </c>
      <c r="D2671" s="4" t="n">
        <v>2021</v>
      </c>
      <c r="E2671" s="4" t="s">
        <v>91</v>
      </c>
      <c r="F2671" s="4" t="s">
        <v>17910</v>
      </c>
      <c r="G2671" s="4" t="str">
        <f aca="false">IF(LEFT(I2671,3)="R1 ","L6",IF(D2671&gt;=2014,"L1",IF(D2671&gt;=1998,"L2",IF(D2671&gt;=1987,"L3",IF(D2671&gt;=1978,"L4",IF(D2671&gt;=1965,"L5","L6"))))))</f>
        <v>L1</v>
      </c>
      <c r="H2671" s="4" t="str">
        <f aca="false">IFERROR(INDEX(Lanes!$C$2:$C$60,MATCH(LEFT(I2671,FIND(" ",I2671)-1),Lanes!$A$2:$A$60,0)),"?")</f>
        <v>Core</v>
      </c>
      <c r="I2671" s="4" t="s">
        <v>14242</v>
      </c>
      <c r="J2671" s="4"/>
      <c r="K2671" s="4" t="s">
        <v>2528</v>
      </c>
      <c r="L2671" s="4" t="s">
        <v>10491</v>
      </c>
      <c r="M2671" s="4" t="s">
        <v>13525</v>
      </c>
      <c r="N2671" s="4"/>
      <c r="O2671" s="4" t="s">
        <v>19914</v>
      </c>
      <c r="P2671" s="2" t="s">
        <v>19915</v>
      </c>
      <c r="Q2671" s="2" t="s">
        <v>19916</v>
      </c>
      <c r="R2671" s="4" t="s">
        <v>50</v>
      </c>
      <c r="S2671" s="4" t="s">
        <v>19917</v>
      </c>
      <c r="T2671" s="4" t="s">
        <v>107</v>
      </c>
      <c r="U2671" s="4"/>
      <c r="V2671" s="4"/>
      <c r="W2671" s="4"/>
      <c r="X2671" s="2" t="s">
        <v>19893</v>
      </c>
      <c r="Y2671" s="4" t="s">
        <v>77</v>
      </c>
      <c r="Z2671" s="4"/>
      <c r="AA2671" s="4"/>
      <c r="AB2671" s="4"/>
    </row>
    <row r="2672" customFormat="false" ht="75" hidden="false" customHeight="true" outlineLevel="0" collapsed="false">
      <c r="A2672" s="4" t="s">
        <v>19918</v>
      </c>
      <c r="B2672" s="4" t="s">
        <v>16475</v>
      </c>
      <c r="C2672" s="4" t="s">
        <v>19919</v>
      </c>
      <c r="D2672" s="4" t="n">
        <v>2020</v>
      </c>
      <c r="E2672" s="4" t="s">
        <v>396</v>
      </c>
      <c r="F2672" s="4" t="s">
        <v>1266</v>
      </c>
      <c r="G2672" s="4" t="str">
        <f aca="false">IF(LEFT(I2672,3)="R1 ","L6",IF(D2672&gt;=2014,"L1",IF(D2672&gt;=1998,"L2",IF(D2672&gt;=1987,"L3",IF(D2672&gt;=1978,"L4",IF(D2672&gt;=1965,"L5","L6"))))))</f>
        <v>L1</v>
      </c>
      <c r="H2672" s="4" t="str">
        <f aca="false">IFERROR(INDEX(Lanes!$C$2:$C$60,MATCH(LEFT(I2672,FIND(" ",I2672)-1),Lanes!$A$2:$A$60,0)),"?")</f>
        <v>Core</v>
      </c>
      <c r="I2672" s="4" t="s">
        <v>14242</v>
      </c>
      <c r="J2672" s="4"/>
      <c r="K2672" s="4" t="s">
        <v>2528</v>
      </c>
      <c r="L2672" s="4" t="s">
        <v>10491</v>
      </c>
      <c r="M2672" s="4" t="s">
        <v>10492</v>
      </c>
      <c r="N2672" s="4"/>
      <c r="O2672" s="4" t="s">
        <v>19920</v>
      </c>
      <c r="P2672" s="2" t="s">
        <v>19921</v>
      </c>
      <c r="Q2672" s="2" t="s">
        <v>19922</v>
      </c>
      <c r="R2672" s="4" t="s">
        <v>50</v>
      </c>
      <c r="S2672" s="4" t="s">
        <v>19923</v>
      </c>
      <c r="T2672" s="4" t="s">
        <v>107</v>
      </c>
      <c r="U2672" s="4"/>
      <c r="V2672" s="4"/>
      <c r="W2672" s="4" t="s">
        <v>75</v>
      </c>
      <c r="X2672" s="2" t="s">
        <v>16481</v>
      </c>
      <c r="Y2672" s="4" t="s">
        <v>77</v>
      </c>
      <c r="Z2672" s="4"/>
      <c r="AA2672" s="4"/>
      <c r="AB2672" s="4"/>
    </row>
    <row r="2673" customFormat="false" ht="75" hidden="false" customHeight="true" outlineLevel="0" collapsed="false">
      <c r="A2673" s="4" t="s">
        <v>19924</v>
      </c>
      <c r="B2673" s="4" t="s">
        <v>16475</v>
      </c>
      <c r="C2673" s="4" t="s">
        <v>19925</v>
      </c>
      <c r="D2673" s="4" t="n">
        <v>2024</v>
      </c>
      <c r="E2673" s="4" t="s">
        <v>396</v>
      </c>
      <c r="F2673" s="4" t="s">
        <v>1266</v>
      </c>
      <c r="G2673" s="4" t="str">
        <f aca="false">IF(LEFT(I2673,3)="R1 ","L6",IF(D2673&gt;=2014,"L1",IF(D2673&gt;=1998,"L2",IF(D2673&gt;=1987,"L3",IF(D2673&gt;=1978,"L4",IF(D2673&gt;=1965,"L5","L6"))))))</f>
        <v>L1</v>
      </c>
      <c r="H2673" s="4" t="str">
        <f aca="false">IFERROR(INDEX(Lanes!$C$2:$C$60,MATCH(LEFT(I2673,FIND(" ",I2673)-1),Lanes!$A$2:$A$60,0)),"?")</f>
        <v>Core</v>
      </c>
      <c r="I2673" s="4" t="s">
        <v>14242</v>
      </c>
      <c r="J2673" s="4"/>
      <c r="K2673" s="4" t="s">
        <v>2528</v>
      </c>
      <c r="L2673" s="4" t="s">
        <v>10491</v>
      </c>
      <c r="M2673" s="4" t="s">
        <v>10492</v>
      </c>
      <c r="N2673" s="4"/>
      <c r="O2673" s="4" t="s">
        <v>19926</v>
      </c>
      <c r="P2673" s="2" t="s">
        <v>19927</v>
      </c>
      <c r="Q2673" s="2" t="s">
        <v>19928</v>
      </c>
      <c r="R2673" s="4" t="s">
        <v>50</v>
      </c>
      <c r="S2673" s="4" t="s">
        <v>19929</v>
      </c>
      <c r="T2673" s="4" t="s">
        <v>107</v>
      </c>
      <c r="U2673" s="4"/>
      <c r="V2673" s="4" t="s">
        <v>16494</v>
      </c>
      <c r="W2673" s="4" t="s">
        <v>75</v>
      </c>
      <c r="X2673" s="2" t="s">
        <v>19930</v>
      </c>
      <c r="Y2673" s="4" t="s">
        <v>54</v>
      </c>
      <c r="Z2673" s="4"/>
      <c r="AA2673" s="4"/>
      <c r="AB2673" s="4"/>
    </row>
    <row r="2674" customFormat="false" ht="75" hidden="false" customHeight="true" outlineLevel="0" collapsed="false">
      <c r="A2674" s="4" t="s">
        <v>19931</v>
      </c>
      <c r="B2674" s="4" t="s">
        <v>16800</v>
      </c>
      <c r="C2674" s="4" t="s">
        <v>19932</v>
      </c>
      <c r="D2674" s="4" t="n">
        <v>2023</v>
      </c>
      <c r="E2674" s="4" t="s">
        <v>91</v>
      </c>
      <c r="F2674" s="4" t="s">
        <v>13202</v>
      </c>
      <c r="G2674" s="4" t="str">
        <f aca="false">IF(LEFT(I2674,3)="R1 ","L6",IF(D2674&gt;=2014,"L1",IF(D2674&gt;=1998,"L2",IF(D2674&gt;=1987,"L3",IF(D2674&gt;=1978,"L4",IF(D2674&gt;=1965,"L5","L6"))))))</f>
        <v>L1</v>
      </c>
      <c r="H2674" s="4" t="str">
        <f aca="false">IFERROR(INDEX(Lanes!$C$2:$C$60,MATCH(LEFT(I2674,FIND(" ",I2674)-1),Lanes!$A$2:$A$60,0)),"?")</f>
        <v>Core</v>
      </c>
      <c r="I2674" s="4" t="s">
        <v>14242</v>
      </c>
      <c r="J2674" s="4" t="s">
        <v>9613</v>
      </c>
      <c r="K2674" s="4" t="s">
        <v>44</v>
      </c>
      <c r="L2674" s="4" t="s">
        <v>472</v>
      </c>
      <c r="M2674" s="4" t="s">
        <v>1565</v>
      </c>
      <c r="N2674" s="4"/>
      <c r="O2674" s="4" t="s">
        <v>19933</v>
      </c>
      <c r="P2674" s="2" t="s">
        <v>19934</v>
      </c>
      <c r="Q2674" s="2" t="s">
        <v>19935</v>
      </c>
      <c r="R2674" s="4" t="s">
        <v>50</v>
      </c>
      <c r="S2674" s="4" t="s">
        <v>19936</v>
      </c>
      <c r="T2674" s="4" t="s">
        <v>107</v>
      </c>
      <c r="U2674" s="4"/>
      <c r="V2674" s="4"/>
      <c r="W2674" s="4" t="s">
        <v>75</v>
      </c>
      <c r="X2674" s="2" t="s">
        <v>19937</v>
      </c>
      <c r="Y2674" s="4" t="s">
        <v>77</v>
      </c>
      <c r="Z2674" s="4"/>
      <c r="AA2674" s="4"/>
      <c r="AB2674" s="4"/>
    </row>
    <row r="2675" customFormat="false" ht="75" hidden="false" customHeight="true" outlineLevel="0" collapsed="false">
      <c r="A2675" s="4" t="s">
        <v>19938</v>
      </c>
      <c r="B2675" s="4" t="s">
        <v>16671</v>
      </c>
      <c r="C2675" s="4" t="s">
        <v>16671</v>
      </c>
      <c r="D2675" s="4" t="n">
        <v>2020</v>
      </c>
      <c r="E2675" s="4" t="s">
        <v>91</v>
      </c>
      <c r="F2675" s="4" t="s">
        <v>19939</v>
      </c>
      <c r="G2675" s="4" t="str">
        <f aca="false">IF(LEFT(I2675,3)="R1 ","L6",IF(D2675&gt;=2014,"L1",IF(D2675&gt;=1998,"L2",IF(D2675&gt;=1987,"L3",IF(D2675&gt;=1978,"L4",IF(D2675&gt;=1965,"L5","L6"))))))</f>
        <v>L1</v>
      </c>
      <c r="H2675" s="4" t="str">
        <f aca="false">IFERROR(INDEX(Lanes!$C$2:$C$60,MATCH(LEFT(I2675,FIND(" ",I2675)-1),Lanes!$A$2:$A$60,0)),"?")</f>
        <v>Core</v>
      </c>
      <c r="I2675" s="4" t="s">
        <v>14242</v>
      </c>
      <c r="J2675" s="4"/>
      <c r="K2675" s="4" t="s">
        <v>2528</v>
      </c>
      <c r="L2675" s="4" t="s">
        <v>45</v>
      </c>
      <c r="M2675" s="4" t="s">
        <v>131</v>
      </c>
      <c r="N2675" s="4"/>
      <c r="O2675" s="4" t="s">
        <v>19940</v>
      </c>
      <c r="P2675" s="2" t="s">
        <v>19941</v>
      </c>
      <c r="Q2675" s="2" t="s">
        <v>19942</v>
      </c>
      <c r="R2675" s="4" t="s">
        <v>50</v>
      </c>
      <c r="S2675" s="4" t="s">
        <v>19943</v>
      </c>
      <c r="T2675" s="4" t="s">
        <v>107</v>
      </c>
      <c r="U2675" s="4"/>
      <c r="V2675" s="4"/>
      <c r="W2675" s="4"/>
      <c r="X2675" s="2" t="s">
        <v>19944</v>
      </c>
      <c r="Y2675" s="4" t="s">
        <v>77</v>
      </c>
      <c r="Z2675" s="4"/>
      <c r="AA2675" s="4"/>
      <c r="AB2675" s="4"/>
    </row>
    <row r="2676" customFormat="false" ht="75" hidden="false" customHeight="true" outlineLevel="0" collapsed="false">
      <c r="A2676" s="4" t="s">
        <v>19945</v>
      </c>
      <c r="B2676" s="4" t="s">
        <v>16671</v>
      </c>
      <c r="C2676" s="4" t="s">
        <v>19946</v>
      </c>
      <c r="D2676" s="4" t="n">
        <v>2023</v>
      </c>
      <c r="E2676" s="4" t="s">
        <v>91</v>
      </c>
      <c r="F2676" s="4" t="s">
        <v>13185</v>
      </c>
      <c r="G2676" s="4" t="str">
        <f aca="false">IF(LEFT(I2676,3)="R1 ","L6",IF(D2676&gt;=2014,"L1",IF(D2676&gt;=1998,"L2",IF(D2676&gt;=1987,"L3",IF(D2676&gt;=1978,"L4",IF(D2676&gt;=1965,"L5","L6"))))))</f>
        <v>L1</v>
      </c>
      <c r="H2676" s="4" t="str">
        <f aca="false">IFERROR(INDEX(Lanes!$C$2:$C$60,MATCH(LEFT(I2676,FIND(" ",I2676)-1),Lanes!$A$2:$A$60,0)),"?")</f>
        <v>Core</v>
      </c>
      <c r="I2676" s="4" t="s">
        <v>14242</v>
      </c>
      <c r="J2676" s="4"/>
      <c r="K2676" s="4" t="s">
        <v>2528</v>
      </c>
      <c r="L2676" s="4" t="s">
        <v>45</v>
      </c>
      <c r="M2676" s="4" t="s">
        <v>131</v>
      </c>
      <c r="N2676" s="4"/>
      <c r="O2676" s="4" t="s">
        <v>19947</v>
      </c>
      <c r="P2676" s="2" t="s">
        <v>19948</v>
      </c>
      <c r="Q2676" s="2" t="s">
        <v>19949</v>
      </c>
      <c r="R2676" s="4" t="s">
        <v>50</v>
      </c>
      <c r="S2676" s="4" t="s">
        <v>19950</v>
      </c>
      <c r="T2676" s="4" t="s">
        <v>107</v>
      </c>
      <c r="U2676" s="4"/>
      <c r="V2676" s="4"/>
      <c r="W2676" s="4"/>
      <c r="X2676" s="2" t="s">
        <v>19951</v>
      </c>
      <c r="Y2676" s="4" t="s">
        <v>77</v>
      </c>
      <c r="Z2676" s="4"/>
      <c r="AA2676" s="4"/>
      <c r="AB2676" s="4"/>
    </row>
    <row r="2677" customFormat="false" ht="75" hidden="false" customHeight="true" outlineLevel="0" collapsed="false">
      <c r="A2677" s="4" t="s">
        <v>19952</v>
      </c>
      <c r="B2677" s="4" t="s">
        <v>14212</v>
      </c>
      <c r="C2677" s="4" t="s">
        <v>19953</v>
      </c>
      <c r="D2677" s="4" t="n">
        <v>2011</v>
      </c>
      <c r="E2677" s="4" t="s">
        <v>91</v>
      </c>
      <c r="F2677" s="4" t="s">
        <v>17939</v>
      </c>
      <c r="G2677" s="4" t="str">
        <f aca="false">IF(LEFT(I2677,3)="R1 ","L6",IF(D2677&gt;=2014,"L1",IF(D2677&gt;=1998,"L2",IF(D2677&gt;=1987,"L3",IF(D2677&gt;=1978,"L4",IF(D2677&gt;=1965,"L5","L6"))))))</f>
        <v>L2</v>
      </c>
      <c r="H2677" s="4" t="str">
        <f aca="false">IFERROR(INDEX(Lanes!$C$2:$C$60,MATCH(LEFT(I2677,FIND(" ",I2677)-1),Lanes!$A$2:$A$60,0)),"?")</f>
        <v>Core</v>
      </c>
      <c r="I2677" s="4" t="s">
        <v>14242</v>
      </c>
      <c r="J2677" s="4" t="s">
        <v>1407</v>
      </c>
      <c r="K2677" s="4" t="s">
        <v>2528</v>
      </c>
      <c r="L2677" s="4" t="s">
        <v>472</v>
      </c>
      <c r="M2677" s="4" t="s">
        <v>19954</v>
      </c>
      <c r="N2677" s="4"/>
      <c r="O2677" s="4" t="s">
        <v>19955</v>
      </c>
      <c r="P2677" s="2" t="s">
        <v>19956</v>
      </c>
      <c r="Q2677" s="2" t="s">
        <v>19957</v>
      </c>
      <c r="R2677" s="4" t="s">
        <v>50</v>
      </c>
      <c r="S2677" s="4" t="s">
        <v>19958</v>
      </c>
      <c r="T2677" s="4" t="s">
        <v>402</v>
      </c>
      <c r="U2677" s="4"/>
      <c r="V2677" s="4"/>
      <c r="W2677" s="4"/>
      <c r="X2677" s="2" t="s">
        <v>14220</v>
      </c>
      <c r="Y2677" s="4" t="s">
        <v>77</v>
      </c>
      <c r="Z2677" s="4"/>
      <c r="AA2677" s="4"/>
      <c r="AB2677" s="4"/>
    </row>
    <row r="2678" customFormat="false" ht="75" hidden="false" customHeight="true" outlineLevel="0" collapsed="false">
      <c r="A2678" s="4" t="s">
        <v>19959</v>
      </c>
      <c r="B2678" s="4" t="s">
        <v>14212</v>
      </c>
      <c r="C2678" s="4" t="s">
        <v>19960</v>
      </c>
      <c r="D2678" s="4" t="n">
        <v>2013</v>
      </c>
      <c r="E2678" s="4" t="s">
        <v>91</v>
      </c>
      <c r="F2678" s="4" t="s">
        <v>17939</v>
      </c>
      <c r="G2678" s="4" t="str">
        <f aca="false">IF(LEFT(I2678,3)="R1 ","L6",IF(D2678&gt;=2014,"L1",IF(D2678&gt;=1998,"L2",IF(D2678&gt;=1987,"L3",IF(D2678&gt;=1978,"L4",IF(D2678&gt;=1965,"L5","L6"))))))</f>
        <v>L2</v>
      </c>
      <c r="H2678" s="4" t="str">
        <f aca="false">IFERROR(INDEX(Lanes!$C$2:$C$60,MATCH(LEFT(I2678,FIND(" ",I2678)-1),Lanes!$A$2:$A$60,0)),"?")</f>
        <v>Core</v>
      </c>
      <c r="I2678" s="4" t="s">
        <v>14242</v>
      </c>
      <c r="J2678" s="4" t="s">
        <v>1407</v>
      </c>
      <c r="K2678" s="4" t="s">
        <v>2528</v>
      </c>
      <c r="L2678" s="4" t="s">
        <v>472</v>
      </c>
      <c r="M2678" s="4" t="s">
        <v>19954</v>
      </c>
      <c r="N2678" s="4"/>
      <c r="O2678" s="4" t="s">
        <v>19961</v>
      </c>
      <c r="P2678" s="2" t="s">
        <v>19962</v>
      </c>
      <c r="Q2678" s="2" t="s">
        <v>19963</v>
      </c>
      <c r="R2678" s="4" t="s">
        <v>50</v>
      </c>
      <c r="S2678" s="4" t="s">
        <v>19964</v>
      </c>
      <c r="T2678" s="4" t="s">
        <v>107</v>
      </c>
      <c r="U2678" s="4"/>
      <c r="V2678" s="4"/>
      <c r="W2678" s="4"/>
      <c r="X2678" s="2" t="s">
        <v>14220</v>
      </c>
      <c r="Y2678" s="4" t="s">
        <v>77</v>
      </c>
      <c r="Z2678" s="4"/>
      <c r="AA2678" s="4"/>
      <c r="AB2678" s="4"/>
    </row>
    <row r="2679" customFormat="false" ht="75" hidden="false" customHeight="true" outlineLevel="0" collapsed="false">
      <c r="A2679" s="4" t="s">
        <v>19965</v>
      </c>
      <c r="B2679" s="4" t="s">
        <v>14212</v>
      </c>
      <c r="C2679" s="4" t="s">
        <v>19966</v>
      </c>
      <c r="D2679" s="4" t="n">
        <v>2025</v>
      </c>
      <c r="E2679" s="4" t="s">
        <v>91</v>
      </c>
      <c r="F2679" s="4" t="s">
        <v>17939</v>
      </c>
      <c r="G2679" s="4" t="str">
        <f aca="false">IF(LEFT(I2679,3)="R1 ","L6",IF(D2679&gt;=2014,"L1",IF(D2679&gt;=1998,"L2",IF(D2679&gt;=1987,"L3",IF(D2679&gt;=1978,"L4",IF(D2679&gt;=1965,"L5","L6"))))))</f>
        <v>L1</v>
      </c>
      <c r="H2679" s="4" t="str">
        <f aca="false">IFERROR(INDEX(Lanes!$C$2:$C$60,MATCH(LEFT(I2679,FIND(" ",I2679)-1),Lanes!$A$2:$A$60,0)),"?")</f>
        <v>Core</v>
      </c>
      <c r="I2679" s="4" t="s">
        <v>14242</v>
      </c>
      <c r="J2679" s="4"/>
      <c r="K2679" s="4" t="s">
        <v>2528</v>
      </c>
      <c r="L2679" s="4" t="s">
        <v>472</v>
      </c>
      <c r="M2679" s="4" t="s">
        <v>19954</v>
      </c>
      <c r="N2679" s="4"/>
      <c r="O2679" s="4" t="s">
        <v>19967</v>
      </c>
      <c r="P2679" s="2" t="s">
        <v>19968</v>
      </c>
      <c r="Q2679" s="2" t="s">
        <v>19969</v>
      </c>
      <c r="R2679" s="4" t="s">
        <v>50</v>
      </c>
      <c r="S2679" s="4" t="s">
        <v>19970</v>
      </c>
      <c r="T2679" s="4" t="s">
        <v>107</v>
      </c>
      <c r="U2679" s="4"/>
      <c r="V2679" s="4" t="s">
        <v>10576</v>
      </c>
      <c r="W2679" s="4"/>
      <c r="X2679" s="2" t="s">
        <v>19971</v>
      </c>
      <c r="Y2679" s="4" t="s">
        <v>54</v>
      </c>
      <c r="Z2679" s="4"/>
      <c r="AA2679" s="4"/>
      <c r="AB2679" s="4"/>
    </row>
    <row r="2680" customFormat="false" ht="75" hidden="false" customHeight="true" outlineLevel="0" collapsed="false">
      <c r="A2680" s="4" t="s">
        <v>19972</v>
      </c>
      <c r="B2680" s="4" t="s">
        <v>19973</v>
      </c>
      <c r="C2680" s="4" t="s">
        <v>19974</v>
      </c>
      <c r="D2680" s="4" t="n">
        <v>2013</v>
      </c>
      <c r="E2680" s="4" t="s">
        <v>91</v>
      </c>
      <c r="F2680" s="4" t="s">
        <v>10254</v>
      </c>
      <c r="G2680" s="4" t="str">
        <f aca="false">IF(LEFT(I2680,3)="R1 ","L6",IF(D2680&gt;=2014,"L1",IF(D2680&gt;=1998,"L2",IF(D2680&gt;=1987,"L3",IF(D2680&gt;=1978,"L4",IF(D2680&gt;=1965,"L5","L6"))))))</f>
        <v>L2</v>
      </c>
      <c r="H2680" s="4" t="str">
        <f aca="false">IFERROR(INDEX(Lanes!$C$2:$C$60,MATCH(LEFT(I2680,FIND(" ",I2680)-1),Lanes!$A$2:$A$60,0)),"?")</f>
        <v>Core</v>
      </c>
      <c r="I2680" s="4" t="s">
        <v>14242</v>
      </c>
      <c r="J2680" s="4" t="s">
        <v>9546</v>
      </c>
      <c r="K2680" s="4" t="s">
        <v>2528</v>
      </c>
      <c r="L2680" s="4" t="s">
        <v>10491</v>
      </c>
      <c r="M2680" s="4" t="s">
        <v>10492</v>
      </c>
      <c r="N2680" s="4"/>
      <c r="O2680" s="4" t="s">
        <v>19975</v>
      </c>
      <c r="P2680" s="2" t="s">
        <v>19976</v>
      </c>
      <c r="Q2680" s="2" t="s">
        <v>19977</v>
      </c>
      <c r="R2680" s="4" t="s">
        <v>50</v>
      </c>
      <c r="S2680" s="4" t="s">
        <v>19978</v>
      </c>
      <c r="T2680" s="4" t="s">
        <v>107</v>
      </c>
      <c r="U2680" s="4"/>
      <c r="V2680" s="4"/>
      <c r="W2680" s="4"/>
      <c r="X2680" s="2" t="s">
        <v>19979</v>
      </c>
      <c r="Y2680" s="4" t="s">
        <v>77</v>
      </c>
      <c r="Z2680" s="4"/>
      <c r="AA2680" s="4"/>
      <c r="AB2680" s="4"/>
    </row>
    <row r="2681" customFormat="false" ht="75" hidden="false" customHeight="true" outlineLevel="0" collapsed="false">
      <c r="A2681" s="4" t="s">
        <v>19980</v>
      </c>
      <c r="B2681" s="4" t="s">
        <v>19973</v>
      </c>
      <c r="C2681" s="4" t="s">
        <v>19981</v>
      </c>
      <c r="D2681" s="4" t="n">
        <v>2014</v>
      </c>
      <c r="E2681" s="4" t="s">
        <v>91</v>
      </c>
      <c r="F2681" s="4" t="s">
        <v>5429</v>
      </c>
      <c r="G2681" s="4" t="str">
        <f aca="false">IF(LEFT(I2681,3)="R1 ","L6",IF(D2681&gt;=2014,"L1",IF(D2681&gt;=1998,"L2",IF(D2681&gt;=1987,"L3",IF(D2681&gt;=1978,"L4",IF(D2681&gt;=1965,"L5","L6"))))))</f>
        <v>L1</v>
      </c>
      <c r="H2681" s="4" t="str">
        <f aca="false">IFERROR(INDEX(Lanes!$C$2:$C$60,MATCH(LEFT(I2681,FIND(" ",I2681)-1),Lanes!$A$2:$A$60,0)),"?")</f>
        <v>Core</v>
      </c>
      <c r="I2681" s="4" t="s">
        <v>14242</v>
      </c>
      <c r="J2681" s="4"/>
      <c r="K2681" s="4" t="s">
        <v>2528</v>
      </c>
      <c r="L2681" s="4" t="s">
        <v>10491</v>
      </c>
      <c r="M2681" s="4" t="s">
        <v>10492</v>
      </c>
      <c r="N2681" s="4"/>
      <c r="O2681" s="4" t="s">
        <v>19975</v>
      </c>
      <c r="P2681" s="2" t="s">
        <v>19982</v>
      </c>
      <c r="Q2681" s="2" t="s">
        <v>19983</v>
      </c>
      <c r="R2681" s="4" t="s">
        <v>50</v>
      </c>
      <c r="S2681" s="4" t="s">
        <v>19984</v>
      </c>
      <c r="T2681" s="4" t="s">
        <v>107</v>
      </c>
      <c r="U2681" s="4"/>
      <c r="V2681" s="4"/>
      <c r="W2681" s="4"/>
      <c r="X2681" s="2" t="s">
        <v>19985</v>
      </c>
      <c r="Y2681" s="4" t="s">
        <v>54</v>
      </c>
      <c r="Z2681" s="4"/>
      <c r="AA2681" s="4"/>
      <c r="AB2681" s="4"/>
    </row>
    <row r="2682" customFormat="false" ht="75" hidden="false" customHeight="true" outlineLevel="0" collapsed="false">
      <c r="A2682" s="4" t="s">
        <v>19986</v>
      </c>
      <c r="B2682" s="4" t="s">
        <v>19987</v>
      </c>
      <c r="C2682" s="4" t="s">
        <v>19988</v>
      </c>
      <c r="D2682" s="4" t="n">
        <v>2009</v>
      </c>
      <c r="E2682" s="4" t="s">
        <v>91</v>
      </c>
      <c r="F2682" s="4" t="s">
        <v>10311</v>
      </c>
      <c r="G2682" s="4" t="str">
        <f aca="false">IF(LEFT(I2682,3)="R1 ","L6",IF(D2682&gt;=2014,"L1",IF(D2682&gt;=1998,"L2",IF(D2682&gt;=1987,"L3",IF(D2682&gt;=1978,"L4",IF(D2682&gt;=1965,"L5","L6"))))))</f>
        <v>L2</v>
      </c>
      <c r="H2682" s="4" t="str">
        <f aca="false">IFERROR(INDEX(Lanes!$C$2:$C$60,MATCH(LEFT(I2682,FIND(" ",I2682)-1),Lanes!$A$2:$A$60,0)),"?")</f>
        <v>Core</v>
      </c>
      <c r="I2682" s="4" t="s">
        <v>14242</v>
      </c>
      <c r="J2682" s="4" t="s">
        <v>1407</v>
      </c>
      <c r="K2682" s="4" t="s">
        <v>2528</v>
      </c>
      <c r="L2682" s="4" t="s">
        <v>472</v>
      </c>
      <c r="M2682" s="4" t="s">
        <v>19989</v>
      </c>
      <c r="N2682" s="4"/>
      <c r="O2682" s="4" t="s">
        <v>16536</v>
      </c>
      <c r="P2682" s="2" t="s">
        <v>19990</v>
      </c>
      <c r="Q2682" s="2" t="s">
        <v>19991</v>
      </c>
      <c r="R2682" s="4" t="s">
        <v>50</v>
      </c>
      <c r="S2682" s="4" t="s">
        <v>19988</v>
      </c>
      <c r="T2682" s="4" t="s">
        <v>402</v>
      </c>
      <c r="U2682" s="4"/>
      <c r="V2682" s="4"/>
      <c r="W2682" s="4"/>
      <c r="X2682" s="2" t="s">
        <v>19992</v>
      </c>
      <c r="Y2682" s="4" t="s">
        <v>77</v>
      </c>
      <c r="Z2682" s="4"/>
      <c r="AA2682" s="4"/>
      <c r="AB2682" s="4"/>
    </row>
    <row r="2683" customFormat="false" ht="75" hidden="false" customHeight="true" outlineLevel="0" collapsed="false">
      <c r="A2683" s="4" t="s">
        <v>19993</v>
      </c>
      <c r="B2683" s="4" t="s">
        <v>19165</v>
      </c>
      <c r="C2683" s="4" t="s">
        <v>19165</v>
      </c>
      <c r="D2683" s="4" t="n">
        <v>2000</v>
      </c>
      <c r="E2683" s="4" t="s">
        <v>91</v>
      </c>
      <c r="F2683" s="4" t="s">
        <v>886</v>
      </c>
      <c r="G2683" s="4" t="str">
        <f aca="false">IF(LEFT(I2683,3)="R1 ","L6",IF(D2683&gt;=2014,"L1",IF(D2683&gt;=1998,"L2",IF(D2683&gt;=1987,"L3",IF(D2683&gt;=1978,"L4",IF(D2683&gt;=1965,"L5","L6"))))))</f>
        <v>L2</v>
      </c>
      <c r="H2683" s="4" t="str">
        <f aca="false">IFERROR(INDEX(Lanes!$C$2:$C$60,MATCH(LEFT(I2683,FIND(" ",I2683)-1),Lanes!$A$2:$A$60,0)),"?")</f>
        <v>V</v>
      </c>
      <c r="I2683" s="4" t="s">
        <v>9653</v>
      </c>
      <c r="J2683" s="4" t="s">
        <v>10545</v>
      </c>
      <c r="K2683" s="4" t="s">
        <v>429</v>
      </c>
      <c r="L2683" s="4" t="s">
        <v>472</v>
      </c>
      <c r="M2683" s="4" t="s">
        <v>1565</v>
      </c>
      <c r="N2683" s="4"/>
      <c r="O2683" s="4" t="s">
        <v>19994</v>
      </c>
      <c r="P2683" s="2" t="s">
        <v>19995</v>
      </c>
      <c r="Q2683" s="2" t="s">
        <v>19996</v>
      </c>
      <c r="R2683" s="4" t="s">
        <v>50</v>
      </c>
      <c r="S2683" s="4" t="s">
        <v>19997</v>
      </c>
      <c r="T2683" s="4" t="s">
        <v>52</v>
      </c>
      <c r="U2683" s="4"/>
      <c r="V2683" s="4"/>
      <c r="W2683" s="4"/>
      <c r="X2683" s="2" t="s">
        <v>19998</v>
      </c>
      <c r="Y2683" s="4" t="s">
        <v>77</v>
      </c>
      <c r="Z2683" s="4"/>
      <c r="AA2683" s="4"/>
      <c r="AB2683" s="4"/>
    </row>
    <row r="2684" customFormat="false" ht="75" hidden="false" customHeight="true" outlineLevel="0" collapsed="false">
      <c r="A2684" s="4" t="s">
        <v>19999</v>
      </c>
      <c r="B2684" s="4" t="s">
        <v>19165</v>
      </c>
      <c r="C2684" s="4" t="s">
        <v>20000</v>
      </c>
      <c r="D2684" s="4" t="n">
        <v>2001</v>
      </c>
      <c r="E2684" s="4" t="s">
        <v>91</v>
      </c>
      <c r="F2684" s="4" t="s">
        <v>886</v>
      </c>
      <c r="G2684" s="4" t="str">
        <f aca="false">IF(LEFT(I2684,3)="R1 ","L6",IF(D2684&gt;=2014,"L1",IF(D2684&gt;=1998,"L2",IF(D2684&gt;=1987,"L3",IF(D2684&gt;=1978,"L4",IF(D2684&gt;=1965,"L5","L6"))))))</f>
        <v>L2</v>
      </c>
      <c r="H2684" s="4" t="str">
        <f aca="false">IFERROR(INDEX(Lanes!$C$2:$C$60,MATCH(LEFT(I2684,FIND(" ",I2684)-1),Lanes!$A$2:$A$60,0)),"?")</f>
        <v>V</v>
      </c>
      <c r="I2684" s="4" t="s">
        <v>9653</v>
      </c>
      <c r="J2684" s="4" t="s">
        <v>10545</v>
      </c>
      <c r="K2684" s="4" t="s">
        <v>429</v>
      </c>
      <c r="L2684" s="4" t="s">
        <v>472</v>
      </c>
      <c r="M2684" s="4" t="s">
        <v>1565</v>
      </c>
      <c r="N2684" s="4"/>
      <c r="O2684" s="4" t="s">
        <v>20001</v>
      </c>
      <c r="P2684" s="2" t="s">
        <v>20002</v>
      </c>
      <c r="Q2684" s="2" t="s">
        <v>20003</v>
      </c>
      <c r="R2684" s="4" t="s">
        <v>50</v>
      </c>
      <c r="S2684" s="4" t="s">
        <v>20004</v>
      </c>
      <c r="T2684" s="4" t="s">
        <v>107</v>
      </c>
      <c r="U2684" s="4"/>
      <c r="V2684" s="4"/>
      <c r="W2684" s="4"/>
      <c r="X2684" s="2" t="s">
        <v>19998</v>
      </c>
      <c r="Y2684" s="4" t="s">
        <v>77</v>
      </c>
      <c r="Z2684" s="4"/>
      <c r="AA2684" s="4"/>
      <c r="AB2684" s="4"/>
    </row>
    <row r="2685" customFormat="false" ht="75" hidden="false" customHeight="true" outlineLevel="0" collapsed="false">
      <c r="A2685" s="4" t="s">
        <v>20005</v>
      </c>
      <c r="B2685" s="4" t="s">
        <v>19165</v>
      </c>
      <c r="C2685" s="4" t="s">
        <v>20006</v>
      </c>
      <c r="D2685" s="4" t="n">
        <v>2012</v>
      </c>
      <c r="E2685" s="4" t="s">
        <v>91</v>
      </c>
      <c r="F2685" s="4" t="s">
        <v>886</v>
      </c>
      <c r="G2685" s="4" t="str">
        <f aca="false">IF(LEFT(I2685,3)="R1 ","L6",IF(D2685&gt;=2014,"L1",IF(D2685&gt;=1998,"L2",IF(D2685&gt;=1987,"L3",IF(D2685&gt;=1978,"L4",IF(D2685&gt;=1965,"L5","L6"))))))</f>
        <v>L2</v>
      </c>
      <c r="H2685" s="4" t="str">
        <f aca="false">IFERROR(INDEX(Lanes!$C$2:$C$60,MATCH(LEFT(I2685,FIND(" ",I2685)-1),Lanes!$A$2:$A$60,0)),"?")</f>
        <v>Core</v>
      </c>
      <c r="I2685" s="4" t="s">
        <v>14242</v>
      </c>
      <c r="J2685" s="4" t="s">
        <v>1407</v>
      </c>
      <c r="K2685" s="4" t="s">
        <v>2528</v>
      </c>
      <c r="L2685" s="4" t="s">
        <v>472</v>
      </c>
      <c r="M2685" s="4" t="s">
        <v>1565</v>
      </c>
      <c r="N2685" s="4"/>
      <c r="O2685" s="4" t="s">
        <v>19994</v>
      </c>
      <c r="P2685" s="2" t="s">
        <v>20007</v>
      </c>
      <c r="Q2685" s="2" t="s">
        <v>20008</v>
      </c>
      <c r="R2685" s="4" t="s">
        <v>50</v>
      </c>
      <c r="S2685" s="4" t="s">
        <v>20009</v>
      </c>
      <c r="T2685" s="4" t="s">
        <v>107</v>
      </c>
      <c r="U2685" s="4"/>
      <c r="V2685" s="4"/>
      <c r="W2685" s="4"/>
      <c r="X2685" s="2" t="s">
        <v>19998</v>
      </c>
      <c r="Y2685" s="4" t="s">
        <v>77</v>
      </c>
      <c r="Z2685" s="4"/>
      <c r="AA2685" s="4"/>
      <c r="AB2685" s="4"/>
    </row>
    <row r="2686" customFormat="false" ht="75" hidden="false" customHeight="true" outlineLevel="0" collapsed="false">
      <c r="A2686" s="4" t="s">
        <v>20010</v>
      </c>
      <c r="B2686" s="4" t="s">
        <v>20011</v>
      </c>
      <c r="C2686" s="4" t="s">
        <v>20012</v>
      </c>
      <c r="D2686" s="4" t="n">
        <v>2016</v>
      </c>
      <c r="E2686" s="4" t="s">
        <v>91</v>
      </c>
      <c r="F2686" s="4" t="s">
        <v>886</v>
      </c>
      <c r="G2686" s="4" t="str">
        <f aca="false">IF(LEFT(I2686,3)="R1 ","L6",IF(D2686&gt;=2014,"L1",IF(D2686&gt;=1998,"L2",IF(D2686&gt;=1987,"L3",IF(D2686&gt;=1978,"L4",IF(D2686&gt;=1965,"L5","L6"))))))</f>
        <v>L1</v>
      </c>
      <c r="H2686" s="4" t="str">
        <f aca="false">IFERROR(INDEX(Lanes!$C$2:$C$60,MATCH(LEFT(I2686,FIND(" ",I2686)-1),Lanes!$A$2:$A$60,0)),"?")</f>
        <v>Core</v>
      </c>
      <c r="I2686" s="4" t="s">
        <v>14242</v>
      </c>
      <c r="J2686" s="4" t="s">
        <v>20013</v>
      </c>
      <c r="K2686" s="4" t="s">
        <v>2528</v>
      </c>
      <c r="L2686" s="4" t="s">
        <v>45</v>
      </c>
      <c r="M2686" s="4" t="s">
        <v>1164</v>
      </c>
      <c r="N2686" s="4"/>
      <c r="O2686" s="4" t="s">
        <v>20014</v>
      </c>
      <c r="P2686" s="2" t="s">
        <v>20015</v>
      </c>
      <c r="Q2686" s="2" t="s">
        <v>20016</v>
      </c>
      <c r="R2686" s="4" t="s">
        <v>50</v>
      </c>
      <c r="S2686" s="4" t="s">
        <v>20017</v>
      </c>
      <c r="T2686" s="4" t="s">
        <v>107</v>
      </c>
      <c r="U2686" s="4"/>
      <c r="V2686" s="4"/>
      <c r="W2686" s="4" t="s">
        <v>75</v>
      </c>
      <c r="X2686" s="2" t="s">
        <v>20018</v>
      </c>
      <c r="Y2686" s="4" t="s">
        <v>77</v>
      </c>
      <c r="Z2686" s="4"/>
      <c r="AA2686" s="4"/>
      <c r="AB2686" s="4"/>
    </row>
    <row r="2687" customFormat="false" ht="75" hidden="false" customHeight="true" outlineLevel="0" collapsed="false">
      <c r="A2687" s="4" t="s">
        <v>20019</v>
      </c>
      <c r="B2687" s="4" t="s">
        <v>20011</v>
      </c>
      <c r="C2687" s="4" t="s">
        <v>20020</v>
      </c>
      <c r="D2687" s="4" t="n">
        <v>2020</v>
      </c>
      <c r="E2687" s="4" t="s">
        <v>91</v>
      </c>
      <c r="F2687" s="4" t="s">
        <v>886</v>
      </c>
      <c r="G2687" s="4" t="str">
        <f aca="false">IF(LEFT(I2687,3)="R1 ","L6",IF(D2687&gt;=2014,"L1",IF(D2687&gt;=1998,"L2",IF(D2687&gt;=1987,"L3",IF(D2687&gt;=1978,"L4",IF(D2687&gt;=1965,"L5","L6"))))))</f>
        <v>L1</v>
      </c>
      <c r="H2687" s="4" t="str">
        <f aca="false">IFERROR(INDEX(Lanes!$C$2:$C$60,MATCH(LEFT(I2687,FIND(" ",I2687)-1),Lanes!$A$2:$A$60,0)),"?")</f>
        <v>Core</v>
      </c>
      <c r="I2687" s="4" t="s">
        <v>14242</v>
      </c>
      <c r="J2687" s="4"/>
      <c r="K2687" s="4" t="s">
        <v>2528</v>
      </c>
      <c r="L2687" s="4" t="s">
        <v>45</v>
      </c>
      <c r="M2687" s="4" t="s">
        <v>1164</v>
      </c>
      <c r="N2687" s="4"/>
      <c r="O2687" s="4" t="s">
        <v>20021</v>
      </c>
      <c r="P2687" s="2" t="s">
        <v>20022</v>
      </c>
      <c r="Q2687" s="2" t="s">
        <v>20023</v>
      </c>
      <c r="R2687" s="4" t="s">
        <v>50</v>
      </c>
      <c r="S2687" s="4" t="s">
        <v>20024</v>
      </c>
      <c r="T2687" s="4" t="s">
        <v>107</v>
      </c>
      <c r="U2687" s="4"/>
      <c r="V2687" s="4"/>
      <c r="W2687" s="4" t="s">
        <v>75</v>
      </c>
      <c r="X2687" s="2" t="s">
        <v>20025</v>
      </c>
      <c r="Y2687" s="4" t="s">
        <v>54</v>
      </c>
      <c r="Z2687" s="4"/>
      <c r="AA2687" s="4"/>
      <c r="AB2687" s="4"/>
    </row>
    <row r="2688" customFormat="false" ht="75" hidden="false" customHeight="true" outlineLevel="0" collapsed="false">
      <c r="A2688" s="4" t="s">
        <v>20026</v>
      </c>
      <c r="B2688" s="4" t="s">
        <v>20011</v>
      </c>
      <c r="C2688" s="4" t="s">
        <v>20027</v>
      </c>
      <c r="D2688" s="4" t="n">
        <v>2023</v>
      </c>
      <c r="E2688" s="4" t="s">
        <v>91</v>
      </c>
      <c r="F2688" s="4" t="s">
        <v>11892</v>
      </c>
      <c r="G2688" s="4" t="str">
        <f aca="false">IF(LEFT(I2688,3)="R1 ","L6",IF(D2688&gt;=2014,"L1",IF(D2688&gt;=1998,"L2",IF(D2688&gt;=1987,"L3",IF(D2688&gt;=1978,"L4",IF(D2688&gt;=1965,"L5","L6"))))))</f>
        <v>L1</v>
      </c>
      <c r="H2688" s="4" t="str">
        <f aca="false">IFERROR(INDEX(Lanes!$C$2:$C$60,MATCH(LEFT(I2688,FIND(" ",I2688)-1),Lanes!$A$2:$A$60,0)),"?")</f>
        <v>Core</v>
      </c>
      <c r="I2688" s="4" t="s">
        <v>14242</v>
      </c>
      <c r="J2688" s="4"/>
      <c r="K2688" s="4" t="s">
        <v>2528</v>
      </c>
      <c r="L2688" s="4" t="s">
        <v>45</v>
      </c>
      <c r="M2688" s="4" t="s">
        <v>1164</v>
      </c>
      <c r="N2688" s="4"/>
      <c r="O2688" s="4" t="s">
        <v>20028</v>
      </c>
      <c r="P2688" s="2" t="s">
        <v>20029</v>
      </c>
      <c r="Q2688" s="2" t="s">
        <v>20030</v>
      </c>
      <c r="R2688" s="4" t="s">
        <v>50</v>
      </c>
      <c r="S2688" s="4" t="s">
        <v>20031</v>
      </c>
      <c r="T2688" s="4" t="s">
        <v>107</v>
      </c>
      <c r="U2688" s="4"/>
      <c r="V2688" s="4" t="s">
        <v>20032</v>
      </c>
      <c r="W2688" s="4" t="s">
        <v>75</v>
      </c>
      <c r="X2688" s="2" t="s">
        <v>20033</v>
      </c>
      <c r="Y2688" s="4" t="s">
        <v>54</v>
      </c>
      <c r="Z2688" s="4"/>
      <c r="AA2688" s="4"/>
      <c r="AB2688" s="4"/>
    </row>
    <row r="2689" customFormat="false" ht="75" hidden="false" customHeight="true" outlineLevel="0" collapsed="false">
      <c r="A2689" s="4" t="s">
        <v>20034</v>
      </c>
      <c r="B2689" s="4" t="s">
        <v>20011</v>
      </c>
      <c r="C2689" s="4" t="s">
        <v>20035</v>
      </c>
      <c r="D2689" s="4" t="n">
        <v>2025</v>
      </c>
      <c r="E2689" s="4" t="s">
        <v>413</v>
      </c>
      <c r="F2689" s="4" t="s">
        <v>11892</v>
      </c>
      <c r="G2689" s="4" t="str">
        <f aca="false">IF(LEFT(I2689,3)="R1 ","L6",IF(D2689&gt;=2014,"L1",IF(D2689&gt;=1998,"L2",IF(D2689&gt;=1987,"L3",IF(D2689&gt;=1978,"L4",IF(D2689&gt;=1965,"L5","L6"))))))</f>
        <v>L1</v>
      </c>
      <c r="H2689" s="4" t="str">
        <f aca="false">IFERROR(INDEX(Lanes!$C$2:$C$60,MATCH(LEFT(I2689,FIND(" ",I2689)-1),Lanes!$A$2:$A$60,0)),"?")</f>
        <v>Core</v>
      </c>
      <c r="I2689" s="4" t="s">
        <v>14242</v>
      </c>
      <c r="J2689" s="4"/>
      <c r="K2689" s="4" t="s">
        <v>2528</v>
      </c>
      <c r="L2689" s="4" t="s">
        <v>45</v>
      </c>
      <c r="M2689" s="4" t="s">
        <v>1164</v>
      </c>
      <c r="N2689" s="4"/>
      <c r="O2689" s="4" t="s">
        <v>20036</v>
      </c>
      <c r="P2689" s="2" t="s">
        <v>20037</v>
      </c>
      <c r="Q2689" s="2" t="s">
        <v>20038</v>
      </c>
      <c r="R2689" s="4" t="s">
        <v>50</v>
      </c>
      <c r="S2689" s="4" t="s">
        <v>20039</v>
      </c>
      <c r="T2689" s="4" t="s">
        <v>402</v>
      </c>
      <c r="U2689" s="4"/>
      <c r="V2689" s="4" t="s">
        <v>10576</v>
      </c>
      <c r="W2689" s="4" t="s">
        <v>75</v>
      </c>
      <c r="X2689" s="2" t="s">
        <v>20040</v>
      </c>
      <c r="Y2689" s="4" t="s">
        <v>54</v>
      </c>
      <c r="Z2689" s="4"/>
      <c r="AA2689" s="4"/>
      <c r="AB2689" s="4"/>
    </row>
    <row r="2690" customFormat="false" ht="75" hidden="false" customHeight="true" outlineLevel="0" collapsed="false">
      <c r="A2690" s="4" t="s">
        <v>20041</v>
      </c>
      <c r="B2690" s="4" t="s">
        <v>20042</v>
      </c>
      <c r="C2690" s="4" t="s">
        <v>20043</v>
      </c>
      <c r="D2690" s="4" t="n">
        <v>2024</v>
      </c>
      <c r="E2690" s="4" t="s">
        <v>91</v>
      </c>
      <c r="F2690" s="4" t="s">
        <v>9025</v>
      </c>
      <c r="G2690" s="4" t="str">
        <f aca="false">IF(LEFT(I2690,3)="R1 ","L6",IF(D2690&gt;=2014,"L1",IF(D2690&gt;=1998,"L2",IF(D2690&gt;=1987,"L3",IF(D2690&gt;=1978,"L4",IF(D2690&gt;=1965,"L5","L6"))))))</f>
        <v>L1</v>
      </c>
      <c r="H2690" s="4" t="str">
        <f aca="false">IFERROR(INDEX(Lanes!$C$2:$C$60,MATCH(LEFT(I2690,FIND(" ",I2690)-1),Lanes!$A$2:$A$60,0)),"?")</f>
        <v>Core</v>
      </c>
      <c r="I2690" s="4" t="s">
        <v>14242</v>
      </c>
      <c r="J2690" s="4"/>
      <c r="K2690" s="4" t="s">
        <v>2528</v>
      </c>
      <c r="L2690" s="4" t="s">
        <v>472</v>
      </c>
      <c r="M2690" s="4" t="s">
        <v>1565</v>
      </c>
      <c r="N2690" s="4"/>
      <c r="O2690" s="4" t="s">
        <v>20044</v>
      </c>
      <c r="P2690" s="2" t="s">
        <v>20045</v>
      </c>
      <c r="Q2690" s="2" t="s">
        <v>20046</v>
      </c>
      <c r="R2690" s="4" t="s">
        <v>50</v>
      </c>
      <c r="S2690" s="4" t="s">
        <v>20047</v>
      </c>
      <c r="T2690" s="4" t="s">
        <v>107</v>
      </c>
      <c r="U2690" s="4"/>
      <c r="V2690" s="4" t="s">
        <v>10702</v>
      </c>
      <c r="W2690" s="4"/>
      <c r="X2690" s="2" t="s">
        <v>20048</v>
      </c>
      <c r="Y2690" s="4" t="s">
        <v>77</v>
      </c>
      <c r="Z2690" s="4"/>
      <c r="AA2690" s="4"/>
      <c r="AB2690" s="4"/>
    </row>
    <row r="2691" customFormat="false" ht="75" hidden="false" customHeight="true" outlineLevel="0" collapsed="false">
      <c r="A2691" s="4" t="s">
        <v>20049</v>
      </c>
      <c r="B2691" s="4" t="s">
        <v>20050</v>
      </c>
      <c r="C2691" s="4" t="s">
        <v>20051</v>
      </c>
      <c r="D2691" s="4" t="n">
        <v>2024</v>
      </c>
      <c r="E2691" s="4" t="s">
        <v>91</v>
      </c>
      <c r="F2691" s="4" t="s">
        <v>1142</v>
      </c>
      <c r="G2691" s="4" t="str">
        <f aca="false">IF(LEFT(I2691,3)="R1 ","L6",IF(D2691&gt;=2014,"L1",IF(D2691&gt;=1998,"L2",IF(D2691&gt;=1987,"L3",IF(D2691&gt;=1978,"L4",IF(D2691&gt;=1965,"L5","L6"))))))</f>
        <v>L1</v>
      </c>
      <c r="H2691" s="4" t="str">
        <f aca="false">IFERROR(INDEX(Lanes!$C$2:$C$60,MATCH(LEFT(I2691,FIND(" ",I2691)-1),Lanes!$A$2:$A$60,0)),"?")</f>
        <v>Core</v>
      </c>
      <c r="I2691" s="4" t="s">
        <v>14242</v>
      </c>
      <c r="J2691" s="4" t="s">
        <v>7454</v>
      </c>
      <c r="K2691" s="4" t="s">
        <v>44</v>
      </c>
      <c r="L2691" s="4" t="s">
        <v>753</v>
      </c>
      <c r="M2691" s="4" t="s">
        <v>1993</v>
      </c>
      <c r="N2691" s="4"/>
      <c r="O2691" s="4" t="s">
        <v>20052</v>
      </c>
      <c r="P2691" s="2" t="s">
        <v>20053</v>
      </c>
      <c r="Q2691" s="2" t="s">
        <v>20054</v>
      </c>
      <c r="R2691" s="4" t="s">
        <v>50</v>
      </c>
      <c r="S2691" s="4" t="s">
        <v>20055</v>
      </c>
      <c r="T2691" s="4" t="s">
        <v>402</v>
      </c>
      <c r="U2691" s="4"/>
      <c r="V2691" s="4" t="s">
        <v>20056</v>
      </c>
      <c r="W2691" s="4"/>
      <c r="X2691" s="2" t="s">
        <v>20057</v>
      </c>
      <c r="Y2691" s="4" t="s">
        <v>77</v>
      </c>
      <c r="Z2691" s="4"/>
      <c r="AA2691" s="4"/>
      <c r="AB2691" s="4"/>
    </row>
    <row r="2692" customFormat="false" ht="75" hidden="false" customHeight="true" outlineLevel="0" collapsed="false">
      <c r="A2692" s="4" t="s">
        <v>20058</v>
      </c>
      <c r="B2692" s="4" t="s">
        <v>20059</v>
      </c>
      <c r="C2692" s="4" t="s">
        <v>20060</v>
      </c>
      <c r="D2692" s="4" t="n">
        <v>2025</v>
      </c>
      <c r="E2692" s="4" t="s">
        <v>91</v>
      </c>
      <c r="F2692" s="4" t="s">
        <v>16640</v>
      </c>
      <c r="G2692" s="4" t="str">
        <f aca="false">IF(LEFT(I2692,3)="R1 ","L6",IF(D2692&gt;=2014,"L1",IF(D2692&gt;=1998,"L2",IF(D2692&gt;=1987,"L3",IF(D2692&gt;=1978,"L4",IF(D2692&gt;=1965,"L5","L6"))))))</f>
        <v>L1</v>
      </c>
      <c r="H2692" s="4" t="str">
        <f aca="false">IFERROR(INDEX(Lanes!$C$2:$C$60,MATCH(LEFT(I2692,FIND(" ",I2692)-1),Lanes!$A$2:$A$60,0)),"?")</f>
        <v>Core</v>
      </c>
      <c r="I2692" s="4" t="s">
        <v>14242</v>
      </c>
      <c r="J2692" s="4" t="s">
        <v>9613</v>
      </c>
      <c r="K2692" s="4" t="s">
        <v>445</v>
      </c>
      <c r="L2692" s="4" t="s">
        <v>753</v>
      </c>
      <c r="M2692" s="4" t="s">
        <v>20061</v>
      </c>
      <c r="N2692" s="4"/>
      <c r="O2692" s="4" t="s">
        <v>20062</v>
      </c>
      <c r="P2692" s="2" t="s">
        <v>20063</v>
      </c>
      <c r="Q2692" s="2" t="s">
        <v>20064</v>
      </c>
      <c r="R2692" s="4" t="s">
        <v>50</v>
      </c>
      <c r="S2692" s="4" t="s">
        <v>20065</v>
      </c>
      <c r="T2692" s="4" t="s">
        <v>402</v>
      </c>
      <c r="U2692" s="4"/>
      <c r="V2692" s="4" t="s">
        <v>18061</v>
      </c>
      <c r="W2692" s="4"/>
      <c r="X2692" s="2" t="s">
        <v>20066</v>
      </c>
      <c r="Y2692" s="4" t="s">
        <v>77</v>
      </c>
      <c r="Z2692" s="4"/>
      <c r="AA2692" s="4"/>
      <c r="AB2692" s="4"/>
    </row>
    <row r="2693" customFormat="false" ht="75" hidden="false" customHeight="true" outlineLevel="0" collapsed="false">
      <c r="A2693" s="4" t="s">
        <v>20067</v>
      </c>
      <c r="B2693" s="4" t="s">
        <v>20068</v>
      </c>
      <c r="C2693" s="4" t="s">
        <v>20069</v>
      </c>
      <c r="D2693" s="4" t="n">
        <v>2026</v>
      </c>
      <c r="E2693" s="4" t="s">
        <v>91</v>
      </c>
      <c r="F2693" s="4" t="s">
        <v>20070</v>
      </c>
      <c r="G2693" s="4" t="str">
        <f aca="false">IF(LEFT(I2693,3)="R1 ","L6",IF(D2693&gt;=2014,"L1",IF(D2693&gt;=1998,"L2",IF(D2693&gt;=1987,"L3",IF(D2693&gt;=1978,"L4",IF(D2693&gt;=1965,"L5","L6"))))))</f>
        <v>L1</v>
      </c>
      <c r="H2693" s="4" t="str">
        <f aca="false">IFERROR(INDEX(Lanes!$C$2:$C$60,MATCH(LEFT(I2693,FIND(" ",I2693)-1),Lanes!$A$2:$A$60,0)),"?")</f>
        <v>Core</v>
      </c>
      <c r="I2693" s="4" t="s">
        <v>14242</v>
      </c>
      <c r="J2693" s="4" t="s">
        <v>7454</v>
      </c>
      <c r="K2693" s="4" t="s">
        <v>44</v>
      </c>
      <c r="L2693" s="4" t="s">
        <v>472</v>
      </c>
      <c r="M2693" s="4" t="s">
        <v>1565</v>
      </c>
      <c r="N2693" s="4"/>
      <c r="O2693" s="4" t="s">
        <v>20071</v>
      </c>
      <c r="P2693" s="2" t="s">
        <v>20072</v>
      </c>
      <c r="Q2693" s="2" t="s">
        <v>20073</v>
      </c>
      <c r="R2693" s="4" t="s">
        <v>391</v>
      </c>
      <c r="S2693" s="4" t="s">
        <v>20074</v>
      </c>
      <c r="T2693" s="4" t="s">
        <v>402</v>
      </c>
      <c r="U2693" s="4"/>
      <c r="V2693" s="4"/>
      <c r="W2693" s="4"/>
      <c r="X2693" s="2" t="s">
        <v>20075</v>
      </c>
      <c r="Y2693" s="4" t="s">
        <v>77</v>
      </c>
      <c r="Z2693" s="4"/>
      <c r="AA2693" s="4"/>
      <c r="AB2693" s="4"/>
    </row>
    <row r="2694" customFormat="false" ht="75" hidden="false" customHeight="true" outlineLevel="0" collapsed="false">
      <c r="A2694" s="4" t="s">
        <v>20076</v>
      </c>
      <c r="B2694" s="4" t="s">
        <v>20077</v>
      </c>
      <c r="C2694" s="4" t="s">
        <v>20078</v>
      </c>
      <c r="D2694" s="4" t="n">
        <v>2023</v>
      </c>
      <c r="E2694" s="4" t="s">
        <v>91</v>
      </c>
      <c r="F2694" s="4" t="s">
        <v>20079</v>
      </c>
      <c r="G2694" s="4" t="str">
        <f aca="false">IF(LEFT(I2694,3)="R1 ","L6",IF(D2694&gt;=2014,"L1",IF(D2694&gt;=1998,"L2",IF(D2694&gt;=1987,"L3",IF(D2694&gt;=1978,"L4",IF(D2694&gt;=1965,"L5","L6"))))))</f>
        <v>L1</v>
      </c>
      <c r="H2694" s="4" t="str">
        <f aca="false">IFERROR(INDEX(Lanes!$C$2:$C$60,MATCH(LEFT(I2694,FIND(" ",I2694)-1),Lanes!$A$2:$A$60,0)),"?")</f>
        <v>Core</v>
      </c>
      <c r="I2694" s="4" t="s">
        <v>14242</v>
      </c>
      <c r="J2694" s="4" t="s">
        <v>9613</v>
      </c>
      <c r="K2694" s="4" t="s">
        <v>445</v>
      </c>
      <c r="L2694" s="4" t="s">
        <v>472</v>
      </c>
      <c r="M2694" s="4" t="s">
        <v>1696</v>
      </c>
      <c r="N2694" s="4"/>
      <c r="O2694" s="4" t="s">
        <v>20080</v>
      </c>
      <c r="P2694" s="2" t="s">
        <v>20081</v>
      </c>
      <c r="Q2694" s="2" t="s">
        <v>20082</v>
      </c>
      <c r="R2694" s="4" t="s">
        <v>50</v>
      </c>
      <c r="S2694" s="4" t="s">
        <v>20083</v>
      </c>
      <c r="T2694" s="4" t="s">
        <v>402</v>
      </c>
      <c r="U2694" s="4"/>
      <c r="V2694" s="4"/>
      <c r="W2694" s="4"/>
      <c r="X2694" s="2" t="s">
        <v>20084</v>
      </c>
      <c r="Y2694" s="4" t="s">
        <v>77</v>
      </c>
      <c r="Z2694" s="4"/>
      <c r="AA2694" s="4"/>
      <c r="AB2694" s="4"/>
    </row>
    <row r="2695" customFormat="false" ht="75" hidden="false" customHeight="true" outlineLevel="0" collapsed="false">
      <c r="A2695" s="4" t="s">
        <v>20085</v>
      </c>
      <c r="B2695" s="4" t="s">
        <v>20086</v>
      </c>
      <c r="C2695" s="4" t="s">
        <v>20087</v>
      </c>
      <c r="D2695" s="4" t="n">
        <v>2024</v>
      </c>
      <c r="E2695" s="4" t="s">
        <v>91</v>
      </c>
      <c r="F2695" s="4" t="s">
        <v>20088</v>
      </c>
      <c r="G2695" s="4" t="str">
        <f aca="false">IF(LEFT(I2695,3)="R1 ","L6",IF(D2695&gt;=2014,"L1",IF(D2695&gt;=1998,"L2",IF(D2695&gt;=1987,"L3",IF(D2695&gt;=1978,"L4",IF(D2695&gt;=1965,"L5","L6"))))))</f>
        <v>L1</v>
      </c>
      <c r="H2695" s="4" t="str">
        <f aca="false">IFERROR(INDEX(Lanes!$C$2:$C$60,MATCH(LEFT(I2695,FIND(" ",I2695)-1),Lanes!$A$2:$A$60,0)),"?")</f>
        <v>Core</v>
      </c>
      <c r="I2695" s="4" t="s">
        <v>14242</v>
      </c>
      <c r="J2695" s="4"/>
      <c r="K2695" s="4" t="s">
        <v>2528</v>
      </c>
      <c r="L2695" s="4" t="s">
        <v>472</v>
      </c>
      <c r="M2695" s="4" t="s">
        <v>1565</v>
      </c>
      <c r="N2695" s="4"/>
      <c r="O2695" s="4" t="s">
        <v>20089</v>
      </c>
      <c r="P2695" s="2" t="s">
        <v>20090</v>
      </c>
      <c r="Q2695" s="2" t="s">
        <v>20091</v>
      </c>
      <c r="R2695" s="4" t="s">
        <v>50</v>
      </c>
      <c r="S2695" s="4" t="s">
        <v>20092</v>
      </c>
      <c r="T2695" s="4" t="s">
        <v>402</v>
      </c>
      <c r="U2695" s="4"/>
      <c r="V2695" s="4" t="s">
        <v>11870</v>
      </c>
      <c r="W2695" s="4"/>
      <c r="X2695" s="2" t="s">
        <v>20093</v>
      </c>
      <c r="Y2695" s="4" t="s">
        <v>54</v>
      </c>
      <c r="Z2695" s="4"/>
      <c r="AA2695" s="4"/>
      <c r="AB2695" s="4"/>
    </row>
    <row r="2696" customFormat="false" ht="75" hidden="false" customHeight="true" outlineLevel="0" collapsed="false">
      <c r="A2696" s="4" t="s">
        <v>20094</v>
      </c>
      <c r="B2696" s="4" t="s">
        <v>16465</v>
      </c>
      <c r="C2696" s="4" t="s">
        <v>20095</v>
      </c>
      <c r="D2696" s="4" t="n">
        <v>2026</v>
      </c>
      <c r="E2696" s="4" t="s">
        <v>91</v>
      </c>
      <c r="F2696" s="4" t="s">
        <v>17866</v>
      </c>
      <c r="G2696" s="4" t="str">
        <f aca="false">IF(LEFT(I2696,3)="R1 ","L6",IF(D2696&gt;=2014,"L1",IF(D2696&gt;=1998,"L2",IF(D2696&gt;=1987,"L3",IF(D2696&gt;=1978,"L4",IF(D2696&gt;=1965,"L5","L6"))))))</f>
        <v>L1</v>
      </c>
      <c r="H2696" s="4" t="str">
        <f aca="false">IFERROR(INDEX(Lanes!$C$2:$C$60,MATCH(LEFT(I2696,FIND(" ",I2696)-1),Lanes!$A$2:$A$60,0)),"?")</f>
        <v>Core</v>
      </c>
      <c r="I2696" s="4" t="s">
        <v>14242</v>
      </c>
      <c r="J2696" s="4"/>
      <c r="K2696" s="4" t="s">
        <v>2528</v>
      </c>
      <c r="L2696" s="4" t="s">
        <v>753</v>
      </c>
      <c r="M2696" s="4" t="s">
        <v>1993</v>
      </c>
      <c r="N2696" s="4"/>
      <c r="O2696" s="4" t="s">
        <v>19081</v>
      </c>
      <c r="P2696" s="2" t="s">
        <v>20096</v>
      </c>
      <c r="Q2696" s="2" t="s">
        <v>20097</v>
      </c>
      <c r="R2696" s="4" t="s">
        <v>50</v>
      </c>
      <c r="S2696" s="4" t="s">
        <v>20098</v>
      </c>
      <c r="T2696" s="4" t="s">
        <v>402</v>
      </c>
      <c r="U2696" s="4"/>
      <c r="V2696" s="4"/>
      <c r="W2696" s="4" t="s">
        <v>75</v>
      </c>
      <c r="X2696" s="2" t="s">
        <v>20099</v>
      </c>
      <c r="Y2696" s="4" t="s">
        <v>54</v>
      </c>
      <c r="Z2696" s="4"/>
      <c r="AA2696" s="4"/>
      <c r="AB2696" s="4"/>
    </row>
    <row r="2697" customFormat="false" ht="75" hidden="false" customHeight="true" outlineLevel="0" collapsed="false">
      <c r="A2697" s="4" t="s">
        <v>20100</v>
      </c>
      <c r="B2697" s="4" t="s">
        <v>20101</v>
      </c>
      <c r="C2697" s="4" t="s">
        <v>20101</v>
      </c>
      <c r="D2697" s="4" t="n">
        <v>2020</v>
      </c>
      <c r="E2697" s="4" t="s">
        <v>91</v>
      </c>
      <c r="F2697" s="4" t="s">
        <v>20102</v>
      </c>
      <c r="G2697" s="4" t="str">
        <f aca="false">IF(LEFT(I2697,3)="R1 ","L6",IF(D2697&gt;=2014,"L1",IF(D2697&gt;=1998,"L2",IF(D2697&gt;=1987,"L3",IF(D2697&gt;=1978,"L4",IF(D2697&gt;=1965,"L5","L6"))))))</f>
        <v>L1</v>
      </c>
      <c r="H2697" s="4" t="str">
        <f aca="false">IFERROR(INDEX(Lanes!$C$2:$C$60,MATCH(LEFT(I2697,FIND(" ",I2697)-1),Lanes!$A$2:$A$60,0)),"?")</f>
        <v>Core</v>
      </c>
      <c r="I2697" s="4" t="s">
        <v>14242</v>
      </c>
      <c r="J2697" s="4"/>
      <c r="K2697" s="4" t="s">
        <v>2528</v>
      </c>
      <c r="L2697" s="4" t="s">
        <v>472</v>
      </c>
      <c r="M2697" s="4" t="s">
        <v>1565</v>
      </c>
      <c r="N2697" s="4"/>
      <c r="O2697" s="4" t="s">
        <v>20089</v>
      </c>
      <c r="P2697" s="2" t="s">
        <v>20103</v>
      </c>
      <c r="Q2697" s="2" t="s">
        <v>20104</v>
      </c>
      <c r="R2697" s="4" t="s">
        <v>50</v>
      </c>
      <c r="S2697" s="4" t="s">
        <v>20105</v>
      </c>
      <c r="T2697" s="4" t="s">
        <v>402</v>
      </c>
      <c r="U2697" s="4"/>
      <c r="V2697" s="4"/>
      <c r="W2697" s="4"/>
      <c r="X2697" s="2" t="s">
        <v>20106</v>
      </c>
      <c r="Y2697" s="4" t="s">
        <v>77</v>
      </c>
      <c r="Z2697" s="4"/>
      <c r="AA2697" s="4"/>
      <c r="AB2697" s="4"/>
    </row>
    <row r="2698" customFormat="false" ht="75" hidden="false" customHeight="true" outlineLevel="0" collapsed="false">
      <c r="A2698" s="4" t="s">
        <v>20107</v>
      </c>
      <c r="B2698" s="4" t="s">
        <v>16401</v>
      </c>
      <c r="C2698" s="4" t="s">
        <v>20108</v>
      </c>
      <c r="D2698" s="4" t="n">
        <v>2020</v>
      </c>
      <c r="E2698" s="4" t="s">
        <v>2246</v>
      </c>
      <c r="F2698" s="4" t="s">
        <v>9025</v>
      </c>
      <c r="G2698" s="4" t="str">
        <f aca="false">IF(LEFT(I2698,3)="R1 ","L6",IF(D2698&gt;=2014,"L1",IF(D2698&gt;=1998,"L2",IF(D2698&gt;=1987,"L3",IF(D2698&gt;=1978,"L4",IF(D2698&gt;=1965,"L5","L6"))))))</f>
        <v>L1</v>
      </c>
      <c r="H2698" s="4" t="str">
        <f aca="false">IFERROR(INDEX(Lanes!$C$2:$C$60,MATCH(LEFT(I2698,FIND(" ",I2698)-1),Lanes!$A$2:$A$60,0)),"?")</f>
        <v>Core</v>
      </c>
      <c r="I2698" s="4" t="s">
        <v>11546</v>
      </c>
      <c r="J2698" s="4" t="s">
        <v>10545</v>
      </c>
      <c r="K2698" s="4" t="s">
        <v>44</v>
      </c>
      <c r="L2698" s="4" t="s">
        <v>887</v>
      </c>
      <c r="M2698" s="4" t="s">
        <v>20109</v>
      </c>
      <c r="N2698" s="4"/>
      <c r="O2698" s="4" t="s">
        <v>20110</v>
      </c>
      <c r="P2698" s="2" t="s">
        <v>20111</v>
      </c>
      <c r="Q2698" s="2" t="s">
        <v>20112</v>
      </c>
      <c r="R2698" s="4" t="s">
        <v>50</v>
      </c>
      <c r="S2698" s="4" t="s">
        <v>20113</v>
      </c>
      <c r="T2698" s="4" t="s">
        <v>402</v>
      </c>
      <c r="U2698" s="4"/>
      <c r="V2698" s="4"/>
      <c r="W2698" s="4"/>
      <c r="X2698" s="2" t="s">
        <v>16408</v>
      </c>
      <c r="Y2698" s="4" t="s">
        <v>77</v>
      </c>
      <c r="Z2698" s="4"/>
      <c r="AA2698" s="4"/>
      <c r="AB2698" s="4"/>
    </row>
    <row r="2699" customFormat="false" ht="75" hidden="false" customHeight="true" outlineLevel="0" collapsed="false">
      <c r="A2699" s="4" t="s">
        <v>20114</v>
      </c>
      <c r="B2699" s="4" t="s">
        <v>20115</v>
      </c>
      <c r="C2699" s="4" t="s">
        <v>11127</v>
      </c>
      <c r="D2699" s="4" t="n">
        <v>2023</v>
      </c>
      <c r="E2699" s="4" t="s">
        <v>91</v>
      </c>
      <c r="F2699" s="4" t="s">
        <v>20116</v>
      </c>
      <c r="G2699" s="4" t="str">
        <f aca="false">IF(LEFT(I2699,3)="R1 ","L6",IF(D2699&gt;=2014,"L1",IF(D2699&gt;=1998,"L2",IF(D2699&gt;=1987,"L3",IF(D2699&gt;=1978,"L4",IF(D2699&gt;=1965,"L5","L6"))))))</f>
        <v>L1</v>
      </c>
      <c r="H2699" s="4" t="str">
        <f aca="false">IFERROR(INDEX(Lanes!$C$2:$C$60,MATCH(LEFT(I2699,FIND(" ",I2699)-1),Lanes!$A$2:$A$60,0)),"?")</f>
        <v>Core</v>
      </c>
      <c r="I2699" s="4" t="s">
        <v>14242</v>
      </c>
      <c r="J2699" s="4" t="s">
        <v>9613</v>
      </c>
      <c r="K2699" s="4" t="s">
        <v>445</v>
      </c>
      <c r="L2699" s="4" t="s">
        <v>472</v>
      </c>
      <c r="M2699" s="4" t="s">
        <v>1565</v>
      </c>
      <c r="N2699" s="4"/>
      <c r="O2699" s="4" t="s">
        <v>20117</v>
      </c>
      <c r="P2699" s="2" t="s">
        <v>20118</v>
      </c>
      <c r="Q2699" s="2" t="s">
        <v>20119</v>
      </c>
      <c r="R2699" s="4" t="s">
        <v>50</v>
      </c>
      <c r="S2699" s="4" t="s">
        <v>20120</v>
      </c>
      <c r="T2699" s="4" t="s">
        <v>107</v>
      </c>
      <c r="U2699" s="4"/>
      <c r="V2699" s="4"/>
      <c r="W2699" s="4"/>
      <c r="X2699" s="2" t="s">
        <v>20121</v>
      </c>
      <c r="Y2699" s="4" t="s">
        <v>54</v>
      </c>
      <c r="Z2699" s="4"/>
      <c r="AA2699" s="4"/>
      <c r="AB2699" s="4"/>
    </row>
    <row r="2700" customFormat="false" ht="75" hidden="false" customHeight="true" outlineLevel="0" collapsed="false">
      <c r="A2700" s="4" t="s">
        <v>20122</v>
      </c>
      <c r="B2700" s="4" t="s">
        <v>16785</v>
      </c>
      <c r="C2700" s="4" t="s">
        <v>20123</v>
      </c>
      <c r="D2700" s="4" t="n">
        <v>2018</v>
      </c>
      <c r="E2700" s="4" t="s">
        <v>91</v>
      </c>
      <c r="F2700" s="4" t="s">
        <v>9938</v>
      </c>
      <c r="G2700" s="4" t="str">
        <f aca="false">IF(LEFT(I2700,3)="R1 ","L6",IF(D2700&gt;=2014,"L1",IF(D2700&gt;=1998,"L2",IF(D2700&gt;=1987,"L3",IF(D2700&gt;=1978,"L4",IF(D2700&gt;=1965,"L5","L6"))))))</f>
        <v>L1</v>
      </c>
      <c r="H2700" s="4" t="str">
        <f aca="false">IFERROR(INDEX(Lanes!$C$2:$C$60,MATCH(LEFT(I2700,FIND(" ",I2700)-1),Lanes!$A$2:$A$60,0)),"?")</f>
        <v>Core</v>
      </c>
      <c r="I2700" s="4" t="s">
        <v>14242</v>
      </c>
      <c r="J2700" s="4" t="s">
        <v>9546</v>
      </c>
      <c r="K2700" s="4" t="s">
        <v>2528</v>
      </c>
      <c r="L2700" s="4" t="s">
        <v>352</v>
      </c>
      <c r="M2700" s="4" t="s">
        <v>353</v>
      </c>
      <c r="N2700" s="4"/>
      <c r="O2700" s="4" t="s">
        <v>20124</v>
      </c>
      <c r="P2700" s="2" t="s">
        <v>20125</v>
      </c>
      <c r="Q2700" s="2" t="s">
        <v>20126</v>
      </c>
      <c r="R2700" s="4" t="s">
        <v>50</v>
      </c>
      <c r="S2700" s="4" t="s">
        <v>20127</v>
      </c>
      <c r="T2700" s="4" t="s">
        <v>107</v>
      </c>
      <c r="U2700" s="4"/>
      <c r="V2700" s="4"/>
      <c r="W2700" s="4"/>
      <c r="X2700" s="2" t="s">
        <v>20128</v>
      </c>
      <c r="Y2700" s="4" t="s">
        <v>77</v>
      </c>
      <c r="Z2700" s="4"/>
      <c r="AA2700" s="4"/>
      <c r="AB2700" s="4"/>
    </row>
    <row r="2701" customFormat="false" ht="75" hidden="false" customHeight="true" outlineLevel="0" collapsed="false">
      <c r="A2701" s="4" t="s">
        <v>20129</v>
      </c>
      <c r="B2701" s="4" t="s">
        <v>16416</v>
      </c>
      <c r="C2701" s="4" t="s">
        <v>20130</v>
      </c>
      <c r="D2701" s="4" t="n">
        <v>2022</v>
      </c>
      <c r="E2701" s="4" t="s">
        <v>91</v>
      </c>
      <c r="F2701" s="4" t="s">
        <v>1142</v>
      </c>
      <c r="G2701" s="4" t="str">
        <f aca="false">IF(LEFT(I2701,3)="R1 ","L6",IF(D2701&gt;=2014,"L1",IF(D2701&gt;=1998,"L2",IF(D2701&gt;=1987,"L3",IF(D2701&gt;=1978,"L4",IF(D2701&gt;=1965,"L5","L6"))))))</f>
        <v>L1</v>
      </c>
      <c r="H2701" s="4" t="str">
        <f aca="false">IFERROR(INDEX(Lanes!$C$2:$C$60,MATCH(LEFT(I2701,FIND(" ",I2701)-1),Lanes!$A$2:$A$60,0)),"?")</f>
        <v>Core</v>
      </c>
      <c r="I2701" s="4" t="s">
        <v>14242</v>
      </c>
      <c r="J2701" s="4"/>
      <c r="K2701" s="4" t="s">
        <v>2528</v>
      </c>
      <c r="L2701" s="4" t="s">
        <v>753</v>
      </c>
      <c r="M2701" s="4" t="s">
        <v>20131</v>
      </c>
      <c r="N2701" s="4"/>
      <c r="O2701" s="4" t="s">
        <v>20132</v>
      </c>
      <c r="P2701" s="2" t="s">
        <v>20133</v>
      </c>
      <c r="Q2701" s="2" t="s">
        <v>20134</v>
      </c>
      <c r="R2701" s="4" t="s">
        <v>50</v>
      </c>
      <c r="S2701" s="4" t="s">
        <v>20130</v>
      </c>
      <c r="T2701" s="4" t="s">
        <v>402</v>
      </c>
      <c r="U2701" s="4"/>
      <c r="V2701" s="4"/>
      <c r="W2701" s="4"/>
      <c r="X2701" s="2" t="s">
        <v>16423</v>
      </c>
      <c r="Y2701" s="4" t="s">
        <v>77</v>
      </c>
      <c r="Z2701" s="4"/>
      <c r="AA2701" s="4"/>
      <c r="AB2701" s="4"/>
    </row>
    <row r="2702" customFormat="false" ht="75" hidden="false" customHeight="true" outlineLevel="0" collapsed="false">
      <c r="A2702" s="4" t="s">
        <v>20135</v>
      </c>
      <c r="B2702" s="4" t="s">
        <v>16341</v>
      </c>
      <c r="C2702" s="4" t="s">
        <v>16341</v>
      </c>
      <c r="D2702" s="4" t="n">
        <v>2006</v>
      </c>
      <c r="E2702" s="4" t="s">
        <v>91</v>
      </c>
      <c r="F2702" s="4" t="s">
        <v>20136</v>
      </c>
      <c r="G2702" s="4" t="str">
        <f aca="false">IF(LEFT(I2702,3)="R1 ","L6",IF(D2702&gt;=2014,"L1",IF(D2702&gt;=1998,"L2",IF(D2702&gt;=1987,"L3",IF(D2702&gt;=1978,"L4",IF(D2702&gt;=1965,"L5","L6"))))))</f>
        <v>L2</v>
      </c>
      <c r="H2702" s="4" t="str">
        <f aca="false">IFERROR(INDEX(Lanes!$C$2:$C$60,MATCH(LEFT(I2702,FIND(" ",I2702)-1),Lanes!$A$2:$A$60,0)),"?")</f>
        <v>Core</v>
      </c>
      <c r="I2702" s="4" t="s">
        <v>14242</v>
      </c>
      <c r="J2702" s="4"/>
      <c r="K2702" s="4" t="s">
        <v>3617</v>
      </c>
      <c r="L2702" s="4" t="s">
        <v>472</v>
      </c>
      <c r="M2702" s="4" t="s">
        <v>11250</v>
      </c>
      <c r="N2702" s="4"/>
      <c r="O2702" s="4" t="s">
        <v>20137</v>
      </c>
      <c r="P2702" s="2" t="s">
        <v>20138</v>
      </c>
      <c r="Q2702" s="2" t="s">
        <v>20139</v>
      </c>
      <c r="R2702" s="4" t="s">
        <v>50</v>
      </c>
      <c r="S2702" s="4" t="s">
        <v>20140</v>
      </c>
      <c r="T2702" s="4" t="s">
        <v>107</v>
      </c>
      <c r="U2702" s="4"/>
      <c r="V2702" s="4"/>
      <c r="W2702" s="4"/>
      <c r="X2702" s="2" t="s">
        <v>20141</v>
      </c>
      <c r="Y2702" s="4" t="s">
        <v>54</v>
      </c>
      <c r="Z2702" s="4"/>
      <c r="AA2702" s="4"/>
      <c r="AB2702" s="4"/>
    </row>
    <row r="2703" customFormat="false" ht="75" hidden="false" customHeight="true" outlineLevel="0" collapsed="false">
      <c r="A2703" s="4" t="s">
        <v>20142</v>
      </c>
      <c r="B2703" s="4" t="s">
        <v>20143</v>
      </c>
      <c r="C2703" s="4" t="s">
        <v>20144</v>
      </c>
      <c r="D2703" s="4" t="n">
        <v>2026</v>
      </c>
      <c r="E2703" s="4" t="s">
        <v>91</v>
      </c>
      <c r="F2703" s="4" t="s">
        <v>13297</v>
      </c>
      <c r="G2703" s="4" t="str">
        <f aca="false">IF(LEFT(I2703,3)="R1 ","L6",IF(D2703&gt;=2014,"L1",IF(D2703&gt;=1998,"L2",IF(D2703&gt;=1987,"L3",IF(D2703&gt;=1978,"L4",IF(D2703&gt;=1965,"L5","L6"))))))</f>
        <v>L1</v>
      </c>
      <c r="H2703" s="4" t="str">
        <f aca="false">IFERROR(INDEX(Lanes!$C$2:$C$60,MATCH(LEFT(I2703,FIND(" ",I2703)-1),Lanes!$A$2:$A$60,0)),"?")</f>
        <v>Core</v>
      </c>
      <c r="I2703" s="4" t="s">
        <v>14242</v>
      </c>
      <c r="J2703" s="4" t="s">
        <v>6325</v>
      </c>
      <c r="K2703" s="4" t="s">
        <v>429</v>
      </c>
      <c r="L2703" s="4" t="s">
        <v>472</v>
      </c>
      <c r="M2703" s="4" t="s">
        <v>1565</v>
      </c>
      <c r="N2703" s="4"/>
      <c r="O2703" s="4" t="s">
        <v>20145</v>
      </c>
      <c r="P2703" s="2" t="s">
        <v>20146</v>
      </c>
      <c r="Q2703" s="2" t="s">
        <v>20147</v>
      </c>
      <c r="R2703" s="4" t="s">
        <v>391</v>
      </c>
      <c r="S2703" s="4" t="s">
        <v>20148</v>
      </c>
      <c r="T2703" s="4" t="s">
        <v>402</v>
      </c>
      <c r="U2703" s="4"/>
      <c r="V2703" s="4" t="s">
        <v>12045</v>
      </c>
      <c r="W2703" s="4"/>
      <c r="X2703" s="2" t="s">
        <v>20149</v>
      </c>
      <c r="Y2703" s="4" t="s">
        <v>77</v>
      </c>
      <c r="Z2703" s="4"/>
      <c r="AA2703" s="4"/>
      <c r="AB2703" s="4"/>
    </row>
    <row r="2704" customFormat="false" ht="75" hidden="false" customHeight="true" outlineLevel="0" collapsed="false">
      <c r="A2704" s="4" t="s">
        <v>20150</v>
      </c>
      <c r="B2704" s="4" t="s">
        <v>20151</v>
      </c>
      <c r="C2704" s="4" t="s">
        <v>20152</v>
      </c>
      <c r="D2704" s="4" t="n">
        <v>2023</v>
      </c>
      <c r="E2704" s="4" t="s">
        <v>91</v>
      </c>
      <c r="F2704" s="4" t="s">
        <v>20153</v>
      </c>
      <c r="G2704" s="4" t="str">
        <f aca="false">IF(LEFT(I2704,3)="R1 ","L6",IF(D2704&gt;=2014,"L1",IF(D2704&gt;=1998,"L2",IF(D2704&gt;=1987,"L3",IF(D2704&gt;=1978,"L4",IF(D2704&gt;=1965,"L5","L6"))))))</f>
        <v>L1</v>
      </c>
      <c r="H2704" s="4" t="str">
        <f aca="false">IFERROR(INDEX(Lanes!$C$2:$C$60,MATCH(LEFT(I2704,FIND(" ",I2704)-1),Lanes!$A$2:$A$60,0)),"?")</f>
        <v>Core</v>
      </c>
      <c r="I2704" s="4" t="s">
        <v>14242</v>
      </c>
      <c r="J2704" s="4" t="s">
        <v>9546</v>
      </c>
      <c r="K2704" s="4" t="s">
        <v>2528</v>
      </c>
      <c r="L2704" s="4" t="s">
        <v>472</v>
      </c>
      <c r="M2704" s="4" t="s">
        <v>990</v>
      </c>
      <c r="N2704" s="4"/>
      <c r="O2704" s="4" t="s">
        <v>20154</v>
      </c>
      <c r="P2704" s="2" t="s">
        <v>20155</v>
      </c>
      <c r="Q2704" s="2" t="s">
        <v>20156</v>
      </c>
      <c r="R2704" s="4" t="s">
        <v>50</v>
      </c>
      <c r="S2704" s="4" t="s">
        <v>20157</v>
      </c>
      <c r="T2704" s="4" t="s">
        <v>402</v>
      </c>
      <c r="U2704" s="4"/>
      <c r="V2704" s="4" t="s">
        <v>20056</v>
      </c>
      <c r="W2704" s="4"/>
      <c r="X2704" s="2" t="s">
        <v>20158</v>
      </c>
      <c r="Y2704" s="4" t="s">
        <v>77</v>
      </c>
      <c r="Z2704" s="4"/>
      <c r="AA2704" s="4"/>
      <c r="AB2704" s="4"/>
    </row>
    <row r="2705" customFormat="false" ht="75" hidden="false" customHeight="true" outlineLevel="0" collapsed="false">
      <c r="A2705" s="4" t="s">
        <v>20159</v>
      </c>
      <c r="B2705" s="4" t="s">
        <v>20160</v>
      </c>
      <c r="C2705" s="4" t="s">
        <v>20161</v>
      </c>
      <c r="D2705" s="4" t="n">
        <v>2024</v>
      </c>
      <c r="E2705" s="4" t="s">
        <v>91</v>
      </c>
      <c r="F2705" s="4" t="s">
        <v>20162</v>
      </c>
      <c r="G2705" s="4" t="str">
        <f aca="false">IF(LEFT(I2705,3)="R1 ","L6",IF(D2705&gt;=2014,"L1",IF(D2705&gt;=1998,"L2",IF(D2705&gt;=1987,"L3",IF(D2705&gt;=1978,"L4",IF(D2705&gt;=1965,"L5","L6"))))))</f>
        <v>L1</v>
      </c>
      <c r="H2705" s="4" t="str">
        <f aca="false">IFERROR(INDEX(Lanes!$C$2:$C$60,MATCH(LEFT(I2705,FIND(" ",I2705)-1),Lanes!$A$2:$A$60,0)),"?")</f>
        <v>Core</v>
      </c>
      <c r="I2705" s="4" t="s">
        <v>14242</v>
      </c>
      <c r="J2705" s="4"/>
      <c r="K2705" s="4" t="s">
        <v>2528</v>
      </c>
      <c r="L2705" s="4" t="s">
        <v>472</v>
      </c>
      <c r="M2705" s="4" t="s">
        <v>20163</v>
      </c>
      <c r="N2705" s="4"/>
      <c r="O2705" s="4" t="s">
        <v>20164</v>
      </c>
      <c r="P2705" s="2" t="s">
        <v>20165</v>
      </c>
      <c r="Q2705" s="2" t="s">
        <v>20166</v>
      </c>
      <c r="R2705" s="4" t="s">
        <v>50</v>
      </c>
      <c r="S2705" s="4" t="s">
        <v>20167</v>
      </c>
      <c r="T2705" s="4" t="s">
        <v>402</v>
      </c>
      <c r="U2705" s="4"/>
      <c r="V2705" s="4" t="s">
        <v>12669</v>
      </c>
      <c r="W2705" s="4"/>
      <c r="X2705" s="2" t="s">
        <v>20168</v>
      </c>
      <c r="Y2705" s="4" t="s">
        <v>77</v>
      </c>
      <c r="Z2705" s="4"/>
      <c r="AA2705" s="4"/>
      <c r="AB2705" s="4"/>
    </row>
    <row r="2706" customFormat="false" ht="75" hidden="false" customHeight="true" outlineLevel="0" collapsed="false">
      <c r="A2706" s="4" t="s">
        <v>20169</v>
      </c>
      <c r="B2706" s="4" t="s">
        <v>20170</v>
      </c>
      <c r="C2706" s="4" t="s">
        <v>20171</v>
      </c>
      <c r="D2706" s="4" t="n">
        <v>2016</v>
      </c>
      <c r="E2706" s="4" t="s">
        <v>91</v>
      </c>
      <c r="F2706" s="4" t="s">
        <v>1142</v>
      </c>
      <c r="G2706" s="4" t="str">
        <f aca="false">IF(LEFT(I2706,3)="R1 ","L6",IF(D2706&gt;=2014,"L1",IF(D2706&gt;=1998,"L2",IF(D2706&gt;=1987,"L3",IF(D2706&gt;=1978,"L4",IF(D2706&gt;=1965,"L5","L6"))))))</f>
        <v>L1</v>
      </c>
      <c r="H2706" s="4" t="str">
        <f aca="false">IFERROR(INDEX(Lanes!$C$2:$C$60,MATCH(LEFT(I2706,FIND(" ",I2706)-1),Lanes!$A$2:$A$60,0)),"?")</f>
        <v>Core</v>
      </c>
      <c r="I2706" s="4" t="s">
        <v>14242</v>
      </c>
      <c r="J2706" s="4" t="s">
        <v>9613</v>
      </c>
      <c r="K2706" s="4" t="s">
        <v>445</v>
      </c>
      <c r="L2706" s="4" t="s">
        <v>753</v>
      </c>
      <c r="M2706" s="4" t="s">
        <v>20172</v>
      </c>
      <c r="N2706" s="4"/>
      <c r="O2706" s="4" t="s">
        <v>20173</v>
      </c>
      <c r="P2706" s="2" t="s">
        <v>20174</v>
      </c>
      <c r="Q2706" s="2" t="s">
        <v>20175</v>
      </c>
      <c r="R2706" s="4" t="s">
        <v>50</v>
      </c>
      <c r="S2706" s="4" t="s">
        <v>20176</v>
      </c>
      <c r="T2706" s="4" t="s">
        <v>402</v>
      </c>
      <c r="U2706" s="4"/>
      <c r="V2706" s="4" t="s">
        <v>11484</v>
      </c>
      <c r="W2706" s="4"/>
      <c r="X2706" s="2" t="s">
        <v>20177</v>
      </c>
      <c r="Y2706" s="4" t="s">
        <v>77</v>
      </c>
      <c r="Z2706" s="4"/>
      <c r="AA2706" s="4"/>
      <c r="AB2706" s="4"/>
    </row>
    <row r="2707" customFormat="false" ht="75" hidden="false" customHeight="true" outlineLevel="0" collapsed="false">
      <c r="A2707" s="4" t="s">
        <v>20178</v>
      </c>
      <c r="B2707" s="4" t="s">
        <v>20179</v>
      </c>
      <c r="C2707" s="4" t="s">
        <v>20179</v>
      </c>
      <c r="D2707" s="4" t="n">
        <v>2021</v>
      </c>
      <c r="E2707" s="4" t="s">
        <v>413</v>
      </c>
      <c r="F2707" s="4" t="s">
        <v>20180</v>
      </c>
      <c r="G2707" s="4" t="str">
        <f aca="false">IF(LEFT(I2707,3)="R1 ","L6",IF(D2707&gt;=2014,"L1",IF(D2707&gt;=1998,"L2",IF(D2707&gt;=1987,"L3",IF(D2707&gt;=1978,"L4",IF(D2707&gt;=1965,"L5","L6"))))))</f>
        <v>L1</v>
      </c>
      <c r="H2707" s="4" t="str">
        <f aca="false">IFERROR(INDEX(Lanes!$C$2:$C$60,MATCH(LEFT(I2707,FIND(" ",I2707)-1),Lanes!$A$2:$A$60,0)),"?")</f>
        <v>Core</v>
      </c>
      <c r="I2707" s="4" t="s">
        <v>14242</v>
      </c>
      <c r="J2707" s="4"/>
      <c r="K2707" s="4" t="s">
        <v>44</v>
      </c>
      <c r="L2707" s="4" t="s">
        <v>472</v>
      </c>
      <c r="M2707" s="4" t="s">
        <v>1565</v>
      </c>
      <c r="N2707" s="4"/>
      <c r="O2707" s="4" t="s">
        <v>20181</v>
      </c>
      <c r="P2707" s="2" t="s">
        <v>20182</v>
      </c>
      <c r="Q2707" s="2" t="s">
        <v>20183</v>
      </c>
      <c r="R2707" s="4" t="s">
        <v>50</v>
      </c>
      <c r="S2707" s="4" t="s">
        <v>20184</v>
      </c>
      <c r="T2707" s="4" t="s">
        <v>402</v>
      </c>
      <c r="U2707" s="4"/>
      <c r="V2707" s="4" t="s">
        <v>10702</v>
      </c>
      <c r="W2707" s="4"/>
      <c r="X2707" s="2" t="s">
        <v>20185</v>
      </c>
      <c r="Y2707" s="4" t="s">
        <v>77</v>
      </c>
      <c r="Z2707" s="4"/>
      <c r="AA2707" s="4"/>
      <c r="AB2707" s="4"/>
    </row>
    <row r="2708" customFormat="false" ht="75" hidden="false" customHeight="true" outlineLevel="0" collapsed="false">
      <c r="A2708" s="4" t="s">
        <v>20186</v>
      </c>
      <c r="B2708" s="4" t="s">
        <v>20187</v>
      </c>
      <c r="C2708" s="4" t="s">
        <v>20188</v>
      </c>
      <c r="D2708" s="4" t="n">
        <v>2024</v>
      </c>
      <c r="E2708" s="4" t="s">
        <v>91</v>
      </c>
      <c r="F2708" s="4" t="s">
        <v>1142</v>
      </c>
      <c r="G2708" s="4" t="str">
        <f aca="false">IF(LEFT(I2708,3)="R1 ","L6",IF(D2708&gt;=2014,"L1",IF(D2708&gt;=1998,"L2",IF(D2708&gt;=1987,"L3",IF(D2708&gt;=1978,"L4",IF(D2708&gt;=1965,"L5","L6"))))))</f>
        <v>L1</v>
      </c>
      <c r="H2708" s="4" t="str">
        <f aca="false">IFERROR(INDEX(Lanes!$C$2:$C$60,MATCH(LEFT(I2708,FIND(" ",I2708)-1),Lanes!$A$2:$A$60,0)),"?")</f>
        <v>Core</v>
      </c>
      <c r="I2708" s="4" t="s">
        <v>14242</v>
      </c>
      <c r="J2708" s="4"/>
      <c r="K2708" s="4" t="s">
        <v>2528</v>
      </c>
      <c r="L2708" s="4" t="s">
        <v>2133</v>
      </c>
      <c r="M2708" s="4" t="s">
        <v>4598</v>
      </c>
      <c r="N2708" s="4"/>
      <c r="O2708" s="4" t="s">
        <v>20189</v>
      </c>
      <c r="P2708" s="2" t="s">
        <v>20190</v>
      </c>
      <c r="Q2708" s="2" t="s">
        <v>20191</v>
      </c>
      <c r="R2708" s="4" t="s">
        <v>391</v>
      </c>
      <c r="S2708" s="4" t="s">
        <v>20192</v>
      </c>
      <c r="T2708" s="4" t="s">
        <v>402</v>
      </c>
      <c r="U2708" s="4"/>
      <c r="V2708" s="4" t="s">
        <v>12669</v>
      </c>
      <c r="W2708" s="4"/>
      <c r="X2708" s="2" t="s">
        <v>20193</v>
      </c>
      <c r="Y2708" s="4" t="s">
        <v>77</v>
      </c>
      <c r="Z2708" s="4"/>
      <c r="AA2708" s="4"/>
      <c r="AB2708" s="4"/>
    </row>
    <row r="2709" customFormat="false" ht="75" hidden="false" customHeight="true" outlineLevel="0" collapsed="false">
      <c r="A2709" s="4" t="s">
        <v>20194</v>
      </c>
      <c r="B2709" s="4" t="s">
        <v>20195</v>
      </c>
      <c r="C2709" s="4" t="s">
        <v>20196</v>
      </c>
      <c r="D2709" s="4" t="n">
        <v>2024</v>
      </c>
      <c r="E2709" s="4" t="s">
        <v>91</v>
      </c>
      <c r="F2709" s="4" t="s">
        <v>1142</v>
      </c>
      <c r="G2709" s="4" t="str">
        <f aca="false">IF(LEFT(I2709,3)="R1 ","L6",IF(D2709&gt;=2014,"L1",IF(D2709&gt;=1998,"L2",IF(D2709&gt;=1987,"L3",IF(D2709&gt;=1978,"L4",IF(D2709&gt;=1965,"L5","L6"))))))</f>
        <v>L1</v>
      </c>
      <c r="H2709" s="4" t="str">
        <f aca="false">IFERROR(INDEX(Lanes!$C$2:$C$60,MATCH(LEFT(I2709,FIND(" ",I2709)-1),Lanes!$A$2:$A$60,0)),"?")</f>
        <v>Core</v>
      </c>
      <c r="I2709" s="4" t="s">
        <v>14242</v>
      </c>
      <c r="J2709" s="4" t="s">
        <v>10211</v>
      </c>
      <c r="K2709" s="4" t="s">
        <v>2528</v>
      </c>
      <c r="L2709" s="4" t="s">
        <v>45</v>
      </c>
      <c r="M2709" s="4" t="s">
        <v>131</v>
      </c>
      <c r="N2709" s="4"/>
      <c r="O2709" s="4" t="s">
        <v>20197</v>
      </c>
      <c r="P2709" s="2" t="s">
        <v>20198</v>
      </c>
      <c r="Q2709" s="2" t="s">
        <v>20199</v>
      </c>
      <c r="R2709" s="4" t="s">
        <v>50</v>
      </c>
      <c r="S2709" s="4" t="s">
        <v>20200</v>
      </c>
      <c r="T2709" s="4" t="s">
        <v>107</v>
      </c>
      <c r="U2709" s="4"/>
      <c r="V2709" s="4" t="s">
        <v>6486</v>
      </c>
      <c r="W2709" s="4"/>
      <c r="X2709" s="2" t="s">
        <v>20201</v>
      </c>
      <c r="Y2709" s="4" t="s">
        <v>77</v>
      </c>
      <c r="Z2709" s="4"/>
      <c r="AA2709" s="4"/>
      <c r="AB2709" s="4"/>
    </row>
    <row r="2710" customFormat="false" ht="75" hidden="false" customHeight="true" outlineLevel="0" collapsed="false">
      <c r="A2710" s="4" t="s">
        <v>20202</v>
      </c>
      <c r="B2710" s="4" t="s">
        <v>20203</v>
      </c>
      <c r="C2710" s="4" t="s">
        <v>20204</v>
      </c>
      <c r="D2710" s="4" t="n">
        <v>2026</v>
      </c>
      <c r="E2710" s="4" t="s">
        <v>91</v>
      </c>
      <c r="F2710" s="4" t="s">
        <v>2174</v>
      </c>
      <c r="G2710" s="4" t="str">
        <f aca="false">IF(LEFT(I2710,3)="R1 ","L6",IF(D2710&gt;=2014,"L1",IF(D2710&gt;=1998,"L2",IF(D2710&gt;=1987,"L3",IF(D2710&gt;=1978,"L4",IF(D2710&gt;=1965,"L5","L6"))))))</f>
        <v>L1</v>
      </c>
      <c r="H2710" s="4" t="str">
        <f aca="false">IFERROR(INDEX(Lanes!$C$2:$C$60,MATCH(LEFT(I2710,FIND(" ",I2710)-1),Lanes!$A$2:$A$60,0)),"?")</f>
        <v>Core</v>
      </c>
      <c r="I2710" s="4" t="s">
        <v>14242</v>
      </c>
      <c r="J2710" s="4" t="s">
        <v>6325</v>
      </c>
      <c r="K2710" s="4" t="s">
        <v>429</v>
      </c>
      <c r="L2710" s="4" t="s">
        <v>472</v>
      </c>
      <c r="M2710" s="4" t="s">
        <v>20205</v>
      </c>
      <c r="N2710" s="4"/>
      <c r="O2710" s="4" t="s">
        <v>20206</v>
      </c>
      <c r="P2710" s="2" t="s">
        <v>20207</v>
      </c>
      <c r="Q2710" s="2" t="s">
        <v>20208</v>
      </c>
      <c r="R2710" s="4" t="s">
        <v>391</v>
      </c>
      <c r="S2710" s="4" t="s">
        <v>20209</v>
      </c>
      <c r="T2710" s="4" t="s">
        <v>402</v>
      </c>
      <c r="U2710" s="4"/>
      <c r="V2710" s="4" t="s">
        <v>12590</v>
      </c>
      <c r="W2710" s="4"/>
      <c r="X2710" s="2" t="s">
        <v>20210</v>
      </c>
      <c r="Y2710" s="4" t="s">
        <v>77</v>
      </c>
      <c r="Z2710" s="4"/>
      <c r="AA2710" s="4"/>
      <c r="AB2710" s="4"/>
    </row>
    <row r="2711" customFormat="false" ht="75" hidden="false" customHeight="true" outlineLevel="0" collapsed="false">
      <c r="A2711" s="4" t="s">
        <v>20211</v>
      </c>
      <c r="B2711" s="4" t="s">
        <v>16690</v>
      </c>
      <c r="C2711" s="4" t="s">
        <v>20212</v>
      </c>
      <c r="D2711" s="4" t="n">
        <v>2026</v>
      </c>
      <c r="E2711" s="4" t="s">
        <v>396</v>
      </c>
      <c r="F2711" s="4" t="s">
        <v>1142</v>
      </c>
      <c r="G2711" s="4" t="str">
        <f aca="false">IF(LEFT(I2711,3)="R1 ","L6",IF(D2711&gt;=2014,"L1",IF(D2711&gt;=1998,"L2",IF(D2711&gt;=1987,"L3",IF(D2711&gt;=1978,"L4",IF(D2711&gt;=1965,"L5","L6"))))))</f>
        <v>L1</v>
      </c>
      <c r="H2711" s="4" t="str">
        <f aca="false">IFERROR(INDEX(Lanes!$C$2:$C$60,MATCH(LEFT(I2711,FIND(" ",I2711)-1),Lanes!$A$2:$A$60,0)),"?")</f>
        <v>Core</v>
      </c>
      <c r="I2711" s="4" t="s">
        <v>14242</v>
      </c>
      <c r="J2711" s="4"/>
      <c r="K2711" s="4" t="s">
        <v>2528</v>
      </c>
      <c r="L2711" s="4" t="s">
        <v>352</v>
      </c>
      <c r="M2711" s="4" t="s">
        <v>353</v>
      </c>
      <c r="N2711" s="4"/>
      <c r="O2711" s="4" t="s">
        <v>20213</v>
      </c>
      <c r="P2711" s="2" t="s">
        <v>20214</v>
      </c>
      <c r="Q2711" s="2" t="s">
        <v>20215</v>
      </c>
      <c r="R2711" s="4" t="s">
        <v>50</v>
      </c>
      <c r="S2711" s="4" t="s">
        <v>20216</v>
      </c>
      <c r="T2711" s="4" t="s">
        <v>402</v>
      </c>
      <c r="U2711" s="4"/>
      <c r="V2711" s="4" t="s">
        <v>12196</v>
      </c>
      <c r="W2711" s="4"/>
      <c r="X2711" s="2" t="s">
        <v>20217</v>
      </c>
      <c r="Y2711" s="4" t="s">
        <v>77</v>
      </c>
      <c r="Z2711" s="4"/>
      <c r="AA2711" s="4"/>
      <c r="AB2711" s="4"/>
    </row>
    <row r="2712" customFormat="false" ht="75" hidden="false" customHeight="true" outlineLevel="0" collapsed="false">
      <c r="A2712" s="4" t="s">
        <v>20218</v>
      </c>
      <c r="B2712" s="4" t="s">
        <v>20219</v>
      </c>
      <c r="C2712" s="4" t="s">
        <v>20220</v>
      </c>
      <c r="D2712" s="4" t="n">
        <v>2016</v>
      </c>
      <c r="E2712" s="4" t="s">
        <v>91</v>
      </c>
      <c r="F2712" s="4" t="s">
        <v>349</v>
      </c>
      <c r="G2712" s="4" t="str">
        <f aca="false">IF(LEFT(I2712,3)="R1 ","L6",IF(D2712&gt;=2014,"L1",IF(D2712&gt;=1998,"L2",IF(D2712&gt;=1987,"L3",IF(D2712&gt;=1978,"L4",IF(D2712&gt;=1965,"L5","L6"))))))</f>
        <v>L1</v>
      </c>
      <c r="H2712" s="4" t="str">
        <f aca="false">IFERROR(INDEX(Lanes!$C$2:$C$60,MATCH(LEFT(I2712,FIND(" ",I2712)-1),Lanes!$A$2:$A$60,0)),"?")</f>
        <v>Core</v>
      </c>
      <c r="I2712" s="4" t="s">
        <v>14242</v>
      </c>
      <c r="J2712" s="4" t="s">
        <v>18397</v>
      </c>
      <c r="K2712" s="4" t="s">
        <v>429</v>
      </c>
      <c r="L2712" s="4" t="s">
        <v>352</v>
      </c>
      <c r="M2712" s="4" t="s">
        <v>353</v>
      </c>
      <c r="N2712" s="4"/>
      <c r="O2712" s="4" t="s">
        <v>20221</v>
      </c>
      <c r="P2712" s="2" t="s">
        <v>20222</v>
      </c>
      <c r="Q2712" s="2" t="s">
        <v>20223</v>
      </c>
      <c r="R2712" s="4" t="s">
        <v>50</v>
      </c>
      <c r="S2712" s="4" t="s">
        <v>20224</v>
      </c>
      <c r="T2712" s="4" t="s">
        <v>52</v>
      </c>
      <c r="U2712" s="4" t="s">
        <v>75</v>
      </c>
      <c r="V2712" s="4"/>
      <c r="W2712" s="4"/>
      <c r="X2712" s="2" t="s">
        <v>20225</v>
      </c>
      <c r="Y2712" s="4" t="s">
        <v>54</v>
      </c>
      <c r="Z2712" s="4"/>
      <c r="AA2712" s="4"/>
      <c r="AB2712" s="4"/>
    </row>
    <row r="2713" customFormat="false" ht="75" hidden="false" customHeight="true" outlineLevel="0" collapsed="false">
      <c r="A2713" s="4" t="s">
        <v>20226</v>
      </c>
      <c r="B2713" s="4" t="s">
        <v>20219</v>
      </c>
      <c r="C2713" s="4" t="s">
        <v>20227</v>
      </c>
      <c r="D2713" s="4" t="n">
        <v>2022</v>
      </c>
      <c r="E2713" s="4" t="s">
        <v>91</v>
      </c>
      <c r="F2713" s="4" t="s">
        <v>349</v>
      </c>
      <c r="G2713" s="4" t="str">
        <f aca="false">IF(LEFT(I2713,3)="R1 ","L6",IF(D2713&gt;=2014,"L1",IF(D2713&gt;=1998,"L2",IF(D2713&gt;=1987,"L3",IF(D2713&gt;=1978,"L4",IF(D2713&gt;=1965,"L5","L6"))))))</f>
        <v>L1</v>
      </c>
      <c r="H2713" s="4" t="str">
        <f aca="false">IFERROR(INDEX(Lanes!$C$2:$C$60,MATCH(LEFT(I2713,FIND(" ",I2713)-1),Lanes!$A$2:$A$60,0)),"?")</f>
        <v>Core</v>
      </c>
      <c r="I2713" s="4" t="s">
        <v>14242</v>
      </c>
      <c r="J2713" s="4"/>
      <c r="K2713" s="4" t="s">
        <v>429</v>
      </c>
      <c r="L2713" s="4" t="s">
        <v>352</v>
      </c>
      <c r="M2713" s="4" t="s">
        <v>353</v>
      </c>
      <c r="N2713" s="4"/>
      <c r="O2713" s="4" t="s">
        <v>20228</v>
      </c>
      <c r="P2713" s="2" t="s">
        <v>20229</v>
      </c>
      <c r="Q2713" s="2" t="s">
        <v>20230</v>
      </c>
      <c r="R2713" s="4" t="s">
        <v>50</v>
      </c>
      <c r="S2713" s="4" t="s">
        <v>20231</v>
      </c>
      <c r="T2713" s="4" t="s">
        <v>107</v>
      </c>
      <c r="U2713" s="4"/>
      <c r="V2713" s="4" t="s">
        <v>9723</v>
      </c>
      <c r="W2713" s="4"/>
      <c r="X2713" s="2" t="s">
        <v>20232</v>
      </c>
      <c r="Y2713" s="4" t="s">
        <v>54</v>
      </c>
      <c r="Z2713" s="4"/>
      <c r="AA2713" s="4"/>
      <c r="AB2713" s="4"/>
    </row>
    <row r="2714" customFormat="false" ht="75" hidden="false" customHeight="true" outlineLevel="0" collapsed="false">
      <c r="A2714" s="4" t="s">
        <v>20233</v>
      </c>
      <c r="B2714" s="4" t="s">
        <v>20219</v>
      </c>
      <c r="C2714" s="4" t="s">
        <v>20234</v>
      </c>
      <c r="D2714" s="4" t="n">
        <v>2025</v>
      </c>
      <c r="E2714" s="4" t="s">
        <v>91</v>
      </c>
      <c r="F2714" s="4" t="s">
        <v>349</v>
      </c>
      <c r="G2714" s="4" t="str">
        <f aca="false">IF(LEFT(I2714,3)="R1 ","L6",IF(D2714&gt;=2014,"L1",IF(D2714&gt;=1998,"L2",IF(D2714&gt;=1987,"L3",IF(D2714&gt;=1978,"L4",IF(D2714&gt;=1965,"L5","L6"))))))</f>
        <v>L1</v>
      </c>
      <c r="H2714" s="4" t="str">
        <f aca="false">IFERROR(INDEX(Lanes!$C$2:$C$60,MATCH(LEFT(I2714,FIND(" ",I2714)-1),Lanes!$A$2:$A$60,0)),"?")</f>
        <v>Core</v>
      </c>
      <c r="I2714" s="4" t="s">
        <v>14242</v>
      </c>
      <c r="J2714" s="4"/>
      <c r="K2714" s="4" t="s">
        <v>429</v>
      </c>
      <c r="L2714" s="4" t="s">
        <v>352</v>
      </c>
      <c r="M2714" s="4" t="s">
        <v>353</v>
      </c>
      <c r="N2714" s="4"/>
      <c r="O2714" s="4" t="s">
        <v>20235</v>
      </c>
      <c r="P2714" s="2" t="s">
        <v>20236</v>
      </c>
      <c r="Q2714" s="2" t="s">
        <v>20237</v>
      </c>
      <c r="R2714" s="4" t="s">
        <v>50</v>
      </c>
      <c r="S2714" s="4" t="s">
        <v>20234</v>
      </c>
      <c r="T2714" s="4" t="s">
        <v>107</v>
      </c>
      <c r="U2714" s="4"/>
      <c r="V2714" s="4" t="s">
        <v>10576</v>
      </c>
      <c r="W2714" s="4"/>
      <c r="X2714" s="2" t="s">
        <v>20238</v>
      </c>
      <c r="Y2714" s="4" t="s">
        <v>54</v>
      </c>
      <c r="Z2714" s="4"/>
      <c r="AA2714" s="4"/>
      <c r="AB2714" s="4"/>
    </row>
    <row r="2715" customFormat="false" ht="75" hidden="false" customHeight="true" outlineLevel="0" collapsed="false">
      <c r="A2715" s="4" t="s">
        <v>20239</v>
      </c>
      <c r="B2715" s="4" t="s">
        <v>11828</v>
      </c>
      <c r="C2715" s="4" t="s">
        <v>11828</v>
      </c>
      <c r="D2715" s="4" t="n">
        <v>2017</v>
      </c>
      <c r="E2715" s="4" t="s">
        <v>91</v>
      </c>
      <c r="F2715" s="4" t="s">
        <v>17587</v>
      </c>
      <c r="G2715" s="4" t="str">
        <f aca="false">IF(LEFT(I2715,3)="R1 ","L6",IF(D2715&gt;=2014,"L1",IF(D2715&gt;=1998,"L2",IF(D2715&gt;=1987,"L3",IF(D2715&gt;=1978,"L4",IF(D2715&gt;=1965,"L5","L6"))))))</f>
        <v>L1</v>
      </c>
      <c r="H2715" s="4" t="str">
        <f aca="false">IFERROR(INDEX(Lanes!$C$2:$C$60,MATCH(LEFT(I2715,FIND(" ",I2715)-1),Lanes!$A$2:$A$60,0)),"?")</f>
        <v>Core</v>
      </c>
      <c r="I2715" s="4" t="s">
        <v>11259</v>
      </c>
      <c r="J2715" s="4" t="s">
        <v>10545</v>
      </c>
      <c r="K2715" s="4" t="s">
        <v>249</v>
      </c>
      <c r="L2715" s="4" t="s">
        <v>753</v>
      </c>
      <c r="M2715" s="4" t="s">
        <v>316</v>
      </c>
      <c r="N2715" s="4"/>
      <c r="O2715" s="4" t="s">
        <v>20240</v>
      </c>
      <c r="P2715" s="2" t="s">
        <v>20241</v>
      </c>
      <c r="Q2715" s="2" t="s">
        <v>20242</v>
      </c>
      <c r="R2715" s="4" t="s">
        <v>50</v>
      </c>
      <c r="S2715" s="4" t="s">
        <v>20243</v>
      </c>
      <c r="T2715" s="4" t="s">
        <v>402</v>
      </c>
      <c r="U2715" s="4"/>
      <c r="V2715" s="4"/>
      <c r="W2715" s="4"/>
      <c r="X2715" s="2" t="s">
        <v>20244</v>
      </c>
      <c r="Y2715" s="4" t="s">
        <v>77</v>
      </c>
      <c r="Z2715" s="4"/>
      <c r="AA2715" s="4"/>
      <c r="AB2715" s="4"/>
    </row>
    <row r="2716" customFormat="false" ht="75" hidden="false" customHeight="true" outlineLevel="0" collapsed="false">
      <c r="A2716" s="4" t="s">
        <v>20245</v>
      </c>
      <c r="B2716" s="4" t="s">
        <v>11828</v>
      </c>
      <c r="C2716" s="4" t="s">
        <v>20246</v>
      </c>
      <c r="D2716" s="4" t="n">
        <v>2018</v>
      </c>
      <c r="E2716" s="4" t="s">
        <v>91</v>
      </c>
      <c r="F2716" s="4" t="s">
        <v>17587</v>
      </c>
      <c r="G2716" s="4" t="str">
        <f aca="false">IF(LEFT(I2716,3)="R1 ","L6",IF(D2716&gt;=2014,"L1",IF(D2716&gt;=1998,"L2",IF(D2716&gt;=1987,"L3",IF(D2716&gt;=1978,"L4",IF(D2716&gt;=1965,"L5","L6"))))))</f>
        <v>L1</v>
      </c>
      <c r="H2716" s="4" t="str">
        <f aca="false">IFERROR(INDEX(Lanes!$C$2:$C$60,MATCH(LEFT(I2716,FIND(" ",I2716)-1),Lanes!$A$2:$A$60,0)),"?")</f>
        <v>Core</v>
      </c>
      <c r="I2716" s="4" t="s">
        <v>11259</v>
      </c>
      <c r="J2716" s="4"/>
      <c r="K2716" s="4" t="s">
        <v>249</v>
      </c>
      <c r="L2716" s="4" t="s">
        <v>753</v>
      </c>
      <c r="M2716" s="4" t="s">
        <v>316</v>
      </c>
      <c r="N2716" s="4"/>
      <c r="O2716" s="4" t="s">
        <v>20247</v>
      </c>
      <c r="P2716" s="2" t="s">
        <v>20248</v>
      </c>
      <c r="Q2716" s="2" t="s">
        <v>20249</v>
      </c>
      <c r="R2716" s="4" t="s">
        <v>50</v>
      </c>
      <c r="S2716" s="4" t="s">
        <v>20250</v>
      </c>
      <c r="T2716" s="4" t="s">
        <v>107</v>
      </c>
      <c r="U2716" s="4"/>
      <c r="V2716" s="4"/>
      <c r="W2716" s="4"/>
      <c r="X2716" s="2" t="s">
        <v>20244</v>
      </c>
      <c r="Y2716" s="4" t="s">
        <v>77</v>
      </c>
      <c r="Z2716" s="4"/>
      <c r="AA2716" s="4"/>
      <c r="AB2716" s="4"/>
    </row>
    <row r="2717" customFormat="false" ht="75" hidden="false" customHeight="true" outlineLevel="0" collapsed="false">
      <c r="A2717" s="4" t="s">
        <v>20251</v>
      </c>
      <c r="B2717" s="4" t="s">
        <v>11828</v>
      </c>
      <c r="C2717" s="4" t="s">
        <v>20252</v>
      </c>
      <c r="D2717" s="4" t="n">
        <v>2021</v>
      </c>
      <c r="E2717" s="4" t="s">
        <v>91</v>
      </c>
      <c r="F2717" s="4" t="s">
        <v>13235</v>
      </c>
      <c r="G2717" s="4" t="str">
        <f aca="false">IF(LEFT(I2717,3)="R1 ","L6",IF(D2717&gt;=2014,"L1",IF(D2717&gt;=1998,"L2",IF(D2717&gt;=1987,"L3",IF(D2717&gt;=1978,"L4",IF(D2717&gt;=1965,"L5","L6"))))))</f>
        <v>L1</v>
      </c>
      <c r="H2717" s="4" t="str">
        <f aca="false">IFERROR(INDEX(Lanes!$C$2:$C$60,MATCH(LEFT(I2717,FIND(" ",I2717)-1),Lanes!$A$2:$A$60,0)),"?")</f>
        <v>Core</v>
      </c>
      <c r="I2717" s="4" t="s">
        <v>11259</v>
      </c>
      <c r="J2717" s="4"/>
      <c r="K2717" s="4" t="s">
        <v>249</v>
      </c>
      <c r="L2717" s="4" t="s">
        <v>753</v>
      </c>
      <c r="M2717" s="4" t="s">
        <v>316</v>
      </c>
      <c r="N2717" s="4"/>
      <c r="O2717" s="4" t="s">
        <v>20253</v>
      </c>
      <c r="P2717" s="2" t="s">
        <v>20254</v>
      </c>
      <c r="Q2717" s="2" t="s">
        <v>20255</v>
      </c>
      <c r="R2717" s="4" t="s">
        <v>50</v>
      </c>
      <c r="S2717" s="4" t="s">
        <v>20256</v>
      </c>
      <c r="T2717" s="4" t="s">
        <v>52</v>
      </c>
      <c r="U2717" s="4" t="s">
        <v>75</v>
      </c>
      <c r="V2717" s="4" t="s">
        <v>20257</v>
      </c>
      <c r="W2717" s="4"/>
      <c r="X2717" s="2" t="s">
        <v>20258</v>
      </c>
      <c r="Y2717" s="4" t="s">
        <v>54</v>
      </c>
      <c r="Z2717" s="4"/>
      <c r="AA2717" s="4"/>
      <c r="AB2717" s="4"/>
    </row>
    <row r="2718" customFormat="false" ht="75" hidden="false" customHeight="true" outlineLevel="0" collapsed="false">
      <c r="A2718" s="4" t="s">
        <v>20259</v>
      </c>
      <c r="B2718" s="4" t="s">
        <v>11828</v>
      </c>
      <c r="C2718" s="4" t="s">
        <v>20260</v>
      </c>
      <c r="D2718" s="4" t="n">
        <v>2022</v>
      </c>
      <c r="E2718" s="4" t="s">
        <v>91</v>
      </c>
      <c r="F2718" s="4" t="s">
        <v>13235</v>
      </c>
      <c r="G2718" s="4" t="str">
        <f aca="false">IF(LEFT(I2718,3)="R1 ","L6",IF(D2718&gt;=2014,"L1",IF(D2718&gt;=1998,"L2",IF(D2718&gt;=1987,"L3",IF(D2718&gt;=1978,"L4",IF(D2718&gt;=1965,"L5","L6"))))))</f>
        <v>L1</v>
      </c>
      <c r="H2718" s="4" t="str">
        <f aca="false">IFERROR(INDEX(Lanes!$C$2:$C$60,MATCH(LEFT(I2718,FIND(" ",I2718)-1),Lanes!$A$2:$A$60,0)),"?")</f>
        <v>Core</v>
      </c>
      <c r="I2718" s="4" t="s">
        <v>11259</v>
      </c>
      <c r="J2718" s="4"/>
      <c r="K2718" s="4" t="s">
        <v>249</v>
      </c>
      <c r="L2718" s="4" t="s">
        <v>753</v>
      </c>
      <c r="M2718" s="4" t="s">
        <v>316</v>
      </c>
      <c r="N2718" s="4"/>
      <c r="O2718" s="4" t="s">
        <v>20261</v>
      </c>
      <c r="P2718" s="2" t="s">
        <v>20262</v>
      </c>
      <c r="Q2718" s="2" t="s">
        <v>20263</v>
      </c>
      <c r="R2718" s="4" t="s">
        <v>50</v>
      </c>
      <c r="S2718" s="4" t="s">
        <v>20264</v>
      </c>
      <c r="T2718" s="4" t="s">
        <v>107</v>
      </c>
      <c r="U2718" s="4"/>
      <c r="V2718" s="4" t="s">
        <v>20257</v>
      </c>
      <c r="W2718" s="4"/>
      <c r="X2718" s="2" t="s">
        <v>20258</v>
      </c>
      <c r="Y2718" s="4" t="s">
        <v>54</v>
      </c>
      <c r="Z2718" s="4"/>
      <c r="AA2718" s="4"/>
      <c r="AB2718" s="4"/>
    </row>
    <row r="2719" customFormat="false" ht="75" hidden="false" customHeight="true" outlineLevel="0" collapsed="false">
      <c r="A2719" s="4" t="s">
        <v>20265</v>
      </c>
      <c r="B2719" s="4" t="s">
        <v>11828</v>
      </c>
      <c r="C2719" s="4" t="s">
        <v>20266</v>
      </c>
      <c r="D2719" s="4" t="n">
        <v>2024</v>
      </c>
      <c r="E2719" s="4" t="s">
        <v>91</v>
      </c>
      <c r="F2719" s="4" t="s">
        <v>11830</v>
      </c>
      <c r="G2719" s="4" t="str">
        <f aca="false">IF(LEFT(I2719,3)="R1 ","L6",IF(D2719&gt;=2014,"L1",IF(D2719&gt;=1998,"L2",IF(D2719&gt;=1987,"L3",IF(D2719&gt;=1978,"L4",IF(D2719&gt;=1965,"L5","L6"))))))</f>
        <v>L1</v>
      </c>
      <c r="H2719" s="4" t="str">
        <f aca="false">IFERROR(INDEX(Lanes!$C$2:$C$60,MATCH(LEFT(I2719,FIND(" ",I2719)-1),Lanes!$A$2:$A$60,0)),"?")</f>
        <v>Core</v>
      </c>
      <c r="I2719" s="4" t="s">
        <v>11259</v>
      </c>
      <c r="J2719" s="4"/>
      <c r="K2719" s="4" t="s">
        <v>249</v>
      </c>
      <c r="L2719" s="4" t="s">
        <v>753</v>
      </c>
      <c r="M2719" s="4" t="s">
        <v>316</v>
      </c>
      <c r="N2719" s="4"/>
      <c r="O2719" s="4" t="s">
        <v>20267</v>
      </c>
      <c r="P2719" s="2" t="s">
        <v>20268</v>
      </c>
      <c r="Q2719" s="2" t="s">
        <v>20269</v>
      </c>
      <c r="R2719" s="4" t="s">
        <v>50</v>
      </c>
      <c r="S2719" s="4" t="s">
        <v>20266</v>
      </c>
      <c r="T2719" s="4" t="s">
        <v>52</v>
      </c>
      <c r="U2719" s="4"/>
      <c r="V2719" s="4" t="s">
        <v>11286</v>
      </c>
      <c r="W2719" s="4"/>
      <c r="X2719" s="2" t="s">
        <v>20258</v>
      </c>
      <c r="Y2719" s="4" t="s">
        <v>54</v>
      </c>
      <c r="Z2719" s="4"/>
      <c r="AA2719" s="4"/>
      <c r="AB2719" s="4"/>
    </row>
    <row r="2720" customFormat="false" ht="75" hidden="false" customHeight="true" outlineLevel="0" collapsed="false">
      <c r="A2720" s="4" t="s">
        <v>20270</v>
      </c>
      <c r="B2720" s="4" t="s">
        <v>16809</v>
      </c>
      <c r="C2720" s="4" t="s">
        <v>20271</v>
      </c>
      <c r="D2720" s="4" t="n">
        <v>2008</v>
      </c>
      <c r="E2720" s="4" t="s">
        <v>91</v>
      </c>
      <c r="F2720" s="4" t="s">
        <v>20272</v>
      </c>
      <c r="G2720" s="4" t="str">
        <f aca="false">IF(LEFT(I2720,3)="R1 ","L6",IF(D2720&gt;=2014,"L1",IF(D2720&gt;=1998,"L2",IF(D2720&gt;=1987,"L3",IF(D2720&gt;=1978,"L4",IF(D2720&gt;=1965,"L5","L6"))))))</f>
        <v>L2</v>
      </c>
      <c r="H2720" s="4" t="str">
        <f aca="false">IFERROR(INDEX(Lanes!$C$2:$C$60,MATCH(LEFT(I2720,FIND(" ",I2720)-1),Lanes!$A$2:$A$60,0)),"?")</f>
        <v>Core</v>
      </c>
      <c r="I2720" s="4" t="s">
        <v>16811</v>
      </c>
      <c r="J2720" s="4"/>
      <c r="K2720" s="4" t="s">
        <v>471</v>
      </c>
      <c r="L2720" s="4" t="s">
        <v>10491</v>
      </c>
      <c r="M2720" s="4" t="s">
        <v>10492</v>
      </c>
      <c r="N2720" s="4"/>
      <c r="O2720" s="4" t="s">
        <v>20273</v>
      </c>
      <c r="P2720" s="2" t="s">
        <v>20274</v>
      </c>
      <c r="Q2720" s="2" t="s">
        <v>20275</v>
      </c>
      <c r="R2720" s="4" t="s">
        <v>50</v>
      </c>
      <c r="S2720" s="4" t="s">
        <v>20276</v>
      </c>
      <c r="T2720" s="4" t="s">
        <v>402</v>
      </c>
      <c r="U2720" s="4"/>
      <c r="V2720" s="4"/>
      <c r="W2720" s="4" t="s">
        <v>75</v>
      </c>
      <c r="X2720" s="2" t="s">
        <v>20277</v>
      </c>
      <c r="Y2720" s="4" t="s">
        <v>77</v>
      </c>
      <c r="Z2720" s="4"/>
      <c r="AA2720" s="4"/>
      <c r="AB2720" s="4"/>
    </row>
    <row r="2721" customFormat="false" ht="75" hidden="false" customHeight="true" outlineLevel="0" collapsed="false">
      <c r="A2721" s="4" t="s">
        <v>20278</v>
      </c>
      <c r="B2721" s="4" t="s">
        <v>16809</v>
      </c>
      <c r="C2721" s="4" t="s">
        <v>20279</v>
      </c>
      <c r="D2721" s="4" t="n">
        <v>2009</v>
      </c>
      <c r="E2721" s="4" t="s">
        <v>41</v>
      </c>
      <c r="F2721" s="4" t="s">
        <v>10630</v>
      </c>
      <c r="G2721" s="4" t="str">
        <f aca="false">IF(LEFT(I2721,3)="R1 ","L6",IF(D2721&gt;=2014,"L1",IF(D2721&gt;=1998,"L2",IF(D2721&gt;=1987,"L3",IF(D2721&gt;=1978,"L4",IF(D2721&gt;=1965,"L5","L6"))))))</f>
        <v>L2</v>
      </c>
      <c r="H2721" s="4" t="str">
        <f aca="false">IFERROR(INDEX(Lanes!$C$2:$C$60,MATCH(LEFT(I2721,FIND(" ",I2721)-1),Lanes!$A$2:$A$60,0)),"?")</f>
        <v>Core</v>
      </c>
      <c r="I2721" s="4" t="s">
        <v>16811</v>
      </c>
      <c r="J2721" s="4"/>
      <c r="K2721" s="4" t="s">
        <v>471</v>
      </c>
      <c r="L2721" s="4" t="s">
        <v>10491</v>
      </c>
      <c r="M2721" s="4" t="s">
        <v>10492</v>
      </c>
      <c r="N2721" s="4"/>
      <c r="O2721" s="4" t="s">
        <v>20280</v>
      </c>
      <c r="P2721" s="2" t="s">
        <v>20281</v>
      </c>
      <c r="Q2721" s="2" t="s">
        <v>20282</v>
      </c>
      <c r="R2721" s="4" t="s">
        <v>50</v>
      </c>
      <c r="S2721" s="4" t="s">
        <v>20283</v>
      </c>
      <c r="T2721" s="4" t="s">
        <v>402</v>
      </c>
      <c r="U2721" s="4"/>
      <c r="V2721" s="4"/>
      <c r="W2721" s="4" t="s">
        <v>75</v>
      </c>
      <c r="X2721" s="2" t="s">
        <v>20277</v>
      </c>
      <c r="Y2721" s="4" t="s">
        <v>77</v>
      </c>
      <c r="Z2721" s="4"/>
      <c r="AA2721" s="4"/>
      <c r="AB2721" s="4"/>
    </row>
    <row r="2722" customFormat="false" ht="75" hidden="false" customHeight="true" outlineLevel="0" collapsed="false">
      <c r="A2722" s="4" t="s">
        <v>20284</v>
      </c>
      <c r="B2722" s="4" t="s">
        <v>16809</v>
      </c>
      <c r="C2722" s="4" t="s">
        <v>20285</v>
      </c>
      <c r="D2722" s="4" t="n">
        <v>2009</v>
      </c>
      <c r="E2722" s="4" t="s">
        <v>91</v>
      </c>
      <c r="F2722" s="4" t="s">
        <v>469</v>
      </c>
      <c r="G2722" s="4" t="str">
        <f aca="false">IF(LEFT(I2722,3)="R1 ","L6",IF(D2722&gt;=2014,"L1",IF(D2722&gt;=1998,"L2",IF(D2722&gt;=1987,"L3",IF(D2722&gt;=1978,"L4",IF(D2722&gt;=1965,"L5","L6"))))))</f>
        <v>L2</v>
      </c>
      <c r="H2722" s="4" t="str">
        <f aca="false">IFERROR(INDEX(Lanes!$C$2:$C$60,MATCH(LEFT(I2722,FIND(" ",I2722)-1),Lanes!$A$2:$A$60,0)),"?")</f>
        <v>Core</v>
      </c>
      <c r="I2722" s="4" t="s">
        <v>16811</v>
      </c>
      <c r="J2722" s="4"/>
      <c r="K2722" s="4" t="s">
        <v>471</v>
      </c>
      <c r="L2722" s="4" t="s">
        <v>10491</v>
      </c>
      <c r="M2722" s="4" t="s">
        <v>10492</v>
      </c>
      <c r="N2722" s="4"/>
      <c r="O2722" s="4" t="s">
        <v>20286</v>
      </c>
      <c r="P2722" s="2" t="s">
        <v>20287</v>
      </c>
      <c r="Q2722" s="2" t="s">
        <v>20288</v>
      </c>
      <c r="R2722" s="4" t="s">
        <v>50</v>
      </c>
      <c r="S2722" s="4" t="s">
        <v>20289</v>
      </c>
      <c r="T2722" s="4" t="s">
        <v>107</v>
      </c>
      <c r="U2722" s="4"/>
      <c r="V2722" s="4"/>
      <c r="W2722" s="4" t="s">
        <v>75</v>
      </c>
      <c r="X2722" s="2" t="s">
        <v>20277</v>
      </c>
      <c r="Y2722" s="4" t="s">
        <v>77</v>
      </c>
      <c r="Z2722" s="4"/>
      <c r="AA2722" s="4"/>
      <c r="AB2722" s="4"/>
    </row>
    <row r="2723" customFormat="false" ht="75" hidden="false" customHeight="true" outlineLevel="0" collapsed="false">
      <c r="A2723" s="4" t="s">
        <v>20290</v>
      </c>
      <c r="B2723" s="4" t="s">
        <v>16809</v>
      </c>
      <c r="C2723" s="4" t="s">
        <v>20291</v>
      </c>
      <c r="D2723" s="4" t="n">
        <v>2011</v>
      </c>
      <c r="E2723" s="4" t="s">
        <v>91</v>
      </c>
      <c r="F2723" s="4" t="s">
        <v>469</v>
      </c>
      <c r="G2723" s="4" t="str">
        <f aca="false">IF(LEFT(I2723,3)="R1 ","L6",IF(D2723&gt;=2014,"L1",IF(D2723&gt;=1998,"L2",IF(D2723&gt;=1987,"L3",IF(D2723&gt;=1978,"L4",IF(D2723&gt;=1965,"L5","L6"))))))</f>
        <v>L2</v>
      </c>
      <c r="H2723" s="4" t="str">
        <f aca="false">IFERROR(INDEX(Lanes!$C$2:$C$60,MATCH(LEFT(I2723,FIND(" ",I2723)-1),Lanes!$A$2:$A$60,0)),"?")</f>
        <v>Core</v>
      </c>
      <c r="I2723" s="4" t="s">
        <v>16811</v>
      </c>
      <c r="J2723" s="4"/>
      <c r="K2723" s="4" t="s">
        <v>471</v>
      </c>
      <c r="L2723" s="4" t="s">
        <v>10491</v>
      </c>
      <c r="M2723" s="4" t="s">
        <v>10492</v>
      </c>
      <c r="N2723" s="4"/>
      <c r="O2723" s="4" t="s">
        <v>20292</v>
      </c>
      <c r="P2723" s="2" t="s">
        <v>20293</v>
      </c>
      <c r="Q2723" s="2" t="s">
        <v>20294</v>
      </c>
      <c r="R2723" s="4" t="s">
        <v>50</v>
      </c>
      <c r="S2723" s="4" t="s">
        <v>20295</v>
      </c>
      <c r="T2723" s="4" t="s">
        <v>52</v>
      </c>
      <c r="U2723" s="4"/>
      <c r="V2723" s="4"/>
      <c r="W2723" s="4" t="s">
        <v>75</v>
      </c>
      <c r="X2723" s="2" t="s">
        <v>20277</v>
      </c>
      <c r="Y2723" s="4" t="s">
        <v>77</v>
      </c>
      <c r="Z2723" s="4"/>
      <c r="AA2723" s="4"/>
      <c r="AB2723" s="4"/>
    </row>
    <row r="2724" customFormat="false" ht="75" hidden="false" customHeight="true" outlineLevel="0" collapsed="false">
      <c r="A2724" s="4" t="s">
        <v>20296</v>
      </c>
      <c r="B2724" s="4" t="s">
        <v>16809</v>
      </c>
      <c r="C2724" s="4" t="s">
        <v>20297</v>
      </c>
      <c r="D2724" s="4" t="n">
        <v>2018</v>
      </c>
      <c r="E2724" s="4" t="s">
        <v>91</v>
      </c>
      <c r="F2724" s="4" t="s">
        <v>469</v>
      </c>
      <c r="G2724" s="4" t="str">
        <f aca="false">IF(LEFT(I2724,3)="R1 ","L6",IF(D2724&gt;=2014,"L1",IF(D2724&gt;=1998,"L2",IF(D2724&gt;=1987,"L3",IF(D2724&gt;=1978,"L4",IF(D2724&gt;=1965,"L5","L6"))))))</f>
        <v>L1</v>
      </c>
      <c r="H2724" s="4" t="str">
        <f aca="false">IFERROR(INDEX(Lanes!$C$2:$C$60,MATCH(LEFT(I2724,FIND(" ",I2724)-1),Lanes!$A$2:$A$60,0)),"?")</f>
        <v>Core</v>
      </c>
      <c r="I2724" s="4" t="s">
        <v>16811</v>
      </c>
      <c r="J2724" s="4"/>
      <c r="K2724" s="4" t="s">
        <v>471</v>
      </c>
      <c r="L2724" s="4" t="s">
        <v>10491</v>
      </c>
      <c r="M2724" s="4" t="s">
        <v>10492</v>
      </c>
      <c r="N2724" s="4"/>
      <c r="O2724" s="4" t="s">
        <v>20298</v>
      </c>
      <c r="P2724" s="2" t="s">
        <v>20299</v>
      </c>
      <c r="Q2724" s="2" t="s">
        <v>20300</v>
      </c>
      <c r="R2724" s="4" t="s">
        <v>50</v>
      </c>
      <c r="S2724" s="4" t="s">
        <v>20301</v>
      </c>
      <c r="T2724" s="4" t="s">
        <v>107</v>
      </c>
      <c r="U2724" s="4"/>
      <c r="V2724" s="4"/>
      <c r="W2724" s="4" t="s">
        <v>75</v>
      </c>
      <c r="X2724" s="2" t="s">
        <v>20277</v>
      </c>
      <c r="Y2724" s="4" t="s">
        <v>77</v>
      </c>
      <c r="Z2724" s="4"/>
      <c r="AA2724" s="4"/>
      <c r="AB2724" s="4"/>
    </row>
    <row r="2725" customFormat="false" ht="75" hidden="false" customHeight="true" outlineLevel="0" collapsed="false">
      <c r="A2725" s="4" t="s">
        <v>20302</v>
      </c>
      <c r="B2725" s="4" t="s">
        <v>16809</v>
      </c>
      <c r="C2725" s="4" t="s">
        <v>20303</v>
      </c>
      <c r="D2725" s="4" t="n">
        <v>2022</v>
      </c>
      <c r="E2725" s="4" t="s">
        <v>91</v>
      </c>
      <c r="F2725" s="4" t="s">
        <v>20304</v>
      </c>
      <c r="G2725" s="4" t="str">
        <f aca="false">IF(LEFT(I2725,3)="R1 ","L6",IF(D2725&gt;=2014,"L1",IF(D2725&gt;=1998,"L2",IF(D2725&gt;=1987,"L3",IF(D2725&gt;=1978,"L4",IF(D2725&gt;=1965,"L5","L6"))))))</f>
        <v>L1</v>
      </c>
      <c r="H2725" s="4" t="str">
        <f aca="false">IFERROR(INDEX(Lanes!$C$2:$C$60,MATCH(LEFT(I2725,FIND(" ",I2725)-1),Lanes!$A$2:$A$60,0)),"?")</f>
        <v>Core</v>
      </c>
      <c r="I2725" s="4" t="s">
        <v>16811</v>
      </c>
      <c r="J2725" s="4"/>
      <c r="K2725" s="4" t="s">
        <v>471</v>
      </c>
      <c r="L2725" s="4" t="s">
        <v>10491</v>
      </c>
      <c r="M2725" s="4" t="s">
        <v>10492</v>
      </c>
      <c r="N2725" s="4"/>
      <c r="O2725" s="4" t="s">
        <v>20305</v>
      </c>
      <c r="P2725" s="2" t="s">
        <v>20306</v>
      </c>
      <c r="Q2725" s="2" t="s">
        <v>20307</v>
      </c>
      <c r="R2725" s="4" t="s">
        <v>50</v>
      </c>
      <c r="S2725" s="4" t="s">
        <v>20308</v>
      </c>
      <c r="T2725" s="4" t="s">
        <v>107</v>
      </c>
      <c r="U2725" s="4"/>
      <c r="V2725" s="4"/>
      <c r="W2725" s="4" t="s">
        <v>75</v>
      </c>
      <c r="X2725" s="2" t="s">
        <v>20277</v>
      </c>
      <c r="Y2725" s="4" t="s">
        <v>77</v>
      </c>
      <c r="Z2725" s="4"/>
      <c r="AA2725" s="4"/>
      <c r="AB2725" s="4"/>
    </row>
    <row r="2726" customFormat="false" ht="75" hidden="false" customHeight="true" outlineLevel="0" collapsed="false">
      <c r="A2726" s="4" t="s">
        <v>20309</v>
      </c>
      <c r="B2726" s="4" t="s">
        <v>20310</v>
      </c>
      <c r="C2726" s="4" t="s">
        <v>20311</v>
      </c>
      <c r="D2726" s="4" t="n">
        <v>2017</v>
      </c>
      <c r="E2726" s="4" t="s">
        <v>2246</v>
      </c>
      <c r="F2726" s="4" t="s">
        <v>469</v>
      </c>
      <c r="G2726" s="4" t="str">
        <f aca="false">IF(LEFT(I2726,3)="R1 ","L6",IF(D2726&gt;=2014,"L1",IF(D2726&gt;=1998,"L2",IF(D2726&gt;=1987,"L3",IF(D2726&gt;=1978,"L4",IF(D2726&gt;=1965,"L5","L6"))))))</f>
        <v>L1</v>
      </c>
      <c r="H2726" s="4" t="str">
        <f aca="false">IFERROR(INDEX(Lanes!$C$2:$C$60,MATCH(LEFT(I2726,FIND(" ",I2726)-1),Lanes!$A$2:$A$60,0)),"?")</f>
        <v>Core</v>
      </c>
      <c r="I2726" s="4" t="s">
        <v>16811</v>
      </c>
      <c r="J2726" s="4" t="s">
        <v>7454</v>
      </c>
      <c r="K2726" s="4" t="s">
        <v>471</v>
      </c>
      <c r="L2726" s="4" t="s">
        <v>10491</v>
      </c>
      <c r="M2726" s="4" t="s">
        <v>20312</v>
      </c>
      <c r="N2726" s="4"/>
      <c r="O2726" s="4" t="s">
        <v>20313</v>
      </c>
      <c r="P2726" s="2" t="s">
        <v>20314</v>
      </c>
      <c r="Q2726" s="2" t="s">
        <v>20315</v>
      </c>
      <c r="R2726" s="4" t="s">
        <v>50</v>
      </c>
      <c r="S2726" s="4" t="s">
        <v>20316</v>
      </c>
      <c r="T2726" s="4" t="s">
        <v>107</v>
      </c>
      <c r="U2726" s="4"/>
      <c r="V2726" s="4"/>
      <c r="W2726" s="4"/>
      <c r="X2726" s="2" t="s">
        <v>20317</v>
      </c>
      <c r="Y2726" s="4" t="s">
        <v>54</v>
      </c>
      <c r="Z2726" s="4"/>
      <c r="AA2726" s="4"/>
      <c r="AB2726" s="4"/>
    </row>
    <row r="2727" customFormat="false" ht="75" hidden="false" customHeight="true" outlineLevel="0" collapsed="false">
      <c r="A2727" s="4" t="s">
        <v>20318</v>
      </c>
      <c r="B2727" s="4" t="s">
        <v>16825</v>
      </c>
      <c r="C2727" s="4" t="s">
        <v>20319</v>
      </c>
      <c r="D2727" s="4" t="n">
        <v>2011</v>
      </c>
      <c r="E2727" s="4" t="s">
        <v>91</v>
      </c>
      <c r="F2727" s="4" t="s">
        <v>1142</v>
      </c>
      <c r="G2727" s="4" t="str">
        <f aca="false">IF(LEFT(I2727,3)="R1 ","L6",IF(D2727&gt;=2014,"L1",IF(D2727&gt;=1998,"L2",IF(D2727&gt;=1987,"L3",IF(D2727&gt;=1978,"L4",IF(D2727&gt;=1965,"L5","L6"))))))</f>
        <v>L2</v>
      </c>
      <c r="H2727" s="4" t="str">
        <f aca="false">IFERROR(INDEX(Lanes!$C$2:$C$60,MATCH(LEFT(I2727,FIND(" ",I2727)-1),Lanes!$A$2:$A$60,0)),"?")</f>
        <v>Core</v>
      </c>
      <c r="I2727" s="4" t="s">
        <v>16811</v>
      </c>
      <c r="J2727" s="4" t="s">
        <v>16827</v>
      </c>
      <c r="K2727" s="4" t="s">
        <v>351</v>
      </c>
      <c r="L2727" s="4" t="s">
        <v>10491</v>
      </c>
      <c r="M2727" s="4" t="s">
        <v>10492</v>
      </c>
      <c r="N2727" s="4"/>
      <c r="O2727" s="4" t="s">
        <v>20320</v>
      </c>
      <c r="P2727" s="2" t="s">
        <v>20321</v>
      </c>
      <c r="Q2727" s="2" t="s">
        <v>20322</v>
      </c>
      <c r="R2727" s="4" t="s">
        <v>50</v>
      </c>
      <c r="S2727" s="4" t="s">
        <v>20323</v>
      </c>
      <c r="T2727" s="4" t="s">
        <v>402</v>
      </c>
      <c r="U2727" s="4"/>
      <c r="V2727" s="4"/>
      <c r="W2727" s="4" t="s">
        <v>75</v>
      </c>
      <c r="X2727" s="2" t="s">
        <v>16838</v>
      </c>
      <c r="Y2727" s="4" t="s">
        <v>77</v>
      </c>
      <c r="Z2727" s="4"/>
      <c r="AA2727" s="4"/>
      <c r="AB2727" s="4"/>
    </row>
    <row r="2728" customFormat="false" ht="75" hidden="false" customHeight="true" outlineLevel="0" collapsed="false">
      <c r="A2728" s="4" t="s">
        <v>20324</v>
      </c>
      <c r="B2728" s="4" t="s">
        <v>16825</v>
      </c>
      <c r="C2728" s="4" t="s">
        <v>20325</v>
      </c>
      <c r="D2728" s="4" t="n">
        <v>2011</v>
      </c>
      <c r="E2728" s="4" t="s">
        <v>91</v>
      </c>
      <c r="F2728" s="4" t="s">
        <v>1142</v>
      </c>
      <c r="G2728" s="4" t="str">
        <f aca="false">IF(LEFT(I2728,3)="R1 ","L6",IF(D2728&gt;=2014,"L1",IF(D2728&gt;=1998,"L2",IF(D2728&gt;=1987,"L3",IF(D2728&gt;=1978,"L4",IF(D2728&gt;=1965,"L5","L6"))))))</f>
        <v>L2</v>
      </c>
      <c r="H2728" s="4" t="str">
        <f aca="false">IFERROR(INDEX(Lanes!$C$2:$C$60,MATCH(LEFT(I2728,FIND(" ",I2728)-1),Lanes!$A$2:$A$60,0)),"?")</f>
        <v>Core</v>
      </c>
      <c r="I2728" s="4" t="s">
        <v>16811</v>
      </c>
      <c r="J2728" s="4" t="s">
        <v>16827</v>
      </c>
      <c r="K2728" s="4" t="s">
        <v>351</v>
      </c>
      <c r="L2728" s="4" t="s">
        <v>10491</v>
      </c>
      <c r="M2728" s="4" t="s">
        <v>10492</v>
      </c>
      <c r="N2728" s="4"/>
      <c r="O2728" s="4" t="s">
        <v>20326</v>
      </c>
      <c r="P2728" s="2" t="s">
        <v>20327</v>
      </c>
      <c r="Q2728" s="2" t="s">
        <v>20328</v>
      </c>
      <c r="R2728" s="4" t="s">
        <v>50</v>
      </c>
      <c r="S2728" s="4" t="s">
        <v>20329</v>
      </c>
      <c r="T2728" s="4" t="s">
        <v>402</v>
      </c>
      <c r="U2728" s="4"/>
      <c r="V2728" s="4"/>
      <c r="W2728" s="4" t="s">
        <v>75</v>
      </c>
      <c r="X2728" s="2" t="s">
        <v>16838</v>
      </c>
      <c r="Y2728" s="4" t="s">
        <v>77</v>
      </c>
      <c r="Z2728" s="4"/>
      <c r="AA2728" s="4"/>
      <c r="AB2728" s="4"/>
    </row>
    <row r="2729" customFormat="false" ht="75" hidden="false" customHeight="true" outlineLevel="0" collapsed="false">
      <c r="A2729" s="4" t="s">
        <v>20330</v>
      </c>
      <c r="B2729" s="4" t="s">
        <v>16825</v>
      </c>
      <c r="C2729" s="4" t="s">
        <v>20331</v>
      </c>
      <c r="D2729" s="4" t="n">
        <v>2012</v>
      </c>
      <c r="E2729" s="4" t="s">
        <v>91</v>
      </c>
      <c r="F2729" s="4" t="s">
        <v>1142</v>
      </c>
      <c r="G2729" s="4" t="str">
        <f aca="false">IF(LEFT(I2729,3)="R1 ","L6",IF(D2729&gt;=2014,"L1",IF(D2729&gt;=1998,"L2",IF(D2729&gt;=1987,"L3",IF(D2729&gt;=1978,"L4",IF(D2729&gt;=1965,"L5","L6"))))))</f>
        <v>L2</v>
      </c>
      <c r="H2729" s="4" t="str">
        <f aca="false">IFERROR(INDEX(Lanes!$C$2:$C$60,MATCH(LEFT(I2729,FIND(" ",I2729)-1),Lanes!$A$2:$A$60,0)),"?")</f>
        <v>Core</v>
      </c>
      <c r="I2729" s="4" t="s">
        <v>16811</v>
      </c>
      <c r="J2729" s="4" t="s">
        <v>16827</v>
      </c>
      <c r="K2729" s="4" t="s">
        <v>351</v>
      </c>
      <c r="L2729" s="4" t="s">
        <v>10491</v>
      </c>
      <c r="M2729" s="4" t="s">
        <v>10492</v>
      </c>
      <c r="N2729" s="4"/>
      <c r="O2729" s="4" t="s">
        <v>20332</v>
      </c>
      <c r="P2729" s="2" t="s">
        <v>20333</v>
      </c>
      <c r="Q2729" s="2" t="s">
        <v>20334</v>
      </c>
      <c r="R2729" s="4" t="s">
        <v>50</v>
      </c>
      <c r="S2729" s="4" t="s">
        <v>20335</v>
      </c>
      <c r="T2729" s="4" t="s">
        <v>402</v>
      </c>
      <c r="U2729" s="4"/>
      <c r="V2729" s="4"/>
      <c r="W2729" s="4" t="s">
        <v>75</v>
      </c>
      <c r="X2729" s="2" t="s">
        <v>16838</v>
      </c>
      <c r="Y2729" s="4" t="s">
        <v>77</v>
      </c>
      <c r="Z2729" s="4"/>
      <c r="AA2729" s="4"/>
      <c r="AB2729" s="4"/>
    </row>
    <row r="2730" customFormat="false" ht="75" hidden="false" customHeight="true" outlineLevel="0" collapsed="false">
      <c r="A2730" s="4" t="s">
        <v>20336</v>
      </c>
      <c r="B2730" s="4" t="s">
        <v>16825</v>
      </c>
      <c r="C2730" s="4" t="s">
        <v>20337</v>
      </c>
      <c r="D2730" s="4" t="n">
        <v>2012</v>
      </c>
      <c r="E2730" s="4" t="s">
        <v>91</v>
      </c>
      <c r="F2730" s="4" t="s">
        <v>1142</v>
      </c>
      <c r="G2730" s="4" t="str">
        <f aca="false">IF(LEFT(I2730,3)="R1 ","L6",IF(D2730&gt;=2014,"L1",IF(D2730&gt;=1998,"L2",IF(D2730&gt;=1987,"L3",IF(D2730&gt;=1978,"L4",IF(D2730&gt;=1965,"L5","L6"))))))</f>
        <v>L2</v>
      </c>
      <c r="H2730" s="4" t="str">
        <f aca="false">IFERROR(INDEX(Lanes!$C$2:$C$60,MATCH(LEFT(I2730,FIND(" ",I2730)-1),Lanes!$A$2:$A$60,0)),"?")</f>
        <v>Core</v>
      </c>
      <c r="I2730" s="4" t="s">
        <v>16811</v>
      </c>
      <c r="J2730" s="4" t="s">
        <v>16827</v>
      </c>
      <c r="K2730" s="4" t="s">
        <v>351</v>
      </c>
      <c r="L2730" s="4" t="s">
        <v>10491</v>
      </c>
      <c r="M2730" s="4" t="s">
        <v>10492</v>
      </c>
      <c r="N2730" s="4"/>
      <c r="O2730" s="4" t="s">
        <v>20338</v>
      </c>
      <c r="P2730" s="2" t="s">
        <v>20339</v>
      </c>
      <c r="Q2730" s="2" t="s">
        <v>20340</v>
      </c>
      <c r="R2730" s="4" t="s">
        <v>50</v>
      </c>
      <c r="S2730" s="4" t="s">
        <v>20341</v>
      </c>
      <c r="T2730" s="4" t="s">
        <v>402</v>
      </c>
      <c r="U2730" s="4"/>
      <c r="V2730" s="4"/>
      <c r="W2730" s="4" t="s">
        <v>75</v>
      </c>
      <c r="X2730" s="2" t="s">
        <v>16838</v>
      </c>
      <c r="Y2730" s="4" t="s">
        <v>77</v>
      </c>
      <c r="Z2730" s="4"/>
      <c r="AA2730" s="4"/>
      <c r="AB2730" s="4"/>
    </row>
    <row r="2731" customFormat="false" ht="75" hidden="false" customHeight="true" outlineLevel="0" collapsed="false">
      <c r="A2731" s="4" t="s">
        <v>20342</v>
      </c>
      <c r="B2731" s="4" t="s">
        <v>16825</v>
      </c>
      <c r="C2731" s="4" t="s">
        <v>20343</v>
      </c>
      <c r="D2731" s="4" t="n">
        <v>2014</v>
      </c>
      <c r="E2731" s="4" t="s">
        <v>91</v>
      </c>
      <c r="F2731" s="4" t="s">
        <v>20344</v>
      </c>
      <c r="G2731" s="4" t="str">
        <f aca="false">IF(LEFT(I2731,3)="R1 ","L6",IF(D2731&gt;=2014,"L1",IF(D2731&gt;=1998,"L2",IF(D2731&gt;=1987,"L3",IF(D2731&gt;=1978,"L4",IF(D2731&gt;=1965,"L5","L6"))))))</f>
        <v>L1</v>
      </c>
      <c r="H2731" s="4" t="str">
        <f aca="false">IFERROR(INDEX(Lanes!$C$2:$C$60,MATCH(LEFT(I2731,FIND(" ",I2731)-1),Lanes!$A$2:$A$60,0)),"?")</f>
        <v>Core</v>
      </c>
      <c r="I2731" s="4" t="s">
        <v>16811</v>
      </c>
      <c r="J2731" s="4" t="s">
        <v>16827</v>
      </c>
      <c r="K2731" s="4" t="s">
        <v>351</v>
      </c>
      <c r="L2731" s="4" t="s">
        <v>10491</v>
      </c>
      <c r="M2731" s="4" t="s">
        <v>10492</v>
      </c>
      <c r="N2731" s="4"/>
      <c r="O2731" s="4" t="s">
        <v>20345</v>
      </c>
      <c r="P2731" s="2" t="s">
        <v>20346</v>
      </c>
      <c r="Q2731" s="2" t="s">
        <v>20347</v>
      </c>
      <c r="R2731" s="4" t="s">
        <v>50</v>
      </c>
      <c r="S2731" s="4" t="s">
        <v>20348</v>
      </c>
      <c r="T2731" s="4" t="s">
        <v>52</v>
      </c>
      <c r="U2731" s="4" t="s">
        <v>75</v>
      </c>
      <c r="V2731" s="4"/>
      <c r="W2731" s="4" t="s">
        <v>75</v>
      </c>
      <c r="X2731" s="2" t="s">
        <v>16838</v>
      </c>
      <c r="Y2731" s="4" t="s">
        <v>77</v>
      </c>
      <c r="Z2731" s="4"/>
      <c r="AA2731" s="4"/>
      <c r="AB2731" s="4"/>
    </row>
    <row r="2732" customFormat="false" ht="75" hidden="false" customHeight="true" outlineLevel="0" collapsed="false">
      <c r="A2732" s="4" t="s">
        <v>20349</v>
      </c>
      <c r="B2732" s="4" t="s">
        <v>16825</v>
      </c>
      <c r="C2732" s="4" t="s">
        <v>20350</v>
      </c>
      <c r="D2732" s="4" t="n">
        <v>2015</v>
      </c>
      <c r="E2732" s="4" t="s">
        <v>91</v>
      </c>
      <c r="F2732" s="4" t="s">
        <v>20351</v>
      </c>
      <c r="G2732" s="4" t="str">
        <f aca="false">IF(LEFT(I2732,3)="R1 ","L6",IF(D2732&gt;=2014,"L1",IF(D2732&gt;=1998,"L2",IF(D2732&gt;=1987,"L3",IF(D2732&gt;=1978,"L4",IF(D2732&gt;=1965,"L5","L6"))))))</f>
        <v>L1</v>
      </c>
      <c r="H2732" s="4" t="str">
        <f aca="false">IFERROR(INDEX(Lanes!$C$2:$C$60,MATCH(LEFT(I2732,FIND(" ",I2732)-1),Lanes!$A$2:$A$60,0)),"?")</f>
        <v>Core</v>
      </c>
      <c r="I2732" s="4" t="s">
        <v>16811</v>
      </c>
      <c r="J2732" s="4"/>
      <c r="K2732" s="4" t="s">
        <v>351</v>
      </c>
      <c r="L2732" s="4" t="s">
        <v>10491</v>
      </c>
      <c r="M2732" s="4" t="s">
        <v>10492</v>
      </c>
      <c r="N2732" s="4"/>
      <c r="O2732" s="4" t="s">
        <v>20352</v>
      </c>
      <c r="P2732" s="2" t="s">
        <v>20353</v>
      </c>
      <c r="Q2732" s="2" t="s">
        <v>20354</v>
      </c>
      <c r="R2732" s="4" t="s">
        <v>50</v>
      </c>
      <c r="S2732" s="4" t="s">
        <v>20355</v>
      </c>
      <c r="T2732" s="4" t="s">
        <v>107</v>
      </c>
      <c r="U2732" s="4"/>
      <c r="V2732" s="4"/>
      <c r="W2732" s="4" t="s">
        <v>75</v>
      </c>
      <c r="X2732" s="2" t="s">
        <v>16838</v>
      </c>
      <c r="Y2732" s="4" t="s">
        <v>77</v>
      </c>
      <c r="Z2732" s="4"/>
      <c r="AA2732" s="4"/>
      <c r="AB2732" s="4"/>
    </row>
    <row r="2733" customFormat="false" ht="75" hidden="false" customHeight="true" outlineLevel="0" collapsed="false">
      <c r="A2733" s="4" t="s">
        <v>20356</v>
      </c>
      <c r="B2733" s="4" t="s">
        <v>16825</v>
      </c>
      <c r="C2733" s="4" t="s">
        <v>20357</v>
      </c>
      <c r="D2733" s="4" t="n">
        <v>2017</v>
      </c>
      <c r="E2733" s="4" t="s">
        <v>91</v>
      </c>
      <c r="F2733" s="4" t="s">
        <v>20351</v>
      </c>
      <c r="G2733" s="4" t="str">
        <f aca="false">IF(LEFT(I2733,3)="R1 ","L6",IF(D2733&gt;=2014,"L1",IF(D2733&gt;=1998,"L2",IF(D2733&gt;=1987,"L3",IF(D2733&gt;=1978,"L4",IF(D2733&gt;=1965,"L5","L6"))))))</f>
        <v>L1</v>
      </c>
      <c r="H2733" s="4" t="str">
        <f aca="false">IFERROR(INDEX(Lanes!$C$2:$C$60,MATCH(LEFT(I2733,FIND(" ",I2733)-1),Lanes!$A$2:$A$60,0)),"?")</f>
        <v>Core</v>
      </c>
      <c r="I2733" s="4" t="s">
        <v>16811</v>
      </c>
      <c r="J2733" s="4" t="s">
        <v>9613</v>
      </c>
      <c r="K2733" s="4" t="s">
        <v>351</v>
      </c>
      <c r="L2733" s="4" t="s">
        <v>10491</v>
      </c>
      <c r="M2733" s="4" t="s">
        <v>10492</v>
      </c>
      <c r="N2733" s="4"/>
      <c r="O2733" s="4" t="s">
        <v>20358</v>
      </c>
      <c r="P2733" s="2" t="s">
        <v>20359</v>
      </c>
      <c r="Q2733" s="2" t="s">
        <v>20360</v>
      </c>
      <c r="R2733" s="4" t="s">
        <v>50</v>
      </c>
      <c r="S2733" s="4" t="s">
        <v>20361</v>
      </c>
      <c r="T2733" s="4" t="s">
        <v>52</v>
      </c>
      <c r="U2733" s="4"/>
      <c r="V2733" s="4"/>
      <c r="W2733" s="4" t="s">
        <v>75</v>
      </c>
      <c r="X2733" s="2" t="s">
        <v>16838</v>
      </c>
      <c r="Y2733" s="4" t="s">
        <v>77</v>
      </c>
      <c r="Z2733" s="4"/>
      <c r="AA2733" s="4"/>
      <c r="AB2733" s="4"/>
    </row>
    <row r="2734" customFormat="false" ht="75" hidden="false" customHeight="true" outlineLevel="0" collapsed="false">
      <c r="A2734" s="4" t="s">
        <v>20362</v>
      </c>
      <c r="B2734" s="4" t="s">
        <v>16825</v>
      </c>
      <c r="C2734" s="4" t="s">
        <v>20363</v>
      </c>
      <c r="D2734" s="4" t="n">
        <v>2019</v>
      </c>
      <c r="E2734" s="4" t="s">
        <v>91</v>
      </c>
      <c r="F2734" s="4" t="s">
        <v>20351</v>
      </c>
      <c r="G2734" s="4" t="str">
        <f aca="false">IF(LEFT(I2734,3)="R1 ","L6",IF(D2734&gt;=2014,"L1",IF(D2734&gt;=1998,"L2",IF(D2734&gt;=1987,"L3",IF(D2734&gt;=1978,"L4",IF(D2734&gt;=1965,"L5","L6"))))))</f>
        <v>L1</v>
      </c>
      <c r="H2734" s="4" t="str">
        <f aca="false">IFERROR(INDEX(Lanes!$C$2:$C$60,MATCH(LEFT(I2734,FIND(" ",I2734)-1),Lanes!$A$2:$A$60,0)),"?")</f>
        <v>Core</v>
      </c>
      <c r="I2734" s="4" t="s">
        <v>16811</v>
      </c>
      <c r="J2734" s="4"/>
      <c r="K2734" s="4" t="s">
        <v>351</v>
      </c>
      <c r="L2734" s="4" t="s">
        <v>10491</v>
      </c>
      <c r="M2734" s="4" t="s">
        <v>10492</v>
      </c>
      <c r="N2734" s="4"/>
      <c r="O2734" s="4" t="s">
        <v>20364</v>
      </c>
      <c r="P2734" s="2" t="s">
        <v>20365</v>
      </c>
      <c r="Q2734" s="2" t="s">
        <v>20366</v>
      </c>
      <c r="R2734" s="4" t="s">
        <v>50</v>
      </c>
      <c r="S2734" s="4" t="s">
        <v>20367</v>
      </c>
      <c r="T2734" s="4" t="s">
        <v>52</v>
      </c>
      <c r="U2734" s="4"/>
      <c r="V2734" s="4" t="s">
        <v>9757</v>
      </c>
      <c r="W2734" s="4" t="s">
        <v>75</v>
      </c>
      <c r="X2734" s="2" t="s">
        <v>20368</v>
      </c>
      <c r="Y2734" s="4" t="s">
        <v>54</v>
      </c>
      <c r="Z2734" s="4"/>
      <c r="AA2734" s="4"/>
      <c r="AB2734" s="4"/>
    </row>
    <row r="2735" customFormat="false" ht="75" hidden="false" customHeight="true" outlineLevel="0" collapsed="false">
      <c r="A2735" s="4" t="s">
        <v>20369</v>
      </c>
      <c r="B2735" s="4" t="s">
        <v>16953</v>
      </c>
      <c r="C2735" s="4" t="s">
        <v>20370</v>
      </c>
      <c r="D2735" s="4" t="n">
        <v>2015</v>
      </c>
      <c r="E2735" s="4" t="s">
        <v>91</v>
      </c>
      <c r="F2735" s="4" t="s">
        <v>469</v>
      </c>
      <c r="G2735" s="4" t="str">
        <f aca="false">IF(LEFT(I2735,3)="R1 ","L6",IF(D2735&gt;=2014,"L1",IF(D2735&gt;=1998,"L2",IF(D2735&gt;=1987,"L3",IF(D2735&gt;=1978,"L4",IF(D2735&gt;=1965,"L5","L6"))))))</f>
        <v>L1</v>
      </c>
      <c r="H2735" s="4" t="str">
        <f aca="false">IFERROR(INDEX(Lanes!$C$2:$C$60,MATCH(LEFT(I2735,FIND(" ",I2735)-1),Lanes!$A$2:$A$60,0)),"?")</f>
        <v>Core</v>
      </c>
      <c r="I2735" s="4" t="s">
        <v>16811</v>
      </c>
      <c r="J2735" s="4"/>
      <c r="K2735" s="4" t="s">
        <v>351</v>
      </c>
      <c r="L2735" s="4" t="s">
        <v>753</v>
      </c>
      <c r="M2735" s="4" t="s">
        <v>20371</v>
      </c>
      <c r="N2735" s="4"/>
      <c r="O2735" s="4" t="s">
        <v>20372</v>
      </c>
      <c r="P2735" s="2" t="s">
        <v>20373</v>
      </c>
      <c r="Q2735" s="2" t="s">
        <v>20374</v>
      </c>
      <c r="R2735" s="4" t="s">
        <v>50</v>
      </c>
      <c r="S2735" s="4" t="s">
        <v>20375</v>
      </c>
      <c r="T2735" s="4" t="s">
        <v>107</v>
      </c>
      <c r="U2735" s="4"/>
      <c r="V2735" s="4"/>
      <c r="W2735" s="4" t="s">
        <v>75</v>
      </c>
      <c r="X2735" s="2" t="s">
        <v>20376</v>
      </c>
      <c r="Y2735" s="4" t="s">
        <v>77</v>
      </c>
      <c r="Z2735" s="4"/>
      <c r="AA2735" s="4"/>
      <c r="AB2735" s="4"/>
    </row>
    <row r="2736" customFormat="false" ht="75" hidden="false" customHeight="true" outlineLevel="0" collapsed="false">
      <c r="A2736" s="4" t="s">
        <v>20377</v>
      </c>
      <c r="B2736" s="4" t="s">
        <v>16953</v>
      </c>
      <c r="C2736" s="4" t="s">
        <v>20378</v>
      </c>
      <c r="D2736" s="4" t="n">
        <v>2018</v>
      </c>
      <c r="E2736" s="4" t="s">
        <v>91</v>
      </c>
      <c r="F2736" s="4" t="s">
        <v>469</v>
      </c>
      <c r="G2736" s="4" t="str">
        <f aca="false">IF(LEFT(I2736,3)="R1 ","L6",IF(D2736&gt;=2014,"L1",IF(D2736&gt;=1998,"L2",IF(D2736&gt;=1987,"L3",IF(D2736&gt;=1978,"L4",IF(D2736&gt;=1965,"L5","L6"))))))</f>
        <v>L1</v>
      </c>
      <c r="H2736" s="4" t="str">
        <f aca="false">IFERROR(INDEX(Lanes!$C$2:$C$60,MATCH(LEFT(I2736,FIND(" ",I2736)-1),Lanes!$A$2:$A$60,0)),"?")</f>
        <v>Core</v>
      </c>
      <c r="I2736" s="4" t="s">
        <v>16811</v>
      </c>
      <c r="J2736" s="4" t="s">
        <v>7454</v>
      </c>
      <c r="K2736" s="4" t="s">
        <v>351</v>
      </c>
      <c r="L2736" s="4" t="s">
        <v>753</v>
      </c>
      <c r="M2736" s="4" t="s">
        <v>662</v>
      </c>
      <c r="N2736" s="4"/>
      <c r="O2736" s="4" t="s">
        <v>20379</v>
      </c>
      <c r="P2736" s="2" t="s">
        <v>20380</v>
      </c>
      <c r="Q2736" s="2" t="s">
        <v>20381</v>
      </c>
      <c r="R2736" s="4" t="s">
        <v>50</v>
      </c>
      <c r="S2736" s="4" t="s">
        <v>20382</v>
      </c>
      <c r="T2736" s="4" t="s">
        <v>52</v>
      </c>
      <c r="U2736" s="4" t="s">
        <v>75</v>
      </c>
      <c r="V2736" s="4"/>
      <c r="W2736" s="4" t="s">
        <v>75</v>
      </c>
      <c r="X2736" s="2" t="s">
        <v>20376</v>
      </c>
      <c r="Y2736" s="4" t="s">
        <v>77</v>
      </c>
      <c r="Z2736" s="4"/>
      <c r="AA2736" s="4"/>
      <c r="AB2736" s="4"/>
    </row>
    <row r="2737" customFormat="false" ht="75" hidden="false" customHeight="true" outlineLevel="0" collapsed="false">
      <c r="A2737" s="4" t="s">
        <v>20383</v>
      </c>
      <c r="B2737" s="4" t="s">
        <v>16953</v>
      </c>
      <c r="C2737" s="4" t="s">
        <v>20384</v>
      </c>
      <c r="D2737" s="4" t="n">
        <v>2020</v>
      </c>
      <c r="E2737" s="4" t="s">
        <v>91</v>
      </c>
      <c r="F2737" s="4" t="s">
        <v>469</v>
      </c>
      <c r="G2737" s="4" t="str">
        <f aca="false">IF(LEFT(I2737,3)="R1 ","L6",IF(D2737&gt;=2014,"L1",IF(D2737&gt;=1998,"L2",IF(D2737&gt;=1987,"L3",IF(D2737&gt;=1978,"L4",IF(D2737&gt;=1965,"L5","L6"))))))</f>
        <v>L1</v>
      </c>
      <c r="H2737" s="4" t="str">
        <f aca="false">IFERROR(INDEX(Lanes!$C$2:$C$60,MATCH(LEFT(I2737,FIND(" ",I2737)-1),Lanes!$A$2:$A$60,0)),"?")</f>
        <v>Core</v>
      </c>
      <c r="I2737" s="4" t="s">
        <v>16811</v>
      </c>
      <c r="J2737" s="4"/>
      <c r="K2737" s="4" t="s">
        <v>351</v>
      </c>
      <c r="L2737" s="4" t="s">
        <v>753</v>
      </c>
      <c r="M2737" s="4" t="s">
        <v>662</v>
      </c>
      <c r="N2737" s="4"/>
      <c r="O2737" s="4" t="s">
        <v>20385</v>
      </c>
      <c r="P2737" s="2" t="s">
        <v>20386</v>
      </c>
      <c r="Q2737" s="2" t="s">
        <v>20387</v>
      </c>
      <c r="R2737" s="4" t="s">
        <v>50</v>
      </c>
      <c r="S2737" s="4" t="s">
        <v>20388</v>
      </c>
      <c r="T2737" s="4" t="s">
        <v>107</v>
      </c>
      <c r="U2737" s="4"/>
      <c r="V2737" s="4"/>
      <c r="W2737" s="4" t="s">
        <v>75</v>
      </c>
      <c r="X2737" s="2" t="s">
        <v>20376</v>
      </c>
      <c r="Y2737" s="4" t="s">
        <v>77</v>
      </c>
      <c r="Z2737" s="4"/>
      <c r="AA2737" s="4"/>
      <c r="AB2737" s="4"/>
    </row>
    <row r="2738" customFormat="false" ht="75" hidden="false" customHeight="true" outlineLevel="0" collapsed="false">
      <c r="A2738" s="4" t="s">
        <v>20389</v>
      </c>
      <c r="B2738" s="4" t="s">
        <v>16953</v>
      </c>
      <c r="C2738" s="4" t="s">
        <v>20390</v>
      </c>
      <c r="D2738" s="4" t="n">
        <v>2025</v>
      </c>
      <c r="E2738" s="4" t="s">
        <v>91</v>
      </c>
      <c r="F2738" s="4" t="s">
        <v>469</v>
      </c>
      <c r="G2738" s="4" t="str">
        <f aca="false">IF(LEFT(I2738,3)="R1 ","L6",IF(D2738&gt;=2014,"L1",IF(D2738&gt;=1998,"L2",IF(D2738&gt;=1987,"L3",IF(D2738&gt;=1978,"L4",IF(D2738&gt;=1965,"L5","L6"))))))</f>
        <v>L1</v>
      </c>
      <c r="H2738" s="4" t="str">
        <f aca="false">IFERROR(INDEX(Lanes!$C$2:$C$60,MATCH(LEFT(I2738,FIND(" ",I2738)-1),Lanes!$A$2:$A$60,0)),"?")</f>
        <v>Core</v>
      </c>
      <c r="I2738" s="4" t="s">
        <v>16811</v>
      </c>
      <c r="J2738" s="4"/>
      <c r="K2738" s="4" t="s">
        <v>501</v>
      </c>
      <c r="L2738" s="4" t="s">
        <v>753</v>
      </c>
      <c r="M2738" s="4" t="s">
        <v>662</v>
      </c>
      <c r="N2738" s="4"/>
      <c r="O2738" s="4" t="s">
        <v>20391</v>
      </c>
      <c r="P2738" s="2" t="s">
        <v>20392</v>
      </c>
      <c r="Q2738" s="2" t="s">
        <v>20393</v>
      </c>
      <c r="R2738" s="4" t="s">
        <v>50</v>
      </c>
      <c r="S2738" s="4" t="s">
        <v>20394</v>
      </c>
      <c r="T2738" s="4" t="s">
        <v>107</v>
      </c>
      <c r="U2738" s="4"/>
      <c r="V2738" s="4"/>
      <c r="W2738" s="4" t="s">
        <v>75</v>
      </c>
      <c r="X2738" s="2" t="s">
        <v>20376</v>
      </c>
      <c r="Y2738" s="4" t="s">
        <v>77</v>
      </c>
      <c r="Z2738" s="4"/>
      <c r="AA2738" s="4"/>
      <c r="AB2738" s="4"/>
    </row>
    <row r="2739" customFormat="false" ht="75" hidden="false" customHeight="true" outlineLevel="0" collapsed="false">
      <c r="A2739" s="4" t="s">
        <v>20395</v>
      </c>
      <c r="B2739" s="4" t="s">
        <v>16961</v>
      </c>
      <c r="C2739" s="4" t="s">
        <v>20396</v>
      </c>
      <c r="D2739" s="4" t="n">
        <v>2013</v>
      </c>
      <c r="E2739" s="4" t="s">
        <v>41</v>
      </c>
      <c r="F2739" s="4" t="s">
        <v>16971</v>
      </c>
      <c r="G2739" s="4" t="str">
        <f aca="false">IF(LEFT(I2739,3)="R1 ","L6",IF(D2739&gt;=2014,"L1",IF(D2739&gt;=1998,"L2",IF(D2739&gt;=1987,"L3",IF(D2739&gt;=1978,"L4",IF(D2739&gt;=1965,"L5","L6"))))))</f>
        <v>L2</v>
      </c>
      <c r="H2739" s="4" t="str">
        <f aca="false">IFERROR(INDEX(Lanes!$C$2:$C$60,MATCH(LEFT(I2739,FIND(" ",I2739)-1),Lanes!$A$2:$A$60,0)),"?")</f>
        <v>Core</v>
      </c>
      <c r="I2739" s="4" t="s">
        <v>16811</v>
      </c>
      <c r="J2739" s="4" t="s">
        <v>7454</v>
      </c>
      <c r="K2739" s="4" t="s">
        <v>471</v>
      </c>
      <c r="L2739" s="4" t="s">
        <v>2133</v>
      </c>
      <c r="M2739" s="4" t="s">
        <v>12684</v>
      </c>
      <c r="N2739" s="4"/>
      <c r="O2739" s="4" t="s">
        <v>19955</v>
      </c>
      <c r="P2739" s="2" t="s">
        <v>20397</v>
      </c>
      <c r="Q2739" s="2" t="s">
        <v>20398</v>
      </c>
      <c r="R2739" s="4" t="s">
        <v>50</v>
      </c>
      <c r="S2739" s="4" t="s">
        <v>20399</v>
      </c>
      <c r="T2739" s="4" t="s">
        <v>52</v>
      </c>
      <c r="U2739" s="4"/>
      <c r="V2739" s="4"/>
      <c r="W2739" s="4" t="s">
        <v>75</v>
      </c>
      <c r="X2739" s="2" t="s">
        <v>16975</v>
      </c>
      <c r="Y2739" s="4" t="s">
        <v>77</v>
      </c>
      <c r="Z2739" s="4"/>
      <c r="AA2739" s="4"/>
      <c r="AB2739" s="4"/>
    </row>
    <row r="2740" customFormat="false" ht="75" hidden="false" customHeight="true" outlineLevel="0" collapsed="false">
      <c r="A2740" s="4" t="s">
        <v>20400</v>
      </c>
      <c r="B2740" s="4" t="s">
        <v>16961</v>
      </c>
      <c r="C2740" s="4" t="s">
        <v>20401</v>
      </c>
      <c r="D2740" s="4" t="n">
        <v>2018</v>
      </c>
      <c r="E2740" s="4" t="s">
        <v>91</v>
      </c>
      <c r="F2740" s="4" t="s">
        <v>20402</v>
      </c>
      <c r="G2740" s="4" t="str">
        <f aca="false">IF(LEFT(I2740,3)="R1 ","L6",IF(D2740&gt;=2014,"L1",IF(D2740&gt;=1998,"L2",IF(D2740&gt;=1987,"L3",IF(D2740&gt;=1978,"L4",IF(D2740&gt;=1965,"L5","L6"))))))</f>
        <v>L1</v>
      </c>
      <c r="H2740" s="4" t="str">
        <f aca="false">IFERROR(INDEX(Lanes!$C$2:$C$60,MATCH(LEFT(I2740,FIND(" ",I2740)-1),Lanes!$A$2:$A$60,0)),"?")</f>
        <v>Core</v>
      </c>
      <c r="I2740" s="4" t="s">
        <v>16811</v>
      </c>
      <c r="J2740" s="4" t="s">
        <v>7454</v>
      </c>
      <c r="K2740" s="4" t="s">
        <v>471</v>
      </c>
      <c r="L2740" s="4" t="s">
        <v>2133</v>
      </c>
      <c r="M2740" s="4" t="s">
        <v>12684</v>
      </c>
      <c r="N2740" s="4"/>
      <c r="O2740" s="4" t="s">
        <v>20403</v>
      </c>
      <c r="P2740" s="2" t="s">
        <v>20404</v>
      </c>
      <c r="Q2740" s="2" t="s">
        <v>20405</v>
      </c>
      <c r="R2740" s="4" t="s">
        <v>50</v>
      </c>
      <c r="S2740" s="4" t="s">
        <v>20406</v>
      </c>
      <c r="T2740" s="4" t="s">
        <v>107</v>
      </c>
      <c r="U2740" s="4"/>
      <c r="V2740" s="4"/>
      <c r="W2740" s="4" t="s">
        <v>75</v>
      </c>
      <c r="X2740" s="2" t="s">
        <v>16975</v>
      </c>
      <c r="Y2740" s="4" t="s">
        <v>77</v>
      </c>
      <c r="Z2740" s="4"/>
      <c r="AA2740" s="4"/>
      <c r="AB2740" s="4"/>
    </row>
    <row r="2741" customFormat="false" ht="75" hidden="false" customHeight="true" outlineLevel="0" collapsed="false">
      <c r="A2741" s="4" t="s">
        <v>20407</v>
      </c>
      <c r="B2741" s="4" t="s">
        <v>16985</v>
      </c>
      <c r="C2741" s="4" t="s">
        <v>20408</v>
      </c>
      <c r="D2741" s="4" t="n">
        <v>2020</v>
      </c>
      <c r="E2741" s="4" t="s">
        <v>91</v>
      </c>
      <c r="F2741" s="4" t="s">
        <v>14571</v>
      </c>
      <c r="G2741" s="4" t="str">
        <f aca="false">IF(LEFT(I2741,3)="R1 ","L6",IF(D2741&gt;=2014,"L1",IF(D2741&gt;=1998,"L2",IF(D2741&gt;=1987,"L3",IF(D2741&gt;=1978,"L4",IF(D2741&gt;=1965,"L5","L6"))))))</f>
        <v>L1</v>
      </c>
      <c r="H2741" s="4" t="str">
        <f aca="false">IFERROR(INDEX(Lanes!$C$2:$C$60,MATCH(LEFT(I2741,FIND(" ",I2741)-1),Lanes!$A$2:$A$60,0)),"?")</f>
        <v>Core</v>
      </c>
      <c r="I2741" s="4" t="s">
        <v>16811</v>
      </c>
      <c r="J2741" s="4"/>
      <c r="K2741" s="4" t="s">
        <v>501</v>
      </c>
      <c r="L2741" s="4" t="s">
        <v>887</v>
      </c>
      <c r="M2741" s="4" t="s">
        <v>12953</v>
      </c>
      <c r="N2741" s="4"/>
      <c r="O2741" s="4" t="s">
        <v>20409</v>
      </c>
      <c r="P2741" s="2" t="s">
        <v>20410</v>
      </c>
      <c r="Q2741" s="2" t="s">
        <v>20411</v>
      </c>
      <c r="R2741" s="4" t="s">
        <v>50</v>
      </c>
      <c r="S2741" s="4" t="s">
        <v>20412</v>
      </c>
      <c r="T2741" s="4" t="s">
        <v>107</v>
      </c>
      <c r="U2741" s="4"/>
      <c r="V2741" s="4"/>
      <c r="W2741" s="4" t="s">
        <v>75</v>
      </c>
      <c r="X2741" s="2" t="s">
        <v>16998</v>
      </c>
      <c r="Y2741" s="4" t="s">
        <v>77</v>
      </c>
      <c r="Z2741" s="4"/>
      <c r="AA2741" s="4"/>
      <c r="AB2741" s="4"/>
    </row>
    <row r="2742" customFormat="false" ht="75" hidden="false" customHeight="true" outlineLevel="0" collapsed="false">
      <c r="A2742" s="4" t="s">
        <v>20413</v>
      </c>
      <c r="B2742" s="4" t="s">
        <v>17000</v>
      </c>
      <c r="C2742" s="4" t="s">
        <v>20414</v>
      </c>
      <c r="D2742" s="4" t="n">
        <v>2022</v>
      </c>
      <c r="E2742" s="4" t="s">
        <v>91</v>
      </c>
      <c r="F2742" s="4" t="s">
        <v>20415</v>
      </c>
      <c r="G2742" s="4" t="str">
        <f aca="false">IF(LEFT(I2742,3)="R1 ","L6",IF(D2742&gt;=2014,"L1",IF(D2742&gt;=1998,"L2",IF(D2742&gt;=1987,"L3",IF(D2742&gt;=1978,"L4",IF(D2742&gt;=1965,"L5","L6"))))))</f>
        <v>L1</v>
      </c>
      <c r="H2742" s="4" t="str">
        <f aca="false">IFERROR(INDEX(Lanes!$C$2:$C$60,MATCH(LEFT(I2742,FIND(" ",I2742)-1),Lanes!$A$2:$A$60,0)),"?")</f>
        <v>Core</v>
      </c>
      <c r="I2742" s="4" t="s">
        <v>16811</v>
      </c>
      <c r="J2742" s="4"/>
      <c r="K2742" s="4" t="s">
        <v>544</v>
      </c>
      <c r="L2742" s="4" t="s">
        <v>887</v>
      </c>
      <c r="M2742" s="4" t="s">
        <v>17002</v>
      </c>
      <c r="N2742" s="4"/>
      <c r="O2742" s="4" t="s">
        <v>20416</v>
      </c>
      <c r="P2742" s="2" t="s">
        <v>20417</v>
      </c>
      <c r="Q2742" s="2" t="s">
        <v>20418</v>
      </c>
      <c r="R2742" s="4" t="s">
        <v>50</v>
      </c>
      <c r="S2742" s="4" t="s">
        <v>20419</v>
      </c>
      <c r="T2742" s="4" t="s">
        <v>107</v>
      </c>
      <c r="U2742" s="4"/>
      <c r="V2742" s="4"/>
      <c r="W2742" s="4" t="s">
        <v>75</v>
      </c>
      <c r="X2742" s="2" t="s">
        <v>20420</v>
      </c>
      <c r="Y2742" s="4" t="s">
        <v>54</v>
      </c>
      <c r="Z2742" s="4"/>
      <c r="AA2742" s="4"/>
      <c r="AB2742" s="4"/>
    </row>
    <row r="2743" customFormat="false" ht="75" hidden="false" customHeight="true" outlineLevel="0" collapsed="false">
      <c r="A2743" s="4" t="s">
        <v>20421</v>
      </c>
      <c r="B2743" s="4" t="s">
        <v>17000</v>
      </c>
      <c r="C2743" s="4" t="s">
        <v>20422</v>
      </c>
      <c r="D2743" s="4" t="n">
        <v>2025</v>
      </c>
      <c r="E2743" s="4" t="s">
        <v>91</v>
      </c>
      <c r="F2743" s="4" t="s">
        <v>20423</v>
      </c>
      <c r="G2743" s="4" t="str">
        <f aca="false">IF(LEFT(I2743,3)="R1 ","L6",IF(D2743&gt;=2014,"L1",IF(D2743&gt;=1998,"L2",IF(D2743&gt;=1987,"L3",IF(D2743&gt;=1978,"L4",IF(D2743&gt;=1965,"L5","L6"))))))</f>
        <v>L1</v>
      </c>
      <c r="H2743" s="4" t="str">
        <f aca="false">IFERROR(INDEX(Lanes!$C$2:$C$60,MATCH(LEFT(I2743,FIND(" ",I2743)-1),Lanes!$A$2:$A$60,0)),"?")</f>
        <v>Core</v>
      </c>
      <c r="I2743" s="4" t="s">
        <v>16811</v>
      </c>
      <c r="J2743" s="4"/>
      <c r="K2743" s="4" t="s">
        <v>544</v>
      </c>
      <c r="L2743" s="4" t="s">
        <v>887</v>
      </c>
      <c r="M2743" s="4" t="s">
        <v>17002</v>
      </c>
      <c r="N2743" s="4"/>
      <c r="O2743" s="4" t="s">
        <v>20424</v>
      </c>
      <c r="P2743" s="2" t="s">
        <v>20425</v>
      </c>
      <c r="Q2743" s="2" t="s">
        <v>20426</v>
      </c>
      <c r="R2743" s="4" t="s">
        <v>50</v>
      </c>
      <c r="S2743" s="4" t="s">
        <v>20427</v>
      </c>
      <c r="T2743" s="4" t="s">
        <v>107</v>
      </c>
      <c r="U2743" s="4"/>
      <c r="V2743" s="4" t="s">
        <v>12122</v>
      </c>
      <c r="W2743" s="4" t="s">
        <v>75</v>
      </c>
      <c r="X2743" s="2" t="s">
        <v>20428</v>
      </c>
      <c r="Y2743" s="4" t="s">
        <v>54</v>
      </c>
      <c r="Z2743" s="4"/>
      <c r="AA2743" s="4"/>
      <c r="AB2743" s="4"/>
    </row>
    <row r="2744" customFormat="false" ht="75" hidden="false" customHeight="true" outlineLevel="0" collapsed="false">
      <c r="A2744" s="4" t="s">
        <v>20429</v>
      </c>
      <c r="B2744" s="4" t="s">
        <v>16928</v>
      </c>
      <c r="C2744" s="4" t="s">
        <v>20430</v>
      </c>
      <c r="D2744" s="4" t="n">
        <v>2021</v>
      </c>
      <c r="E2744" s="4" t="s">
        <v>91</v>
      </c>
      <c r="F2744" s="4" t="s">
        <v>1142</v>
      </c>
      <c r="G2744" s="4" t="str">
        <f aca="false">IF(LEFT(I2744,3)="R1 ","L6",IF(D2744&gt;=2014,"L1",IF(D2744&gt;=1998,"L2",IF(D2744&gt;=1987,"L3",IF(D2744&gt;=1978,"L4",IF(D2744&gt;=1965,"L5","L6"))))))</f>
        <v>L1</v>
      </c>
      <c r="H2744" s="4" t="str">
        <f aca="false">IFERROR(INDEX(Lanes!$C$2:$C$60,MATCH(LEFT(I2744,FIND(" ",I2744)-1),Lanes!$A$2:$A$60,0)),"?")</f>
        <v>Core</v>
      </c>
      <c r="I2744" s="4" t="s">
        <v>11318</v>
      </c>
      <c r="J2744" s="4" t="s">
        <v>18397</v>
      </c>
      <c r="K2744" s="4" t="s">
        <v>18464</v>
      </c>
      <c r="L2744" s="4" t="s">
        <v>753</v>
      </c>
      <c r="M2744" s="4" t="s">
        <v>20431</v>
      </c>
      <c r="N2744" s="4"/>
      <c r="O2744" s="4" t="s">
        <v>20432</v>
      </c>
      <c r="P2744" s="2" t="s">
        <v>20433</v>
      </c>
      <c r="Q2744" s="2" t="s">
        <v>20434</v>
      </c>
      <c r="R2744" s="4" t="s">
        <v>50</v>
      </c>
      <c r="S2744" s="4" t="s">
        <v>20435</v>
      </c>
      <c r="T2744" s="4" t="s">
        <v>107</v>
      </c>
      <c r="U2744" s="4"/>
      <c r="V2744" s="4"/>
      <c r="W2744" s="4" t="s">
        <v>75</v>
      </c>
      <c r="X2744" s="2" t="s">
        <v>20436</v>
      </c>
      <c r="Y2744" s="4" t="s">
        <v>54</v>
      </c>
      <c r="Z2744" s="4"/>
      <c r="AA2744" s="4"/>
      <c r="AB2744" s="4"/>
    </row>
    <row r="2745" customFormat="false" ht="75" hidden="false" customHeight="true" outlineLevel="0" collapsed="false">
      <c r="A2745" s="4" t="s">
        <v>20437</v>
      </c>
      <c r="B2745" s="4" t="s">
        <v>20438</v>
      </c>
      <c r="C2745" s="4" t="s">
        <v>20439</v>
      </c>
      <c r="D2745" s="4" t="n">
        <v>2021</v>
      </c>
      <c r="E2745" s="4" t="s">
        <v>91</v>
      </c>
      <c r="F2745" s="4" t="s">
        <v>16895</v>
      </c>
      <c r="G2745" s="4" t="str">
        <f aca="false">IF(LEFT(I2745,3)="R1 ","L6",IF(D2745&gt;=2014,"L1",IF(D2745&gt;=1998,"L2",IF(D2745&gt;=1987,"L3",IF(D2745&gt;=1978,"L4",IF(D2745&gt;=1965,"L5","L6"))))))</f>
        <v>L1</v>
      </c>
      <c r="H2745" s="4" t="str">
        <f aca="false">IFERROR(INDEX(Lanes!$C$2:$C$60,MATCH(LEFT(I2745,FIND(" ",I2745)-1),Lanes!$A$2:$A$60,0)),"?")</f>
        <v>Core</v>
      </c>
      <c r="I2745" s="4" t="s">
        <v>16811</v>
      </c>
      <c r="J2745" s="4"/>
      <c r="K2745" s="4" t="s">
        <v>501</v>
      </c>
      <c r="L2745" s="4" t="s">
        <v>887</v>
      </c>
      <c r="M2745" s="4" t="s">
        <v>12953</v>
      </c>
      <c r="N2745" s="4"/>
      <c r="O2745" s="4" t="s">
        <v>20440</v>
      </c>
      <c r="P2745" s="2" t="s">
        <v>20441</v>
      </c>
      <c r="Q2745" s="2" t="s">
        <v>20442</v>
      </c>
      <c r="R2745" s="4" t="s">
        <v>50</v>
      </c>
      <c r="S2745" s="4" t="s">
        <v>20443</v>
      </c>
      <c r="T2745" s="4" t="s">
        <v>107</v>
      </c>
      <c r="U2745" s="4"/>
      <c r="V2745" s="4"/>
      <c r="W2745" s="4"/>
      <c r="X2745" s="2" t="s">
        <v>20444</v>
      </c>
      <c r="Y2745" s="4" t="s">
        <v>77</v>
      </c>
      <c r="Z2745" s="4"/>
      <c r="AA2745" s="4"/>
      <c r="AB2745" s="4"/>
    </row>
    <row r="2746" customFormat="false" ht="75" hidden="false" customHeight="true" outlineLevel="0" collapsed="false">
      <c r="A2746" s="4" t="s">
        <v>20445</v>
      </c>
      <c r="B2746" s="4" t="s">
        <v>20438</v>
      </c>
      <c r="C2746" s="4" t="s">
        <v>20446</v>
      </c>
      <c r="D2746" s="4" t="n">
        <v>2024</v>
      </c>
      <c r="E2746" s="4" t="s">
        <v>91</v>
      </c>
      <c r="F2746" s="4" t="s">
        <v>16895</v>
      </c>
      <c r="G2746" s="4" t="str">
        <f aca="false">IF(LEFT(I2746,3)="R1 ","L6",IF(D2746&gt;=2014,"L1",IF(D2746&gt;=1998,"L2",IF(D2746&gt;=1987,"L3",IF(D2746&gt;=1978,"L4",IF(D2746&gt;=1965,"L5","L6"))))))</f>
        <v>L1</v>
      </c>
      <c r="H2746" s="4" t="str">
        <f aca="false">IFERROR(INDEX(Lanes!$C$2:$C$60,MATCH(LEFT(I2746,FIND(" ",I2746)-1),Lanes!$A$2:$A$60,0)),"?")</f>
        <v>Core</v>
      </c>
      <c r="I2746" s="4" t="s">
        <v>16811</v>
      </c>
      <c r="J2746" s="4"/>
      <c r="K2746" s="4" t="s">
        <v>501</v>
      </c>
      <c r="L2746" s="4" t="s">
        <v>887</v>
      </c>
      <c r="M2746" s="4" t="s">
        <v>12953</v>
      </c>
      <c r="N2746" s="4"/>
      <c r="O2746" s="4" t="s">
        <v>20447</v>
      </c>
      <c r="P2746" s="2" t="s">
        <v>20448</v>
      </c>
      <c r="Q2746" s="2" t="s">
        <v>20449</v>
      </c>
      <c r="R2746" s="4" t="s">
        <v>50</v>
      </c>
      <c r="S2746" s="4" t="s">
        <v>20450</v>
      </c>
      <c r="T2746" s="4" t="s">
        <v>52</v>
      </c>
      <c r="U2746" s="4" t="s">
        <v>75</v>
      </c>
      <c r="V2746" s="4" t="s">
        <v>11870</v>
      </c>
      <c r="W2746" s="4"/>
      <c r="X2746" s="2" t="s">
        <v>20451</v>
      </c>
      <c r="Y2746" s="4" t="s">
        <v>54</v>
      </c>
      <c r="Z2746" s="4"/>
      <c r="AA2746" s="4"/>
      <c r="AB2746" s="4"/>
    </row>
    <row r="2747" customFormat="false" ht="75" hidden="false" customHeight="true" outlineLevel="0" collapsed="false">
      <c r="A2747" s="4" t="s">
        <v>20452</v>
      </c>
      <c r="B2747" s="4" t="s">
        <v>16904</v>
      </c>
      <c r="C2747" s="4" t="s">
        <v>16904</v>
      </c>
      <c r="D2747" s="4" t="n">
        <v>2017</v>
      </c>
      <c r="E2747" s="4" t="s">
        <v>91</v>
      </c>
      <c r="F2747" s="4" t="s">
        <v>17961</v>
      </c>
      <c r="G2747" s="4" t="str">
        <f aca="false">IF(LEFT(I2747,3)="R1 ","L6",IF(D2747&gt;=2014,"L1",IF(D2747&gt;=1998,"L2",IF(D2747&gt;=1987,"L3",IF(D2747&gt;=1978,"L4",IF(D2747&gt;=1965,"L5","L6"))))))</f>
        <v>L1</v>
      </c>
      <c r="H2747" s="4" t="str">
        <f aca="false">IFERROR(INDEX(Lanes!$C$2:$C$60,MATCH(LEFT(I2747,FIND(" ",I2747)-1),Lanes!$A$2:$A$60,0)),"?")</f>
        <v>Core</v>
      </c>
      <c r="I2747" s="4" t="s">
        <v>14242</v>
      </c>
      <c r="J2747" s="4" t="s">
        <v>18397</v>
      </c>
      <c r="K2747" s="4" t="s">
        <v>44</v>
      </c>
      <c r="L2747" s="4" t="s">
        <v>352</v>
      </c>
      <c r="M2747" s="4" t="s">
        <v>4371</v>
      </c>
      <c r="N2747" s="4"/>
      <c r="O2747" s="4" t="s">
        <v>20453</v>
      </c>
      <c r="P2747" s="2" t="s">
        <v>20454</v>
      </c>
      <c r="Q2747" s="2" t="s">
        <v>20455</v>
      </c>
      <c r="R2747" s="4" t="s">
        <v>50</v>
      </c>
      <c r="S2747" s="4" t="s">
        <v>20456</v>
      </c>
      <c r="T2747" s="4" t="s">
        <v>402</v>
      </c>
      <c r="U2747" s="4"/>
      <c r="V2747" s="4"/>
      <c r="W2747" s="4" t="s">
        <v>75</v>
      </c>
      <c r="X2747" s="2" t="s">
        <v>20457</v>
      </c>
      <c r="Y2747" s="4" t="s">
        <v>77</v>
      </c>
      <c r="Z2747" s="4"/>
      <c r="AA2747" s="4"/>
      <c r="AB2747" s="4"/>
    </row>
    <row r="2748" customFormat="false" ht="75" hidden="false" customHeight="true" outlineLevel="0" collapsed="false">
      <c r="A2748" s="4" t="s">
        <v>20458</v>
      </c>
      <c r="B2748" s="4" t="s">
        <v>16904</v>
      </c>
      <c r="C2748" s="4" t="s">
        <v>20459</v>
      </c>
      <c r="D2748" s="4" t="n">
        <v>2018</v>
      </c>
      <c r="E2748" s="4" t="s">
        <v>91</v>
      </c>
      <c r="F2748" s="4" t="s">
        <v>16467</v>
      </c>
      <c r="G2748" s="4" t="str">
        <f aca="false">IF(LEFT(I2748,3)="R1 ","L6",IF(D2748&gt;=2014,"L1",IF(D2748&gt;=1998,"L2",IF(D2748&gt;=1987,"L3",IF(D2748&gt;=1978,"L4",IF(D2748&gt;=1965,"L5","L6"))))))</f>
        <v>L1</v>
      </c>
      <c r="H2748" s="4" t="str">
        <f aca="false">IFERROR(INDEX(Lanes!$C$2:$C$60,MATCH(LEFT(I2748,FIND(" ",I2748)-1),Lanes!$A$2:$A$60,0)),"?")</f>
        <v>Core</v>
      </c>
      <c r="I2748" s="4" t="s">
        <v>16811</v>
      </c>
      <c r="J2748" s="4" t="s">
        <v>10545</v>
      </c>
      <c r="K2748" s="4" t="s">
        <v>471</v>
      </c>
      <c r="L2748" s="4" t="s">
        <v>352</v>
      </c>
      <c r="M2748" s="4" t="s">
        <v>4371</v>
      </c>
      <c r="N2748" s="4"/>
      <c r="O2748" s="4" t="s">
        <v>20460</v>
      </c>
      <c r="P2748" s="2" t="s">
        <v>20461</v>
      </c>
      <c r="Q2748" s="2" t="s">
        <v>20462</v>
      </c>
      <c r="R2748" s="4" t="s">
        <v>50</v>
      </c>
      <c r="S2748" s="4" t="s">
        <v>20463</v>
      </c>
      <c r="T2748" s="4" t="s">
        <v>107</v>
      </c>
      <c r="U2748" s="4"/>
      <c r="V2748" s="4"/>
      <c r="W2748" s="4" t="s">
        <v>75</v>
      </c>
      <c r="X2748" s="2" t="s">
        <v>20457</v>
      </c>
      <c r="Y2748" s="4" t="s">
        <v>77</v>
      </c>
      <c r="Z2748" s="4"/>
      <c r="AA2748" s="4"/>
      <c r="AB2748" s="4"/>
    </row>
    <row r="2749" customFormat="false" ht="75" hidden="false" customHeight="true" outlineLevel="0" collapsed="false">
      <c r="A2749" s="4" t="s">
        <v>20464</v>
      </c>
      <c r="B2749" s="4" t="s">
        <v>20465</v>
      </c>
      <c r="C2749" s="4" t="s">
        <v>20466</v>
      </c>
      <c r="D2749" s="4" t="n">
        <v>2023</v>
      </c>
      <c r="E2749" s="4" t="s">
        <v>91</v>
      </c>
      <c r="F2749" s="4" t="s">
        <v>20423</v>
      </c>
      <c r="G2749" s="4" t="str">
        <f aca="false">IF(LEFT(I2749,3)="R1 ","L6",IF(D2749&gt;=2014,"L1",IF(D2749&gt;=1998,"L2",IF(D2749&gt;=1987,"L3",IF(D2749&gt;=1978,"L4",IF(D2749&gt;=1965,"L5","L6"))))))</f>
        <v>L1</v>
      </c>
      <c r="H2749" s="4" t="str">
        <f aca="false">IFERROR(INDEX(Lanes!$C$2:$C$60,MATCH(LEFT(I2749,FIND(" ",I2749)-1),Lanes!$A$2:$A$60,0)),"?")</f>
        <v>Core</v>
      </c>
      <c r="I2749" s="4" t="s">
        <v>16811</v>
      </c>
      <c r="J2749" s="4"/>
      <c r="K2749" s="4" t="s">
        <v>925</v>
      </c>
      <c r="L2749" s="4" t="s">
        <v>753</v>
      </c>
      <c r="M2749" s="4" t="s">
        <v>20467</v>
      </c>
      <c r="N2749" s="4"/>
      <c r="O2749" s="4" t="s">
        <v>20468</v>
      </c>
      <c r="P2749" s="2" t="s">
        <v>20469</v>
      </c>
      <c r="Q2749" s="2" t="s">
        <v>20470</v>
      </c>
      <c r="R2749" s="4" t="s">
        <v>391</v>
      </c>
      <c r="S2749" s="4" t="s">
        <v>20471</v>
      </c>
      <c r="T2749" s="4" t="s">
        <v>402</v>
      </c>
      <c r="U2749" s="4"/>
      <c r="V2749" s="4"/>
      <c r="W2749" s="4"/>
      <c r="X2749" s="2" t="s">
        <v>20472</v>
      </c>
      <c r="Y2749" s="4" t="s">
        <v>54</v>
      </c>
      <c r="Z2749" s="4"/>
      <c r="AA2749" s="4"/>
      <c r="AB2749" s="4"/>
    </row>
    <row r="2750" customFormat="false" ht="75" hidden="false" customHeight="true" outlineLevel="0" collapsed="false">
      <c r="A2750" s="4" t="s">
        <v>20473</v>
      </c>
      <c r="B2750" s="4" t="s">
        <v>20474</v>
      </c>
      <c r="C2750" s="4" t="s">
        <v>20475</v>
      </c>
      <c r="D2750" s="4" t="n">
        <v>2016</v>
      </c>
      <c r="E2750" s="4" t="s">
        <v>413</v>
      </c>
      <c r="F2750" s="4" t="s">
        <v>20476</v>
      </c>
      <c r="G2750" s="4" t="str">
        <f aca="false">IF(LEFT(I2750,3)="R1 ","L6",IF(D2750&gt;=2014,"L1",IF(D2750&gt;=1998,"L2",IF(D2750&gt;=1987,"L3",IF(D2750&gt;=1978,"L4",IF(D2750&gt;=1965,"L5","L6"))))))</f>
        <v>L1</v>
      </c>
      <c r="H2750" s="4" t="str">
        <f aca="false">IFERROR(INDEX(Lanes!$C$2:$C$60,MATCH(LEFT(I2750,FIND(" ",I2750)-1),Lanes!$A$2:$A$60,0)),"?")</f>
        <v>Core</v>
      </c>
      <c r="I2750" s="4" t="s">
        <v>16811</v>
      </c>
      <c r="J2750" s="4"/>
      <c r="K2750" s="4" t="s">
        <v>501</v>
      </c>
      <c r="L2750" s="4" t="s">
        <v>887</v>
      </c>
      <c r="M2750" s="4" t="s">
        <v>12953</v>
      </c>
      <c r="N2750" s="4"/>
      <c r="O2750" s="4" t="s">
        <v>20477</v>
      </c>
      <c r="P2750" s="2" t="s">
        <v>20478</v>
      </c>
      <c r="Q2750" s="2" t="s">
        <v>20479</v>
      </c>
      <c r="R2750" s="4" t="s">
        <v>50</v>
      </c>
      <c r="S2750" s="4" t="s">
        <v>20480</v>
      </c>
      <c r="T2750" s="4" t="s">
        <v>402</v>
      </c>
      <c r="U2750" s="4"/>
      <c r="V2750" s="4"/>
      <c r="W2750" s="4"/>
      <c r="X2750" s="2" t="s">
        <v>20481</v>
      </c>
      <c r="Y2750" s="4" t="s">
        <v>77</v>
      </c>
      <c r="Z2750" s="4"/>
      <c r="AA2750" s="4"/>
      <c r="AB2750" s="4"/>
    </row>
    <row r="2751" customFormat="false" ht="75" hidden="false" customHeight="true" outlineLevel="0" collapsed="false">
      <c r="A2751" s="4" t="s">
        <v>20482</v>
      </c>
      <c r="B2751" s="4" t="s">
        <v>20474</v>
      </c>
      <c r="C2751" s="4" t="s">
        <v>20483</v>
      </c>
      <c r="D2751" s="4" t="n">
        <v>2017</v>
      </c>
      <c r="E2751" s="4" t="s">
        <v>91</v>
      </c>
      <c r="F2751" s="4" t="s">
        <v>20476</v>
      </c>
      <c r="G2751" s="4" t="str">
        <f aca="false">IF(LEFT(I2751,3)="R1 ","L6",IF(D2751&gt;=2014,"L1",IF(D2751&gt;=1998,"L2",IF(D2751&gt;=1987,"L3",IF(D2751&gt;=1978,"L4",IF(D2751&gt;=1965,"L5","L6"))))))</f>
        <v>L1</v>
      </c>
      <c r="H2751" s="4" t="str">
        <f aca="false">IFERROR(INDEX(Lanes!$C$2:$C$60,MATCH(LEFT(I2751,FIND(" ",I2751)-1),Lanes!$A$2:$A$60,0)),"?")</f>
        <v>Core</v>
      </c>
      <c r="I2751" s="4" t="s">
        <v>16811</v>
      </c>
      <c r="J2751" s="4"/>
      <c r="K2751" s="4" t="s">
        <v>501</v>
      </c>
      <c r="L2751" s="4" t="s">
        <v>887</v>
      </c>
      <c r="M2751" s="4" t="s">
        <v>12953</v>
      </c>
      <c r="N2751" s="4"/>
      <c r="O2751" s="4" t="s">
        <v>20484</v>
      </c>
      <c r="P2751" s="2" t="s">
        <v>20485</v>
      </c>
      <c r="Q2751" s="2" t="s">
        <v>20486</v>
      </c>
      <c r="R2751" s="4" t="s">
        <v>50</v>
      </c>
      <c r="S2751" s="4" t="s">
        <v>20487</v>
      </c>
      <c r="T2751" s="4" t="s">
        <v>107</v>
      </c>
      <c r="U2751" s="4"/>
      <c r="V2751" s="4"/>
      <c r="W2751" s="4"/>
      <c r="X2751" s="2" t="s">
        <v>20481</v>
      </c>
      <c r="Y2751" s="4" t="s">
        <v>77</v>
      </c>
      <c r="Z2751" s="4"/>
      <c r="AA2751" s="4"/>
      <c r="AB2751" s="4"/>
    </row>
    <row r="2752" customFormat="false" ht="75" hidden="false" customHeight="true" outlineLevel="0" collapsed="false">
      <c r="A2752" s="4" t="s">
        <v>20488</v>
      </c>
      <c r="B2752" s="4" t="s">
        <v>20474</v>
      </c>
      <c r="C2752" s="4" t="s">
        <v>20489</v>
      </c>
      <c r="D2752" s="4" t="n">
        <v>2021</v>
      </c>
      <c r="E2752" s="4" t="s">
        <v>91</v>
      </c>
      <c r="F2752" s="4" t="s">
        <v>20476</v>
      </c>
      <c r="G2752" s="4" t="str">
        <f aca="false">IF(LEFT(I2752,3)="R1 ","L6",IF(D2752&gt;=2014,"L1",IF(D2752&gt;=1998,"L2",IF(D2752&gt;=1987,"L3",IF(D2752&gt;=1978,"L4",IF(D2752&gt;=1965,"L5","L6"))))))</f>
        <v>L1</v>
      </c>
      <c r="H2752" s="4" t="str">
        <f aca="false">IFERROR(INDEX(Lanes!$C$2:$C$60,MATCH(LEFT(I2752,FIND(" ",I2752)-1),Lanes!$A$2:$A$60,0)),"?")</f>
        <v>Core</v>
      </c>
      <c r="I2752" s="4" t="s">
        <v>16811</v>
      </c>
      <c r="J2752" s="4"/>
      <c r="K2752" s="4" t="s">
        <v>501</v>
      </c>
      <c r="L2752" s="4" t="s">
        <v>887</v>
      </c>
      <c r="M2752" s="4" t="s">
        <v>12953</v>
      </c>
      <c r="N2752" s="4"/>
      <c r="O2752" s="4" t="s">
        <v>20477</v>
      </c>
      <c r="P2752" s="2" t="s">
        <v>20490</v>
      </c>
      <c r="Q2752" s="2" t="s">
        <v>20491</v>
      </c>
      <c r="R2752" s="4" t="s">
        <v>50</v>
      </c>
      <c r="S2752" s="4" t="s">
        <v>20492</v>
      </c>
      <c r="T2752" s="4" t="s">
        <v>107</v>
      </c>
      <c r="U2752" s="4"/>
      <c r="V2752" s="4"/>
      <c r="W2752" s="4"/>
      <c r="X2752" s="2" t="s">
        <v>20481</v>
      </c>
      <c r="Y2752" s="4" t="s">
        <v>77</v>
      </c>
      <c r="Z2752" s="4"/>
      <c r="AA2752" s="4"/>
      <c r="AB2752" s="4"/>
    </row>
    <row r="2753" customFormat="false" ht="75" hidden="false" customHeight="true" outlineLevel="0" collapsed="false">
      <c r="A2753" s="4" t="s">
        <v>20493</v>
      </c>
      <c r="B2753" s="4" t="s">
        <v>20474</v>
      </c>
      <c r="C2753" s="4" t="s">
        <v>20494</v>
      </c>
      <c r="D2753" s="4" t="n">
        <v>2025</v>
      </c>
      <c r="E2753" s="4" t="s">
        <v>91</v>
      </c>
      <c r="F2753" s="4" t="s">
        <v>12721</v>
      </c>
      <c r="G2753" s="4" t="str">
        <f aca="false">IF(LEFT(I2753,3)="R1 ","L6",IF(D2753&gt;=2014,"L1",IF(D2753&gt;=1998,"L2",IF(D2753&gt;=1987,"L3",IF(D2753&gt;=1978,"L4",IF(D2753&gt;=1965,"L5","L6"))))))</f>
        <v>L1</v>
      </c>
      <c r="H2753" s="4" t="str">
        <f aca="false">IFERROR(INDEX(Lanes!$C$2:$C$60,MATCH(LEFT(I2753,FIND(" ",I2753)-1),Lanes!$A$2:$A$60,0)),"?")</f>
        <v>Core</v>
      </c>
      <c r="I2753" s="4" t="s">
        <v>16811</v>
      </c>
      <c r="J2753" s="4"/>
      <c r="K2753" s="4" t="s">
        <v>501</v>
      </c>
      <c r="L2753" s="4" t="s">
        <v>887</v>
      </c>
      <c r="M2753" s="4" t="s">
        <v>12953</v>
      </c>
      <c r="N2753" s="4"/>
      <c r="O2753" s="4" t="s">
        <v>20495</v>
      </c>
      <c r="P2753" s="2" t="s">
        <v>20496</v>
      </c>
      <c r="Q2753" s="2" t="s">
        <v>20497</v>
      </c>
      <c r="R2753" s="4" t="s">
        <v>50</v>
      </c>
      <c r="S2753" s="4" t="s">
        <v>20498</v>
      </c>
      <c r="T2753" s="4" t="s">
        <v>107</v>
      </c>
      <c r="U2753" s="4"/>
      <c r="V2753" s="4" t="s">
        <v>17872</v>
      </c>
      <c r="W2753" s="4"/>
      <c r="X2753" s="2" t="s">
        <v>20499</v>
      </c>
      <c r="Y2753" s="4" t="s">
        <v>77</v>
      </c>
      <c r="Z2753" s="4"/>
      <c r="AA2753" s="4"/>
      <c r="AB2753" s="4"/>
    </row>
    <row r="2754" customFormat="false" ht="75" hidden="false" customHeight="true" outlineLevel="0" collapsed="false">
      <c r="A2754" s="4" t="s">
        <v>20500</v>
      </c>
      <c r="B2754" s="4" t="s">
        <v>20501</v>
      </c>
      <c r="C2754" s="4" t="s">
        <v>20502</v>
      </c>
      <c r="D2754" s="4" t="n">
        <v>2020</v>
      </c>
      <c r="E2754" s="4" t="s">
        <v>91</v>
      </c>
      <c r="F2754" s="4" t="s">
        <v>17833</v>
      </c>
      <c r="G2754" s="4" t="str">
        <f aca="false">IF(LEFT(I2754,3)="R1 ","L6",IF(D2754&gt;=2014,"L1",IF(D2754&gt;=1998,"L2",IF(D2754&gt;=1987,"L3",IF(D2754&gt;=1978,"L4",IF(D2754&gt;=1965,"L5","L6"))))))</f>
        <v>L1</v>
      </c>
      <c r="H2754" s="4" t="str">
        <f aca="false">IFERROR(INDEX(Lanes!$C$2:$C$60,MATCH(LEFT(I2754,FIND(" ",I2754)-1),Lanes!$A$2:$A$60,0)),"?")</f>
        <v>Core</v>
      </c>
      <c r="I2754" s="4" t="s">
        <v>16811</v>
      </c>
      <c r="J2754" s="4" t="s">
        <v>10545</v>
      </c>
      <c r="K2754" s="4" t="s">
        <v>351</v>
      </c>
      <c r="L2754" s="4" t="s">
        <v>887</v>
      </c>
      <c r="M2754" s="4" t="s">
        <v>20503</v>
      </c>
      <c r="N2754" s="4"/>
      <c r="O2754" s="4" t="s">
        <v>20504</v>
      </c>
      <c r="P2754" s="2" t="s">
        <v>20505</v>
      </c>
      <c r="Q2754" s="2" t="s">
        <v>20506</v>
      </c>
      <c r="R2754" s="4" t="s">
        <v>50</v>
      </c>
      <c r="S2754" s="4" t="s">
        <v>20507</v>
      </c>
      <c r="T2754" s="4" t="s">
        <v>107</v>
      </c>
      <c r="U2754" s="4"/>
      <c r="V2754" s="4" t="s">
        <v>14855</v>
      </c>
      <c r="W2754" s="4"/>
      <c r="X2754" s="2" t="s">
        <v>20508</v>
      </c>
      <c r="Y2754" s="4" t="s">
        <v>54</v>
      </c>
      <c r="Z2754" s="4"/>
      <c r="AA2754" s="4"/>
      <c r="AB2754" s="4"/>
    </row>
    <row r="2755" customFormat="false" ht="75" hidden="false" customHeight="true" outlineLevel="0" collapsed="false">
      <c r="A2755" s="4" t="s">
        <v>20509</v>
      </c>
      <c r="B2755" s="4" t="s">
        <v>20501</v>
      </c>
      <c r="C2755" s="4" t="s">
        <v>20510</v>
      </c>
      <c r="D2755" s="4" t="n">
        <v>2024</v>
      </c>
      <c r="E2755" s="4" t="s">
        <v>91</v>
      </c>
      <c r="F2755" s="4" t="s">
        <v>17833</v>
      </c>
      <c r="G2755" s="4" t="str">
        <f aca="false">IF(LEFT(I2755,3)="R1 ","L6",IF(D2755&gt;=2014,"L1",IF(D2755&gt;=1998,"L2",IF(D2755&gt;=1987,"L3",IF(D2755&gt;=1978,"L4",IF(D2755&gt;=1965,"L5","L6"))))))</f>
        <v>L1</v>
      </c>
      <c r="H2755" s="4" t="str">
        <f aca="false">IFERROR(INDEX(Lanes!$C$2:$C$60,MATCH(LEFT(I2755,FIND(" ",I2755)-1),Lanes!$A$2:$A$60,0)),"?")</f>
        <v>Core</v>
      </c>
      <c r="I2755" s="4" t="s">
        <v>16811</v>
      </c>
      <c r="J2755" s="4" t="s">
        <v>10545</v>
      </c>
      <c r="K2755" s="4" t="s">
        <v>351</v>
      </c>
      <c r="L2755" s="4" t="s">
        <v>887</v>
      </c>
      <c r="M2755" s="4" t="s">
        <v>20503</v>
      </c>
      <c r="N2755" s="4"/>
      <c r="O2755" s="4" t="s">
        <v>20511</v>
      </c>
      <c r="P2755" s="2" t="s">
        <v>20512</v>
      </c>
      <c r="Q2755" s="2" t="s">
        <v>20513</v>
      </c>
      <c r="R2755" s="4" t="s">
        <v>50</v>
      </c>
      <c r="S2755" s="4" t="s">
        <v>20514</v>
      </c>
      <c r="T2755" s="4" t="s">
        <v>107</v>
      </c>
      <c r="U2755" s="4"/>
      <c r="V2755" s="4" t="s">
        <v>13079</v>
      </c>
      <c r="W2755" s="4"/>
      <c r="X2755" s="2" t="s">
        <v>20515</v>
      </c>
      <c r="Y2755" s="4" t="s">
        <v>77</v>
      </c>
      <c r="Z2755" s="4"/>
      <c r="AA2755" s="4"/>
      <c r="AB2755" s="4"/>
    </row>
    <row r="2756" customFormat="false" ht="75" hidden="false" customHeight="true" outlineLevel="0" collapsed="false">
      <c r="A2756" s="4" t="s">
        <v>20516</v>
      </c>
      <c r="B2756" s="4" t="s">
        <v>17042</v>
      </c>
      <c r="C2756" s="4" t="s">
        <v>20517</v>
      </c>
      <c r="D2756" s="4" t="n">
        <v>2016</v>
      </c>
      <c r="E2756" s="4" t="s">
        <v>91</v>
      </c>
      <c r="F2756" s="4" t="s">
        <v>20518</v>
      </c>
      <c r="G2756" s="4" t="str">
        <f aca="false">IF(LEFT(I2756,3)="R1 ","L6",IF(D2756&gt;=2014,"L1",IF(D2756&gt;=1998,"L2",IF(D2756&gt;=1987,"L3",IF(D2756&gt;=1978,"L4",IF(D2756&gt;=1965,"L5","L6"))))))</f>
        <v>L1</v>
      </c>
      <c r="H2756" s="4" t="str">
        <f aca="false">IFERROR(INDEX(Lanes!$C$2:$C$60,MATCH(LEFT(I2756,FIND(" ",I2756)-1),Lanes!$A$2:$A$60,0)),"?")</f>
        <v>Core</v>
      </c>
      <c r="I2756" s="4" t="s">
        <v>16811</v>
      </c>
      <c r="J2756" s="4"/>
      <c r="K2756" s="4" t="s">
        <v>501</v>
      </c>
      <c r="L2756" s="4" t="s">
        <v>2133</v>
      </c>
      <c r="M2756" s="4" t="s">
        <v>12684</v>
      </c>
      <c r="N2756" s="4"/>
      <c r="O2756" s="4" t="s">
        <v>20519</v>
      </c>
      <c r="P2756" s="2" t="s">
        <v>20520</v>
      </c>
      <c r="Q2756" s="2" t="s">
        <v>20521</v>
      </c>
      <c r="R2756" s="4" t="s">
        <v>50</v>
      </c>
      <c r="S2756" s="4" t="s">
        <v>20522</v>
      </c>
      <c r="T2756" s="4" t="s">
        <v>107</v>
      </c>
      <c r="U2756" s="4"/>
      <c r="V2756" s="4"/>
      <c r="W2756" s="4"/>
      <c r="X2756" s="2" t="s">
        <v>20523</v>
      </c>
      <c r="Y2756" s="4" t="s">
        <v>77</v>
      </c>
      <c r="Z2756" s="4"/>
      <c r="AA2756" s="4"/>
      <c r="AB2756" s="4"/>
    </row>
    <row r="2757" customFormat="false" ht="75" hidden="false" customHeight="true" outlineLevel="0" collapsed="false">
      <c r="A2757" s="4" t="s">
        <v>20524</v>
      </c>
      <c r="B2757" s="4" t="s">
        <v>17033</v>
      </c>
      <c r="C2757" s="4" t="s">
        <v>20525</v>
      </c>
      <c r="D2757" s="4" t="n">
        <v>2013</v>
      </c>
      <c r="E2757" s="4" t="s">
        <v>91</v>
      </c>
      <c r="F2757" s="4" t="s">
        <v>17035</v>
      </c>
      <c r="G2757" s="4" t="str">
        <f aca="false">IF(LEFT(I2757,3)="R1 ","L6",IF(D2757&gt;=2014,"L1",IF(D2757&gt;=1998,"L2",IF(D2757&gt;=1987,"L3",IF(D2757&gt;=1978,"L4",IF(D2757&gt;=1965,"L5","L6"))))))</f>
        <v>L2</v>
      </c>
      <c r="H2757" s="4" t="str">
        <f aca="false">IFERROR(INDEX(Lanes!$C$2:$C$60,MATCH(LEFT(I2757,FIND(" ",I2757)-1),Lanes!$A$2:$A$60,0)),"?")</f>
        <v>Core</v>
      </c>
      <c r="I2757" s="4" t="s">
        <v>16811</v>
      </c>
      <c r="J2757" s="4"/>
      <c r="K2757" s="4" t="s">
        <v>501</v>
      </c>
      <c r="L2757" s="4" t="s">
        <v>2133</v>
      </c>
      <c r="M2757" s="4" t="s">
        <v>12684</v>
      </c>
      <c r="N2757" s="4"/>
      <c r="O2757" s="4" t="s">
        <v>20526</v>
      </c>
      <c r="P2757" s="2" t="s">
        <v>20527</v>
      </c>
      <c r="Q2757" s="2" t="s">
        <v>20528</v>
      </c>
      <c r="R2757" s="4" t="s">
        <v>50</v>
      </c>
      <c r="S2757" s="4" t="s">
        <v>20529</v>
      </c>
      <c r="T2757" s="4" t="s">
        <v>52</v>
      </c>
      <c r="U2757" s="4"/>
      <c r="V2757" s="4"/>
      <c r="W2757" s="4"/>
      <c r="X2757" s="2" t="s">
        <v>20530</v>
      </c>
      <c r="Y2757" s="4" t="s">
        <v>54</v>
      </c>
      <c r="Z2757" s="4"/>
      <c r="AA2757" s="4"/>
      <c r="AB2757" s="4"/>
    </row>
    <row r="2758" customFormat="false" ht="75" hidden="false" customHeight="true" outlineLevel="0" collapsed="false">
      <c r="A2758" s="4" t="s">
        <v>20531</v>
      </c>
      <c r="B2758" s="4" t="s">
        <v>20532</v>
      </c>
      <c r="C2758" s="4" t="s">
        <v>20533</v>
      </c>
      <c r="D2758" s="4" t="n">
        <v>2018</v>
      </c>
      <c r="E2758" s="4" t="s">
        <v>413</v>
      </c>
      <c r="F2758" s="4" t="s">
        <v>20534</v>
      </c>
      <c r="G2758" s="4" t="str">
        <f aca="false">IF(LEFT(I2758,3)="R1 ","L6",IF(D2758&gt;=2014,"L1",IF(D2758&gt;=1998,"L2",IF(D2758&gt;=1987,"L3",IF(D2758&gt;=1978,"L4",IF(D2758&gt;=1965,"L5","L6"))))))</f>
        <v>L1</v>
      </c>
      <c r="H2758" s="4" t="str">
        <f aca="false">IFERROR(INDEX(Lanes!$C$2:$C$60,MATCH(LEFT(I2758,FIND(" ",I2758)-1),Lanes!$A$2:$A$60,0)),"?")</f>
        <v>Core</v>
      </c>
      <c r="I2758" s="4" t="s">
        <v>16811</v>
      </c>
      <c r="J2758" s="4"/>
      <c r="K2758" s="4" t="s">
        <v>925</v>
      </c>
      <c r="L2758" s="4" t="s">
        <v>352</v>
      </c>
      <c r="M2758" s="4" t="s">
        <v>353</v>
      </c>
      <c r="N2758" s="4"/>
      <c r="O2758" s="4" t="s">
        <v>20535</v>
      </c>
      <c r="P2758" s="2" t="s">
        <v>20536</v>
      </c>
      <c r="Q2758" s="2" t="s">
        <v>20537</v>
      </c>
      <c r="R2758" s="4" t="s">
        <v>50</v>
      </c>
      <c r="S2758" s="4" t="s">
        <v>20538</v>
      </c>
      <c r="T2758" s="4" t="s">
        <v>107</v>
      </c>
      <c r="U2758" s="4"/>
      <c r="V2758" s="4"/>
      <c r="W2758" s="4"/>
      <c r="X2758" s="2" t="s">
        <v>20539</v>
      </c>
      <c r="Y2758" s="4" t="s">
        <v>77</v>
      </c>
      <c r="Z2758" s="4"/>
      <c r="AA2758" s="4"/>
      <c r="AB2758" s="4"/>
    </row>
    <row r="2759" customFormat="false" ht="75" hidden="false" customHeight="true" outlineLevel="0" collapsed="false">
      <c r="A2759" s="4" t="s">
        <v>20540</v>
      </c>
      <c r="B2759" s="4" t="s">
        <v>20532</v>
      </c>
      <c r="C2759" s="4" t="s">
        <v>20541</v>
      </c>
      <c r="D2759" s="4" t="n">
        <v>2021</v>
      </c>
      <c r="E2759" s="4" t="s">
        <v>413</v>
      </c>
      <c r="F2759" s="4" t="s">
        <v>20534</v>
      </c>
      <c r="G2759" s="4" t="str">
        <f aca="false">IF(LEFT(I2759,3)="R1 ","L6",IF(D2759&gt;=2014,"L1",IF(D2759&gt;=1998,"L2",IF(D2759&gt;=1987,"L3",IF(D2759&gt;=1978,"L4",IF(D2759&gt;=1965,"L5","L6"))))))</f>
        <v>L1</v>
      </c>
      <c r="H2759" s="4" t="str">
        <f aca="false">IFERROR(INDEX(Lanes!$C$2:$C$60,MATCH(LEFT(I2759,FIND(" ",I2759)-1),Lanes!$A$2:$A$60,0)),"?")</f>
        <v>Core</v>
      </c>
      <c r="I2759" s="4" t="s">
        <v>16811</v>
      </c>
      <c r="J2759" s="4"/>
      <c r="K2759" s="4" t="s">
        <v>925</v>
      </c>
      <c r="L2759" s="4" t="s">
        <v>352</v>
      </c>
      <c r="M2759" s="4" t="s">
        <v>353</v>
      </c>
      <c r="N2759" s="4"/>
      <c r="O2759" s="4" t="s">
        <v>20542</v>
      </c>
      <c r="P2759" s="2" t="s">
        <v>20543</v>
      </c>
      <c r="Q2759" s="2" t="s">
        <v>20544</v>
      </c>
      <c r="R2759" s="4" t="s">
        <v>50</v>
      </c>
      <c r="S2759" s="4" t="s">
        <v>20545</v>
      </c>
      <c r="T2759" s="4" t="s">
        <v>107</v>
      </c>
      <c r="U2759" s="4"/>
      <c r="V2759" s="4"/>
      <c r="W2759" s="4"/>
      <c r="X2759" s="2" t="s">
        <v>20539</v>
      </c>
      <c r="Y2759" s="4" t="s">
        <v>77</v>
      </c>
      <c r="Z2759" s="4"/>
      <c r="AA2759" s="4"/>
      <c r="AB2759" s="4"/>
    </row>
    <row r="2760" customFormat="false" ht="75" hidden="false" customHeight="true" outlineLevel="0" collapsed="false">
      <c r="A2760" s="4" t="s">
        <v>20546</v>
      </c>
      <c r="B2760" s="4" t="s">
        <v>20547</v>
      </c>
      <c r="C2760" s="4" t="s">
        <v>20547</v>
      </c>
      <c r="D2760" s="4" t="n">
        <v>2026</v>
      </c>
      <c r="E2760" s="4" t="s">
        <v>91</v>
      </c>
      <c r="F2760" s="4" t="s">
        <v>12191</v>
      </c>
      <c r="G2760" s="4" t="str">
        <f aca="false">IF(LEFT(I2760,3)="R1 ","L6",IF(D2760&gt;=2014,"L1",IF(D2760&gt;=1998,"L2",IF(D2760&gt;=1987,"L3",IF(D2760&gt;=1978,"L4",IF(D2760&gt;=1965,"L5","L6"))))))</f>
        <v>L1</v>
      </c>
      <c r="H2760" s="4" t="str">
        <f aca="false">IFERROR(INDEX(Lanes!$C$2:$C$60,MATCH(LEFT(I2760,FIND(" ",I2760)-1),Lanes!$A$2:$A$60,0)),"?")</f>
        <v>Core</v>
      </c>
      <c r="I2760" s="4" t="s">
        <v>16811</v>
      </c>
      <c r="J2760" s="4"/>
      <c r="K2760" s="4" t="s">
        <v>544</v>
      </c>
      <c r="L2760" s="4" t="s">
        <v>753</v>
      </c>
      <c r="M2760" s="4" t="s">
        <v>316</v>
      </c>
      <c r="N2760" s="4"/>
      <c r="O2760" s="4" t="s">
        <v>20548</v>
      </c>
      <c r="P2760" s="2" t="s">
        <v>20549</v>
      </c>
      <c r="Q2760" s="2" t="s">
        <v>20550</v>
      </c>
      <c r="R2760" s="4" t="s">
        <v>50</v>
      </c>
      <c r="S2760" s="4" t="s">
        <v>20547</v>
      </c>
      <c r="T2760" s="4" t="s">
        <v>402</v>
      </c>
      <c r="U2760" s="4"/>
      <c r="V2760" s="4" t="s">
        <v>11906</v>
      </c>
      <c r="W2760" s="4"/>
      <c r="X2760" s="2" t="s">
        <v>11906</v>
      </c>
      <c r="Y2760" s="4" t="s">
        <v>77</v>
      </c>
      <c r="Z2760" s="4"/>
      <c r="AA2760" s="4"/>
      <c r="AB2760" s="4"/>
    </row>
    <row r="2761" customFormat="false" ht="75" hidden="false" customHeight="true" outlineLevel="0" collapsed="false">
      <c r="A2761" s="4" t="s">
        <v>20551</v>
      </c>
      <c r="B2761" s="4" t="s">
        <v>20552</v>
      </c>
      <c r="C2761" s="4" t="s">
        <v>20553</v>
      </c>
      <c r="D2761" s="4" t="n">
        <v>2024</v>
      </c>
      <c r="E2761" s="4" t="s">
        <v>91</v>
      </c>
      <c r="F2761" s="4" t="s">
        <v>17587</v>
      </c>
      <c r="G2761" s="4" t="str">
        <f aca="false">IF(LEFT(I2761,3)="R1 ","L6",IF(D2761&gt;=2014,"L1",IF(D2761&gt;=1998,"L2",IF(D2761&gt;=1987,"L3",IF(D2761&gt;=1978,"L4",IF(D2761&gt;=1965,"L5","L6"))))))</f>
        <v>L1</v>
      </c>
      <c r="H2761" s="4" t="str">
        <f aca="false">IFERROR(INDEX(Lanes!$C$2:$C$60,MATCH(LEFT(I2761,FIND(" ",I2761)-1),Lanes!$A$2:$A$60,0)),"?")</f>
        <v>Core</v>
      </c>
      <c r="I2761" s="4" t="s">
        <v>16811</v>
      </c>
      <c r="J2761" s="4"/>
      <c r="K2761" s="4" t="s">
        <v>925</v>
      </c>
      <c r="L2761" s="4" t="s">
        <v>45</v>
      </c>
      <c r="M2761" s="4" t="s">
        <v>20554</v>
      </c>
      <c r="N2761" s="4"/>
      <c r="O2761" s="4" t="s">
        <v>20555</v>
      </c>
      <c r="P2761" s="2" t="s">
        <v>20556</v>
      </c>
      <c r="Q2761" s="2" t="s">
        <v>20557</v>
      </c>
      <c r="R2761" s="4" t="s">
        <v>391</v>
      </c>
      <c r="S2761" s="4" t="s">
        <v>20553</v>
      </c>
      <c r="T2761" s="4" t="s">
        <v>402</v>
      </c>
      <c r="U2761" s="4"/>
      <c r="V2761" s="4" t="s">
        <v>11870</v>
      </c>
      <c r="W2761" s="4"/>
      <c r="X2761" s="2" t="s">
        <v>11870</v>
      </c>
      <c r="Y2761" s="4" t="s">
        <v>77</v>
      </c>
      <c r="Z2761" s="4"/>
      <c r="AA2761" s="4"/>
      <c r="AB2761" s="4"/>
    </row>
    <row r="2762" customFormat="false" ht="75" hidden="false" customHeight="true" outlineLevel="0" collapsed="false">
      <c r="A2762" s="4" t="s">
        <v>20558</v>
      </c>
      <c r="B2762" s="4" t="s">
        <v>20559</v>
      </c>
      <c r="C2762" s="4" t="s">
        <v>20560</v>
      </c>
      <c r="D2762" s="4" t="n">
        <v>2025</v>
      </c>
      <c r="E2762" s="4" t="s">
        <v>91</v>
      </c>
      <c r="F2762" s="4" t="s">
        <v>11865</v>
      </c>
      <c r="G2762" s="4" t="str">
        <f aca="false">IF(LEFT(I2762,3)="R1 ","L6",IF(D2762&gt;=2014,"L1",IF(D2762&gt;=1998,"L2",IF(D2762&gt;=1987,"L3",IF(D2762&gt;=1978,"L4",IF(D2762&gt;=1965,"L5","L6"))))))</f>
        <v>L1</v>
      </c>
      <c r="H2762" s="4" t="str">
        <f aca="false">IFERROR(INDEX(Lanes!$C$2:$C$60,MATCH(LEFT(I2762,FIND(" ",I2762)-1),Lanes!$A$2:$A$60,0)),"?")</f>
        <v>Core</v>
      </c>
      <c r="I2762" s="4" t="s">
        <v>16811</v>
      </c>
      <c r="J2762" s="4"/>
      <c r="K2762" s="4" t="s">
        <v>925</v>
      </c>
      <c r="L2762" s="4" t="s">
        <v>2133</v>
      </c>
      <c r="M2762" s="4" t="s">
        <v>12684</v>
      </c>
      <c r="N2762" s="4"/>
      <c r="O2762" s="4" t="s">
        <v>20561</v>
      </c>
      <c r="P2762" s="2" t="s">
        <v>20562</v>
      </c>
      <c r="Q2762" s="2" t="s">
        <v>20563</v>
      </c>
      <c r="R2762" s="4" t="s">
        <v>50</v>
      </c>
      <c r="S2762" s="4" t="s">
        <v>20564</v>
      </c>
      <c r="T2762" s="4" t="s">
        <v>107</v>
      </c>
      <c r="U2762" s="4"/>
      <c r="V2762" s="4" t="s">
        <v>16645</v>
      </c>
      <c r="W2762" s="4"/>
      <c r="X2762" s="2" t="s">
        <v>16645</v>
      </c>
      <c r="Y2762" s="4" t="s">
        <v>77</v>
      </c>
      <c r="Z2762" s="4"/>
      <c r="AA2762" s="4"/>
      <c r="AB2762" s="4"/>
    </row>
    <row r="2763" customFormat="false" ht="75" hidden="false" customHeight="true" outlineLevel="0" collapsed="false">
      <c r="A2763" s="4" t="s">
        <v>20565</v>
      </c>
      <c r="B2763" s="4" t="s">
        <v>20566</v>
      </c>
      <c r="C2763" s="4" t="s">
        <v>20567</v>
      </c>
      <c r="D2763" s="4" t="n">
        <v>2026</v>
      </c>
      <c r="E2763" s="4" t="s">
        <v>91</v>
      </c>
      <c r="F2763" s="4" t="s">
        <v>20568</v>
      </c>
      <c r="G2763" s="4" t="str">
        <f aca="false">IF(LEFT(I2763,3)="R1 ","L6",IF(D2763&gt;=2014,"L1",IF(D2763&gt;=1998,"L2",IF(D2763&gt;=1987,"L3",IF(D2763&gt;=1978,"L4",IF(D2763&gt;=1965,"L5","L6"))))))</f>
        <v>L1</v>
      </c>
      <c r="H2763" s="4" t="str">
        <f aca="false">IFERROR(INDEX(Lanes!$C$2:$C$60,MATCH(LEFT(I2763,FIND(" ",I2763)-1),Lanes!$A$2:$A$60,0)),"?")</f>
        <v>Core</v>
      </c>
      <c r="I2763" s="4" t="s">
        <v>16811</v>
      </c>
      <c r="J2763" s="4"/>
      <c r="K2763" s="4" t="s">
        <v>925</v>
      </c>
      <c r="L2763" s="4" t="s">
        <v>753</v>
      </c>
      <c r="M2763" s="4" t="s">
        <v>316</v>
      </c>
      <c r="N2763" s="4"/>
      <c r="O2763" s="4" t="s">
        <v>20569</v>
      </c>
      <c r="P2763" s="2" t="s">
        <v>20570</v>
      </c>
      <c r="Q2763" s="2" t="s">
        <v>20571</v>
      </c>
      <c r="R2763" s="4" t="s">
        <v>50</v>
      </c>
      <c r="S2763" s="4" t="s">
        <v>20572</v>
      </c>
      <c r="T2763" s="4" t="s">
        <v>402</v>
      </c>
      <c r="U2763" s="4"/>
      <c r="V2763" s="4" t="s">
        <v>20573</v>
      </c>
      <c r="W2763" s="4"/>
      <c r="X2763" s="2" t="s">
        <v>20573</v>
      </c>
      <c r="Y2763" s="4" t="s">
        <v>77</v>
      </c>
      <c r="Z2763" s="4"/>
      <c r="AA2763" s="4"/>
      <c r="AB2763" s="4"/>
    </row>
    <row r="2764" customFormat="false" ht="75" hidden="false" customHeight="true" outlineLevel="0" collapsed="false">
      <c r="A2764" s="4" t="s">
        <v>20574</v>
      </c>
      <c r="B2764" s="4" t="s">
        <v>20575</v>
      </c>
      <c r="C2764" s="4" t="s">
        <v>20576</v>
      </c>
      <c r="D2764" s="4" t="n">
        <v>2025</v>
      </c>
      <c r="E2764" s="4" t="s">
        <v>91</v>
      </c>
      <c r="F2764" s="4" t="s">
        <v>10571</v>
      </c>
      <c r="G2764" s="4" t="str">
        <f aca="false">IF(LEFT(I2764,3)="R1 ","L6",IF(D2764&gt;=2014,"L1",IF(D2764&gt;=1998,"L2",IF(D2764&gt;=1987,"L3",IF(D2764&gt;=1978,"L4",IF(D2764&gt;=1965,"L5","L6"))))))</f>
        <v>L1</v>
      </c>
      <c r="H2764" s="4" t="str">
        <f aca="false">IFERROR(INDEX(Lanes!$C$2:$C$60,MATCH(LEFT(I2764,FIND(" ",I2764)-1),Lanes!$A$2:$A$60,0)),"?")</f>
        <v>Core</v>
      </c>
      <c r="I2764" s="4" t="s">
        <v>11394</v>
      </c>
      <c r="J2764" s="4" t="s">
        <v>18397</v>
      </c>
      <c r="K2764" s="4" t="s">
        <v>445</v>
      </c>
      <c r="L2764" s="4" t="s">
        <v>516</v>
      </c>
      <c r="M2764" s="4" t="s">
        <v>10056</v>
      </c>
      <c r="N2764" s="4"/>
      <c r="O2764" s="4" t="s">
        <v>20577</v>
      </c>
      <c r="P2764" s="2" t="s">
        <v>20578</v>
      </c>
      <c r="Q2764" s="2" t="s">
        <v>20579</v>
      </c>
      <c r="R2764" s="4" t="s">
        <v>50</v>
      </c>
      <c r="S2764" s="4" t="s">
        <v>20580</v>
      </c>
      <c r="T2764" s="4" t="s">
        <v>107</v>
      </c>
      <c r="U2764" s="4"/>
      <c r="V2764" s="4" t="s">
        <v>12122</v>
      </c>
      <c r="W2764" s="4"/>
      <c r="X2764" s="2" t="s">
        <v>12122</v>
      </c>
      <c r="Y2764" s="4" t="s">
        <v>77</v>
      </c>
      <c r="Z2764" s="4"/>
      <c r="AA2764" s="4"/>
      <c r="AB2764" s="4"/>
    </row>
    <row r="2765" customFormat="false" ht="75" hidden="false" customHeight="true" outlineLevel="0" collapsed="false">
      <c r="A2765" s="4" t="s">
        <v>20581</v>
      </c>
      <c r="B2765" s="4" t="s">
        <v>20582</v>
      </c>
      <c r="C2765" s="4" t="s">
        <v>20583</v>
      </c>
      <c r="D2765" s="4" t="n">
        <v>2025</v>
      </c>
      <c r="E2765" s="4" t="s">
        <v>91</v>
      </c>
      <c r="F2765" s="4" t="s">
        <v>1142</v>
      </c>
      <c r="G2765" s="4" t="str">
        <f aca="false">IF(LEFT(I2765,3)="R1 ","L6",IF(D2765&gt;=2014,"L1",IF(D2765&gt;=1998,"L2",IF(D2765&gt;=1987,"L3",IF(D2765&gt;=1978,"L4",IF(D2765&gt;=1965,"L5","L6"))))))</f>
        <v>L1</v>
      </c>
      <c r="H2765" s="4" t="str">
        <f aca="false">IFERROR(INDEX(Lanes!$C$2:$C$60,MATCH(LEFT(I2765,FIND(" ",I2765)-1),Lanes!$A$2:$A$60,0)),"?")</f>
        <v>Core</v>
      </c>
      <c r="I2765" s="4" t="s">
        <v>16811</v>
      </c>
      <c r="J2765" s="4" t="s">
        <v>7454</v>
      </c>
      <c r="K2765" s="4" t="s">
        <v>351</v>
      </c>
      <c r="L2765" s="4" t="s">
        <v>753</v>
      </c>
      <c r="M2765" s="4" t="s">
        <v>316</v>
      </c>
      <c r="N2765" s="4"/>
      <c r="O2765" s="4" t="s">
        <v>20584</v>
      </c>
      <c r="P2765" s="2" t="s">
        <v>20585</v>
      </c>
      <c r="Q2765" s="2" t="s">
        <v>20586</v>
      </c>
      <c r="R2765" s="4" t="s">
        <v>50</v>
      </c>
      <c r="S2765" s="4" t="s">
        <v>20587</v>
      </c>
      <c r="T2765" s="4" t="s">
        <v>107</v>
      </c>
      <c r="U2765" s="4"/>
      <c r="V2765" s="4" t="s">
        <v>12616</v>
      </c>
      <c r="W2765" s="4"/>
      <c r="X2765" s="2" t="s">
        <v>20588</v>
      </c>
      <c r="Y2765" s="4" t="s">
        <v>54</v>
      </c>
      <c r="Z2765" s="4"/>
      <c r="AA2765" s="4"/>
      <c r="AB2765" s="4"/>
    </row>
    <row r="2766" customFormat="false" ht="75" hidden="false" customHeight="true" outlineLevel="0" collapsed="false">
      <c r="A2766" s="4" t="s">
        <v>20589</v>
      </c>
      <c r="B2766" s="4" t="s">
        <v>20590</v>
      </c>
      <c r="C2766" s="4" t="s">
        <v>20591</v>
      </c>
      <c r="D2766" s="4" t="n">
        <v>2023</v>
      </c>
      <c r="E2766" s="4" t="s">
        <v>91</v>
      </c>
      <c r="F2766" s="4" t="s">
        <v>1298</v>
      </c>
      <c r="G2766" s="4" t="str">
        <f aca="false">IF(LEFT(I2766,3)="R1 ","L6",IF(D2766&gt;=2014,"L1",IF(D2766&gt;=1998,"L2",IF(D2766&gt;=1987,"L3",IF(D2766&gt;=1978,"L4",IF(D2766&gt;=1965,"L5","L6"))))))</f>
        <v>L1</v>
      </c>
      <c r="H2766" s="4" t="str">
        <f aca="false">IFERROR(INDEX(Lanes!$C$2:$C$60,MATCH(LEFT(I2766,FIND(" ",I2766)-1),Lanes!$A$2:$A$60,0)),"?")</f>
        <v>Core</v>
      </c>
      <c r="I2766" s="4" t="s">
        <v>16811</v>
      </c>
      <c r="J2766" s="4"/>
      <c r="K2766" s="4" t="s">
        <v>925</v>
      </c>
      <c r="L2766" s="4" t="s">
        <v>472</v>
      </c>
      <c r="M2766" s="4" t="s">
        <v>1565</v>
      </c>
      <c r="N2766" s="4"/>
      <c r="O2766" s="4" t="s">
        <v>20592</v>
      </c>
      <c r="P2766" s="2" t="s">
        <v>20593</v>
      </c>
      <c r="Q2766" s="2" t="s">
        <v>20594</v>
      </c>
      <c r="R2766" s="4" t="s">
        <v>50</v>
      </c>
      <c r="S2766" s="4" t="s">
        <v>20595</v>
      </c>
      <c r="T2766" s="4" t="s">
        <v>107</v>
      </c>
      <c r="U2766" s="4"/>
      <c r="V2766" s="4" t="s">
        <v>11558</v>
      </c>
      <c r="W2766" s="4"/>
      <c r="X2766" s="2" t="s">
        <v>20596</v>
      </c>
      <c r="Y2766" s="4" t="s">
        <v>54</v>
      </c>
      <c r="Z2766" s="4"/>
      <c r="AA2766" s="4"/>
      <c r="AB2766" s="4"/>
    </row>
    <row r="2767" customFormat="false" ht="75" hidden="false" customHeight="true" outlineLevel="0" collapsed="false">
      <c r="A2767" s="4" t="s">
        <v>20597</v>
      </c>
      <c r="B2767" s="4" t="s">
        <v>16885</v>
      </c>
      <c r="C2767" s="4" t="s">
        <v>16275</v>
      </c>
      <c r="D2767" s="4" t="n">
        <v>2024</v>
      </c>
      <c r="E2767" s="4" t="s">
        <v>413</v>
      </c>
      <c r="F2767" s="4" t="s">
        <v>1142</v>
      </c>
      <c r="G2767" s="4" t="str">
        <f aca="false">IF(LEFT(I2767,3)="R1 ","L6",IF(D2767&gt;=2014,"L1",IF(D2767&gt;=1998,"L2",IF(D2767&gt;=1987,"L3",IF(D2767&gt;=1978,"L4",IF(D2767&gt;=1965,"L5","L6"))))))</f>
        <v>L1</v>
      </c>
      <c r="H2767" s="4" t="str">
        <f aca="false">IFERROR(INDEX(Lanes!$C$2:$C$60,MATCH(LEFT(I2767,FIND(" ",I2767)-1),Lanes!$A$2:$A$60,0)),"?")</f>
        <v>Core</v>
      </c>
      <c r="I2767" s="4" t="s">
        <v>16811</v>
      </c>
      <c r="J2767" s="4"/>
      <c r="K2767" s="4" t="s">
        <v>544</v>
      </c>
      <c r="L2767" s="4" t="s">
        <v>352</v>
      </c>
      <c r="M2767" s="4" t="s">
        <v>6394</v>
      </c>
      <c r="N2767" s="4"/>
      <c r="O2767" s="4" t="s">
        <v>20598</v>
      </c>
      <c r="P2767" s="2" t="s">
        <v>20599</v>
      </c>
      <c r="Q2767" s="2" t="s">
        <v>20600</v>
      </c>
      <c r="R2767" s="4" t="s">
        <v>50</v>
      </c>
      <c r="S2767" s="4" t="s">
        <v>20601</v>
      </c>
      <c r="T2767" s="4" t="s">
        <v>402</v>
      </c>
      <c r="U2767" s="4"/>
      <c r="V2767" s="4" t="s">
        <v>12474</v>
      </c>
      <c r="W2767" s="4" t="s">
        <v>75</v>
      </c>
      <c r="X2767" s="2" t="s">
        <v>20602</v>
      </c>
      <c r="Y2767" s="4" t="s">
        <v>54</v>
      </c>
      <c r="Z2767" s="4"/>
      <c r="AA2767" s="4"/>
      <c r="AB2767" s="4"/>
    </row>
    <row r="2768" customFormat="false" ht="75" hidden="false" customHeight="true" outlineLevel="0" collapsed="false">
      <c r="A2768" s="4" t="s">
        <v>20603</v>
      </c>
      <c r="B2768" s="4" t="s">
        <v>16876</v>
      </c>
      <c r="C2768" s="4" t="s">
        <v>20604</v>
      </c>
      <c r="D2768" s="4" t="n">
        <v>2022</v>
      </c>
      <c r="E2768" s="4" t="s">
        <v>91</v>
      </c>
      <c r="F2768" s="4" t="s">
        <v>1142</v>
      </c>
      <c r="G2768" s="4" t="str">
        <f aca="false">IF(LEFT(I2768,3)="R1 ","L6",IF(D2768&gt;=2014,"L1",IF(D2768&gt;=1998,"L2",IF(D2768&gt;=1987,"L3",IF(D2768&gt;=1978,"L4",IF(D2768&gt;=1965,"L5","L6"))))))</f>
        <v>L1</v>
      </c>
      <c r="H2768" s="4" t="str">
        <f aca="false">IFERROR(INDEX(Lanes!$C$2:$C$60,MATCH(LEFT(I2768,FIND(" ",I2768)-1),Lanes!$A$2:$A$60,0)),"?")</f>
        <v>Core</v>
      </c>
      <c r="I2768" s="4" t="s">
        <v>16811</v>
      </c>
      <c r="J2768" s="4"/>
      <c r="K2768" s="4" t="s">
        <v>925</v>
      </c>
      <c r="L2768" s="4" t="s">
        <v>352</v>
      </c>
      <c r="M2768" s="4" t="s">
        <v>20605</v>
      </c>
      <c r="N2768" s="4"/>
      <c r="O2768" s="4" t="s">
        <v>20606</v>
      </c>
      <c r="P2768" s="2" t="s">
        <v>20607</v>
      </c>
      <c r="Q2768" s="2" t="s">
        <v>20608</v>
      </c>
      <c r="R2768" s="4" t="s">
        <v>50</v>
      </c>
      <c r="S2768" s="4" t="s">
        <v>20604</v>
      </c>
      <c r="T2768" s="4" t="s">
        <v>402</v>
      </c>
      <c r="U2768" s="4"/>
      <c r="V2768" s="4" t="s">
        <v>12606</v>
      </c>
      <c r="W2768" s="4" t="s">
        <v>75</v>
      </c>
      <c r="X2768" s="2" t="s">
        <v>12606</v>
      </c>
      <c r="Y2768" s="4" t="s">
        <v>77</v>
      </c>
      <c r="Z2768" s="4"/>
      <c r="AA2768" s="4"/>
      <c r="AB2768" s="4"/>
    </row>
    <row r="2769" customFormat="false" ht="75" hidden="false" customHeight="true" outlineLevel="0" collapsed="false">
      <c r="A2769" s="4" t="s">
        <v>20609</v>
      </c>
      <c r="B2769" s="4" t="s">
        <v>20610</v>
      </c>
      <c r="C2769" s="4" t="s">
        <v>20611</v>
      </c>
      <c r="D2769" s="4" t="n">
        <v>2025</v>
      </c>
      <c r="E2769" s="4" t="s">
        <v>91</v>
      </c>
      <c r="F2769" s="4" t="s">
        <v>1142</v>
      </c>
      <c r="G2769" s="4" t="str">
        <f aca="false">IF(LEFT(I2769,3)="R1 ","L6",IF(D2769&gt;=2014,"L1",IF(D2769&gt;=1998,"L2",IF(D2769&gt;=1987,"L3",IF(D2769&gt;=1978,"L4",IF(D2769&gt;=1965,"L5","L6"))))))</f>
        <v>L1</v>
      </c>
      <c r="H2769" s="4" t="str">
        <f aca="false">IFERROR(INDEX(Lanes!$C$2:$C$60,MATCH(LEFT(I2769,FIND(" ",I2769)-1),Lanes!$A$2:$A$60,0)),"?")</f>
        <v>Core</v>
      </c>
      <c r="I2769" s="4" t="s">
        <v>16811</v>
      </c>
      <c r="J2769" s="4"/>
      <c r="K2769" s="4" t="s">
        <v>925</v>
      </c>
      <c r="L2769" s="4" t="s">
        <v>352</v>
      </c>
      <c r="M2769" s="4" t="s">
        <v>353</v>
      </c>
      <c r="N2769" s="4"/>
      <c r="O2769" s="4" t="s">
        <v>20612</v>
      </c>
      <c r="P2769" s="2" t="s">
        <v>20613</v>
      </c>
      <c r="Q2769" s="2" t="s">
        <v>20614</v>
      </c>
      <c r="R2769" s="4" t="s">
        <v>50</v>
      </c>
      <c r="S2769" s="4" t="s">
        <v>20615</v>
      </c>
      <c r="T2769" s="4" t="s">
        <v>402</v>
      </c>
      <c r="U2769" s="4"/>
      <c r="V2769" s="4" t="s">
        <v>16645</v>
      </c>
      <c r="W2769" s="4"/>
      <c r="X2769" s="2" t="s">
        <v>20616</v>
      </c>
      <c r="Y2769" s="4" t="s">
        <v>54</v>
      </c>
      <c r="Z2769" s="4"/>
      <c r="AA2769" s="4"/>
      <c r="AB2769" s="4"/>
    </row>
    <row r="2770" customFormat="false" ht="75" hidden="false" customHeight="true" outlineLevel="0" collapsed="false">
      <c r="A2770" s="4" t="s">
        <v>20617</v>
      </c>
      <c r="B2770" s="4" t="s">
        <v>20618</v>
      </c>
      <c r="C2770" s="4" t="s">
        <v>20619</v>
      </c>
      <c r="D2770" s="4" t="n">
        <v>2022</v>
      </c>
      <c r="E2770" s="4" t="s">
        <v>91</v>
      </c>
      <c r="F2770" s="4" t="s">
        <v>1142</v>
      </c>
      <c r="G2770" s="4" t="str">
        <f aca="false">IF(LEFT(I2770,3)="R1 ","L6",IF(D2770&gt;=2014,"L1",IF(D2770&gt;=1998,"L2",IF(D2770&gt;=1987,"L3",IF(D2770&gt;=1978,"L4",IF(D2770&gt;=1965,"L5","L6"))))))</f>
        <v>L1</v>
      </c>
      <c r="H2770" s="4" t="str">
        <f aca="false">IFERROR(INDEX(Lanes!$C$2:$C$60,MATCH(LEFT(I2770,FIND(" ",I2770)-1),Lanes!$A$2:$A$60,0)),"?")</f>
        <v>Core</v>
      </c>
      <c r="I2770" s="4" t="s">
        <v>16811</v>
      </c>
      <c r="J2770" s="4"/>
      <c r="K2770" s="4" t="s">
        <v>925</v>
      </c>
      <c r="L2770" s="4" t="s">
        <v>352</v>
      </c>
      <c r="M2770" s="4" t="s">
        <v>20620</v>
      </c>
      <c r="N2770" s="4"/>
      <c r="O2770" s="4" t="s">
        <v>20621</v>
      </c>
      <c r="P2770" s="2" t="s">
        <v>20622</v>
      </c>
      <c r="Q2770" s="2" t="s">
        <v>20623</v>
      </c>
      <c r="R2770" s="4" t="s">
        <v>50</v>
      </c>
      <c r="S2770" s="4" t="s">
        <v>20619</v>
      </c>
      <c r="T2770" s="4" t="s">
        <v>402</v>
      </c>
      <c r="U2770" s="4"/>
      <c r="V2770" s="4" t="s">
        <v>13302</v>
      </c>
      <c r="W2770" s="4"/>
      <c r="X2770" s="2" t="s">
        <v>20624</v>
      </c>
      <c r="Y2770" s="4" t="s">
        <v>54</v>
      </c>
      <c r="Z2770" s="4"/>
      <c r="AA2770" s="4"/>
      <c r="AB2770" s="4"/>
    </row>
    <row r="2771" customFormat="false" ht="75" hidden="false" customHeight="true" outlineLevel="0" collapsed="false">
      <c r="A2771" s="4" t="s">
        <v>20625</v>
      </c>
      <c r="B2771" s="4" t="s">
        <v>20618</v>
      </c>
      <c r="C2771" s="4" t="s">
        <v>20626</v>
      </c>
      <c r="D2771" s="4" t="n">
        <v>2023</v>
      </c>
      <c r="E2771" s="4" t="s">
        <v>91</v>
      </c>
      <c r="F2771" s="4" t="s">
        <v>1142</v>
      </c>
      <c r="G2771" s="4" t="str">
        <f aca="false">IF(LEFT(I2771,3)="R1 ","L6",IF(D2771&gt;=2014,"L1",IF(D2771&gt;=1998,"L2",IF(D2771&gt;=1987,"L3",IF(D2771&gt;=1978,"L4",IF(D2771&gt;=1965,"L5","L6"))))))</f>
        <v>L1</v>
      </c>
      <c r="H2771" s="4" t="str">
        <f aca="false">IFERROR(INDEX(Lanes!$C$2:$C$60,MATCH(LEFT(I2771,FIND(" ",I2771)-1),Lanes!$A$2:$A$60,0)),"?")</f>
        <v>Core</v>
      </c>
      <c r="I2771" s="4" t="s">
        <v>16811</v>
      </c>
      <c r="J2771" s="4"/>
      <c r="K2771" s="4" t="s">
        <v>925</v>
      </c>
      <c r="L2771" s="4" t="s">
        <v>352</v>
      </c>
      <c r="M2771" s="4" t="s">
        <v>20620</v>
      </c>
      <c r="N2771" s="4"/>
      <c r="O2771" s="4" t="s">
        <v>20627</v>
      </c>
      <c r="P2771" s="2" t="s">
        <v>20628</v>
      </c>
      <c r="Q2771" s="2" t="s">
        <v>20629</v>
      </c>
      <c r="R2771" s="4" t="s">
        <v>50</v>
      </c>
      <c r="S2771" s="4" t="s">
        <v>20626</v>
      </c>
      <c r="T2771" s="4" t="s">
        <v>402</v>
      </c>
      <c r="U2771" s="4"/>
      <c r="V2771" s="4" t="s">
        <v>20630</v>
      </c>
      <c r="W2771" s="4"/>
      <c r="X2771" s="2" t="s">
        <v>20631</v>
      </c>
      <c r="Y2771" s="4" t="s">
        <v>54</v>
      </c>
      <c r="Z2771" s="4"/>
      <c r="AA2771" s="4"/>
      <c r="AB2771" s="4"/>
    </row>
    <row r="2772" customFormat="false" ht="75" hidden="false" customHeight="true" outlineLevel="0" collapsed="false">
      <c r="A2772" s="4" t="s">
        <v>20632</v>
      </c>
      <c r="B2772" s="4" t="s">
        <v>20618</v>
      </c>
      <c r="C2772" s="4" t="s">
        <v>20633</v>
      </c>
      <c r="D2772" s="4" t="n">
        <v>2025</v>
      </c>
      <c r="E2772" s="4" t="s">
        <v>91</v>
      </c>
      <c r="F2772" s="4" t="s">
        <v>1142</v>
      </c>
      <c r="G2772" s="4" t="str">
        <f aca="false">IF(LEFT(I2772,3)="R1 ","L6",IF(D2772&gt;=2014,"L1",IF(D2772&gt;=1998,"L2",IF(D2772&gt;=1987,"L3",IF(D2772&gt;=1978,"L4",IF(D2772&gt;=1965,"L5","L6"))))))</f>
        <v>L1</v>
      </c>
      <c r="H2772" s="4" t="str">
        <f aca="false">IFERROR(INDEX(Lanes!$C$2:$C$60,MATCH(LEFT(I2772,FIND(" ",I2772)-1),Lanes!$A$2:$A$60,0)),"?")</f>
        <v>Core</v>
      </c>
      <c r="I2772" s="4" t="s">
        <v>16811</v>
      </c>
      <c r="J2772" s="4"/>
      <c r="K2772" s="4" t="s">
        <v>925</v>
      </c>
      <c r="L2772" s="4" t="s">
        <v>352</v>
      </c>
      <c r="M2772" s="4" t="s">
        <v>20620</v>
      </c>
      <c r="N2772" s="4"/>
      <c r="O2772" s="4" t="s">
        <v>20634</v>
      </c>
      <c r="P2772" s="2" t="s">
        <v>20635</v>
      </c>
      <c r="Q2772" s="2" t="s">
        <v>20636</v>
      </c>
      <c r="R2772" s="4" t="s">
        <v>50</v>
      </c>
      <c r="S2772" s="4" t="s">
        <v>20633</v>
      </c>
      <c r="T2772" s="4" t="s">
        <v>402</v>
      </c>
      <c r="U2772" s="4"/>
      <c r="V2772" s="4" t="s">
        <v>10576</v>
      </c>
      <c r="W2772" s="4"/>
      <c r="X2772" s="2" t="s">
        <v>20637</v>
      </c>
      <c r="Y2772" s="4" t="s">
        <v>54</v>
      </c>
      <c r="Z2772" s="4"/>
      <c r="AA2772" s="4"/>
      <c r="AB2772" s="4"/>
    </row>
    <row r="2773" customFormat="false" ht="75" hidden="false" customHeight="true" outlineLevel="0" collapsed="false">
      <c r="A2773" s="4" t="s">
        <v>20638</v>
      </c>
      <c r="B2773" s="4" t="s">
        <v>20618</v>
      </c>
      <c r="C2773" s="4" t="s">
        <v>20639</v>
      </c>
      <c r="D2773" s="4" t="n">
        <v>2026</v>
      </c>
      <c r="E2773" s="4" t="s">
        <v>91</v>
      </c>
      <c r="F2773" s="4" t="s">
        <v>1142</v>
      </c>
      <c r="G2773" s="4" t="str">
        <f aca="false">IF(LEFT(I2773,3)="R1 ","L6",IF(D2773&gt;=2014,"L1",IF(D2773&gt;=1998,"L2",IF(D2773&gt;=1987,"L3",IF(D2773&gt;=1978,"L4",IF(D2773&gt;=1965,"L5","L6"))))))</f>
        <v>L1</v>
      </c>
      <c r="H2773" s="4" t="str">
        <f aca="false">IFERROR(INDEX(Lanes!$C$2:$C$60,MATCH(LEFT(I2773,FIND(" ",I2773)-1),Lanes!$A$2:$A$60,0)),"?")</f>
        <v>Core</v>
      </c>
      <c r="I2773" s="4" t="s">
        <v>16811</v>
      </c>
      <c r="J2773" s="4"/>
      <c r="K2773" s="4" t="s">
        <v>925</v>
      </c>
      <c r="L2773" s="4" t="s">
        <v>352</v>
      </c>
      <c r="M2773" s="4" t="s">
        <v>20620</v>
      </c>
      <c r="N2773" s="4"/>
      <c r="O2773" s="4" t="s">
        <v>20640</v>
      </c>
      <c r="P2773" s="2" t="s">
        <v>20641</v>
      </c>
      <c r="Q2773" s="2" t="s">
        <v>20642</v>
      </c>
      <c r="R2773" s="4" t="s">
        <v>50</v>
      </c>
      <c r="S2773" s="4" t="s">
        <v>20643</v>
      </c>
      <c r="T2773" s="4" t="s">
        <v>107</v>
      </c>
      <c r="U2773" s="4"/>
      <c r="V2773" s="4" t="s">
        <v>11790</v>
      </c>
      <c r="W2773" s="4"/>
      <c r="X2773" s="2" t="s">
        <v>20644</v>
      </c>
      <c r="Y2773" s="4" t="s">
        <v>54</v>
      </c>
      <c r="Z2773" s="4"/>
      <c r="AA2773" s="4"/>
      <c r="AB2773" s="4"/>
    </row>
    <row r="2774" customFormat="false" ht="75" hidden="false" customHeight="true" outlineLevel="0" collapsed="false">
      <c r="A2774" s="4" t="s">
        <v>20645</v>
      </c>
      <c r="B2774" s="4" t="s">
        <v>20646</v>
      </c>
      <c r="C2774" s="4" t="s">
        <v>20647</v>
      </c>
      <c r="D2774" s="4" t="n">
        <v>2026</v>
      </c>
      <c r="E2774" s="4" t="s">
        <v>91</v>
      </c>
      <c r="F2774" s="4" t="s">
        <v>11545</v>
      </c>
      <c r="G2774" s="4" t="str">
        <f aca="false">IF(LEFT(I2774,3)="R1 ","L6",IF(D2774&gt;=2014,"L1",IF(D2774&gt;=1998,"L2",IF(D2774&gt;=1987,"L3",IF(D2774&gt;=1978,"L4",IF(D2774&gt;=1965,"L5","L6"))))))</f>
        <v>L1</v>
      </c>
      <c r="H2774" s="4" t="str">
        <f aca="false">IFERROR(INDEX(Lanes!$C$2:$C$60,MATCH(LEFT(I2774,FIND(" ",I2774)-1),Lanes!$A$2:$A$60,0)),"?")</f>
        <v>Core</v>
      </c>
      <c r="I2774" s="4" t="s">
        <v>16811</v>
      </c>
      <c r="J2774" s="4" t="s">
        <v>11386</v>
      </c>
      <c r="K2774" s="4" t="s">
        <v>544</v>
      </c>
      <c r="L2774" s="4" t="s">
        <v>10491</v>
      </c>
      <c r="M2774" s="4" t="s">
        <v>20648</v>
      </c>
      <c r="N2774" s="4"/>
      <c r="O2774" s="4" t="s">
        <v>20649</v>
      </c>
      <c r="P2774" s="2" t="s">
        <v>20650</v>
      </c>
      <c r="Q2774" s="2" t="s">
        <v>20651</v>
      </c>
      <c r="R2774" s="4" t="s">
        <v>50</v>
      </c>
      <c r="S2774" s="4" t="s">
        <v>20647</v>
      </c>
      <c r="T2774" s="4" t="s">
        <v>402</v>
      </c>
      <c r="U2774" s="4"/>
      <c r="V2774" s="4" t="s">
        <v>12654</v>
      </c>
      <c r="W2774" s="4"/>
      <c r="X2774" s="2" t="s">
        <v>12654</v>
      </c>
      <c r="Y2774" s="4" t="s">
        <v>77</v>
      </c>
      <c r="Z2774" s="4"/>
      <c r="AA2774" s="4"/>
      <c r="AB2774" s="4"/>
    </row>
    <row r="2775" customFormat="false" ht="75" hidden="false" customHeight="true" outlineLevel="0" collapsed="false">
      <c r="A2775" s="4" t="s">
        <v>20652</v>
      </c>
      <c r="B2775" s="4" t="s">
        <v>5215</v>
      </c>
      <c r="C2775" s="4" t="s">
        <v>20653</v>
      </c>
      <c r="D2775" s="4" t="n">
        <v>1990</v>
      </c>
      <c r="E2775" s="4" t="s">
        <v>91</v>
      </c>
      <c r="F2775" s="4" t="s">
        <v>20654</v>
      </c>
      <c r="G2775" s="4" t="str">
        <f aca="false">IF(LEFT(I2775,3)="R1 ","L6",IF(D2775&gt;=2014,"L1",IF(D2775&gt;=1998,"L2",IF(D2775&gt;=1987,"L3",IF(D2775&gt;=1978,"L4",IF(D2775&gt;=1965,"L5","L6"))))))</f>
        <v>L3</v>
      </c>
      <c r="H2775" s="4" t="str">
        <f aca="false">IFERROR(INDEX(Lanes!$C$2:$C$60,MATCH(LEFT(I2775,FIND(" ",I2775)-1),Lanes!$A$2:$A$60,0)),"?")</f>
        <v>V</v>
      </c>
      <c r="I2775" s="4" t="s">
        <v>5178</v>
      </c>
      <c r="J2775" s="4"/>
      <c r="K2775" s="4" t="s">
        <v>351</v>
      </c>
      <c r="L2775" s="4" t="s">
        <v>352</v>
      </c>
      <c r="M2775" s="4" t="s">
        <v>353</v>
      </c>
      <c r="N2775" s="4" t="s">
        <v>5217</v>
      </c>
      <c r="O2775" s="4" t="s">
        <v>20655</v>
      </c>
      <c r="P2775" s="2" t="s">
        <v>20656</v>
      </c>
      <c r="Q2775" s="2" t="s">
        <v>20657</v>
      </c>
      <c r="R2775" s="4" t="s">
        <v>50</v>
      </c>
      <c r="S2775" s="4" t="s">
        <v>20658</v>
      </c>
      <c r="T2775" s="4" t="s">
        <v>402</v>
      </c>
      <c r="U2775" s="4"/>
      <c r="V2775" s="4"/>
      <c r="W2775" s="4" t="s">
        <v>75</v>
      </c>
      <c r="X2775" s="2" t="s">
        <v>20659</v>
      </c>
      <c r="Y2775" s="4" t="s">
        <v>77</v>
      </c>
      <c r="Z2775" s="4"/>
      <c r="AA2775" s="4"/>
      <c r="AB2775" s="4"/>
    </row>
    <row r="2776" customFormat="false" ht="75" hidden="false" customHeight="true" outlineLevel="0" collapsed="false">
      <c r="A2776" s="4" t="s">
        <v>20660</v>
      </c>
      <c r="B2776" s="4" t="s">
        <v>5215</v>
      </c>
      <c r="C2776" s="4" t="s">
        <v>20661</v>
      </c>
      <c r="D2776" s="4" t="n">
        <v>1992</v>
      </c>
      <c r="E2776" s="4" t="s">
        <v>91</v>
      </c>
      <c r="F2776" s="4" t="s">
        <v>481</v>
      </c>
      <c r="G2776" s="4" t="str">
        <f aca="false">IF(LEFT(I2776,3)="R1 ","L6",IF(D2776&gt;=2014,"L1",IF(D2776&gt;=1998,"L2",IF(D2776&gt;=1987,"L3",IF(D2776&gt;=1978,"L4",IF(D2776&gt;=1965,"L5","L6"))))))</f>
        <v>L3</v>
      </c>
      <c r="H2776" s="4" t="str">
        <f aca="false">IFERROR(INDEX(Lanes!$C$2:$C$60,MATCH(LEFT(I2776,FIND(" ",I2776)-1),Lanes!$A$2:$A$60,0)),"?")</f>
        <v>V</v>
      </c>
      <c r="I2776" s="4" t="s">
        <v>5178</v>
      </c>
      <c r="J2776" s="4"/>
      <c r="K2776" s="4" t="s">
        <v>351</v>
      </c>
      <c r="L2776" s="4" t="s">
        <v>352</v>
      </c>
      <c r="M2776" s="4" t="s">
        <v>353</v>
      </c>
      <c r="N2776" s="4" t="s">
        <v>5217</v>
      </c>
      <c r="O2776" s="4" t="s">
        <v>20662</v>
      </c>
      <c r="P2776" s="2" t="s">
        <v>20663</v>
      </c>
      <c r="Q2776" s="2" t="s">
        <v>20664</v>
      </c>
      <c r="R2776" s="4" t="s">
        <v>50</v>
      </c>
      <c r="S2776" s="4" t="s">
        <v>20665</v>
      </c>
      <c r="T2776" s="4" t="s">
        <v>402</v>
      </c>
      <c r="U2776" s="4"/>
      <c r="V2776" s="4"/>
      <c r="W2776" s="4" t="s">
        <v>75</v>
      </c>
      <c r="X2776" s="2" t="s">
        <v>20666</v>
      </c>
      <c r="Y2776" s="4" t="s">
        <v>77</v>
      </c>
      <c r="Z2776" s="4"/>
      <c r="AA2776" s="4"/>
      <c r="AB2776" s="4"/>
    </row>
    <row r="2777" customFormat="false" ht="75" hidden="false" customHeight="true" outlineLevel="0" collapsed="false">
      <c r="A2777" s="4" t="s">
        <v>20667</v>
      </c>
      <c r="B2777" s="4" t="s">
        <v>5215</v>
      </c>
      <c r="C2777" s="4" t="s">
        <v>20668</v>
      </c>
      <c r="D2777" s="4" t="n">
        <v>1994</v>
      </c>
      <c r="E2777" s="4" t="s">
        <v>413</v>
      </c>
      <c r="F2777" s="4" t="s">
        <v>481</v>
      </c>
      <c r="G2777" s="4" t="str">
        <f aca="false">IF(LEFT(I2777,3)="R1 ","L6",IF(D2777&gt;=2014,"L1",IF(D2777&gt;=1998,"L2",IF(D2777&gt;=1987,"L3",IF(D2777&gt;=1978,"L4",IF(D2777&gt;=1965,"L5","L6"))))))</f>
        <v>L3</v>
      </c>
      <c r="H2777" s="4" t="str">
        <f aca="false">IFERROR(INDEX(Lanes!$C$2:$C$60,MATCH(LEFT(I2777,FIND(" ",I2777)-1),Lanes!$A$2:$A$60,0)),"?")</f>
        <v>V</v>
      </c>
      <c r="I2777" s="4" t="s">
        <v>5178</v>
      </c>
      <c r="J2777" s="4"/>
      <c r="K2777" s="4" t="s">
        <v>351</v>
      </c>
      <c r="L2777" s="4" t="s">
        <v>352</v>
      </c>
      <c r="M2777" s="4" t="s">
        <v>353</v>
      </c>
      <c r="N2777" s="4" t="s">
        <v>5217</v>
      </c>
      <c r="O2777" s="4" t="s">
        <v>20669</v>
      </c>
      <c r="P2777" s="2" t="s">
        <v>20670</v>
      </c>
      <c r="Q2777" s="2" t="s">
        <v>20671</v>
      </c>
      <c r="R2777" s="4" t="s">
        <v>50</v>
      </c>
      <c r="S2777" s="4" t="s">
        <v>20672</v>
      </c>
      <c r="T2777" s="4" t="s">
        <v>402</v>
      </c>
      <c r="U2777" s="4"/>
      <c r="V2777" s="4"/>
      <c r="W2777" s="4" t="s">
        <v>75</v>
      </c>
      <c r="X2777" s="2" t="s">
        <v>20673</v>
      </c>
      <c r="Y2777" s="4" t="s">
        <v>77</v>
      </c>
      <c r="Z2777" s="4"/>
      <c r="AA2777" s="4"/>
      <c r="AB2777" s="4"/>
    </row>
    <row r="2778" customFormat="false" ht="75" hidden="false" customHeight="true" outlineLevel="0" collapsed="false">
      <c r="A2778" s="4" t="s">
        <v>20674</v>
      </c>
      <c r="B2778" s="4" t="s">
        <v>5215</v>
      </c>
      <c r="C2778" s="4" t="s">
        <v>20675</v>
      </c>
      <c r="D2778" s="4" t="n">
        <v>1996</v>
      </c>
      <c r="E2778" s="4" t="s">
        <v>413</v>
      </c>
      <c r="F2778" s="4" t="s">
        <v>481</v>
      </c>
      <c r="G2778" s="4" t="str">
        <f aca="false">IF(LEFT(I2778,3)="R1 ","L6",IF(D2778&gt;=2014,"L1",IF(D2778&gt;=1998,"L2",IF(D2778&gt;=1987,"L3",IF(D2778&gt;=1978,"L4",IF(D2778&gt;=1965,"L5","L6"))))))</f>
        <v>L3</v>
      </c>
      <c r="H2778" s="4" t="str">
        <f aca="false">IFERROR(INDEX(Lanes!$C$2:$C$60,MATCH(LEFT(I2778,FIND(" ",I2778)-1),Lanes!$A$2:$A$60,0)),"?")</f>
        <v>V</v>
      </c>
      <c r="I2778" s="4" t="s">
        <v>5178</v>
      </c>
      <c r="J2778" s="4"/>
      <c r="K2778" s="4" t="s">
        <v>351</v>
      </c>
      <c r="L2778" s="4" t="s">
        <v>352</v>
      </c>
      <c r="M2778" s="4" t="s">
        <v>353</v>
      </c>
      <c r="N2778" s="4" t="s">
        <v>5217</v>
      </c>
      <c r="O2778" s="4" t="s">
        <v>20676</v>
      </c>
      <c r="P2778" s="2" t="s">
        <v>20677</v>
      </c>
      <c r="Q2778" s="2" t="s">
        <v>20678</v>
      </c>
      <c r="R2778" s="4" t="s">
        <v>50</v>
      </c>
      <c r="S2778" s="4" t="s">
        <v>20679</v>
      </c>
      <c r="T2778" s="4" t="s">
        <v>402</v>
      </c>
      <c r="U2778" s="4"/>
      <c r="V2778" s="4"/>
      <c r="W2778" s="4" t="s">
        <v>75</v>
      </c>
      <c r="X2778" s="2" t="s">
        <v>20680</v>
      </c>
      <c r="Y2778" s="4" t="s">
        <v>77</v>
      </c>
      <c r="Z2778" s="4"/>
      <c r="AA2778" s="4"/>
      <c r="AB2778" s="4"/>
    </row>
    <row r="2779" customFormat="false" ht="75" hidden="false" customHeight="true" outlineLevel="0" collapsed="false">
      <c r="A2779" s="4" t="s">
        <v>20681</v>
      </c>
      <c r="B2779" s="4" t="s">
        <v>5273</v>
      </c>
      <c r="C2779" s="4" t="s">
        <v>20682</v>
      </c>
      <c r="D2779" s="4" t="n">
        <v>2014</v>
      </c>
      <c r="E2779" s="4" t="s">
        <v>91</v>
      </c>
      <c r="F2779" s="4" t="s">
        <v>481</v>
      </c>
      <c r="G2779" s="4" t="str">
        <f aca="false">IF(LEFT(I2779,3)="R1 ","L6",IF(D2779&gt;=2014,"L1",IF(D2779&gt;=1998,"L2",IF(D2779&gt;=1987,"L3",IF(D2779&gt;=1978,"L4",IF(D2779&gt;=1965,"L5","L6"))))))</f>
        <v>L1</v>
      </c>
      <c r="H2779" s="4" t="str">
        <f aca="false">IFERROR(INDEX(Lanes!$C$2:$C$60,MATCH(LEFT(I2779,FIND(" ",I2779)-1),Lanes!$A$2:$A$60,0)),"?")</f>
        <v>V</v>
      </c>
      <c r="I2779" s="4" t="s">
        <v>5178</v>
      </c>
      <c r="J2779" s="4"/>
      <c r="K2779" s="4" t="s">
        <v>249</v>
      </c>
      <c r="L2779" s="4" t="s">
        <v>93</v>
      </c>
      <c r="M2779" s="4" t="s">
        <v>902</v>
      </c>
      <c r="N2779" s="4"/>
      <c r="O2779" s="4" t="s">
        <v>20683</v>
      </c>
      <c r="P2779" s="2" t="s">
        <v>20684</v>
      </c>
      <c r="Q2779" s="2" t="s">
        <v>20685</v>
      </c>
      <c r="R2779" s="4" t="s">
        <v>50</v>
      </c>
      <c r="S2779" s="4" t="s">
        <v>20686</v>
      </c>
      <c r="T2779" s="4" t="s">
        <v>402</v>
      </c>
      <c r="U2779" s="4"/>
      <c r="V2779" s="4"/>
      <c r="W2779" s="4" t="s">
        <v>75</v>
      </c>
      <c r="X2779" s="2" t="s">
        <v>20687</v>
      </c>
      <c r="Y2779" s="4" t="s">
        <v>77</v>
      </c>
      <c r="Z2779" s="4"/>
      <c r="AA2779" s="4"/>
      <c r="AB2779" s="4"/>
    </row>
    <row r="2780" customFormat="false" ht="75" hidden="false" customHeight="true" outlineLevel="0" collapsed="false">
      <c r="A2780" s="4" t="s">
        <v>20688</v>
      </c>
      <c r="B2780" s="4" t="s">
        <v>5352</v>
      </c>
      <c r="C2780" s="4" t="s">
        <v>20689</v>
      </c>
      <c r="D2780" s="4" t="n">
        <v>2023</v>
      </c>
      <c r="E2780" s="4" t="s">
        <v>91</v>
      </c>
      <c r="F2780" s="4" t="s">
        <v>481</v>
      </c>
      <c r="G2780" s="4" t="str">
        <f aca="false">IF(LEFT(I2780,3)="R1 ","L6",IF(D2780&gt;=2014,"L1",IF(D2780&gt;=1998,"L2",IF(D2780&gt;=1987,"L3",IF(D2780&gt;=1978,"L4",IF(D2780&gt;=1965,"L5","L6"))))))</f>
        <v>L1</v>
      </c>
      <c r="H2780" s="4" t="str">
        <f aca="false">IFERROR(INDEX(Lanes!$C$2:$C$60,MATCH(LEFT(I2780,FIND(" ",I2780)-1),Lanes!$A$2:$A$60,0)),"?")</f>
        <v>V</v>
      </c>
      <c r="I2780" s="4" t="s">
        <v>5178</v>
      </c>
      <c r="J2780" s="4"/>
      <c r="K2780" s="4" t="s">
        <v>44</v>
      </c>
      <c r="L2780" s="4" t="s">
        <v>45</v>
      </c>
      <c r="M2780" s="4" t="s">
        <v>1982</v>
      </c>
      <c r="N2780" s="4" t="s">
        <v>5319</v>
      </c>
      <c r="O2780" s="4" t="s">
        <v>20690</v>
      </c>
      <c r="P2780" s="2" t="s">
        <v>20691</v>
      </c>
      <c r="Q2780" s="2" t="s">
        <v>20692</v>
      </c>
      <c r="R2780" s="4" t="s">
        <v>50</v>
      </c>
      <c r="S2780" s="4" t="s">
        <v>20693</v>
      </c>
      <c r="T2780" s="4" t="s">
        <v>52</v>
      </c>
      <c r="U2780" s="4"/>
      <c r="V2780" s="4" t="s">
        <v>11666</v>
      </c>
      <c r="W2780" s="4" t="s">
        <v>75</v>
      </c>
      <c r="X2780" s="2" t="s">
        <v>20694</v>
      </c>
      <c r="Y2780" s="4" t="s">
        <v>77</v>
      </c>
      <c r="Z2780" s="4"/>
      <c r="AA2780" s="4"/>
      <c r="AB2780" s="4"/>
    </row>
    <row r="2781" customFormat="false" ht="75" hidden="false" customHeight="true" outlineLevel="0" collapsed="false">
      <c r="A2781" s="4" t="s">
        <v>20695</v>
      </c>
      <c r="B2781" s="4" t="s">
        <v>5176</v>
      </c>
      <c r="C2781" s="4" t="s">
        <v>20696</v>
      </c>
      <c r="D2781" s="4" t="n">
        <v>1992</v>
      </c>
      <c r="E2781" s="4" t="s">
        <v>413</v>
      </c>
      <c r="F2781" s="4" t="s">
        <v>481</v>
      </c>
      <c r="G2781" s="4" t="str">
        <f aca="false">IF(LEFT(I2781,3)="R1 ","L6",IF(D2781&gt;=2014,"L1",IF(D2781&gt;=1998,"L2",IF(D2781&gt;=1987,"L3",IF(D2781&gt;=1978,"L4",IF(D2781&gt;=1965,"L5","L6"))))))</f>
        <v>L3</v>
      </c>
      <c r="H2781" s="4" t="str">
        <f aca="false">IFERROR(INDEX(Lanes!$C$2:$C$60,MATCH(LEFT(I2781,FIND(" ",I2781)-1),Lanes!$A$2:$A$60,0)),"?")</f>
        <v>V</v>
      </c>
      <c r="I2781" s="4" t="s">
        <v>5178</v>
      </c>
      <c r="J2781" s="4"/>
      <c r="K2781" s="4" t="s">
        <v>351</v>
      </c>
      <c r="L2781" s="4" t="s">
        <v>753</v>
      </c>
      <c r="M2781" s="4" t="s">
        <v>791</v>
      </c>
      <c r="N2781" s="4"/>
      <c r="O2781" s="4" t="s">
        <v>20697</v>
      </c>
      <c r="P2781" s="2" t="s">
        <v>20698</v>
      </c>
      <c r="Q2781" s="2" t="s">
        <v>20699</v>
      </c>
      <c r="R2781" s="4" t="s">
        <v>50</v>
      </c>
      <c r="S2781" s="4" t="s">
        <v>20700</v>
      </c>
      <c r="T2781" s="4" t="s">
        <v>402</v>
      </c>
      <c r="U2781" s="4"/>
      <c r="V2781" s="4"/>
      <c r="W2781" s="4" t="s">
        <v>75</v>
      </c>
      <c r="X2781" s="2" t="s">
        <v>20701</v>
      </c>
      <c r="Y2781" s="4" t="s">
        <v>77</v>
      </c>
      <c r="Z2781" s="4"/>
      <c r="AA2781" s="4"/>
      <c r="AB2781" s="4"/>
    </row>
    <row r="2782" customFormat="false" ht="75" hidden="false" customHeight="true" outlineLevel="0" collapsed="false">
      <c r="A2782" s="4" t="s">
        <v>20702</v>
      </c>
      <c r="B2782" s="4" t="s">
        <v>5176</v>
      </c>
      <c r="C2782" s="4" t="s">
        <v>20703</v>
      </c>
      <c r="D2782" s="4" t="n">
        <v>1993</v>
      </c>
      <c r="E2782" s="4" t="s">
        <v>413</v>
      </c>
      <c r="F2782" s="4" t="s">
        <v>481</v>
      </c>
      <c r="G2782" s="4" t="str">
        <f aca="false">IF(LEFT(I2782,3)="R1 ","L6",IF(D2782&gt;=2014,"L1",IF(D2782&gt;=1998,"L2",IF(D2782&gt;=1987,"L3",IF(D2782&gt;=1978,"L4",IF(D2782&gt;=1965,"L5","L6"))))))</f>
        <v>L3</v>
      </c>
      <c r="H2782" s="4" t="str">
        <f aca="false">IFERROR(INDEX(Lanes!$C$2:$C$60,MATCH(LEFT(I2782,FIND(" ",I2782)-1),Lanes!$A$2:$A$60,0)),"?")</f>
        <v>V</v>
      </c>
      <c r="I2782" s="4" t="s">
        <v>5178</v>
      </c>
      <c r="J2782" s="4"/>
      <c r="K2782" s="4" t="s">
        <v>351</v>
      </c>
      <c r="L2782" s="4" t="s">
        <v>753</v>
      </c>
      <c r="M2782" s="4" t="s">
        <v>791</v>
      </c>
      <c r="N2782" s="4"/>
      <c r="O2782" s="4" t="s">
        <v>20704</v>
      </c>
      <c r="P2782" s="2" t="s">
        <v>20705</v>
      </c>
      <c r="Q2782" s="2" t="s">
        <v>20706</v>
      </c>
      <c r="R2782" s="4" t="s">
        <v>50</v>
      </c>
      <c r="S2782" s="4" t="s">
        <v>20707</v>
      </c>
      <c r="T2782" s="4" t="s">
        <v>402</v>
      </c>
      <c r="U2782" s="4"/>
      <c r="V2782" s="4"/>
      <c r="W2782" s="4" t="s">
        <v>75</v>
      </c>
      <c r="X2782" s="2" t="s">
        <v>20708</v>
      </c>
      <c r="Y2782" s="4" t="s">
        <v>77</v>
      </c>
      <c r="Z2782" s="4"/>
      <c r="AA2782" s="4"/>
      <c r="AB2782" s="4"/>
    </row>
    <row r="2783" customFormat="false" ht="75" hidden="false" customHeight="true" outlineLevel="0" collapsed="false">
      <c r="A2783" s="4" t="s">
        <v>20709</v>
      </c>
      <c r="B2783" s="4" t="s">
        <v>20710</v>
      </c>
      <c r="C2783" s="4" t="s">
        <v>19429</v>
      </c>
      <c r="D2783" s="4" t="n">
        <v>2009</v>
      </c>
      <c r="E2783" s="4" t="s">
        <v>2246</v>
      </c>
      <c r="F2783" s="4" t="s">
        <v>19430</v>
      </c>
      <c r="G2783" s="4" t="str">
        <f aca="false">IF(LEFT(I2783,3)="R1 ","L6",IF(D2783&gt;=2014,"L1",IF(D2783&gt;=1998,"L2",IF(D2783&gt;=1987,"L3",IF(D2783&gt;=1978,"L4",IF(D2783&gt;=1965,"L5","L6"))))))</f>
        <v>L2</v>
      </c>
      <c r="H2783" s="4" t="str">
        <f aca="false">IFERROR(INDEX(Lanes!$C$2:$C$60,MATCH(LEFT(I2783,FIND(" ",I2783)-1),Lanes!$A$2:$A$60,0)),"?")</f>
        <v>V</v>
      </c>
      <c r="I2783" s="4" t="s">
        <v>5178</v>
      </c>
      <c r="J2783" s="4"/>
      <c r="K2783" s="4" t="s">
        <v>44</v>
      </c>
      <c r="L2783" s="4" t="s">
        <v>5550</v>
      </c>
      <c r="M2783" s="4" t="s">
        <v>5551</v>
      </c>
      <c r="N2783" s="4"/>
      <c r="O2783" s="4" t="s">
        <v>20711</v>
      </c>
      <c r="P2783" s="2" t="s">
        <v>20712</v>
      </c>
      <c r="Q2783" s="2" t="s">
        <v>20713</v>
      </c>
      <c r="R2783" s="4" t="s">
        <v>50</v>
      </c>
      <c r="S2783" s="4" t="s">
        <v>20714</v>
      </c>
      <c r="T2783" s="4" t="s">
        <v>107</v>
      </c>
      <c r="U2783" s="4"/>
      <c r="V2783" s="4"/>
      <c r="W2783" s="4"/>
      <c r="X2783" s="2" t="s">
        <v>19435</v>
      </c>
      <c r="Y2783" s="4" t="s">
        <v>77</v>
      </c>
      <c r="Z2783" s="4"/>
      <c r="AA2783" s="4"/>
      <c r="AB2783" s="4"/>
    </row>
    <row r="2784" customFormat="false" ht="75" hidden="false" customHeight="true" outlineLevel="0" collapsed="false">
      <c r="A2784" s="4" t="s">
        <v>20715</v>
      </c>
      <c r="B2784" s="4" t="s">
        <v>20716</v>
      </c>
      <c r="C2784" s="4" t="s">
        <v>20716</v>
      </c>
      <c r="D2784" s="4" t="n">
        <v>2001</v>
      </c>
      <c r="E2784" s="4" t="s">
        <v>91</v>
      </c>
      <c r="F2784" s="4" t="s">
        <v>17939</v>
      </c>
      <c r="G2784" s="4" t="str">
        <f aca="false">IF(LEFT(I2784,3)="R1 ","L6",IF(D2784&gt;=2014,"L1",IF(D2784&gt;=1998,"L2",IF(D2784&gt;=1987,"L3",IF(D2784&gt;=1978,"L4",IF(D2784&gt;=1965,"L5","L6"))))))</f>
        <v>L2</v>
      </c>
      <c r="H2784" s="4" t="str">
        <f aca="false">IFERROR(INDEX(Lanes!$C$2:$C$60,MATCH(LEFT(I2784,FIND(" ",I2784)-1),Lanes!$A$2:$A$60,0)),"?")</f>
        <v>V</v>
      </c>
      <c r="I2784" s="4" t="s">
        <v>5178</v>
      </c>
      <c r="J2784" s="4"/>
      <c r="K2784" s="4" t="s">
        <v>544</v>
      </c>
      <c r="L2784" s="4" t="s">
        <v>45</v>
      </c>
      <c r="M2784" s="4" t="s">
        <v>902</v>
      </c>
      <c r="N2784" s="4"/>
      <c r="O2784" s="4" t="s">
        <v>20717</v>
      </c>
      <c r="P2784" s="2" t="s">
        <v>20718</v>
      </c>
      <c r="Q2784" s="2" t="s">
        <v>20719</v>
      </c>
      <c r="R2784" s="4" t="s">
        <v>50</v>
      </c>
      <c r="S2784" s="4" t="s">
        <v>20720</v>
      </c>
      <c r="T2784" s="4" t="s">
        <v>402</v>
      </c>
      <c r="U2784" s="4"/>
      <c r="V2784" s="4"/>
      <c r="W2784" s="4"/>
      <c r="X2784" s="2" t="s">
        <v>20721</v>
      </c>
      <c r="Y2784" s="4" t="s">
        <v>77</v>
      </c>
      <c r="Z2784" s="4"/>
      <c r="AA2784" s="4"/>
      <c r="AB2784" s="4"/>
    </row>
    <row r="2785" customFormat="false" ht="75" hidden="false" customHeight="true" outlineLevel="0" collapsed="false">
      <c r="A2785" s="4" t="s">
        <v>20722</v>
      </c>
      <c r="B2785" s="4" t="s">
        <v>20723</v>
      </c>
      <c r="C2785" s="4" t="s">
        <v>20724</v>
      </c>
      <c r="D2785" s="4" t="n">
        <v>2007</v>
      </c>
      <c r="E2785" s="4" t="s">
        <v>91</v>
      </c>
      <c r="F2785" s="4" t="s">
        <v>481</v>
      </c>
      <c r="G2785" s="4" t="str">
        <f aca="false">IF(LEFT(I2785,3)="R1 ","L6",IF(D2785&gt;=2014,"L1",IF(D2785&gt;=1998,"L2",IF(D2785&gt;=1987,"L3",IF(D2785&gt;=1978,"L4",IF(D2785&gt;=1965,"L5","L6"))))))</f>
        <v>L2</v>
      </c>
      <c r="H2785" s="4" t="str">
        <f aca="false">IFERROR(INDEX(Lanes!$C$2:$C$60,MATCH(LEFT(I2785,FIND(" ",I2785)-1),Lanes!$A$2:$A$60,0)),"?")</f>
        <v>V</v>
      </c>
      <c r="I2785" s="4" t="s">
        <v>9972</v>
      </c>
      <c r="J2785" s="4"/>
      <c r="K2785" s="4" t="s">
        <v>445</v>
      </c>
      <c r="L2785" s="4" t="s">
        <v>753</v>
      </c>
      <c r="M2785" s="4" t="s">
        <v>10492</v>
      </c>
      <c r="N2785" s="4" t="s">
        <v>10491</v>
      </c>
      <c r="O2785" s="4" t="s">
        <v>12852</v>
      </c>
      <c r="P2785" s="2" t="s">
        <v>20725</v>
      </c>
      <c r="Q2785" s="2" t="s">
        <v>20726</v>
      </c>
      <c r="R2785" s="4" t="s">
        <v>50</v>
      </c>
      <c r="S2785" s="4" t="s">
        <v>20727</v>
      </c>
      <c r="T2785" s="4" t="s">
        <v>107</v>
      </c>
      <c r="U2785" s="4"/>
      <c r="V2785" s="4"/>
      <c r="W2785" s="4"/>
      <c r="X2785" s="2" t="s">
        <v>20728</v>
      </c>
      <c r="Y2785" s="4" t="s">
        <v>77</v>
      </c>
      <c r="Z2785" s="4"/>
      <c r="AA2785" s="4"/>
      <c r="AB2785" s="4"/>
    </row>
    <row r="2786" customFormat="false" ht="75" hidden="false" customHeight="true" outlineLevel="0" collapsed="false">
      <c r="A2786" s="4" t="s">
        <v>20729</v>
      </c>
      <c r="B2786" s="4" t="s">
        <v>20730</v>
      </c>
      <c r="C2786" s="4" t="s">
        <v>20731</v>
      </c>
      <c r="D2786" s="4" t="n">
        <v>2013</v>
      </c>
      <c r="E2786" s="4" t="s">
        <v>91</v>
      </c>
      <c r="F2786" s="4" t="s">
        <v>10130</v>
      </c>
      <c r="G2786" s="4" t="str">
        <f aca="false">IF(LEFT(I2786,3)="R1 ","L6",IF(D2786&gt;=2014,"L1",IF(D2786&gt;=1998,"L2",IF(D2786&gt;=1987,"L3",IF(D2786&gt;=1978,"L4",IF(D2786&gt;=1965,"L5","L6"))))))</f>
        <v>L2</v>
      </c>
      <c r="H2786" s="4" t="str">
        <f aca="false">IFERROR(INDEX(Lanes!$C$2:$C$60,MATCH(LEFT(I2786,FIND(" ",I2786)-1),Lanes!$A$2:$A$60,0)),"?")</f>
        <v>V</v>
      </c>
      <c r="I2786" s="4" t="s">
        <v>9972</v>
      </c>
      <c r="J2786" s="4" t="s">
        <v>9546</v>
      </c>
      <c r="K2786" s="4" t="s">
        <v>44</v>
      </c>
      <c r="L2786" s="4" t="s">
        <v>753</v>
      </c>
      <c r="M2786" s="4" t="s">
        <v>20467</v>
      </c>
      <c r="N2786" s="4"/>
      <c r="O2786" s="4" t="s">
        <v>20732</v>
      </c>
      <c r="P2786" s="2" t="s">
        <v>20733</v>
      </c>
      <c r="Q2786" s="2" t="s">
        <v>20734</v>
      </c>
      <c r="R2786" s="4" t="s">
        <v>50</v>
      </c>
      <c r="S2786" s="4" t="s">
        <v>20731</v>
      </c>
      <c r="T2786" s="4" t="s">
        <v>107</v>
      </c>
      <c r="U2786" s="4"/>
      <c r="V2786" s="4"/>
      <c r="W2786" s="4"/>
      <c r="X2786" s="2" t="s">
        <v>20735</v>
      </c>
      <c r="Y2786" s="4" t="s">
        <v>77</v>
      </c>
      <c r="Z2786" s="4"/>
      <c r="AA2786" s="4"/>
      <c r="AB2786" s="4"/>
    </row>
    <row r="2787" customFormat="false" ht="75" hidden="false" customHeight="true" outlineLevel="0" collapsed="false">
      <c r="A2787" s="4" t="s">
        <v>20736</v>
      </c>
      <c r="B2787" s="4" t="s">
        <v>20737</v>
      </c>
      <c r="C2787" s="4" t="s">
        <v>20738</v>
      </c>
      <c r="D2787" s="4" t="n">
        <v>2002</v>
      </c>
      <c r="E2787" s="4" t="s">
        <v>91</v>
      </c>
      <c r="F2787" s="4" t="s">
        <v>15102</v>
      </c>
      <c r="G2787" s="4" t="str">
        <f aca="false">IF(LEFT(I2787,3)="R1 ","L6",IF(D2787&gt;=2014,"L1",IF(D2787&gt;=1998,"L2",IF(D2787&gt;=1987,"L3",IF(D2787&gt;=1978,"L4",IF(D2787&gt;=1965,"L5","L6"))))))</f>
        <v>L2</v>
      </c>
      <c r="H2787" s="4" t="str">
        <f aca="false">IFERROR(INDEX(Lanes!$C$2:$C$60,MATCH(LEFT(I2787,FIND(" ",I2787)-1),Lanes!$A$2:$A$60,0)),"?")</f>
        <v>V</v>
      </c>
      <c r="I2787" s="4" t="s">
        <v>9972</v>
      </c>
      <c r="J2787" s="4"/>
      <c r="K2787" s="4" t="s">
        <v>44</v>
      </c>
      <c r="L2787" s="4" t="s">
        <v>753</v>
      </c>
      <c r="M2787" s="4" t="s">
        <v>20739</v>
      </c>
      <c r="N2787" s="4"/>
      <c r="O2787" s="4" t="s">
        <v>20740</v>
      </c>
      <c r="P2787" s="2" t="s">
        <v>20741</v>
      </c>
      <c r="Q2787" s="2" t="s">
        <v>20742</v>
      </c>
      <c r="R2787" s="4" t="s">
        <v>50</v>
      </c>
      <c r="S2787" s="4" t="s">
        <v>20743</v>
      </c>
      <c r="T2787" s="4" t="s">
        <v>107</v>
      </c>
      <c r="U2787" s="4"/>
      <c r="V2787" s="4"/>
      <c r="W2787" s="4"/>
      <c r="X2787" s="2" t="s">
        <v>20744</v>
      </c>
      <c r="Y2787" s="4" t="s">
        <v>77</v>
      </c>
      <c r="Z2787" s="4"/>
      <c r="AA2787" s="4"/>
      <c r="AB2787" s="4"/>
    </row>
    <row r="2788" customFormat="false" ht="75" hidden="false" customHeight="true" outlineLevel="0" collapsed="false">
      <c r="A2788" s="4" t="s">
        <v>20745</v>
      </c>
      <c r="B2788" s="4" t="s">
        <v>20737</v>
      </c>
      <c r="C2788" s="4" t="s">
        <v>20746</v>
      </c>
      <c r="D2788" s="4" t="n">
        <v>2006</v>
      </c>
      <c r="E2788" s="4" t="s">
        <v>91</v>
      </c>
      <c r="F2788" s="4" t="s">
        <v>966</v>
      </c>
      <c r="G2788" s="4" t="str">
        <f aca="false">IF(LEFT(I2788,3)="R1 ","L6",IF(D2788&gt;=2014,"L1",IF(D2788&gt;=1998,"L2",IF(D2788&gt;=1987,"L3",IF(D2788&gt;=1978,"L4",IF(D2788&gt;=1965,"L5","L6"))))))</f>
        <v>L2</v>
      </c>
      <c r="H2788" s="4" t="str">
        <f aca="false">IFERROR(INDEX(Lanes!$C$2:$C$60,MATCH(LEFT(I2788,FIND(" ",I2788)-1),Lanes!$A$2:$A$60,0)),"?")</f>
        <v>V</v>
      </c>
      <c r="I2788" s="4" t="s">
        <v>9972</v>
      </c>
      <c r="J2788" s="4"/>
      <c r="K2788" s="4" t="s">
        <v>44</v>
      </c>
      <c r="L2788" s="4" t="s">
        <v>753</v>
      </c>
      <c r="M2788" s="4" t="s">
        <v>20739</v>
      </c>
      <c r="N2788" s="4"/>
      <c r="O2788" s="4" t="s">
        <v>20747</v>
      </c>
      <c r="P2788" s="2" t="s">
        <v>20748</v>
      </c>
      <c r="Q2788" s="2" t="s">
        <v>20749</v>
      </c>
      <c r="R2788" s="4" t="s">
        <v>50</v>
      </c>
      <c r="S2788" s="4" t="s">
        <v>20750</v>
      </c>
      <c r="T2788" s="4" t="s">
        <v>52</v>
      </c>
      <c r="U2788" s="4"/>
      <c r="V2788" s="4"/>
      <c r="W2788" s="4"/>
      <c r="X2788" s="2" t="s">
        <v>20744</v>
      </c>
      <c r="Y2788" s="4" t="s">
        <v>77</v>
      </c>
      <c r="Z2788" s="4"/>
      <c r="AA2788" s="4"/>
      <c r="AB2788" s="4"/>
    </row>
    <row r="2789" customFormat="false" ht="75" hidden="false" customHeight="true" outlineLevel="0" collapsed="false">
      <c r="A2789" s="4" t="s">
        <v>20751</v>
      </c>
      <c r="B2789" s="4" t="s">
        <v>20752</v>
      </c>
      <c r="C2789" s="4" t="s">
        <v>20753</v>
      </c>
      <c r="D2789" s="4" t="n">
        <v>2008</v>
      </c>
      <c r="E2789" s="4" t="s">
        <v>91</v>
      </c>
      <c r="F2789" s="4" t="s">
        <v>1791</v>
      </c>
      <c r="G2789" s="4" t="str">
        <f aca="false">IF(LEFT(I2789,3)="R1 ","L6",IF(D2789&gt;=2014,"L1",IF(D2789&gt;=1998,"L2",IF(D2789&gt;=1987,"L3",IF(D2789&gt;=1978,"L4",IF(D2789&gt;=1965,"L5","L6"))))))</f>
        <v>L2</v>
      </c>
      <c r="H2789" s="4" t="str">
        <f aca="false">IFERROR(INDEX(Lanes!$C$2:$C$60,MATCH(LEFT(I2789,FIND(" ",I2789)-1),Lanes!$A$2:$A$60,0)),"?")</f>
        <v>V</v>
      </c>
      <c r="I2789" s="4" t="s">
        <v>9972</v>
      </c>
      <c r="J2789" s="4"/>
      <c r="K2789" s="4" t="s">
        <v>445</v>
      </c>
      <c r="L2789" s="4" t="s">
        <v>887</v>
      </c>
      <c r="M2789" s="4" t="s">
        <v>4347</v>
      </c>
      <c r="N2789" s="4"/>
      <c r="O2789" s="4" t="s">
        <v>20754</v>
      </c>
      <c r="P2789" s="2" t="s">
        <v>20755</v>
      </c>
      <c r="Q2789" s="2" t="s">
        <v>20756</v>
      </c>
      <c r="R2789" s="4" t="s">
        <v>50</v>
      </c>
      <c r="S2789" s="4" t="s">
        <v>20757</v>
      </c>
      <c r="T2789" s="4" t="s">
        <v>107</v>
      </c>
      <c r="U2789" s="4"/>
      <c r="V2789" s="4"/>
      <c r="W2789" s="4"/>
      <c r="X2789" s="2" t="s">
        <v>20758</v>
      </c>
      <c r="Y2789" s="4" t="s">
        <v>77</v>
      </c>
      <c r="Z2789" s="4"/>
      <c r="AA2789" s="4"/>
      <c r="AB2789" s="4"/>
    </row>
    <row r="2790" customFormat="false" ht="75" hidden="false" customHeight="true" outlineLevel="0" collapsed="false">
      <c r="A2790" s="4" t="s">
        <v>20759</v>
      </c>
      <c r="B2790" s="4" t="s">
        <v>20752</v>
      </c>
      <c r="C2790" s="4" t="s">
        <v>20760</v>
      </c>
      <c r="D2790" s="4" t="n">
        <v>2010</v>
      </c>
      <c r="E2790" s="4" t="s">
        <v>91</v>
      </c>
      <c r="F2790" s="4" t="s">
        <v>1791</v>
      </c>
      <c r="G2790" s="4" t="str">
        <f aca="false">IF(LEFT(I2790,3)="R1 ","L6",IF(D2790&gt;=2014,"L1",IF(D2790&gt;=1998,"L2",IF(D2790&gt;=1987,"L3",IF(D2790&gt;=1978,"L4",IF(D2790&gt;=1965,"L5","L6"))))))</f>
        <v>L2</v>
      </c>
      <c r="H2790" s="4" t="str">
        <f aca="false">IFERROR(INDEX(Lanes!$C$2:$C$60,MATCH(LEFT(I2790,FIND(" ",I2790)-1),Lanes!$A$2:$A$60,0)),"?")</f>
        <v>V</v>
      </c>
      <c r="I2790" s="4" t="s">
        <v>9972</v>
      </c>
      <c r="J2790" s="4"/>
      <c r="K2790" s="4" t="s">
        <v>445</v>
      </c>
      <c r="L2790" s="4" t="s">
        <v>887</v>
      </c>
      <c r="M2790" s="4" t="s">
        <v>4347</v>
      </c>
      <c r="N2790" s="4"/>
      <c r="O2790" s="4" t="s">
        <v>20761</v>
      </c>
      <c r="P2790" s="2" t="s">
        <v>20762</v>
      </c>
      <c r="Q2790" s="2" t="s">
        <v>20763</v>
      </c>
      <c r="R2790" s="4" t="s">
        <v>50</v>
      </c>
      <c r="S2790" s="4" t="s">
        <v>20764</v>
      </c>
      <c r="T2790" s="4" t="s">
        <v>52</v>
      </c>
      <c r="U2790" s="4"/>
      <c r="V2790" s="4"/>
      <c r="W2790" s="4"/>
      <c r="X2790" s="2" t="s">
        <v>20758</v>
      </c>
      <c r="Y2790" s="4" t="s">
        <v>77</v>
      </c>
      <c r="Z2790" s="4"/>
      <c r="AA2790" s="4"/>
      <c r="AB2790" s="4"/>
    </row>
    <row r="2791" customFormat="false" ht="75" hidden="false" customHeight="true" outlineLevel="0" collapsed="false">
      <c r="A2791" s="4" t="s">
        <v>20765</v>
      </c>
      <c r="B2791" s="4" t="s">
        <v>20766</v>
      </c>
      <c r="C2791" s="4" t="s">
        <v>20767</v>
      </c>
      <c r="D2791" s="4" t="n">
        <v>1999</v>
      </c>
      <c r="E2791" s="4" t="s">
        <v>91</v>
      </c>
      <c r="F2791" s="4" t="s">
        <v>886</v>
      </c>
      <c r="G2791" s="4" t="str">
        <f aca="false">IF(LEFT(I2791,3)="R1 ","L6",IF(D2791&gt;=2014,"L1",IF(D2791&gt;=1998,"L2",IF(D2791&gt;=1987,"L3",IF(D2791&gt;=1978,"L4",IF(D2791&gt;=1965,"L5","L6"))))))</f>
        <v>L2</v>
      </c>
      <c r="H2791" s="4" t="str">
        <f aca="false">IFERROR(INDEX(Lanes!$C$2:$C$60,MATCH(LEFT(I2791,FIND(" ",I2791)-1),Lanes!$A$2:$A$60,0)),"?")</f>
        <v>V</v>
      </c>
      <c r="I2791" s="4" t="s">
        <v>9972</v>
      </c>
      <c r="J2791" s="4"/>
      <c r="K2791" s="4" t="s">
        <v>445</v>
      </c>
      <c r="L2791" s="4" t="s">
        <v>472</v>
      </c>
      <c r="M2791" s="4" t="s">
        <v>662</v>
      </c>
      <c r="N2791" s="4"/>
      <c r="O2791" s="4" t="s">
        <v>20768</v>
      </c>
      <c r="P2791" s="2" t="s">
        <v>20769</v>
      </c>
      <c r="Q2791" s="2" t="s">
        <v>20770</v>
      </c>
      <c r="R2791" s="4" t="s">
        <v>50</v>
      </c>
      <c r="S2791" s="4" t="s">
        <v>20771</v>
      </c>
      <c r="T2791" s="4" t="s">
        <v>107</v>
      </c>
      <c r="U2791" s="4"/>
      <c r="V2791" s="4"/>
      <c r="W2791" s="4"/>
      <c r="X2791" s="2" t="s">
        <v>20772</v>
      </c>
      <c r="Y2791" s="4" t="s">
        <v>77</v>
      </c>
      <c r="Z2791" s="4"/>
      <c r="AA2791" s="4"/>
      <c r="AB2791" s="4"/>
    </row>
    <row r="2792" customFormat="false" ht="75" hidden="false" customHeight="true" outlineLevel="0" collapsed="false">
      <c r="A2792" s="4" t="s">
        <v>20773</v>
      </c>
      <c r="B2792" s="4" t="s">
        <v>20766</v>
      </c>
      <c r="C2792" s="4" t="s">
        <v>20774</v>
      </c>
      <c r="D2792" s="4" t="n">
        <v>2008</v>
      </c>
      <c r="E2792" s="4" t="s">
        <v>91</v>
      </c>
      <c r="F2792" s="4" t="s">
        <v>349</v>
      </c>
      <c r="G2792" s="4" t="str">
        <f aca="false">IF(LEFT(I2792,3)="R1 ","L6",IF(D2792&gt;=2014,"L1",IF(D2792&gt;=1998,"L2",IF(D2792&gt;=1987,"L3",IF(D2792&gt;=1978,"L4",IF(D2792&gt;=1965,"L5","L6"))))))</f>
        <v>L2</v>
      </c>
      <c r="H2792" s="4" t="str">
        <f aca="false">IFERROR(INDEX(Lanes!$C$2:$C$60,MATCH(LEFT(I2792,FIND(" ",I2792)-1),Lanes!$A$2:$A$60,0)),"?")</f>
        <v>V</v>
      </c>
      <c r="I2792" s="4" t="s">
        <v>9972</v>
      </c>
      <c r="J2792" s="4"/>
      <c r="K2792" s="4" t="s">
        <v>445</v>
      </c>
      <c r="L2792" s="4" t="s">
        <v>472</v>
      </c>
      <c r="M2792" s="4" t="s">
        <v>662</v>
      </c>
      <c r="N2792" s="4"/>
      <c r="O2792" s="4" t="s">
        <v>20775</v>
      </c>
      <c r="P2792" s="2" t="s">
        <v>20776</v>
      </c>
      <c r="Q2792" s="2" t="s">
        <v>20777</v>
      </c>
      <c r="R2792" s="4" t="s">
        <v>50</v>
      </c>
      <c r="S2792" s="4" t="s">
        <v>20778</v>
      </c>
      <c r="T2792" s="4" t="s">
        <v>107</v>
      </c>
      <c r="U2792" s="4"/>
      <c r="V2792" s="4"/>
      <c r="W2792" s="4"/>
      <c r="X2792" s="2" t="s">
        <v>20772</v>
      </c>
      <c r="Y2792" s="4" t="s">
        <v>77</v>
      </c>
      <c r="Z2792" s="4"/>
      <c r="AA2792" s="4"/>
      <c r="AB2792" s="4"/>
    </row>
    <row r="2793" customFormat="false" ht="75" hidden="false" customHeight="true" outlineLevel="0" collapsed="false">
      <c r="A2793" s="4" t="s">
        <v>20779</v>
      </c>
      <c r="B2793" s="4" t="s">
        <v>20766</v>
      </c>
      <c r="C2793" s="4" t="s">
        <v>20780</v>
      </c>
      <c r="D2793" s="4" t="n">
        <v>2010</v>
      </c>
      <c r="E2793" s="4" t="s">
        <v>91</v>
      </c>
      <c r="F2793" s="4" t="s">
        <v>349</v>
      </c>
      <c r="G2793" s="4" t="str">
        <f aca="false">IF(LEFT(I2793,3)="R1 ","L6",IF(D2793&gt;=2014,"L1",IF(D2793&gt;=1998,"L2",IF(D2793&gt;=1987,"L3",IF(D2793&gt;=1978,"L4",IF(D2793&gt;=1965,"L5","L6"))))))</f>
        <v>L2</v>
      </c>
      <c r="H2793" s="4" t="str">
        <f aca="false">IFERROR(INDEX(Lanes!$C$2:$C$60,MATCH(LEFT(I2793,FIND(" ",I2793)-1),Lanes!$A$2:$A$60,0)),"?")</f>
        <v>V</v>
      </c>
      <c r="I2793" s="4" t="s">
        <v>9972</v>
      </c>
      <c r="J2793" s="4"/>
      <c r="K2793" s="4" t="s">
        <v>445</v>
      </c>
      <c r="L2793" s="4" t="s">
        <v>472</v>
      </c>
      <c r="M2793" s="4" t="s">
        <v>662</v>
      </c>
      <c r="N2793" s="4"/>
      <c r="O2793" s="4" t="s">
        <v>20781</v>
      </c>
      <c r="P2793" s="2" t="s">
        <v>20782</v>
      </c>
      <c r="Q2793" s="2" t="s">
        <v>20783</v>
      </c>
      <c r="R2793" s="4" t="s">
        <v>50</v>
      </c>
      <c r="S2793" s="4" t="s">
        <v>20784</v>
      </c>
      <c r="T2793" s="4" t="s">
        <v>52</v>
      </c>
      <c r="U2793" s="4"/>
      <c r="V2793" s="4"/>
      <c r="W2793" s="4"/>
      <c r="X2793" s="2" t="s">
        <v>20772</v>
      </c>
      <c r="Y2793" s="4" t="s">
        <v>77</v>
      </c>
      <c r="Z2793" s="4"/>
      <c r="AA2793" s="4"/>
      <c r="AB2793" s="4"/>
    </row>
    <row r="2794" customFormat="false" ht="75" hidden="false" customHeight="true" outlineLevel="0" collapsed="false">
      <c r="A2794" s="4" t="s">
        <v>20785</v>
      </c>
      <c r="B2794" s="4" t="s">
        <v>20786</v>
      </c>
      <c r="C2794" s="4" t="s">
        <v>20787</v>
      </c>
      <c r="D2794" s="4" t="n">
        <v>2010</v>
      </c>
      <c r="E2794" s="4" t="s">
        <v>91</v>
      </c>
      <c r="F2794" s="4" t="s">
        <v>13202</v>
      </c>
      <c r="G2794" s="4" t="str">
        <f aca="false">IF(LEFT(I2794,3)="R1 ","L6",IF(D2794&gt;=2014,"L1",IF(D2794&gt;=1998,"L2",IF(D2794&gt;=1987,"L3",IF(D2794&gt;=1978,"L4",IF(D2794&gt;=1965,"L5","L6"))))))</f>
        <v>L2</v>
      </c>
      <c r="H2794" s="4" t="str">
        <f aca="false">IFERROR(INDEX(Lanes!$C$2:$C$60,MATCH(LEFT(I2794,FIND(" ",I2794)-1),Lanes!$A$2:$A$60,0)),"?")</f>
        <v>V</v>
      </c>
      <c r="I2794" s="4" t="s">
        <v>9972</v>
      </c>
      <c r="J2794" s="4"/>
      <c r="K2794" s="4" t="s">
        <v>44</v>
      </c>
      <c r="L2794" s="4" t="s">
        <v>753</v>
      </c>
      <c r="M2794" s="4" t="s">
        <v>20788</v>
      </c>
      <c r="N2794" s="4"/>
      <c r="O2794" s="4" t="s">
        <v>20789</v>
      </c>
      <c r="P2794" s="2" t="s">
        <v>20790</v>
      </c>
      <c r="Q2794" s="2" t="s">
        <v>20791</v>
      </c>
      <c r="R2794" s="4" t="s">
        <v>50</v>
      </c>
      <c r="S2794" s="4" t="s">
        <v>20792</v>
      </c>
      <c r="T2794" s="4" t="s">
        <v>52</v>
      </c>
      <c r="U2794" s="4"/>
      <c r="V2794" s="4"/>
      <c r="W2794" s="4"/>
      <c r="X2794" s="2" t="s">
        <v>20793</v>
      </c>
      <c r="Y2794" s="4" t="s">
        <v>77</v>
      </c>
      <c r="Z2794" s="4"/>
      <c r="AA2794" s="4"/>
      <c r="AB2794" s="4"/>
    </row>
    <row r="2795" customFormat="false" ht="75" hidden="false" customHeight="true" outlineLevel="0" collapsed="false">
      <c r="A2795" s="4" t="s">
        <v>20794</v>
      </c>
      <c r="B2795" s="4" t="s">
        <v>20795</v>
      </c>
      <c r="C2795" s="4" t="s">
        <v>20796</v>
      </c>
      <c r="D2795" s="4" t="n">
        <v>2008</v>
      </c>
      <c r="E2795" s="4" t="s">
        <v>91</v>
      </c>
      <c r="F2795" s="4" t="s">
        <v>2536</v>
      </c>
      <c r="G2795" s="4" t="str">
        <f aca="false">IF(LEFT(I2795,3)="R1 ","L6",IF(D2795&gt;=2014,"L1",IF(D2795&gt;=1998,"L2",IF(D2795&gt;=1987,"L3",IF(D2795&gt;=1978,"L4",IF(D2795&gt;=1965,"L5","L6"))))))</f>
        <v>L2</v>
      </c>
      <c r="H2795" s="4" t="str">
        <f aca="false">IFERROR(INDEX(Lanes!$C$2:$C$60,MATCH(LEFT(I2795,FIND(" ",I2795)-1),Lanes!$A$2:$A$60,0)),"?")</f>
        <v>V</v>
      </c>
      <c r="I2795" s="4" t="s">
        <v>9972</v>
      </c>
      <c r="J2795" s="4"/>
      <c r="K2795" s="4" t="s">
        <v>44</v>
      </c>
      <c r="L2795" s="4" t="s">
        <v>753</v>
      </c>
      <c r="M2795" s="4" t="s">
        <v>2123</v>
      </c>
      <c r="N2795" s="4"/>
      <c r="O2795" s="4" t="s">
        <v>20797</v>
      </c>
      <c r="P2795" s="2" t="s">
        <v>20798</v>
      </c>
      <c r="Q2795" s="2" t="s">
        <v>20799</v>
      </c>
      <c r="R2795" s="4" t="s">
        <v>50</v>
      </c>
      <c r="S2795" s="4" t="s">
        <v>20800</v>
      </c>
      <c r="T2795" s="4" t="s">
        <v>107</v>
      </c>
      <c r="U2795" s="4"/>
      <c r="V2795" s="4"/>
      <c r="W2795" s="4"/>
      <c r="X2795" s="2" t="s">
        <v>20801</v>
      </c>
      <c r="Y2795" s="4" t="s">
        <v>77</v>
      </c>
      <c r="Z2795" s="4"/>
      <c r="AA2795" s="4"/>
      <c r="AB2795" s="4"/>
    </row>
    <row r="2796" customFormat="false" ht="75" hidden="false" customHeight="true" outlineLevel="0" collapsed="false">
      <c r="A2796" s="4" t="s">
        <v>20802</v>
      </c>
      <c r="B2796" s="4" t="s">
        <v>20803</v>
      </c>
      <c r="C2796" s="4" t="s">
        <v>20803</v>
      </c>
      <c r="D2796" s="4" t="n">
        <v>2004</v>
      </c>
      <c r="E2796" s="4" t="s">
        <v>91</v>
      </c>
      <c r="F2796" s="4" t="s">
        <v>1142</v>
      </c>
      <c r="G2796" s="4" t="str">
        <f aca="false">IF(LEFT(I2796,3)="R1 ","L6",IF(D2796&gt;=2014,"L1",IF(D2796&gt;=1998,"L2",IF(D2796&gt;=1987,"L3",IF(D2796&gt;=1978,"L4",IF(D2796&gt;=1965,"L5","L6"))))))</f>
        <v>L2</v>
      </c>
      <c r="H2796" s="4" t="str">
        <f aca="false">IFERROR(INDEX(Lanes!$C$2:$C$60,MATCH(LEFT(I2796,FIND(" ",I2796)-1),Lanes!$A$2:$A$60,0)),"?")</f>
        <v>V</v>
      </c>
      <c r="I2796" s="4" t="s">
        <v>9972</v>
      </c>
      <c r="J2796" s="4"/>
      <c r="K2796" s="4" t="s">
        <v>44</v>
      </c>
      <c r="L2796" s="4" t="s">
        <v>352</v>
      </c>
      <c r="M2796" s="4" t="s">
        <v>10145</v>
      </c>
      <c r="N2796" s="4"/>
      <c r="O2796" s="4" t="s">
        <v>20804</v>
      </c>
      <c r="P2796" s="2" t="s">
        <v>20805</v>
      </c>
      <c r="Q2796" s="2" t="s">
        <v>20806</v>
      </c>
      <c r="R2796" s="4" t="s">
        <v>50</v>
      </c>
      <c r="S2796" s="4" t="s">
        <v>20807</v>
      </c>
      <c r="T2796" s="4" t="s">
        <v>402</v>
      </c>
      <c r="U2796" s="4"/>
      <c r="V2796" s="4"/>
      <c r="W2796" s="4"/>
      <c r="X2796" s="2" t="s">
        <v>20808</v>
      </c>
      <c r="Y2796" s="4" t="s">
        <v>77</v>
      </c>
      <c r="Z2796" s="4"/>
      <c r="AA2796" s="4"/>
      <c r="AB2796" s="4"/>
    </row>
    <row r="2797" customFormat="false" ht="75" hidden="false" customHeight="true" outlineLevel="0" collapsed="false">
      <c r="A2797" s="4" t="s">
        <v>20809</v>
      </c>
      <c r="B2797" s="4" t="s">
        <v>20810</v>
      </c>
      <c r="C2797" s="4" t="s">
        <v>20811</v>
      </c>
      <c r="D2797" s="4" t="n">
        <v>1990</v>
      </c>
      <c r="E2797" s="4" t="s">
        <v>91</v>
      </c>
      <c r="F2797" s="4" t="s">
        <v>10959</v>
      </c>
      <c r="G2797" s="4" t="str">
        <f aca="false">IF(LEFT(I2797,3)="R1 ","L6",IF(D2797&gt;=2014,"L1",IF(D2797&gt;=1998,"L2",IF(D2797&gt;=1987,"L3",IF(D2797&gt;=1978,"L4",IF(D2797&gt;=1965,"L5","L6"))))))</f>
        <v>L3</v>
      </c>
      <c r="H2797" s="4" t="str">
        <f aca="false">IFERROR(INDEX(Lanes!$C$2:$C$60,MATCH(LEFT(I2797,FIND(" ",I2797)-1),Lanes!$A$2:$A$60,0)),"?")</f>
        <v>V</v>
      </c>
      <c r="I2797" s="4" t="s">
        <v>10766</v>
      </c>
      <c r="J2797" s="4"/>
      <c r="K2797" s="4" t="s">
        <v>370</v>
      </c>
      <c r="L2797" s="4" t="s">
        <v>753</v>
      </c>
      <c r="M2797" s="4" t="s">
        <v>754</v>
      </c>
      <c r="N2797" s="4"/>
      <c r="O2797" s="4" t="s">
        <v>20812</v>
      </c>
      <c r="P2797" s="2" t="s">
        <v>20813</v>
      </c>
      <c r="Q2797" s="2" t="s">
        <v>20814</v>
      </c>
      <c r="R2797" s="4" t="s">
        <v>50</v>
      </c>
      <c r="S2797" s="4" t="s">
        <v>20815</v>
      </c>
      <c r="T2797" s="4" t="s">
        <v>107</v>
      </c>
      <c r="U2797" s="4"/>
      <c r="V2797" s="4"/>
      <c r="W2797" s="4"/>
      <c r="X2797" s="2" t="s">
        <v>20816</v>
      </c>
      <c r="Y2797" s="4" t="s">
        <v>77</v>
      </c>
      <c r="Z2797" s="4"/>
      <c r="AA2797" s="4"/>
      <c r="AB2797" s="4"/>
    </row>
    <row r="2798" customFormat="false" ht="75" hidden="false" customHeight="true" outlineLevel="0" collapsed="false">
      <c r="A2798" s="4" t="s">
        <v>20817</v>
      </c>
      <c r="B2798" s="4" t="s">
        <v>20818</v>
      </c>
      <c r="C2798" s="4" t="s">
        <v>20819</v>
      </c>
      <c r="D2798" s="4" t="n">
        <v>1992</v>
      </c>
      <c r="E2798" s="4" t="s">
        <v>91</v>
      </c>
      <c r="F2798" s="4" t="s">
        <v>20820</v>
      </c>
      <c r="G2798" s="4" t="str">
        <f aca="false">IF(LEFT(I2798,3)="R1 ","L6",IF(D2798&gt;=2014,"L1",IF(D2798&gt;=1998,"L2",IF(D2798&gt;=1987,"L3",IF(D2798&gt;=1978,"L4",IF(D2798&gt;=1965,"L5","L6"))))))</f>
        <v>L3</v>
      </c>
      <c r="H2798" s="4" t="str">
        <f aca="false">IFERROR(INDEX(Lanes!$C$2:$C$60,MATCH(LEFT(I2798,FIND(" ",I2798)-1),Lanes!$A$2:$A$60,0)),"?")</f>
        <v>V</v>
      </c>
      <c r="I2798" s="4" t="s">
        <v>10766</v>
      </c>
      <c r="J2798" s="4"/>
      <c r="K2798" s="4" t="s">
        <v>202</v>
      </c>
      <c r="L2798" s="4" t="s">
        <v>93</v>
      </c>
      <c r="M2798" s="4" t="s">
        <v>902</v>
      </c>
      <c r="N2798" s="4"/>
      <c r="O2798" s="4" t="s">
        <v>20821</v>
      </c>
      <c r="P2798" s="2" t="s">
        <v>20822</v>
      </c>
      <c r="Q2798" s="2" t="s">
        <v>20823</v>
      </c>
      <c r="R2798" s="4" t="s">
        <v>50</v>
      </c>
      <c r="S2798" s="4" t="s">
        <v>20824</v>
      </c>
      <c r="T2798" s="4" t="s">
        <v>107</v>
      </c>
      <c r="U2798" s="4"/>
      <c r="V2798" s="4"/>
      <c r="W2798" s="4"/>
      <c r="X2798" s="2" t="s">
        <v>20825</v>
      </c>
      <c r="Y2798" s="4" t="s">
        <v>77</v>
      </c>
      <c r="Z2798" s="4"/>
      <c r="AA2798" s="4"/>
      <c r="AB2798" s="4"/>
    </row>
    <row r="2799" customFormat="false" ht="75" hidden="false" customHeight="true" outlineLevel="0" collapsed="false">
      <c r="A2799" s="4" t="s">
        <v>20826</v>
      </c>
      <c r="B2799" s="4" t="s">
        <v>20818</v>
      </c>
      <c r="C2799" s="4" t="s">
        <v>20827</v>
      </c>
      <c r="D2799" s="4" t="n">
        <v>1997</v>
      </c>
      <c r="E2799" s="4" t="s">
        <v>91</v>
      </c>
      <c r="F2799" s="4" t="s">
        <v>7138</v>
      </c>
      <c r="G2799" s="4" t="str">
        <f aca="false">IF(LEFT(I2799,3)="R1 ","L6",IF(D2799&gt;=2014,"L1",IF(D2799&gt;=1998,"L2",IF(D2799&gt;=1987,"L3",IF(D2799&gt;=1978,"L4",IF(D2799&gt;=1965,"L5","L6"))))))</f>
        <v>L3</v>
      </c>
      <c r="H2799" s="4" t="str">
        <f aca="false">IFERROR(INDEX(Lanes!$C$2:$C$60,MATCH(LEFT(I2799,FIND(" ",I2799)-1),Lanes!$A$2:$A$60,0)),"?")</f>
        <v>V</v>
      </c>
      <c r="I2799" s="4" t="s">
        <v>10766</v>
      </c>
      <c r="J2799" s="4"/>
      <c r="K2799" s="4" t="s">
        <v>202</v>
      </c>
      <c r="L2799" s="4" t="s">
        <v>93</v>
      </c>
      <c r="M2799" s="4" t="s">
        <v>902</v>
      </c>
      <c r="N2799" s="4"/>
      <c r="O2799" s="4" t="s">
        <v>20828</v>
      </c>
      <c r="P2799" s="2" t="s">
        <v>20829</v>
      </c>
      <c r="Q2799" s="2" t="s">
        <v>20830</v>
      </c>
      <c r="R2799" s="4" t="s">
        <v>50</v>
      </c>
      <c r="S2799" s="4" t="s">
        <v>20831</v>
      </c>
      <c r="T2799" s="4" t="s">
        <v>107</v>
      </c>
      <c r="U2799" s="4"/>
      <c r="V2799" s="4"/>
      <c r="W2799" s="4"/>
      <c r="X2799" s="2" t="s">
        <v>20825</v>
      </c>
      <c r="Y2799" s="4" t="s">
        <v>77</v>
      </c>
      <c r="Z2799" s="4"/>
      <c r="AA2799" s="4"/>
      <c r="AB2799" s="4"/>
    </row>
    <row r="2800" customFormat="false" ht="75" hidden="false" customHeight="true" outlineLevel="0" collapsed="false">
      <c r="A2800" s="4" t="s">
        <v>20832</v>
      </c>
      <c r="B2800" s="4" t="s">
        <v>20833</v>
      </c>
      <c r="C2800" s="4" t="s">
        <v>20834</v>
      </c>
      <c r="D2800" s="4" t="n">
        <v>2000</v>
      </c>
      <c r="E2800" s="4" t="s">
        <v>2246</v>
      </c>
      <c r="F2800" s="4" t="s">
        <v>2614</v>
      </c>
      <c r="G2800" s="4" t="str">
        <f aca="false">IF(LEFT(I2800,3)="R1 ","L6",IF(D2800&gt;=2014,"L1",IF(D2800&gt;=1998,"L2",IF(D2800&gt;=1987,"L3",IF(D2800&gt;=1978,"L4",IF(D2800&gt;=1965,"L5","L6"))))))</f>
        <v>L2</v>
      </c>
      <c r="H2800" s="4" t="str">
        <f aca="false">IFERROR(INDEX(Lanes!$C$2:$C$60,MATCH(LEFT(I2800,FIND(" ",I2800)-1),Lanes!$A$2:$A$60,0)),"?")</f>
        <v>V</v>
      </c>
      <c r="I2800" s="4" t="s">
        <v>10766</v>
      </c>
      <c r="J2800" s="4"/>
      <c r="K2800" s="4" t="s">
        <v>113</v>
      </c>
      <c r="L2800" s="4" t="s">
        <v>352</v>
      </c>
      <c r="M2800" s="4" t="s">
        <v>353</v>
      </c>
      <c r="N2800" s="4" t="s">
        <v>10797</v>
      </c>
      <c r="O2800" s="4" t="s">
        <v>20835</v>
      </c>
      <c r="P2800" s="2" t="s">
        <v>20836</v>
      </c>
      <c r="Q2800" s="2" t="s">
        <v>20837</v>
      </c>
      <c r="R2800" s="4" t="s">
        <v>50</v>
      </c>
      <c r="S2800" s="4" t="s">
        <v>20838</v>
      </c>
      <c r="T2800" s="4" t="s">
        <v>107</v>
      </c>
      <c r="U2800" s="4"/>
      <c r="V2800" s="4"/>
      <c r="W2800" s="4"/>
      <c r="X2800" s="2" t="s">
        <v>20839</v>
      </c>
      <c r="Y2800" s="4" t="s">
        <v>77</v>
      </c>
      <c r="Z2800" s="4"/>
      <c r="AA2800" s="4"/>
      <c r="AB2800" s="4"/>
    </row>
    <row r="2801" customFormat="false" ht="75" hidden="false" customHeight="true" outlineLevel="0" collapsed="false">
      <c r="A2801" s="4" t="s">
        <v>20840</v>
      </c>
      <c r="B2801" s="4" t="s">
        <v>20841</v>
      </c>
      <c r="C2801" s="4" t="s">
        <v>20842</v>
      </c>
      <c r="D2801" s="4" t="n">
        <v>1998</v>
      </c>
      <c r="E2801" s="4" t="s">
        <v>41</v>
      </c>
      <c r="F2801" s="4" t="s">
        <v>2614</v>
      </c>
      <c r="G2801" s="4" t="str">
        <f aca="false">IF(LEFT(I2801,3)="R1 ","L6",IF(D2801&gt;=2014,"L1",IF(D2801&gt;=1998,"L2",IF(D2801&gt;=1987,"L3",IF(D2801&gt;=1978,"L4",IF(D2801&gt;=1965,"L5","L6"))))))</f>
        <v>L2</v>
      </c>
      <c r="H2801" s="4" t="str">
        <f aca="false">IFERROR(INDEX(Lanes!$C$2:$C$60,MATCH(LEFT(I2801,FIND(" ",I2801)-1),Lanes!$A$2:$A$60,0)),"?")</f>
        <v>V</v>
      </c>
      <c r="I2801" s="4" t="s">
        <v>10766</v>
      </c>
      <c r="J2801" s="4"/>
      <c r="K2801" s="4" t="s">
        <v>113</v>
      </c>
      <c r="L2801" s="4" t="s">
        <v>352</v>
      </c>
      <c r="M2801" s="4" t="s">
        <v>353</v>
      </c>
      <c r="N2801" s="4" t="s">
        <v>10797</v>
      </c>
      <c r="O2801" s="4" t="s">
        <v>20843</v>
      </c>
      <c r="P2801" s="2" t="s">
        <v>20844</v>
      </c>
      <c r="Q2801" s="2" t="s">
        <v>20845</v>
      </c>
      <c r="R2801" s="4" t="s">
        <v>50</v>
      </c>
      <c r="S2801" s="4" t="s">
        <v>20846</v>
      </c>
      <c r="T2801" s="4" t="s">
        <v>107</v>
      </c>
      <c r="U2801" s="4"/>
      <c r="V2801" s="4"/>
      <c r="W2801" s="4"/>
      <c r="X2801" s="2" t="s">
        <v>20839</v>
      </c>
      <c r="Y2801" s="4" t="s">
        <v>77</v>
      </c>
      <c r="Z2801" s="4"/>
      <c r="AA2801" s="4"/>
      <c r="AB2801" s="4"/>
    </row>
    <row r="2802" customFormat="false" ht="75" hidden="false" customHeight="true" outlineLevel="0" collapsed="false">
      <c r="A2802" s="4" t="s">
        <v>20847</v>
      </c>
      <c r="B2802" s="4" t="s">
        <v>20848</v>
      </c>
      <c r="C2802" s="4" t="s">
        <v>20848</v>
      </c>
      <c r="D2802" s="4" t="n">
        <v>1997</v>
      </c>
      <c r="E2802" s="4" t="s">
        <v>91</v>
      </c>
      <c r="F2802" s="4" t="s">
        <v>18244</v>
      </c>
      <c r="G2802" s="4" t="str">
        <f aca="false">IF(LEFT(I2802,3)="R1 ","L6",IF(D2802&gt;=2014,"L1",IF(D2802&gt;=1998,"L2",IF(D2802&gt;=1987,"L3",IF(D2802&gt;=1978,"L4",IF(D2802&gt;=1965,"L5","L6"))))))</f>
        <v>L3</v>
      </c>
      <c r="H2802" s="4" t="str">
        <f aca="false">IFERROR(INDEX(Lanes!$C$2:$C$60,MATCH(LEFT(I2802,FIND(" ",I2802)-1),Lanes!$A$2:$A$60,0)),"?")</f>
        <v>V</v>
      </c>
      <c r="I2802" s="4" t="s">
        <v>10766</v>
      </c>
      <c r="J2802" s="4"/>
      <c r="K2802" s="4" t="s">
        <v>44</v>
      </c>
      <c r="L2802" s="4" t="s">
        <v>516</v>
      </c>
      <c r="M2802" s="4" t="s">
        <v>287</v>
      </c>
      <c r="N2802" s="4" t="s">
        <v>11142</v>
      </c>
      <c r="O2802" s="4" t="s">
        <v>20849</v>
      </c>
      <c r="P2802" s="2" t="s">
        <v>20850</v>
      </c>
      <c r="Q2802" s="2" t="s">
        <v>20851</v>
      </c>
      <c r="R2802" s="4" t="s">
        <v>50</v>
      </c>
      <c r="S2802" s="4" t="s">
        <v>20852</v>
      </c>
      <c r="T2802" s="4" t="s">
        <v>107</v>
      </c>
      <c r="U2802" s="4"/>
      <c r="V2802" s="4"/>
      <c r="W2802" s="4"/>
      <c r="X2802" s="2" t="s">
        <v>20853</v>
      </c>
      <c r="Y2802" s="4" t="s">
        <v>77</v>
      </c>
      <c r="Z2802" s="4"/>
      <c r="AA2802" s="4"/>
      <c r="AB2802" s="4"/>
    </row>
    <row r="2803" customFormat="false" ht="75" hidden="false" customHeight="true" outlineLevel="0" collapsed="false">
      <c r="A2803" s="4" t="s">
        <v>20854</v>
      </c>
      <c r="B2803" s="4" t="s">
        <v>20848</v>
      </c>
      <c r="C2803" s="4" t="s">
        <v>20855</v>
      </c>
      <c r="D2803" s="4" t="n">
        <v>1999</v>
      </c>
      <c r="E2803" s="4" t="s">
        <v>91</v>
      </c>
      <c r="F2803" s="4" t="s">
        <v>2614</v>
      </c>
      <c r="G2803" s="4" t="str">
        <f aca="false">IF(LEFT(I2803,3)="R1 ","L6",IF(D2803&gt;=2014,"L1",IF(D2803&gt;=1998,"L2",IF(D2803&gt;=1987,"L3",IF(D2803&gt;=1978,"L4",IF(D2803&gt;=1965,"L5","L6"))))))</f>
        <v>L2</v>
      </c>
      <c r="H2803" s="4" t="str">
        <f aca="false">IFERROR(INDEX(Lanes!$C$2:$C$60,MATCH(LEFT(I2803,FIND(" ",I2803)-1),Lanes!$A$2:$A$60,0)),"?")</f>
        <v>V</v>
      </c>
      <c r="I2803" s="4" t="s">
        <v>10766</v>
      </c>
      <c r="J2803" s="4"/>
      <c r="K2803" s="4" t="s">
        <v>44</v>
      </c>
      <c r="L2803" s="4" t="s">
        <v>516</v>
      </c>
      <c r="M2803" s="4" t="s">
        <v>287</v>
      </c>
      <c r="N2803" s="4" t="s">
        <v>11142</v>
      </c>
      <c r="O2803" s="4" t="s">
        <v>20856</v>
      </c>
      <c r="P2803" s="2" t="s">
        <v>20857</v>
      </c>
      <c r="Q2803" s="2" t="s">
        <v>20858</v>
      </c>
      <c r="R2803" s="4" t="s">
        <v>50</v>
      </c>
      <c r="S2803" s="4" t="s">
        <v>20859</v>
      </c>
      <c r="T2803" s="4" t="s">
        <v>107</v>
      </c>
      <c r="U2803" s="4"/>
      <c r="V2803" s="4"/>
      <c r="W2803" s="4"/>
      <c r="X2803" s="2" t="s">
        <v>20853</v>
      </c>
      <c r="Y2803" s="4" t="s">
        <v>77</v>
      </c>
      <c r="Z2803" s="4"/>
      <c r="AA2803" s="4"/>
      <c r="AB2803" s="4"/>
    </row>
    <row r="2804" customFormat="false" ht="75" hidden="false" customHeight="true" outlineLevel="0" collapsed="false">
      <c r="A2804" s="4" t="s">
        <v>20860</v>
      </c>
      <c r="B2804" s="4" t="s">
        <v>20861</v>
      </c>
      <c r="C2804" s="4" t="s">
        <v>20862</v>
      </c>
      <c r="D2804" s="4" t="n">
        <v>1991</v>
      </c>
      <c r="E2804" s="4" t="s">
        <v>91</v>
      </c>
      <c r="F2804" s="4" t="s">
        <v>886</v>
      </c>
      <c r="G2804" s="4" t="str">
        <f aca="false">IF(LEFT(I2804,3)="R1 ","L6",IF(D2804&gt;=2014,"L1",IF(D2804&gt;=1998,"L2",IF(D2804&gt;=1987,"L3",IF(D2804&gt;=1978,"L4",IF(D2804&gt;=1965,"L5","L6"))))))</f>
        <v>L3</v>
      </c>
      <c r="H2804" s="4" t="str">
        <f aca="false">IFERROR(INDEX(Lanes!$C$2:$C$60,MATCH(LEFT(I2804,FIND(" ",I2804)-1),Lanes!$A$2:$A$60,0)),"?")</f>
        <v>V</v>
      </c>
      <c r="I2804" s="4" t="s">
        <v>10766</v>
      </c>
      <c r="J2804" s="4"/>
      <c r="K2804" s="4" t="s">
        <v>370</v>
      </c>
      <c r="L2804" s="4" t="s">
        <v>472</v>
      </c>
      <c r="M2804" s="4" t="s">
        <v>662</v>
      </c>
      <c r="N2804" s="4"/>
      <c r="O2804" s="4" t="s">
        <v>20863</v>
      </c>
      <c r="P2804" s="2" t="s">
        <v>20864</v>
      </c>
      <c r="Q2804" s="2" t="s">
        <v>20865</v>
      </c>
      <c r="R2804" s="4" t="s">
        <v>50</v>
      </c>
      <c r="S2804" s="4" t="s">
        <v>20866</v>
      </c>
      <c r="T2804" s="4" t="s">
        <v>107</v>
      </c>
      <c r="U2804" s="4"/>
      <c r="V2804" s="4"/>
      <c r="W2804" s="4"/>
      <c r="X2804" s="2" t="s">
        <v>20867</v>
      </c>
      <c r="Y2804" s="4" t="s">
        <v>77</v>
      </c>
      <c r="Z2804" s="4"/>
      <c r="AA2804" s="4"/>
      <c r="AB2804" s="4"/>
    </row>
    <row r="2805" customFormat="false" ht="75" hidden="false" customHeight="true" outlineLevel="0" collapsed="false">
      <c r="A2805" s="4" t="s">
        <v>20868</v>
      </c>
      <c r="B2805" s="4" t="s">
        <v>20861</v>
      </c>
      <c r="C2805" s="4" t="s">
        <v>20869</v>
      </c>
      <c r="D2805" s="4" t="n">
        <v>1993</v>
      </c>
      <c r="E2805" s="4" t="s">
        <v>91</v>
      </c>
      <c r="F2805" s="4" t="s">
        <v>886</v>
      </c>
      <c r="G2805" s="4" t="str">
        <f aca="false">IF(LEFT(I2805,3)="R1 ","L6",IF(D2805&gt;=2014,"L1",IF(D2805&gt;=1998,"L2",IF(D2805&gt;=1987,"L3",IF(D2805&gt;=1978,"L4",IF(D2805&gt;=1965,"L5","L6"))))))</f>
        <v>L3</v>
      </c>
      <c r="H2805" s="4" t="str">
        <f aca="false">IFERROR(INDEX(Lanes!$C$2:$C$60,MATCH(LEFT(I2805,FIND(" ",I2805)-1),Lanes!$A$2:$A$60,0)),"?")</f>
        <v>V</v>
      </c>
      <c r="I2805" s="4" t="s">
        <v>10766</v>
      </c>
      <c r="J2805" s="4"/>
      <c r="K2805" s="4" t="s">
        <v>370</v>
      </c>
      <c r="L2805" s="4" t="s">
        <v>472</v>
      </c>
      <c r="M2805" s="4" t="s">
        <v>662</v>
      </c>
      <c r="N2805" s="4"/>
      <c r="O2805" s="4" t="s">
        <v>20870</v>
      </c>
      <c r="P2805" s="2" t="s">
        <v>20871</v>
      </c>
      <c r="Q2805" s="2" t="s">
        <v>20872</v>
      </c>
      <c r="R2805" s="4" t="s">
        <v>50</v>
      </c>
      <c r="S2805" s="4" t="s">
        <v>20873</v>
      </c>
      <c r="T2805" s="4" t="s">
        <v>402</v>
      </c>
      <c r="U2805" s="4"/>
      <c r="V2805" s="4"/>
      <c r="W2805" s="4"/>
      <c r="X2805" s="2" t="s">
        <v>20867</v>
      </c>
      <c r="Y2805" s="4" t="s">
        <v>77</v>
      </c>
      <c r="Z2805" s="4"/>
      <c r="AA2805" s="4"/>
      <c r="AB2805" s="4"/>
    </row>
    <row r="2806" customFormat="false" ht="75" hidden="false" customHeight="true" outlineLevel="0" collapsed="false">
      <c r="A2806" s="4" t="s">
        <v>20874</v>
      </c>
      <c r="B2806" s="4" t="s">
        <v>15024</v>
      </c>
      <c r="C2806" s="4" t="s">
        <v>20875</v>
      </c>
      <c r="D2806" s="4" t="n">
        <v>1997</v>
      </c>
      <c r="E2806" s="4" t="s">
        <v>91</v>
      </c>
      <c r="F2806" s="4" t="s">
        <v>20876</v>
      </c>
      <c r="G2806" s="4" t="str">
        <f aca="false">IF(LEFT(I2806,3)="R1 ","L6",IF(D2806&gt;=2014,"L1",IF(D2806&gt;=1998,"L2",IF(D2806&gt;=1987,"L3",IF(D2806&gt;=1978,"L4",IF(D2806&gt;=1965,"L5","L6"))))))</f>
        <v>L3</v>
      </c>
      <c r="H2806" s="4" t="str">
        <f aca="false">IFERROR(INDEX(Lanes!$C$2:$C$60,MATCH(LEFT(I2806,FIND(" ",I2806)-1),Lanes!$A$2:$A$60,0)),"?")</f>
        <v>V</v>
      </c>
      <c r="I2806" s="4" t="s">
        <v>10766</v>
      </c>
      <c r="J2806" s="4"/>
      <c r="K2806" s="4" t="s">
        <v>44</v>
      </c>
      <c r="L2806" s="4" t="s">
        <v>93</v>
      </c>
      <c r="M2806" s="4" t="s">
        <v>902</v>
      </c>
      <c r="N2806" s="4"/>
      <c r="O2806" s="4" t="s">
        <v>15026</v>
      </c>
      <c r="P2806" s="2" t="s">
        <v>20877</v>
      </c>
      <c r="Q2806" s="2" t="s">
        <v>20878</v>
      </c>
      <c r="R2806" s="4" t="s">
        <v>50</v>
      </c>
      <c r="S2806" s="4" t="s">
        <v>20875</v>
      </c>
      <c r="T2806" s="4" t="s">
        <v>107</v>
      </c>
      <c r="U2806" s="4"/>
      <c r="V2806" s="4"/>
      <c r="W2806" s="4"/>
      <c r="X2806" s="2" t="s">
        <v>15030</v>
      </c>
      <c r="Y2806" s="4" t="s">
        <v>77</v>
      </c>
      <c r="Z2806" s="4"/>
      <c r="AA2806" s="4"/>
      <c r="AB2806" s="4"/>
    </row>
    <row r="2807" customFormat="false" ht="75" hidden="false" customHeight="true" outlineLevel="0" collapsed="false">
      <c r="A2807" s="4" t="s">
        <v>20879</v>
      </c>
      <c r="B2807" s="4" t="s">
        <v>20880</v>
      </c>
      <c r="C2807" s="4" t="s">
        <v>20880</v>
      </c>
      <c r="D2807" s="4" t="n">
        <v>1990</v>
      </c>
      <c r="E2807" s="4" t="s">
        <v>91</v>
      </c>
      <c r="F2807" s="4" t="s">
        <v>20881</v>
      </c>
      <c r="G2807" s="4" t="str">
        <f aca="false">IF(LEFT(I2807,3)="R1 ","L6",IF(D2807&gt;=2014,"L1",IF(D2807&gt;=1998,"L2",IF(D2807&gt;=1987,"L3",IF(D2807&gt;=1978,"L4",IF(D2807&gt;=1965,"L5","L6"))))))</f>
        <v>L3</v>
      </c>
      <c r="H2807" s="4" t="str">
        <f aca="false">IFERROR(INDEX(Lanes!$C$2:$C$60,MATCH(LEFT(I2807,FIND(" ",I2807)-1),Lanes!$A$2:$A$60,0)),"?")</f>
        <v>V</v>
      </c>
      <c r="I2807" s="4" t="s">
        <v>10766</v>
      </c>
      <c r="J2807" s="4"/>
      <c r="K2807" s="4" t="s">
        <v>544</v>
      </c>
      <c r="L2807" s="4" t="s">
        <v>753</v>
      </c>
      <c r="M2807" s="4" t="s">
        <v>2026</v>
      </c>
      <c r="N2807" s="4"/>
      <c r="O2807" s="4" t="s">
        <v>20882</v>
      </c>
      <c r="P2807" s="2" t="s">
        <v>20883</v>
      </c>
      <c r="Q2807" s="2" t="s">
        <v>20884</v>
      </c>
      <c r="R2807" s="4" t="s">
        <v>50</v>
      </c>
      <c r="S2807" s="4" t="s">
        <v>20885</v>
      </c>
      <c r="T2807" s="4" t="s">
        <v>402</v>
      </c>
      <c r="U2807" s="4"/>
      <c r="V2807" s="4"/>
      <c r="W2807" s="4"/>
      <c r="X2807" s="2" t="s">
        <v>20886</v>
      </c>
      <c r="Y2807" s="4" t="s">
        <v>77</v>
      </c>
      <c r="Z2807" s="4"/>
      <c r="AA2807" s="4"/>
      <c r="AB2807" s="4"/>
    </row>
    <row r="2808" customFormat="false" ht="75" hidden="false" customHeight="true" outlineLevel="0" collapsed="false">
      <c r="A2808" s="4" t="s">
        <v>20887</v>
      </c>
      <c r="B2808" s="4" t="s">
        <v>20888</v>
      </c>
      <c r="C2808" s="4" t="s">
        <v>20889</v>
      </c>
      <c r="D2808" s="4" t="n">
        <v>1995</v>
      </c>
      <c r="E2808" s="4" t="s">
        <v>91</v>
      </c>
      <c r="F2808" s="4" t="s">
        <v>20890</v>
      </c>
      <c r="G2808" s="4" t="str">
        <f aca="false">IF(LEFT(I2808,3)="R1 ","L6",IF(D2808&gt;=2014,"L1",IF(D2808&gt;=1998,"L2",IF(D2808&gt;=1987,"L3",IF(D2808&gt;=1978,"L4",IF(D2808&gt;=1965,"L5","L6"))))))</f>
        <v>L3</v>
      </c>
      <c r="H2808" s="4" t="str">
        <f aca="false">IFERROR(INDEX(Lanes!$C$2:$C$60,MATCH(LEFT(I2808,FIND(" ",I2808)-1),Lanes!$A$2:$A$60,0)),"?")</f>
        <v>V</v>
      </c>
      <c r="I2808" s="4" t="s">
        <v>10766</v>
      </c>
      <c r="J2808" s="4"/>
      <c r="K2808" s="4" t="s">
        <v>370</v>
      </c>
      <c r="L2808" s="4" t="s">
        <v>352</v>
      </c>
      <c r="M2808" s="4" t="s">
        <v>353</v>
      </c>
      <c r="N2808" s="4" t="s">
        <v>10797</v>
      </c>
      <c r="O2808" s="4" t="s">
        <v>20891</v>
      </c>
      <c r="P2808" s="2" t="s">
        <v>20892</v>
      </c>
      <c r="Q2808" s="2" t="s">
        <v>20893</v>
      </c>
      <c r="R2808" s="4" t="s">
        <v>50</v>
      </c>
      <c r="S2808" s="4" t="s">
        <v>20894</v>
      </c>
      <c r="T2808" s="4" t="s">
        <v>107</v>
      </c>
      <c r="U2808" s="4"/>
      <c r="V2808" s="4"/>
      <c r="W2808" s="4"/>
      <c r="X2808" s="2" t="s">
        <v>20895</v>
      </c>
      <c r="Y2808" s="4" t="s">
        <v>77</v>
      </c>
      <c r="Z2808" s="4"/>
      <c r="AA2808" s="4"/>
      <c r="AB2808" s="4"/>
    </row>
    <row r="2809" customFormat="false" ht="75" hidden="false" customHeight="true" outlineLevel="0" collapsed="false">
      <c r="A2809" s="4" t="s">
        <v>20896</v>
      </c>
      <c r="B2809" s="4" t="s">
        <v>20897</v>
      </c>
      <c r="C2809" s="4" t="s">
        <v>20898</v>
      </c>
      <c r="D2809" s="4" t="n">
        <v>1998</v>
      </c>
      <c r="E2809" s="4" t="s">
        <v>91</v>
      </c>
      <c r="F2809" s="4" t="s">
        <v>2614</v>
      </c>
      <c r="G2809" s="4" t="str">
        <f aca="false">IF(LEFT(I2809,3)="R1 ","L6",IF(D2809&gt;=2014,"L1",IF(D2809&gt;=1998,"L2",IF(D2809&gt;=1987,"L3",IF(D2809&gt;=1978,"L4",IF(D2809&gt;=1965,"L5","L6"))))))</f>
        <v>L2</v>
      </c>
      <c r="H2809" s="4" t="str">
        <f aca="false">IFERROR(INDEX(Lanes!$C$2:$C$60,MATCH(LEFT(I2809,FIND(" ",I2809)-1),Lanes!$A$2:$A$60,0)),"?")</f>
        <v>V</v>
      </c>
      <c r="I2809" s="4" t="s">
        <v>10766</v>
      </c>
      <c r="J2809" s="4"/>
      <c r="K2809" s="4" t="s">
        <v>2670</v>
      </c>
      <c r="L2809" s="4" t="s">
        <v>352</v>
      </c>
      <c r="M2809" s="4" t="s">
        <v>353</v>
      </c>
      <c r="N2809" s="4" t="s">
        <v>10797</v>
      </c>
      <c r="O2809" s="4" t="s">
        <v>20899</v>
      </c>
      <c r="P2809" s="2" t="s">
        <v>20900</v>
      </c>
      <c r="Q2809" s="2" t="s">
        <v>20901</v>
      </c>
      <c r="R2809" s="4" t="s">
        <v>50</v>
      </c>
      <c r="S2809" s="4" t="s">
        <v>20902</v>
      </c>
      <c r="T2809" s="4" t="s">
        <v>107</v>
      </c>
      <c r="U2809" s="4"/>
      <c r="V2809" s="4"/>
      <c r="W2809" s="4"/>
      <c r="X2809" s="2" t="s">
        <v>20903</v>
      </c>
      <c r="Y2809" s="4" t="s">
        <v>77</v>
      </c>
      <c r="Z2809" s="4"/>
      <c r="AA2809" s="4"/>
      <c r="AB2809" s="4"/>
    </row>
    <row r="2810" customFormat="false" ht="75" hidden="false" customHeight="true" outlineLevel="0" collapsed="false">
      <c r="A2810" s="4" t="s">
        <v>20904</v>
      </c>
      <c r="B2810" s="4" t="s">
        <v>20905</v>
      </c>
      <c r="C2810" s="4" t="s">
        <v>20906</v>
      </c>
      <c r="D2810" s="4" t="n">
        <v>1995</v>
      </c>
      <c r="E2810" s="4" t="s">
        <v>91</v>
      </c>
      <c r="F2810" s="4" t="s">
        <v>20907</v>
      </c>
      <c r="G2810" s="4" t="str">
        <f aca="false">IF(LEFT(I2810,3)="R1 ","L6",IF(D2810&gt;=2014,"L1",IF(D2810&gt;=1998,"L2",IF(D2810&gt;=1987,"L3",IF(D2810&gt;=1978,"L4",IF(D2810&gt;=1965,"L5","L6"))))))</f>
        <v>L3</v>
      </c>
      <c r="H2810" s="4" t="str">
        <f aca="false">IFERROR(INDEX(Lanes!$C$2:$C$60,MATCH(LEFT(I2810,FIND(" ",I2810)-1),Lanes!$A$2:$A$60,0)),"?")</f>
        <v>V</v>
      </c>
      <c r="I2810" s="4" t="s">
        <v>10766</v>
      </c>
      <c r="J2810" s="4"/>
      <c r="K2810" s="4" t="s">
        <v>370</v>
      </c>
      <c r="L2810" s="4" t="s">
        <v>753</v>
      </c>
      <c r="M2810" s="4" t="s">
        <v>2026</v>
      </c>
      <c r="N2810" s="4"/>
      <c r="O2810" s="4" t="s">
        <v>20908</v>
      </c>
      <c r="P2810" s="2" t="s">
        <v>20909</v>
      </c>
      <c r="Q2810" s="2" t="s">
        <v>20910</v>
      </c>
      <c r="R2810" s="4" t="s">
        <v>50</v>
      </c>
      <c r="S2810" s="4" t="s">
        <v>20911</v>
      </c>
      <c r="T2810" s="4" t="s">
        <v>107</v>
      </c>
      <c r="U2810" s="4"/>
      <c r="V2810" s="4"/>
      <c r="W2810" s="4"/>
      <c r="X2810" s="2" t="s">
        <v>2031</v>
      </c>
      <c r="Y2810" s="4" t="s">
        <v>77</v>
      </c>
      <c r="Z2810" s="4"/>
      <c r="AA2810" s="4"/>
      <c r="AB2810" s="4"/>
    </row>
    <row r="2811" customFormat="false" ht="75" hidden="false" customHeight="true" outlineLevel="0" collapsed="false">
      <c r="A2811" s="4" t="s">
        <v>20912</v>
      </c>
      <c r="B2811" s="4" t="s">
        <v>20913</v>
      </c>
      <c r="C2811" s="4" t="s">
        <v>20914</v>
      </c>
      <c r="D2811" s="4" t="n">
        <v>1995</v>
      </c>
      <c r="E2811" s="4" t="s">
        <v>91</v>
      </c>
      <c r="F2811" s="4" t="s">
        <v>5450</v>
      </c>
      <c r="G2811" s="4" t="str">
        <f aca="false">IF(LEFT(I2811,3)="R1 ","L6",IF(D2811&gt;=2014,"L1",IF(D2811&gt;=1998,"L2",IF(D2811&gt;=1987,"L3",IF(D2811&gt;=1978,"L4",IF(D2811&gt;=1965,"L5","L6"))))))</f>
        <v>L3</v>
      </c>
      <c r="H2811" s="4" t="str">
        <f aca="false">IFERROR(INDEX(Lanes!$C$2:$C$60,MATCH(LEFT(I2811,FIND(" ",I2811)-1),Lanes!$A$2:$A$60,0)),"?")</f>
        <v>V</v>
      </c>
      <c r="I2811" s="4" t="s">
        <v>10766</v>
      </c>
      <c r="J2811" s="4"/>
      <c r="K2811" s="4" t="s">
        <v>370</v>
      </c>
      <c r="L2811" s="4" t="s">
        <v>472</v>
      </c>
      <c r="M2811" s="4" t="s">
        <v>1565</v>
      </c>
      <c r="N2811" s="4"/>
      <c r="O2811" s="4" t="s">
        <v>20915</v>
      </c>
      <c r="P2811" s="2" t="s">
        <v>20916</v>
      </c>
      <c r="Q2811" s="2" t="s">
        <v>20917</v>
      </c>
      <c r="R2811" s="4" t="s">
        <v>50</v>
      </c>
      <c r="S2811" s="4" t="s">
        <v>20918</v>
      </c>
      <c r="T2811" s="4" t="s">
        <v>107</v>
      </c>
      <c r="U2811" s="4"/>
      <c r="V2811" s="4"/>
      <c r="W2811" s="4"/>
      <c r="X2811" s="2" t="s">
        <v>20919</v>
      </c>
      <c r="Y2811" s="4" t="s">
        <v>77</v>
      </c>
      <c r="Z2811" s="4"/>
      <c r="AA2811" s="4"/>
      <c r="AB2811" s="4"/>
    </row>
  </sheetData>
  <autoFilter ref="A1:AB2811"/>
  <conditionalFormatting sqref="A2:AB2811">
    <cfRule type="expression" priority="2" aboveAverage="0" equalAverage="0" bottom="0" percent="0" rank="0" text="" dxfId="6">
      <formula>$H2="Core"</formula>
    </cfRule>
    <cfRule type="expression" priority="3" aboveAverage="0" equalAverage="0" bottom="0" percent="0" rank="0" text="" dxfId="7">
      <formula>$H2="V"</formula>
    </cfRule>
    <cfRule type="expression" priority="4" aboveAverage="0" equalAverage="0" bottom="0" percent="0" rank="0" text="" dxfId="8">
      <formula>$H2="Context"</formula>
    </cfRule>
  </conditionalFormatting>
  <dataValidations count="11">
    <dataValidation allowBlank="true" errorStyle="stop" operator="between" showDropDown="false" showErrorMessage="true" showInputMessage="false" sqref="E2:E3311" type="list">
      <formula1>"LP,EP,Live,Collab,Compilation"</formula1>
      <formula2>0</formula2>
    </dataValidation>
    <dataValidation allowBlank="true" errorStyle="stop" operator="between" showDropDown="false" showErrorMessage="true" showInputMessage="false" sqref="K2:K3311" type="list">
      <formula1>Lists!$A$2:$A$27</formula1>
      <formula2>0</formula2>
    </dataValidation>
    <dataValidation allowBlank="true" errorStyle="stop" operator="between" showDropDown="false" showErrorMessage="true" showInputMessage="false" sqref="L2:L3311" type="list">
      <formula1>Lists!$B$2:$B$12</formula1>
      <formula2>0</formula2>
    </dataValidation>
    <dataValidation allowBlank="true" errorStyle="stop" operator="between" showDropDown="false" showErrorMessage="true" showInputMessage="false" sqref="I2:I3311" type="list">
      <formula1>Lists!$C$2:$C$55</formula1>
      <formula2>0</formula2>
    </dataValidation>
    <dataValidation allowBlank="true" errorStyle="stop" operator="between" showDropDown="false" showErrorMessage="true" showInputMessage="false" sqref="N2:N3311" type="list">
      <formula1>Lists!$D$2:$D$2</formula1>
      <formula2>0</formula2>
    </dataValidation>
    <dataValidation allowBlank="true" errorStyle="stop" operator="between" showDropDown="false" showErrorMessage="true" showInputMessage="false" sqref="R2:R3311" type="list">
      <formula1>"Documented,Inferred,Both"</formula1>
      <formula2>0</formula2>
    </dataValidation>
    <dataValidation allowBlank="true" errorStyle="stop" operator="between" showDropDown="false" showErrorMessage="true" showInputMessage="false" sqref="T2:T3311" type="list">
      <formula1>"Essential,Recommended,Deep cut"</formula1>
      <formula2>0</formula2>
    </dataValidation>
    <dataValidation allowBlank="true" errorStyle="stop" operator="between" showDropDown="false" showErrorMessage="true" showInputMessage="false" sqref="U2:U3311 W2:W3311" type="list">
      <formula1>"Y"</formula1>
      <formula2>0</formula2>
    </dataValidation>
    <dataValidation allowBlank="true" errorStyle="stop" operator="between" showDropDown="false" showErrorMessage="true" showInputMessage="false" sqref="Y2:Y3311" type="list">
      <formula1>"High,Medium"</formula1>
      <formula2>0</formula2>
    </dataValidation>
    <dataValidation allowBlank="true" errorStyle="stop" operator="between" showDropDown="false" showErrorMessage="true" showInputMessage="false" sqref="Z2:Z3311" type="list">
      <formula1>"Y,N"</formula1>
      <formula2>0</formula2>
    </dataValidation>
    <dataValidation allowBlank="true" errorStyle="stop" operator="between" showDropDown="false" showErrorMessage="true" showInputMessage="false" sqref="AA2:AA3311" type="list">
      <formula1>"1,2,3,4,5"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40"/>
    <col collapsed="false" customWidth="true" hidden="false" outlineLevel="0" max="3" min="3" style="0" width="9"/>
    <col collapsed="false" customWidth="true" hidden="false" outlineLevel="0" max="4" min="4" style="0" width="12"/>
    <col collapsed="false" customWidth="true" hidden="false" outlineLevel="0" max="5" min="5" style="0" width="70"/>
    <col collapsed="false" customWidth="true" hidden="false" outlineLevel="0" max="7" min="6" style="0" width="16"/>
    <col collapsed="false" customWidth="true" hidden="false" outlineLevel="0" max="8" min="8" style="0" width="30"/>
    <col collapsed="false" customWidth="true" hidden="false" outlineLevel="0" max="9" min="9" style="0" width="36"/>
    <col collapsed="false" customWidth="true" hidden="false" outlineLevel="0" max="12" min="10" style="0" width="10"/>
  </cols>
  <sheetData>
    <row r="1" customFormat="false" ht="23.85" hidden="false" customHeight="false" outlineLevel="0" collapsed="false">
      <c r="A1" s="3" t="s">
        <v>10</v>
      </c>
      <c r="B1" s="3" t="s">
        <v>20920</v>
      </c>
      <c r="C1" s="3" t="s">
        <v>17</v>
      </c>
      <c r="D1" s="3" t="s">
        <v>20921</v>
      </c>
      <c r="E1" s="3" t="s">
        <v>20922</v>
      </c>
      <c r="F1" s="3" t="s">
        <v>20923</v>
      </c>
      <c r="G1" s="3" t="s">
        <v>20924</v>
      </c>
      <c r="H1" s="3" t="s">
        <v>20925</v>
      </c>
      <c r="I1" s="3" t="s">
        <v>20926</v>
      </c>
      <c r="J1" s="3" t="s">
        <v>20927</v>
      </c>
      <c r="K1" s="3" t="s">
        <v>52</v>
      </c>
      <c r="L1" s="3" t="s">
        <v>30</v>
      </c>
    </row>
    <row r="2" customFormat="false" ht="23.85" hidden="false" customHeight="false" outlineLevel="0" collapsed="false">
      <c r="A2" s="4" t="s">
        <v>9346</v>
      </c>
      <c r="B2" s="4" t="s">
        <v>20928</v>
      </c>
      <c r="C2" s="4" t="s">
        <v>20929</v>
      </c>
      <c r="D2" s="4" t="s">
        <v>20930</v>
      </c>
      <c r="E2" s="2" t="s">
        <v>20931</v>
      </c>
      <c r="F2" s="4" t="s">
        <v>20932</v>
      </c>
      <c r="G2" s="4"/>
      <c r="H2" s="2" t="s">
        <v>20933</v>
      </c>
      <c r="I2" s="2" t="s">
        <v>20934</v>
      </c>
      <c r="J2" s="4" t="n">
        <f aca="false">COUNTIF(Albums!$I$2:$I$2811,A2&amp;" *")</f>
        <v>54</v>
      </c>
      <c r="K2" s="4" t="n">
        <f aca="false">COUNTIFS(Albums!$I$2:$I$2811,A2&amp;" *",Albums!$T$2:$T$2811,"Essential")</f>
        <v>15</v>
      </c>
      <c r="L2" s="4" t="n">
        <f aca="false">COUNTIFS(Albums!$I$2:$I$2811,A2&amp;" *",Albums!$U$2:$U$2811,"Y")</f>
        <v>5</v>
      </c>
    </row>
    <row r="3" customFormat="false" ht="35.05" hidden="false" customHeight="false" outlineLevel="0" collapsed="false">
      <c r="A3" s="4" t="s">
        <v>7454</v>
      </c>
      <c r="B3" s="4" t="s">
        <v>20935</v>
      </c>
      <c r="C3" s="4" t="s">
        <v>20929</v>
      </c>
      <c r="D3" s="4" t="s">
        <v>20930</v>
      </c>
      <c r="E3" s="2" t="s">
        <v>20936</v>
      </c>
      <c r="F3" s="4" t="s">
        <v>20937</v>
      </c>
      <c r="G3" s="4"/>
      <c r="H3" s="2" t="s">
        <v>20938</v>
      </c>
      <c r="I3" s="2" t="s">
        <v>20939</v>
      </c>
      <c r="J3" s="4" t="n">
        <f aca="false">COUNTIF(Albums!$I$2:$I$2811,A3&amp;" *")</f>
        <v>41</v>
      </c>
      <c r="K3" s="4" t="n">
        <f aca="false">COUNTIFS(Albums!$I$2:$I$2811,A3&amp;" *",Albums!$T$2:$T$2811,"Essential")</f>
        <v>4</v>
      </c>
      <c r="L3" s="4" t="n">
        <f aca="false">COUNTIFS(Albums!$I$2:$I$2811,A3&amp;" *",Albums!$U$2:$U$2811,"Y")</f>
        <v>1</v>
      </c>
    </row>
    <row r="4" customFormat="false" ht="23.85" hidden="false" customHeight="false" outlineLevel="0" collapsed="false">
      <c r="A4" s="4" t="s">
        <v>10211</v>
      </c>
      <c r="B4" s="4" t="s">
        <v>20940</v>
      </c>
      <c r="C4" s="4" t="s">
        <v>20929</v>
      </c>
      <c r="D4" s="4" t="s">
        <v>20930</v>
      </c>
      <c r="E4" s="2" t="s">
        <v>20941</v>
      </c>
      <c r="F4" s="4" t="s">
        <v>20942</v>
      </c>
      <c r="G4" s="4"/>
      <c r="H4" s="2"/>
      <c r="I4" s="2" t="s">
        <v>20943</v>
      </c>
      <c r="J4" s="4" t="n">
        <f aca="false">COUNTIF(Albums!$I$2:$I$2811,A4&amp;" *")</f>
        <v>36</v>
      </c>
      <c r="K4" s="4" t="n">
        <f aca="false">COUNTIFS(Albums!$I$2:$I$2811,A4&amp;" *",Albums!$T$2:$T$2811,"Essential")</f>
        <v>7</v>
      </c>
      <c r="L4" s="4" t="n">
        <f aca="false">COUNTIFS(Albums!$I$2:$I$2811,A4&amp;" *",Albums!$U$2:$U$2811,"Y")</f>
        <v>1</v>
      </c>
    </row>
    <row r="5" customFormat="false" ht="23.85" hidden="false" customHeight="false" outlineLevel="0" collapsed="false">
      <c r="A5" s="4" t="s">
        <v>11386</v>
      </c>
      <c r="B5" s="4" t="s">
        <v>20944</v>
      </c>
      <c r="C5" s="4" t="s">
        <v>20929</v>
      </c>
      <c r="D5" s="4" t="s">
        <v>20945</v>
      </c>
      <c r="E5" s="2" t="s">
        <v>20946</v>
      </c>
      <c r="F5" s="4" t="s">
        <v>20947</v>
      </c>
      <c r="G5" s="4"/>
      <c r="H5" s="2" t="s">
        <v>20948</v>
      </c>
      <c r="I5" s="2" t="s">
        <v>20949</v>
      </c>
      <c r="J5" s="4" t="n">
        <f aca="false">COUNTIF(Albums!$I$2:$I$2811,A5&amp;" *")</f>
        <v>20</v>
      </c>
      <c r="K5" s="4" t="n">
        <f aca="false">COUNTIFS(Albums!$I$2:$I$2811,A5&amp;" *",Albums!$T$2:$T$2811,"Essential")</f>
        <v>5</v>
      </c>
      <c r="L5" s="4" t="n">
        <f aca="false">COUNTIFS(Albums!$I$2:$I$2811,A5&amp;" *",Albums!$U$2:$U$2811,"Y")</f>
        <v>2</v>
      </c>
    </row>
    <row r="6" customFormat="false" ht="23.85" hidden="false" customHeight="false" outlineLevel="0" collapsed="false">
      <c r="A6" s="4" t="s">
        <v>9613</v>
      </c>
      <c r="B6" s="4" t="s">
        <v>20950</v>
      </c>
      <c r="C6" s="4" t="s">
        <v>20929</v>
      </c>
      <c r="D6" s="4" t="s">
        <v>20930</v>
      </c>
      <c r="E6" s="2" t="s">
        <v>20951</v>
      </c>
      <c r="F6" s="4" t="s">
        <v>20952</v>
      </c>
      <c r="G6" s="4"/>
      <c r="H6" s="2" t="s">
        <v>20953</v>
      </c>
      <c r="I6" s="2" t="s">
        <v>20954</v>
      </c>
      <c r="J6" s="4" t="n">
        <f aca="false">COUNTIF(Albums!$I$2:$I$2811,A6&amp;" *")</f>
        <v>178</v>
      </c>
      <c r="K6" s="4" t="n">
        <f aca="false">COUNTIFS(Albums!$I$2:$I$2811,A6&amp;" *",Albums!$T$2:$T$2811,"Essential")</f>
        <v>32</v>
      </c>
      <c r="L6" s="4" t="n">
        <f aca="false">COUNTIFS(Albums!$I$2:$I$2811,A6&amp;" *",Albums!$U$2:$U$2811,"Y")</f>
        <v>4</v>
      </c>
    </row>
    <row r="7" customFormat="false" ht="23.85" hidden="false" customHeight="false" outlineLevel="0" collapsed="false">
      <c r="A7" s="4" t="s">
        <v>10545</v>
      </c>
      <c r="B7" s="4" t="s">
        <v>20955</v>
      </c>
      <c r="C7" s="4" t="s">
        <v>20929</v>
      </c>
      <c r="D7" s="4" t="s">
        <v>20956</v>
      </c>
      <c r="E7" s="2" t="s">
        <v>20957</v>
      </c>
      <c r="F7" s="4" t="s">
        <v>20958</v>
      </c>
      <c r="G7" s="4"/>
      <c r="H7" s="2" t="s">
        <v>20959</v>
      </c>
      <c r="I7" s="2" t="s">
        <v>20960</v>
      </c>
      <c r="J7" s="4" t="n">
        <f aca="false">COUNTIF(Albums!$I$2:$I$2811,A7&amp;" *")</f>
        <v>165</v>
      </c>
      <c r="K7" s="4" t="n">
        <f aca="false">COUNTIFS(Albums!$I$2:$I$2811,A7&amp;" *",Albums!$T$2:$T$2811,"Essential")</f>
        <v>19</v>
      </c>
      <c r="L7" s="4" t="n">
        <f aca="false">COUNTIFS(Albums!$I$2:$I$2811,A7&amp;" *",Albums!$U$2:$U$2811,"Y")</f>
        <v>7</v>
      </c>
    </row>
    <row r="8" customFormat="false" ht="23.85" hidden="false" customHeight="false" outlineLevel="0" collapsed="false">
      <c r="A8" s="4" t="s">
        <v>18397</v>
      </c>
      <c r="B8" s="4" t="s">
        <v>20961</v>
      </c>
      <c r="C8" s="4" t="s">
        <v>20929</v>
      </c>
      <c r="D8" s="4" t="s">
        <v>20962</v>
      </c>
      <c r="E8" s="2" t="s">
        <v>20963</v>
      </c>
      <c r="F8" s="4" t="s">
        <v>20964</v>
      </c>
      <c r="G8" s="4"/>
      <c r="H8" s="2" t="s">
        <v>20965</v>
      </c>
      <c r="I8" s="2" t="s">
        <v>20966</v>
      </c>
      <c r="J8" s="4" t="n">
        <f aca="false">COUNTIF(Albums!$I$2:$I$2811,A8&amp;" *")</f>
        <v>151</v>
      </c>
      <c r="K8" s="4" t="n">
        <f aca="false">COUNTIFS(Albums!$I$2:$I$2811,A8&amp;" *",Albums!$T$2:$T$2811,"Essential")</f>
        <v>28</v>
      </c>
      <c r="L8" s="4" t="n">
        <f aca="false">COUNTIFS(Albums!$I$2:$I$2811,A8&amp;" *",Albums!$U$2:$U$2811,"Y")</f>
        <v>7</v>
      </c>
    </row>
    <row r="9" customFormat="false" ht="23.85" hidden="false" customHeight="false" outlineLevel="0" collapsed="false">
      <c r="A9" s="4" t="s">
        <v>16827</v>
      </c>
      <c r="B9" s="4" t="s">
        <v>20967</v>
      </c>
      <c r="C9" s="4" t="s">
        <v>20929</v>
      </c>
      <c r="D9" s="4" t="s">
        <v>20930</v>
      </c>
      <c r="E9" s="2" t="s">
        <v>20968</v>
      </c>
      <c r="F9" s="4" t="s">
        <v>20969</v>
      </c>
      <c r="G9" s="4"/>
      <c r="H9" s="2" t="s">
        <v>20970</v>
      </c>
      <c r="I9" s="2" t="s">
        <v>20971</v>
      </c>
      <c r="J9" s="4" t="n">
        <f aca="false">COUNTIF(Albums!$I$2:$I$2811,A9&amp;" *")</f>
        <v>58</v>
      </c>
      <c r="K9" s="4" t="n">
        <f aca="false">COUNTIFS(Albums!$I$2:$I$2811,A9&amp;" *",Albums!$T$2:$T$2811,"Essential")</f>
        <v>5</v>
      </c>
      <c r="L9" s="4" t="n">
        <f aca="false">COUNTIFS(Albums!$I$2:$I$2811,A9&amp;" *",Albums!$U$2:$U$2811,"Y")</f>
        <v>3</v>
      </c>
    </row>
    <row r="10" customFormat="false" ht="23.85" hidden="false" customHeight="false" outlineLevel="0" collapsed="false">
      <c r="A10" s="4" t="s">
        <v>11749</v>
      </c>
      <c r="B10" s="4" t="s">
        <v>20972</v>
      </c>
      <c r="C10" s="4" t="s">
        <v>20929</v>
      </c>
      <c r="D10" s="4" t="s">
        <v>20973</v>
      </c>
      <c r="E10" s="2" t="s">
        <v>20974</v>
      </c>
      <c r="F10" s="4" t="s">
        <v>20975</v>
      </c>
      <c r="G10" s="4"/>
      <c r="H10" s="2" t="s">
        <v>11260</v>
      </c>
      <c r="I10" s="2" t="s">
        <v>20976</v>
      </c>
      <c r="J10" s="4" t="n">
        <f aca="false">COUNTIF(Albums!$I$2:$I$2811,A10&amp;" *")</f>
        <v>24</v>
      </c>
      <c r="K10" s="4" t="n">
        <f aca="false">COUNTIFS(Albums!$I$2:$I$2811,A10&amp;" *",Albums!$T$2:$T$2811,"Essential")</f>
        <v>7</v>
      </c>
      <c r="L10" s="4" t="n">
        <f aca="false">COUNTIFS(Albums!$I$2:$I$2811,A10&amp;" *",Albums!$U$2:$U$2811,"Y")</f>
        <v>2</v>
      </c>
    </row>
    <row r="11" customFormat="false" ht="23.85" hidden="false" customHeight="false" outlineLevel="0" collapsed="false">
      <c r="A11" s="4" t="s">
        <v>13654</v>
      </c>
      <c r="B11" s="4" t="s">
        <v>20977</v>
      </c>
      <c r="C11" s="4" t="s">
        <v>20978</v>
      </c>
      <c r="D11" s="4" t="s">
        <v>20979</v>
      </c>
      <c r="E11" s="2" t="s">
        <v>20980</v>
      </c>
      <c r="F11" s="4" t="s">
        <v>20981</v>
      </c>
      <c r="G11" s="4" t="s">
        <v>20982</v>
      </c>
      <c r="H11" s="2" t="s">
        <v>20983</v>
      </c>
      <c r="I11" s="2" t="s">
        <v>20984</v>
      </c>
      <c r="J11" s="4" t="n">
        <f aca="false">COUNTIF(Albums!$I$2:$I$2811,A11&amp;" *")</f>
        <v>46</v>
      </c>
      <c r="K11" s="4" t="n">
        <f aca="false">COUNTIFS(Albums!$I$2:$I$2811,A11&amp;" *",Albums!$T$2:$T$2811,"Essential")</f>
        <v>11</v>
      </c>
      <c r="L11" s="4" t="n">
        <f aca="false">COUNTIFS(Albums!$I$2:$I$2811,A11&amp;" *",Albums!$U$2:$U$2811,"Y")</f>
        <v>2</v>
      </c>
    </row>
    <row r="12" customFormat="false" ht="23.85" hidden="false" customHeight="false" outlineLevel="0" collapsed="false">
      <c r="A12" s="4" t="s">
        <v>378</v>
      </c>
      <c r="B12" s="4" t="s">
        <v>20985</v>
      </c>
      <c r="C12" s="4" t="s">
        <v>20978</v>
      </c>
      <c r="D12" s="4" t="s">
        <v>20986</v>
      </c>
      <c r="E12" s="2" t="s">
        <v>20987</v>
      </c>
      <c r="F12" s="4" t="s">
        <v>20988</v>
      </c>
      <c r="G12" s="4" t="s">
        <v>20989</v>
      </c>
      <c r="H12" s="2" t="s">
        <v>20990</v>
      </c>
      <c r="I12" s="2" t="s">
        <v>20991</v>
      </c>
      <c r="J12" s="4" t="n">
        <f aca="false">COUNTIF(Albums!$I$2:$I$2811,A12&amp;" *")</f>
        <v>81</v>
      </c>
      <c r="K12" s="4" t="n">
        <f aca="false">COUNTIFS(Albums!$I$2:$I$2811,A12&amp;" *",Albums!$T$2:$T$2811,"Essential")</f>
        <v>19</v>
      </c>
      <c r="L12" s="4" t="n">
        <f aca="false">COUNTIFS(Albums!$I$2:$I$2811,A12&amp;" *",Albums!$U$2:$U$2811,"Y")</f>
        <v>2</v>
      </c>
    </row>
    <row r="13" customFormat="false" ht="23.85" hidden="false" customHeight="false" outlineLevel="0" collapsed="false">
      <c r="A13" s="4" t="s">
        <v>2237</v>
      </c>
      <c r="B13" s="4" t="s">
        <v>20992</v>
      </c>
      <c r="C13" s="4" t="s">
        <v>20978</v>
      </c>
      <c r="D13" s="4" t="s">
        <v>20993</v>
      </c>
      <c r="E13" s="2" t="s">
        <v>20994</v>
      </c>
      <c r="F13" s="4" t="s">
        <v>20995</v>
      </c>
      <c r="G13" s="4" t="s">
        <v>20996</v>
      </c>
      <c r="H13" s="2" t="s">
        <v>20997</v>
      </c>
      <c r="I13" s="2" t="s">
        <v>20998</v>
      </c>
      <c r="J13" s="4" t="n">
        <f aca="false">COUNTIF(Albums!$I$2:$I$2811,A13&amp;" *")</f>
        <v>84</v>
      </c>
      <c r="K13" s="4" t="n">
        <f aca="false">COUNTIFS(Albums!$I$2:$I$2811,A13&amp;" *",Albums!$T$2:$T$2811,"Essential")</f>
        <v>6</v>
      </c>
      <c r="L13" s="4" t="n">
        <f aca="false">COUNTIFS(Albums!$I$2:$I$2811,A13&amp;" *",Albums!$U$2:$U$2811,"Y")</f>
        <v>2</v>
      </c>
    </row>
    <row r="14" customFormat="false" ht="23.85" hidden="false" customHeight="false" outlineLevel="0" collapsed="false">
      <c r="A14" s="4" t="s">
        <v>1407</v>
      </c>
      <c r="B14" s="4" t="s">
        <v>20999</v>
      </c>
      <c r="C14" s="4" t="s">
        <v>20978</v>
      </c>
      <c r="D14" s="4" t="s">
        <v>21000</v>
      </c>
      <c r="E14" s="2" t="s">
        <v>21001</v>
      </c>
      <c r="F14" s="4" t="s">
        <v>21002</v>
      </c>
      <c r="G14" s="4" t="s">
        <v>21003</v>
      </c>
      <c r="H14" s="2" t="s">
        <v>21004</v>
      </c>
      <c r="I14" s="2" t="s">
        <v>21005</v>
      </c>
      <c r="J14" s="4" t="n">
        <f aca="false">COUNTIF(Albums!$I$2:$I$2811,A14&amp;" *")</f>
        <v>107</v>
      </c>
      <c r="K14" s="4" t="n">
        <f aca="false">COUNTIFS(Albums!$I$2:$I$2811,A14&amp;" *",Albums!$T$2:$T$2811,"Essential")</f>
        <v>25</v>
      </c>
      <c r="L14" s="4" t="n">
        <f aca="false">COUNTIFS(Albums!$I$2:$I$2811,A14&amp;" *",Albums!$U$2:$U$2811,"Y")</f>
        <v>2</v>
      </c>
    </row>
    <row r="15" customFormat="false" ht="23.85" hidden="false" customHeight="false" outlineLevel="0" collapsed="false">
      <c r="A15" s="4" t="s">
        <v>9521</v>
      </c>
      <c r="B15" s="4" t="s">
        <v>21006</v>
      </c>
      <c r="C15" s="4" t="s">
        <v>20978</v>
      </c>
      <c r="D15" s="4" t="s">
        <v>20993</v>
      </c>
      <c r="E15" s="2" t="s">
        <v>21007</v>
      </c>
      <c r="F15" s="4" t="s">
        <v>21008</v>
      </c>
      <c r="G15" s="4" t="s">
        <v>21009</v>
      </c>
      <c r="H15" s="2" t="s">
        <v>10491</v>
      </c>
      <c r="I15" s="2" t="s">
        <v>21010</v>
      </c>
      <c r="J15" s="4" t="n">
        <f aca="false">COUNTIF(Albums!$I$2:$I$2811,A15&amp;" *")</f>
        <v>70</v>
      </c>
      <c r="K15" s="4" t="n">
        <f aca="false">COUNTIFS(Albums!$I$2:$I$2811,A15&amp;" *",Albums!$T$2:$T$2811,"Essential")</f>
        <v>26</v>
      </c>
      <c r="L15" s="4" t="n">
        <f aca="false">COUNTIFS(Albums!$I$2:$I$2811,A15&amp;" *",Albums!$U$2:$U$2811,"Y")</f>
        <v>2</v>
      </c>
    </row>
    <row r="16" customFormat="false" ht="23.85" hidden="false" customHeight="false" outlineLevel="0" collapsed="false">
      <c r="A16" s="4" t="s">
        <v>8025</v>
      </c>
      <c r="B16" s="4" t="s">
        <v>21011</v>
      </c>
      <c r="C16" s="4" t="s">
        <v>20978</v>
      </c>
      <c r="D16" s="4" t="s">
        <v>21012</v>
      </c>
      <c r="E16" s="2" t="s">
        <v>21013</v>
      </c>
      <c r="F16" s="4" t="s">
        <v>21014</v>
      </c>
      <c r="G16" s="4" t="s">
        <v>21015</v>
      </c>
      <c r="H16" s="2" t="s">
        <v>21016</v>
      </c>
      <c r="I16" s="2" t="s">
        <v>21017</v>
      </c>
      <c r="J16" s="4" t="n">
        <f aca="false">COUNTIF(Albums!$I$2:$I$2811,A16&amp;" *")</f>
        <v>143</v>
      </c>
      <c r="K16" s="4" t="n">
        <f aca="false">COUNTIFS(Albums!$I$2:$I$2811,A16&amp;" *",Albums!$T$2:$T$2811,"Essential")</f>
        <v>32</v>
      </c>
      <c r="L16" s="4" t="n">
        <f aca="false">COUNTIFS(Albums!$I$2:$I$2811,A16&amp;" *",Albums!$U$2:$U$2811,"Y")</f>
        <v>10</v>
      </c>
    </row>
    <row r="17" customFormat="false" ht="35.05" hidden="false" customHeight="false" outlineLevel="0" collapsed="false">
      <c r="A17" s="4" t="s">
        <v>9388</v>
      </c>
      <c r="B17" s="4" t="s">
        <v>21018</v>
      </c>
      <c r="C17" s="4" t="s">
        <v>20978</v>
      </c>
      <c r="D17" s="4" t="s">
        <v>20973</v>
      </c>
      <c r="E17" s="2" t="s">
        <v>21019</v>
      </c>
      <c r="F17" s="4" t="s">
        <v>21020</v>
      </c>
      <c r="G17" s="4" t="s">
        <v>21021</v>
      </c>
      <c r="H17" s="2"/>
      <c r="I17" s="2" t="s">
        <v>21022</v>
      </c>
      <c r="J17" s="4" t="n">
        <f aca="false">COUNTIF(Albums!$I$2:$I$2811,A17&amp;" *")</f>
        <v>87</v>
      </c>
      <c r="K17" s="4" t="n">
        <f aca="false">COUNTIFS(Albums!$I$2:$I$2811,A17&amp;" *",Albums!$T$2:$T$2811,"Essential")</f>
        <v>23</v>
      </c>
      <c r="L17" s="4" t="n">
        <f aca="false">COUNTIFS(Albums!$I$2:$I$2811,A17&amp;" *",Albums!$U$2:$U$2811,"Y")</f>
        <v>2</v>
      </c>
    </row>
    <row r="18" customFormat="false" ht="23.85" hidden="false" customHeight="false" outlineLevel="0" collapsed="false">
      <c r="A18" s="4" t="s">
        <v>9546</v>
      </c>
      <c r="B18" s="4" t="s">
        <v>21023</v>
      </c>
      <c r="C18" s="4" t="s">
        <v>20978</v>
      </c>
      <c r="D18" s="4" t="s">
        <v>21024</v>
      </c>
      <c r="E18" s="2" t="s">
        <v>21025</v>
      </c>
      <c r="F18" s="4" t="s">
        <v>21026</v>
      </c>
      <c r="G18" s="4" t="s">
        <v>21027</v>
      </c>
      <c r="H18" s="2" t="s">
        <v>21028</v>
      </c>
      <c r="I18" s="2" t="s">
        <v>21029</v>
      </c>
      <c r="J18" s="4" t="n">
        <f aca="false">COUNTIF(Albums!$I$2:$I$2811,A18&amp;" *")</f>
        <v>52</v>
      </c>
      <c r="K18" s="4" t="n">
        <f aca="false">COUNTIFS(Albums!$I$2:$I$2811,A18&amp;" *",Albums!$T$2:$T$2811,"Essential")</f>
        <v>19</v>
      </c>
      <c r="L18" s="4" t="n">
        <f aca="false">COUNTIFS(Albums!$I$2:$I$2811,A18&amp;" *",Albums!$U$2:$U$2811,"Y")</f>
        <v>2</v>
      </c>
    </row>
    <row r="19" customFormat="false" ht="23.85" hidden="false" customHeight="false" outlineLevel="0" collapsed="false">
      <c r="A19" s="4" t="s">
        <v>2025</v>
      </c>
      <c r="B19" s="4" t="s">
        <v>21030</v>
      </c>
      <c r="C19" s="4" t="s">
        <v>20978</v>
      </c>
      <c r="D19" s="4" t="s">
        <v>21031</v>
      </c>
      <c r="E19" s="2" t="s">
        <v>21032</v>
      </c>
      <c r="F19" s="4" t="s">
        <v>21033</v>
      </c>
      <c r="G19" s="4" t="s">
        <v>21034</v>
      </c>
      <c r="H19" s="2" t="s">
        <v>21035</v>
      </c>
      <c r="I19" s="2" t="s">
        <v>21036</v>
      </c>
      <c r="J19" s="4" t="n">
        <f aca="false">COUNTIF(Albums!$I$2:$I$2811,A19&amp;" *")</f>
        <v>84</v>
      </c>
      <c r="K19" s="4" t="n">
        <f aca="false">COUNTIFS(Albums!$I$2:$I$2811,A19&amp;" *",Albums!$T$2:$T$2811,"Essential")</f>
        <v>24</v>
      </c>
      <c r="L19" s="4" t="n">
        <f aca="false">COUNTIFS(Albums!$I$2:$I$2811,A19&amp;" *",Albums!$U$2:$U$2811,"Y")</f>
        <v>6</v>
      </c>
    </row>
    <row r="20" customFormat="false" ht="23.85" hidden="false" customHeight="false" outlineLevel="0" collapsed="false">
      <c r="A20" s="4" t="s">
        <v>1520</v>
      </c>
      <c r="B20" s="4" t="s">
        <v>21037</v>
      </c>
      <c r="C20" s="4" t="s">
        <v>20978</v>
      </c>
      <c r="D20" s="4" t="s">
        <v>21038</v>
      </c>
      <c r="E20" s="2" t="s">
        <v>21039</v>
      </c>
      <c r="F20" s="4" t="s">
        <v>21040</v>
      </c>
      <c r="G20" s="4" t="s">
        <v>21041</v>
      </c>
      <c r="H20" s="2" t="s">
        <v>21042</v>
      </c>
      <c r="I20" s="2" t="s">
        <v>21043</v>
      </c>
      <c r="J20" s="4" t="n">
        <f aca="false">COUNTIF(Albums!$I$2:$I$2811,A20&amp;" *")</f>
        <v>101</v>
      </c>
      <c r="K20" s="4" t="n">
        <f aca="false">COUNTIFS(Albums!$I$2:$I$2811,A20&amp;" *",Albums!$T$2:$T$2811,"Essential")</f>
        <v>21</v>
      </c>
      <c r="L20" s="4" t="n">
        <f aca="false">COUNTIFS(Albums!$I$2:$I$2811,A20&amp;" *",Albums!$U$2:$U$2811,"Y")</f>
        <v>2</v>
      </c>
    </row>
    <row r="21" customFormat="false" ht="35.05" hidden="false" customHeight="false" outlineLevel="0" collapsed="false">
      <c r="A21" s="4" t="s">
        <v>3936</v>
      </c>
      <c r="B21" s="4" t="s">
        <v>21044</v>
      </c>
      <c r="C21" s="4" t="s">
        <v>20978</v>
      </c>
      <c r="D21" s="4" t="s">
        <v>21045</v>
      </c>
      <c r="E21" s="2" t="s">
        <v>21046</v>
      </c>
      <c r="F21" s="4" t="s">
        <v>21047</v>
      </c>
      <c r="G21" s="4" t="s">
        <v>21048</v>
      </c>
      <c r="H21" s="2" t="s">
        <v>21049</v>
      </c>
      <c r="I21" s="2" t="s">
        <v>21050</v>
      </c>
      <c r="J21" s="4" t="n">
        <f aca="false">COUNTIF(Albums!$I$2:$I$2811,A21&amp;" *")</f>
        <v>68</v>
      </c>
      <c r="K21" s="4" t="n">
        <f aca="false">COUNTIFS(Albums!$I$2:$I$2811,A21&amp;" *",Albums!$T$2:$T$2811,"Essential")</f>
        <v>24</v>
      </c>
      <c r="L21" s="4" t="n">
        <f aca="false">COUNTIFS(Albums!$I$2:$I$2811,A21&amp;" *",Albums!$U$2:$U$2811,"Y")</f>
        <v>2</v>
      </c>
    </row>
    <row r="22" customFormat="false" ht="23.85" hidden="false" customHeight="false" outlineLevel="0" collapsed="false">
      <c r="A22" s="4" t="s">
        <v>386</v>
      </c>
      <c r="B22" s="4" t="s">
        <v>21051</v>
      </c>
      <c r="C22" s="4" t="s">
        <v>20978</v>
      </c>
      <c r="D22" s="4" t="s">
        <v>21052</v>
      </c>
      <c r="E22" s="2" t="s">
        <v>21053</v>
      </c>
      <c r="F22" s="4" t="s">
        <v>21054</v>
      </c>
      <c r="G22" s="4" t="s">
        <v>21055</v>
      </c>
      <c r="H22" s="2" t="s">
        <v>21056</v>
      </c>
      <c r="I22" s="2" t="s">
        <v>21057</v>
      </c>
      <c r="J22" s="4" t="n">
        <f aca="false">COUNTIF(Albums!$I$2:$I$2811,A22&amp;" *")</f>
        <v>73</v>
      </c>
      <c r="K22" s="4" t="n">
        <f aca="false">COUNTIFS(Albums!$I$2:$I$2811,A22&amp;" *",Albums!$T$2:$T$2811,"Essential")</f>
        <v>21</v>
      </c>
      <c r="L22" s="4" t="n">
        <f aca="false">COUNTIFS(Albums!$I$2:$I$2811,A22&amp;" *",Albums!$U$2:$U$2811,"Y")</f>
        <v>2</v>
      </c>
    </row>
    <row r="23" customFormat="false" ht="23.85" hidden="false" customHeight="false" outlineLevel="0" collapsed="false">
      <c r="A23" s="4" t="s">
        <v>7139</v>
      </c>
      <c r="B23" s="4" t="s">
        <v>21058</v>
      </c>
      <c r="C23" s="4" t="s">
        <v>20978</v>
      </c>
      <c r="D23" s="4" t="s">
        <v>21059</v>
      </c>
      <c r="E23" s="2" t="s">
        <v>21060</v>
      </c>
      <c r="F23" s="4" t="s">
        <v>21061</v>
      </c>
      <c r="G23" s="4" t="s">
        <v>21062</v>
      </c>
      <c r="H23" s="2" t="s">
        <v>21063</v>
      </c>
      <c r="I23" s="2" t="s">
        <v>21064</v>
      </c>
      <c r="J23" s="4" t="n">
        <f aca="false">COUNTIF(Albums!$I$2:$I$2811,A23&amp;" *")</f>
        <v>73</v>
      </c>
      <c r="K23" s="4" t="n">
        <f aca="false">COUNTIFS(Albums!$I$2:$I$2811,A23&amp;" *",Albums!$T$2:$T$2811,"Essential")</f>
        <v>31</v>
      </c>
      <c r="L23" s="4" t="n">
        <f aca="false">COUNTIFS(Albums!$I$2:$I$2811,A23&amp;" *",Albums!$U$2:$U$2811,"Y")</f>
        <v>2</v>
      </c>
    </row>
    <row r="24" customFormat="false" ht="35.05" hidden="false" customHeight="false" outlineLevel="0" collapsed="false">
      <c r="A24" s="4" t="s">
        <v>2362</v>
      </c>
      <c r="B24" s="4" t="s">
        <v>21065</v>
      </c>
      <c r="C24" s="4" t="s">
        <v>20978</v>
      </c>
      <c r="D24" s="4" t="s">
        <v>21066</v>
      </c>
      <c r="E24" s="2" t="s">
        <v>21067</v>
      </c>
      <c r="F24" s="4" t="s">
        <v>21068</v>
      </c>
      <c r="G24" s="4" t="s">
        <v>21069</v>
      </c>
      <c r="H24" s="2" t="s">
        <v>21070</v>
      </c>
      <c r="I24" s="2" t="s">
        <v>21071</v>
      </c>
      <c r="J24" s="4" t="n">
        <f aca="false">COUNTIF(Albums!$I$2:$I$2811,A24&amp;" *")</f>
        <v>49</v>
      </c>
      <c r="K24" s="4" t="n">
        <f aca="false">COUNTIFS(Albums!$I$2:$I$2811,A24&amp;" *",Albums!$T$2:$T$2811,"Essential")</f>
        <v>16</v>
      </c>
      <c r="L24" s="4" t="n">
        <f aca="false">COUNTIFS(Albums!$I$2:$I$2811,A24&amp;" *",Albums!$U$2:$U$2811,"Y")</f>
        <v>2</v>
      </c>
    </row>
    <row r="25" customFormat="false" ht="23.85" hidden="false" customHeight="false" outlineLevel="0" collapsed="false">
      <c r="A25" s="4" t="s">
        <v>21072</v>
      </c>
      <c r="B25" s="4" t="s">
        <v>3112</v>
      </c>
      <c r="C25" s="4" t="s">
        <v>20978</v>
      </c>
      <c r="D25" s="4" t="s">
        <v>21073</v>
      </c>
      <c r="E25" s="2" t="s">
        <v>21074</v>
      </c>
      <c r="F25" s="4" t="s">
        <v>21075</v>
      </c>
      <c r="G25" s="4" t="s">
        <v>21076</v>
      </c>
      <c r="H25" s="2" t="s">
        <v>3112</v>
      </c>
      <c r="I25" s="2" t="s">
        <v>21077</v>
      </c>
      <c r="J25" s="4" t="n">
        <f aca="false">COUNTIF(Albums!$I$2:$I$2811,A25&amp;" *")</f>
        <v>34</v>
      </c>
      <c r="K25" s="4" t="n">
        <f aca="false">COUNTIFS(Albums!$I$2:$I$2811,A25&amp;" *",Albums!$T$2:$T$2811,"Essential")</f>
        <v>9</v>
      </c>
      <c r="L25" s="4" t="n">
        <f aca="false">COUNTIFS(Albums!$I$2:$I$2811,A25&amp;" *",Albums!$U$2:$U$2811,"Y")</f>
        <v>2</v>
      </c>
    </row>
    <row r="26" customFormat="false" ht="23.85" hidden="false" customHeight="false" outlineLevel="0" collapsed="false">
      <c r="A26" s="4" t="s">
        <v>1440</v>
      </c>
      <c r="B26" s="4" t="s">
        <v>21078</v>
      </c>
      <c r="C26" s="4" t="s">
        <v>20978</v>
      </c>
      <c r="D26" s="4" t="s">
        <v>21079</v>
      </c>
      <c r="E26" s="2" t="s">
        <v>21080</v>
      </c>
      <c r="F26" s="4" t="s">
        <v>21081</v>
      </c>
      <c r="G26" s="4" t="s">
        <v>21082</v>
      </c>
      <c r="H26" s="2" t="s">
        <v>21083</v>
      </c>
      <c r="I26" s="2" t="s">
        <v>21084</v>
      </c>
      <c r="J26" s="4" t="n">
        <f aca="false">COUNTIF(Albums!$I$2:$I$2811,A26&amp;" *")</f>
        <v>102</v>
      </c>
      <c r="K26" s="4" t="n">
        <f aca="false">COUNTIFS(Albums!$I$2:$I$2811,A26&amp;" *",Albums!$T$2:$T$2811,"Essential")</f>
        <v>30</v>
      </c>
      <c r="L26" s="4" t="n">
        <f aca="false">COUNTIFS(Albums!$I$2:$I$2811,A26&amp;" *",Albums!$U$2:$U$2811,"Y")</f>
        <v>2</v>
      </c>
    </row>
    <row r="27" customFormat="false" ht="23.85" hidden="false" customHeight="false" outlineLevel="0" collapsed="false">
      <c r="A27" s="4" t="s">
        <v>1046</v>
      </c>
      <c r="B27" s="4" t="s">
        <v>21085</v>
      </c>
      <c r="C27" s="4" t="s">
        <v>20978</v>
      </c>
      <c r="D27" s="4" t="s">
        <v>21086</v>
      </c>
      <c r="E27" s="2" t="s">
        <v>21087</v>
      </c>
      <c r="F27" s="4" t="s">
        <v>21088</v>
      </c>
      <c r="G27" s="4" t="s">
        <v>21089</v>
      </c>
      <c r="H27" s="2" t="s">
        <v>21090</v>
      </c>
      <c r="I27" s="2" t="s">
        <v>21091</v>
      </c>
      <c r="J27" s="4" t="n">
        <f aca="false">COUNTIF(Albums!$I$2:$I$2811,A27&amp;" *")</f>
        <v>60</v>
      </c>
      <c r="K27" s="4" t="n">
        <f aca="false">COUNTIFS(Albums!$I$2:$I$2811,A27&amp;" *",Albums!$T$2:$T$2811,"Essential")</f>
        <v>20</v>
      </c>
      <c r="L27" s="4" t="n">
        <f aca="false">COUNTIFS(Albums!$I$2:$I$2811,A27&amp;" *",Albums!$U$2:$U$2811,"Y")</f>
        <v>2</v>
      </c>
    </row>
    <row r="28" customFormat="false" ht="23.85" hidden="false" customHeight="false" outlineLevel="0" collapsed="false">
      <c r="A28" s="4" t="s">
        <v>21092</v>
      </c>
      <c r="B28" s="4" t="s">
        <v>21093</v>
      </c>
      <c r="C28" s="4" t="s">
        <v>20978</v>
      </c>
      <c r="D28" s="4" t="s">
        <v>21094</v>
      </c>
      <c r="E28" s="2" t="s">
        <v>21095</v>
      </c>
      <c r="F28" s="4" t="s">
        <v>21096</v>
      </c>
      <c r="G28" s="4" t="s">
        <v>21097</v>
      </c>
      <c r="H28" s="2" t="s">
        <v>21098</v>
      </c>
      <c r="I28" s="2" t="s">
        <v>21099</v>
      </c>
      <c r="J28" s="4" t="n">
        <f aca="false">COUNTIF(Albums!$I$2:$I$2811,A28&amp;" *")</f>
        <v>53</v>
      </c>
      <c r="K28" s="4" t="n">
        <f aca="false">COUNTIFS(Albums!$I$2:$I$2811,A28&amp;" *",Albums!$T$2:$T$2811,"Essential")</f>
        <v>16</v>
      </c>
      <c r="L28" s="4" t="n">
        <f aca="false">COUNTIFS(Albums!$I$2:$I$2811,A28&amp;" *",Albums!$U$2:$U$2811,"Y")</f>
        <v>3</v>
      </c>
    </row>
    <row r="29" customFormat="false" ht="23.85" hidden="false" customHeight="false" outlineLevel="0" collapsed="false">
      <c r="A29" s="4" t="s">
        <v>2527</v>
      </c>
      <c r="B29" s="4" t="s">
        <v>21100</v>
      </c>
      <c r="C29" s="4" t="s">
        <v>20978</v>
      </c>
      <c r="D29" s="4" t="s">
        <v>21101</v>
      </c>
      <c r="E29" s="2" t="s">
        <v>21102</v>
      </c>
      <c r="F29" s="4" t="s">
        <v>21103</v>
      </c>
      <c r="G29" s="4" t="s">
        <v>21104</v>
      </c>
      <c r="H29" s="2" t="s">
        <v>21105</v>
      </c>
      <c r="I29" s="2" t="s">
        <v>21106</v>
      </c>
      <c r="J29" s="4" t="n">
        <f aca="false">COUNTIF(Albums!$I$2:$I$2811,A29&amp;" *")</f>
        <v>40</v>
      </c>
      <c r="K29" s="4" t="n">
        <f aca="false">COUNTIFS(Albums!$I$2:$I$2811,A29&amp;" *",Albums!$T$2:$T$2811,"Essential")</f>
        <v>13</v>
      </c>
      <c r="L29" s="4" t="n">
        <f aca="false">COUNTIFS(Albums!$I$2:$I$2811,A29&amp;" *",Albums!$U$2:$U$2811,"Y")</f>
        <v>3</v>
      </c>
    </row>
    <row r="30" customFormat="false" ht="23.85" hidden="false" customHeight="false" outlineLevel="0" collapsed="false">
      <c r="A30" s="4" t="s">
        <v>428</v>
      </c>
      <c r="B30" s="4" t="s">
        <v>21107</v>
      </c>
      <c r="C30" s="4" t="s">
        <v>20978</v>
      </c>
      <c r="D30" s="4" t="s">
        <v>21108</v>
      </c>
      <c r="E30" s="2" t="s">
        <v>21109</v>
      </c>
      <c r="F30" s="4" t="s">
        <v>21110</v>
      </c>
      <c r="G30" s="4" t="s">
        <v>21111</v>
      </c>
      <c r="H30" s="2" t="s">
        <v>5650</v>
      </c>
      <c r="I30" s="2" t="s">
        <v>21112</v>
      </c>
      <c r="J30" s="4" t="n">
        <f aca="false">COUNTIF(Albums!$I$2:$I$2811,A30&amp;" *")</f>
        <v>65</v>
      </c>
      <c r="K30" s="4" t="n">
        <f aca="false">COUNTIFS(Albums!$I$2:$I$2811,A30&amp;" *",Albums!$T$2:$T$2811,"Essential")</f>
        <v>9</v>
      </c>
      <c r="L30" s="4" t="n">
        <f aca="false">COUNTIFS(Albums!$I$2:$I$2811,A30&amp;" *",Albums!$U$2:$U$2811,"Y")</f>
        <v>2</v>
      </c>
    </row>
    <row r="31" customFormat="false" ht="23.85" hidden="false" customHeight="false" outlineLevel="0" collapsed="false">
      <c r="A31" s="4" t="s">
        <v>5049</v>
      </c>
      <c r="B31" s="4" t="s">
        <v>21113</v>
      </c>
      <c r="C31" s="4" t="s">
        <v>20978</v>
      </c>
      <c r="D31" s="4" t="s">
        <v>21114</v>
      </c>
      <c r="E31" s="2" t="s">
        <v>21115</v>
      </c>
      <c r="F31" s="4" t="s">
        <v>21116</v>
      </c>
      <c r="G31" s="4" t="s">
        <v>21117</v>
      </c>
      <c r="H31" s="2" t="s">
        <v>6316</v>
      </c>
      <c r="I31" s="2" t="s">
        <v>21118</v>
      </c>
      <c r="J31" s="4" t="n">
        <f aca="false">COUNTIF(Albums!$I$2:$I$2811,A31&amp;" *")</f>
        <v>55</v>
      </c>
      <c r="K31" s="4" t="n">
        <f aca="false">COUNTIFS(Albums!$I$2:$I$2811,A31&amp;" *",Albums!$T$2:$T$2811,"Essential")</f>
        <v>14</v>
      </c>
      <c r="L31" s="4" t="n">
        <f aca="false">COUNTIFS(Albums!$I$2:$I$2811,A31&amp;" *",Albums!$U$2:$U$2811,"Y")</f>
        <v>2</v>
      </c>
    </row>
    <row r="32" customFormat="false" ht="23.85" hidden="false" customHeight="false" outlineLevel="0" collapsed="false">
      <c r="A32" s="4" t="s">
        <v>315</v>
      </c>
      <c r="B32" s="4" t="s">
        <v>21119</v>
      </c>
      <c r="C32" s="4" t="s">
        <v>20978</v>
      </c>
      <c r="D32" s="4" t="s">
        <v>21120</v>
      </c>
      <c r="E32" s="2" t="s">
        <v>21121</v>
      </c>
      <c r="F32" s="4" t="s">
        <v>21026</v>
      </c>
      <c r="G32" s="4" t="s">
        <v>21122</v>
      </c>
      <c r="H32" s="2" t="s">
        <v>21123</v>
      </c>
      <c r="I32" s="2" t="s">
        <v>21124</v>
      </c>
      <c r="J32" s="4" t="n">
        <f aca="false">COUNTIF(Albums!$I$2:$I$2811,A32&amp;" *")</f>
        <v>35</v>
      </c>
      <c r="K32" s="4" t="n">
        <f aca="false">COUNTIFS(Albums!$I$2:$I$2811,A32&amp;" *",Albums!$T$2:$T$2811,"Essential")</f>
        <v>17</v>
      </c>
      <c r="L32" s="4" t="n">
        <f aca="false">COUNTIFS(Albums!$I$2:$I$2811,A32&amp;" *",Albums!$U$2:$U$2811,"Y")</f>
        <v>2</v>
      </c>
    </row>
    <row r="33" customFormat="false" ht="23.85" hidden="false" customHeight="false" outlineLevel="0" collapsed="false">
      <c r="A33" s="4" t="s">
        <v>21125</v>
      </c>
      <c r="B33" s="4" t="s">
        <v>21126</v>
      </c>
      <c r="C33" s="4" t="s">
        <v>20978</v>
      </c>
      <c r="D33" s="4" t="s">
        <v>21127</v>
      </c>
      <c r="E33" s="2" t="s">
        <v>21128</v>
      </c>
      <c r="F33" s="4" t="s">
        <v>21129</v>
      </c>
      <c r="G33" s="4" t="s">
        <v>21130</v>
      </c>
      <c r="H33" s="2" t="s">
        <v>21131</v>
      </c>
      <c r="I33" s="2" t="s">
        <v>21132</v>
      </c>
      <c r="J33" s="4" t="n">
        <f aca="false">COUNTIF(Albums!$I$2:$I$2811,A33&amp;" *")</f>
        <v>51</v>
      </c>
      <c r="K33" s="4" t="n">
        <f aca="false">COUNTIFS(Albums!$I$2:$I$2811,A33&amp;" *",Albums!$T$2:$T$2811,"Essential")</f>
        <v>20</v>
      </c>
      <c r="L33" s="4" t="n">
        <f aca="false">COUNTIFS(Albums!$I$2:$I$2811,A33&amp;" *",Albums!$U$2:$U$2811,"Y")</f>
        <v>2</v>
      </c>
    </row>
    <row r="34" customFormat="false" ht="35.05" hidden="false" customHeight="false" outlineLevel="0" collapsed="false">
      <c r="A34" s="4" t="s">
        <v>2437</v>
      </c>
      <c r="B34" s="4" t="s">
        <v>21133</v>
      </c>
      <c r="C34" s="4" t="s">
        <v>20978</v>
      </c>
      <c r="D34" s="4" t="s">
        <v>21134</v>
      </c>
      <c r="E34" s="2" t="s">
        <v>21135</v>
      </c>
      <c r="F34" s="4" t="s">
        <v>21136</v>
      </c>
      <c r="G34" s="4" t="s">
        <v>21137</v>
      </c>
      <c r="H34" s="2" t="s">
        <v>21138</v>
      </c>
      <c r="I34" s="2" t="s">
        <v>21139</v>
      </c>
      <c r="J34" s="4" t="n">
        <f aca="false">COUNTIF(Albums!$I$2:$I$2811,A34&amp;" *")</f>
        <v>46</v>
      </c>
      <c r="K34" s="4" t="n">
        <f aca="false">COUNTIFS(Albums!$I$2:$I$2811,A34&amp;" *",Albums!$T$2:$T$2811,"Essential")</f>
        <v>24</v>
      </c>
      <c r="L34" s="4" t="n">
        <f aca="false">COUNTIFS(Albums!$I$2:$I$2811,A34&amp;" *",Albums!$U$2:$U$2811,"Y")</f>
        <v>2</v>
      </c>
    </row>
    <row r="35" customFormat="false" ht="23.85" hidden="false" customHeight="false" outlineLevel="0" collapsed="false">
      <c r="A35" s="4" t="s">
        <v>8708</v>
      </c>
      <c r="B35" s="4" t="s">
        <v>21140</v>
      </c>
      <c r="C35" s="4" t="s">
        <v>20978</v>
      </c>
      <c r="D35" s="4" t="s">
        <v>21141</v>
      </c>
      <c r="E35" s="2" t="s">
        <v>21142</v>
      </c>
      <c r="F35" s="4" t="s">
        <v>21143</v>
      </c>
      <c r="G35" s="4" t="s">
        <v>21144</v>
      </c>
      <c r="H35" s="2" t="s">
        <v>21145</v>
      </c>
      <c r="I35" s="2" t="s">
        <v>21146</v>
      </c>
      <c r="J35" s="4" t="n">
        <f aca="false">COUNTIF(Albums!$I$2:$I$2811,A35&amp;" *")</f>
        <v>48</v>
      </c>
      <c r="K35" s="4" t="n">
        <f aca="false">COUNTIFS(Albums!$I$2:$I$2811,A35&amp;" *",Albums!$T$2:$T$2811,"Essential")</f>
        <v>22</v>
      </c>
      <c r="L35" s="4" t="n">
        <f aca="false">COUNTIFS(Albums!$I$2:$I$2811,A35&amp;" *",Albums!$U$2:$U$2811,"Y")</f>
        <v>2</v>
      </c>
    </row>
    <row r="36" customFormat="false" ht="23.85" hidden="false" customHeight="false" outlineLevel="0" collapsed="false">
      <c r="A36" s="4" t="s">
        <v>5080</v>
      </c>
      <c r="B36" s="4" t="s">
        <v>21147</v>
      </c>
      <c r="C36" s="4" t="s">
        <v>20978</v>
      </c>
      <c r="D36" s="4" t="s">
        <v>21148</v>
      </c>
      <c r="E36" s="2" t="s">
        <v>21149</v>
      </c>
      <c r="F36" s="4" t="s">
        <v>21026</v>
      </c>
      <c r="G36" s="4" t="s">
        <v>21150</v>
      </c>
      <c r="H36" s="2" t="s">
        <v>21151</v>
      </c>
      <c r="I36" s="2" t="s">
        <v>21152</v>
      </c>
      <c r="J36" s="4" t="n">
        <f aca="false">COUNTIF(Albums!$I$2:$I$2811,A36&amp;" *")</f>
        <v>72</v>
      </c>
      <c r="K36" s="4" t="n">
        <f aca="false">COUNTIFS(Albums!$I$2:$I$2811,A36&amp;" *",Albums!$T$2:$T$2811,"Essential")</f>
        <v>30</v>
      </c>
      <c r="L36" s="4" t="n">
        <f aca="false">COUNTIFS(Albums!$I$2:$I$2811,A36&amp;" *",Albums!$U$2:$U$2811,"Y")</f>
        <v>2</v>
      </c>
    </row>
    <row r="37" customFormat="false" ht="23.85" hidden="false" customHeight="false" outlineLevel="0" collapsed="false">
      <c r="A37" s="4" t="s">
        <v>21153</v>
      </c>
      <c r="B37" s="4" t="s">
        <v>21154</v>
      </c>
      <c r="C37" s="4" t="s">
        <v>20978</v>
      </c>
      <c r="D37" s="4" t="s">
        <v>21155</v>
      </c>
      <c r="E37" s="2" t="s">
        <v>21156</v>
      </c>
      <c r="F37" s="4" t="s">
        <v>21157</v>
      </c>
      <c r="G37" s="4" t="s">
        <v>21158</v>
      </c>
      <c r="H37" s="2"/>
      <c r="I37" s="2" t="s">
        <v>21159</v>
      </c>
      <c r="J37" s="4" t="n">
        <f aca="false">COUNTIF(Albums!$I$2:$I$2811,A37&amp;" *")</f>
        <v>23</v>
      </c>
      <c r="K37" s="4" t="n">
        <f aca="false">COUNTIFS(Albums!$I$2:$I$2811,A37&amp;" *",Albums!$T$2:$T$2811,"Essential")</f>
        <v>10</v>
      </c>
      <c r="L37" s="4" t="n">
        <f aca="false">COUNTIFS(Albums!$I$2:$I$2811,A37&amp;" *",Albums!$U$2:$U$2811,"Y")</f>
        <v>2</v>
      </c>
    </row>
    <row r="38" customFormat="false" ht="35.05" hidden="false" customHeight="false" outlineLevel="0" collapsed="false">
      <c r="A38" s="4" t="s">
        <v>7005</v>
      </c>
      <c r="B38" s="4" t="s">
        <v>21160</v>
      </c>
      <c r="C38" s="4" t="s">
        <v>20978</v>
      </c>
      <c r="D38" s="4" t="s">
        <v>21161</v>
      </c>
      <c r="E38" s="2" t="s">
        <v>21162</v>
      </c>
      <c r="F38" s="4" t="s">
        <v>21163</v>
      </c>
      <c r="G38" s="4" t="s">
        <v>21164</v>
      </c>
      <c r="H38" s="2" t="s">
        <v>21165</v>
      </c>
      <c r="I38" s="2" t="s">
        <v>21166</v>
      </c>
      <c r="J38" s="4" t="n">
        <f aca="false">COUNTIF(Albums!$I$2:$I$2811,A38&amp;" *")</f>
        <v>40</v>
      </c>
      <c r="K38" s="4" t="n">
        <f aca="false">COUNTIFS(Albums!$I$2:$I$2811,A38&amp;" *",Albums!$T$2:$T$2811,"Essential")</f>
        <v>14</v>
      </c>
      <c r="L38" s="4" t="n">
        <f aca="false">COUNTIFS(Albums!$I$2:$I$2811,A38&amp;" *",Albums!$U$2:$U$2811,"Y")</f>
        <v>2</v>
      </c>
    </row>
    <row r="39" customFormat="false" ht="35.05" hidden="false" customHeight="false" outlineLevel="0" collapsed="false">
      <c r="A39" s="4" t="s">
        <v>21167</v>
      </c>
      <c r="B39" s="4" t="s">
        <v>21168</v>
      </c>
      <c r="C39" s="4" t="s">
        <v>20978</v>
      </c>
      <c r="D39" s="4" t="s">
        <v>21169</v>
      </c>
      <c r="E39" s="2" t="s">
        <v>21170</v>
      </c>
      <c r="F39" s="4"/>
      <c r="G39" s="4" t="s">
        <v>21171</v>
      </c>
      <c r="H39" s="2" t="s">
        <v>21172</v>
      </c>
      <c r="I39" s="2" t="s">
        <v>21173</v>
      </c>
      <c r="J39" s="4" t="n">
        <f aca="false">COUNTIF(Albums!$I$2:$I$2811,A39&amp;" *")</f>
        <v>29</v>
      </c>
      <c r="K39" s="4" t="n">
        <f aca="false">COUNTIFS(Albums!$I$2:$I$2811,A39&amp;" *",Albums!$T$2:$T$2811,"Essential")</f>
        <v>12</v>
      </c>
      <c r="L39" s="4" t="n">
        <f aca="false">COUNTIFS(Albums!$I$2:$I$2811,A39&amp;" *",Albums!$U$2:$U$2811,"Y")</f>
        <v>2</v>
      </c>
    </row>
    <row r="40" customFormat="false" ht="35.05" hidden="false" customHeight="false" outlineLevel="0" collapsed="false">
      <c r="A40" s="4" t="s">
        <v>5521</v>
      </c>
      <c r="B40" s="4" t="s">
        <v>21174</v>
      </c>
      <c r="C40" s="4" t="s">
        <v>20978</v>
      </c>
      <c r="D40" s="4" t="s">
        <v>21175</v>
      </c>
      <c r="E40" s="2" t="s">
        <v>21176</v>
      </c>
      <c r="F40" s="4" t="s">
        <v>21026</v>
      </c>
      <c r="G40" s="4" t="s">
        <v>21177</v>
      </c>
      <c r="H40" s="2" t="s">
        <v>21178</v>
      </c>
      <c r="I40" s="2" t="s">
        <v>21179</v>
      </c>
      <c r="J40" s="4" t="n">
        <f aca="false">COUNTIF(Albums!$I$2:$I$2811,A40&amp;" *")</f>
        <v>29</v>
      </c>
      <c r="K40" s="4" t="n">
        <f aca="false">COUNTIFS(Albums!$I$2:$I$2811,A40&amp;" *",Albums!$T$2:$T$2811,"Essential")</f>
        <v>15</v>
      </c>
      <c r="L40" s="4" t="n">
        <f aca="false">COUNTIFS(Albums!$I$2:$I$2811,A40&amp;" *",Albums!$U$2:$U$2811,"Y")</f>
        <v>3</v>
      </c>
    </row>
    <row r="41" customFormat="false" ht="35.05" hidden="false" customHeight="false" outlineLevel="0" collapsed="false">
      <c r="A41" s="4" t="s">
        <v>21026</v>
      </c>
      <c r="B41" s="4" t="s">
        <v>6307</v>
      </c>
      <c r="C41" s="4" t="s">
        <v>20978</v>
      </c>
      <c r="D41" s="4" t="s">
        <v>21180</v>
      </c>
      <c r="E41" s="2" t="s">
        <v>21181</v>
      </c>
      <c r="F41" s="4"/>
      <c r="G41" s="4" t="s">
        <v>21182</v>
      </c>
      <c r="H41" s="2" t="s">
        <v>21183</v>
      </c>
      <c r="I41" s="2" t="s">
        <v>21184</v>
      </c>
      <c r="J41" s="4" t="n">
        <f aca="false">COUNTIF(Albums!$I$2:$I$2811,A41&amp;" *")</f>
        <v>33</v>
      </c>
      <c r="K41" s="4" t="n">
        <f aca="false">COUNTIFS(Albums!$I$2:$I$2811,A41&amp;" *",Albums!$T$2:$T$2811,"Essential")</f>
        <v>26</v>
      </c>
      <c r="L41" s="4" t="n">
        <f aca="false">COUNTIFS(Albums!$I$2:$I$2811,A41&amp;" *",Albums!$U$2:$U$2811,"Y")</f>
        <v>2</v>
      </c>
    </row>
    <row r="42" customFormat="false" ht="23.85" hidden="false" customHeight="false" outlineLevel="0" collapsed="false">
      <c r="A42" s="4" t="s">
        <v>2711</v>
      </c>
      <c r="B42" s="4" t="s">
        <v>21185</v>
      </c>
      <c r="C42" s="4" t="s">
        <v>21186</v>
      </c>
      <c r="D42" s="4" t="s">
        <v>21187</v>
      </c>
      <c r="E42" s="2" t="s">
        <v>21188</v>
      </c>
      <c r="F42" s="4" t="s">
        <v>21189</v>
      </c>
      <c r="G42" s="4" t="s">
        <v>21190</v>
      </c>
      <c r="H42" s="2" t="s">
        <v>21191</v>
      </c>
      <c r="I42" s="2" t="s">
        <v>21192</v>
      </c>
      <c r="J42" s="4" t="n">
        <f aca="false">COUNTIF(Albums!$I$2:$I$2811,A42&amp;" *")</f>
        <v>12</v>
      </c>
      <c r="K42" s="4" t="n">
        <f aca="false">COUNTIFS(Albums!$I$2:$I$2811,A42&amp;" *",Albums!$T$2:$T$2811,"Essential")</f>
        <v>9</v>
      </c>
      <c r="L42" s="4" t="n">
        <f aca="false">COUNTIFS(Albums!$I$2:$I$2811,A42&amp;" *",Albums!$U$2:$U$2811,"Y")</f>
        <v>1</v>
      </c>
    </row>
    <row r="43" customFormat="false" ht="23.85" hidden="false" customHeight="false" outlineLevel="0" collapsed="false">
      <c r="A43" s="4" t="s">
        <v>15046</v>
      </c>
      <c r="B43" s="4" t="s">
        <v>21193</v>
      </c>
      <c r="C43" s="4" t="s">
        <v>21186</v>
      </c>
      <c r="D43" s="4" t="s">
        <v>21194</v>
      </c>
      <c r="E43" s="2" t="s">
        <v>21195</v>
      </c>
      <c r="F43" s="4" t="s">
        <v>21196</v>
      </c>
      <c r="G43" s="4"/>
      <c r="H43" s="2" t="s">
        <v>21197</v>
      </c>
      <c r="I43" s="2" t="s">
        <v>21198</v>
      </c>
      <c r="J43" s="4" t="n">
        <f aca="false">COUNTIF(Albums!$I$2:$I$2811,A43&amp;" *")</f>
        <v>10</v>
      </c>
      <c r="K43" s="4" t="n">
        <f aca="false">COUNTIFS(Albums!$I$2:$I$2811,A43&amp;" *",Albums!$T$2:$T$2811,"Essential")</f>
        <v>6</v>
      </c>
      <c r="L43" s="4" t="n">
        <f aca="false">COUNTIFS(Albums!$I$2:$I$2811,A43&amp;" *",Albums!$U$2:$U$2811,"Y")</f>
        <v>2</v>
      </c>
    </row>
    <row r="44" customFormat="false" ht="23.85" hidden="false" customHeight="false" outlineLevel="0" collapsed="false">
      <c r="A44" s="4" t="s">
        <v>21199</v>
      </c>
      <c r="B44" s="4" t="s">
        <v>21200</v>
      </c>
      <c r="C44" s="4" t="s">
        <v>21186</v>
      </c>
      <c r="D44" s="4" t="s">
        <v>21201</v>
      </c>
      <c r="E44" s="2" t="s">
        <v>21202</v>
      </c>
      <c r="F44" s="4" t="s">
        <v>21203</v>
      </c>
      <c r="G44" s="4"/>
      <c r="H44" s="2"/>
      <c r="I44" s="2" t="s">
        <v>21204</v>
      </c>
      <c r="J44" s="4" t="n">
        <f aca="false">COUNTIF(Albums!$I$2:$I$2811,A44&amp;" *")</f>
        <v>9</v>
      </c>
      <c r="K44" s="4" t="n">
        <f aca="false">COUNTIFS(Albums!$I$2:$I$2811,A44&amp;" *",Albums!$T$2:$T$2811,"Essential")</f>
        <v>5</v>
      </c>
      <c r="L44" s="4" t="n">
        <f aca="false">COUNTIFS(Albums!$I$2:$I$2811,A44&amp;" *",Albums!$U$2:$U$2811,"Y")</f>
        <v>1</v>
      </c>
    </row>
    <row r="45" customFormat="false" ht="23.85" hidden="false" customHeight="false" outlineLevel="0" collapsed="false">
      <c r="A45" s="4" t="s">
        <v>15534</v>
      </c>
      <c r="B45" s="4" t="s">
        <v>21205</v>
      </c>
      <c r="C45" s="4" t="s">
        <v>21186</v>
      </c>
      <c r="D45" s="4" t="s">
        <v>21206</v>
      </c>
      <c r="E45" s="2" t="s">
        <v>21207</v>
      </c>
      <c r="F45" s="4" t="s">
        <v>21026</v>
      </c>
      <c r="G45" s="4" t="s">
        <v>21199</v>
      </c>
      <c r="H45" s="2"/>
      <c r="I45" s="2" t="s">
        <v>21208</v>
      </c>
      <c r="J45" s="4" t="n">
        <f aca="false">COUNTIF(Albums!$I$2:$I$2811,A45&amp;" *")</f>
        <v>8</v>
      </c>
      <c r="K45" s="4" t="n">
        <f aca="false">COUNTIFS(Albums!$I$2:$I$2811,A45&amp;" *",Albums!$T$2:$T$2811,"Essential")</f>
        <v>6</v>
      </c>
      <c r="L45" s="4" t="n">
        <f aca="false">COUNTIFS(Albums!$I$2:$I$2811,A45&amp;" *",Albums!$U$2:$U$2811,"Y")</f>
        <v>1</v>
      </c>
    </row>
    <row r="46" customFormat="false" ht="23.85" hidden="false" customHeight="false" outlineLevel="0" collapsed="false">
      <c r="A46" s="4" t="s">
        <v>21209</v>
      </c>
      <c r="B46" s="4" t="s">
        <v>21210</v>
      </c>
      <c r="C46" s="4" t="s">
        <v>21186</v>
      </c>
      <c r="D46" s="4" t="s">
        <v>21211</v>
      </c>
      <c r="E46" s="2" t="s">
        <v>21212</v>
      </c>
      <c r="F46" s="4" t="s">
        <v>21213</v>
      </c>
      <c r="G46" s="4"/>
      <c r="H46" s="2"/>
      <c r="I46" s="2" t="s">
        <v>21214</v>
      </c>
      <c r="J46" s="4" t="n">
        <f aca="false">COUNTIF(Albums!$I$2:$I$2811,A46&amp;" *")</f>
        <v>12</v>
      </c>
      <c r="K46" s="4" t="n">
        <f aca="false">COUNTIFS(Albums!$I$2:$I$2811,A46&amp;" *",Albums!$T$2:$T$2811,"Essential")</f>
        <v>7</v>
      </c>
      <c r="L46" s="4" t="n">
        <f aca="false">COUNTIFS(Albums!$I$2:$I$2811,A46&amp;" *",Albums!$U$2:$U$2811,"Y")</f>
        <v>1</v>
      </c>
    </row>
    <row r="47" customFormat="false" ht="15" hidden="false" customHeight="false" outlineLevel="0" collapsed="false">
      <c r="A47" s="4" t="s">
        <v>21215</v>
      </c>
      <c r="B47" s="4" t="s">
        <v>21216</v>
      </c>
      <c r="C47" s="4" t="s">
        <v>21186</v>
      </c>
      <c r="D47" s="4" t="s">
        <v>21217</v>
      </c>
      <c r="E47" s="2" t="s">
        <v>21218</v>
      </c>
      <c r="F47" s="4" t="s">
        <v>21219</v>
      </c>
      <c r="G47" s="4" t="s">
        <v>11749</v>
      </c>
      <c r="H47" s="2"/>
      <c r="I47" s="2" t="s">
        <v>21220</v>
      </c>
      <c r="J47" s="4" t="n">
        <f aca="false">COUNTIF(Albums!$I$2:$I$2811,A47&amp;" *")</f>
        <v>8</v>
      </c>
      <c r="K47" s="4" t="n">
        <f aca="false">COUNTIFS(Albums!$I$2:$I$2811,A47&amp;" *",Albums!$T$2:$T$2811,"Essential")</f>
        <v>4</v>
      </c>
      <c r="L47" s="4" t="n">
        <f aca="false">COUNTIFS(Albums!$I$2:$I$2811,A47&amp;" *",Albums!$U$2:$U$2811,"Y")</f>
        <v>1</v>
      </c>
    </row>
    <row r="48" customFormat="false" ht="15" hidden="false" customHeight="false" outlineLevel="0" collapsed="false">
      <c r="A48" s="4" t="s">
        <v>6671</v>
      </c>
      <c r="B48" s="4" t="s">
        <v>3624</v>
      </c>
      <c r="C48" s="4" t="s">
        <v>21186</v>
      </c>
      <c r="D48" s="4" t="s">
        <v>21221</v>
      </c>
      <c r="E48" s="2" t="s">
        <v>21222</v>
      </c>
      <c r="F48" s="4" t="s">
        <v>21223</v>
      </c>
      <c r="G48" s="4"/>
      <c r="H48" s="2"/>
      <c r="I48" s="2" t="s">
        <v>21224</v>
      </c>
      <c r="J48" s="4" t="n">
        <f aca="false">COUNTIF(Albums!$I$2:$I$2811,A48&amp;" *")</f>
        <v>9</v>
      </c>
      <c r="K48" s="4" t="n">
        <f aca="false">COUNTIFS(Albums!$I$2:$I$2811,A48&amp;" *",Albums!$T$2:$T$2811,"Essential")</f>
        <v>5</v>
      </c>
      <c r="L48" s="4" t="n">
        <f aca="false">COUNTIFS(Albums!$I$2:$I$2811,A48&amp;" *",Albums!$U$2:$U$2811,"Y")</f>
        <v>1</v>
      </c>
    </row>
    <row r="49" customFormat="false" ht="15" hidden="false" customHeight="false" outlineLevel="0" collapsed="false">
      <c r="A49" s="4" t="s">
        <v>21225</v>
      </c>
      <c r="B49" s="4" t="s">
        <v>21226</v>
      </c>
      <c r="C49" s="4" t="s">
        <v>21186</v>
      </c>
      <c r="D49" s="4" t="s">
        <v>21227</v>
      </c>
      <c r="E49" s="2" t="s">
        <v>21228</v>
      </c>
      <c r="F49" s="4" t="s">
        <v>21229</v>
      </c>
      <c r="G49" s="4"/>
      <c r="H49" s="2" t="s">
        <v>1915</v>
      </c>
      <c r="I49" s="2" t="s">
        <v>21230</v>
      </c>
      <c r="J49" s="4" t="n">
        <f aca="false">COUNTIF(Albums!$I$2:$I$2811,A49&amp;" *")</f>
        <v>9</v>
      </c>
      <c r="K49" s="4" t="n">
        <f aca="false">COUNTIFS(Albums!$I$2:$I$2811,A49&amp;" *",Albums!$T$2:$T$2811,"Essential")</f>
        <v>4</v>
      </c>
      <c r="L49" s="4" t="n">
        <f aca="false">COUNTIFS(Albums!$I$2:$I$2811,A49&amp;" *",Albums!$U$2:$U$2811,"Y")</f>
        <v>1</v>
      </c>
    </row>
    <row r="50" customFormat="false" ht="23.85" hidden="false" customHeight="false" outlineLevel="0" collapsed="false">
      <c r="A50" s="4" t="s">
        <v>16930</v>
      </c>
      <c r="B50" s="4" t="s">
        <v>21231</v>
      </c>
      <c r="C50" s="4" t="s">
        <v>21186</v>
      </c>
      <c r="D50" s="4" t="s">
        <v>21232</v>
      </c>
      <c r="E50" s="2" t="s">
        <v>21233</v>
      </c>
      <c r="F50" s="4" t="s">
        <v>21167</v>
      </c>
      <c r="G50" s="4" t="s">
        <v>21234</v>
      </c>
      <c r="H50" s="2"/>
      <c r="I50" s="2" t="s">
        <v>21235</v>
      </c>
      <c r="J50" s="4" t="n">
        <f aca="false">COUNTIF(Albums!$I$2:$I$2811,A50&amp;" *")</f>
        <v>14</v>
      </c>
      <c r="K50" s="4" t="n">
        <f aca="false">COUNTIFS(Albums!$I$2:$I$2811,A50&amp;" *",Albums!$T$2:$T$2811,"Essential")</f>
        <v>4</v>
      </c>
      <c r="L50" s="4" t="n">
        <f aca="false">COUNTIFS(Albums!$I$2:$I$2811,A50&amp;" *",Albums!$U$2:$U$2811,"Y")</f>
        <v>1</v>
      </c>
    </row>
    <row r="51" customFormat="false" ht="23.85" hidden="false" customHeight="false" outlineLevel="0" collapsed="false">
      <c r="A51" s="4" t="s">
        <v>4153</v>
      </c>
      <c r="B51" s="4" t="s">
        <v>21236</v>
      </c>
      <c r="C51" s="4" t="s">
        <v>21186</v>
      </c>
      <c r="D51" s="4" t="s">
        <v>21237</v>
      </c>
      <c r="E51" s="2" t="s">
        <v>21238</v>
      </c>
      <c r="F51" s="4" t="s">
        <v>21239</v>
      </c>
      <c r="G51" s="4"/>
      <c r="H51" s="2" t="s">
        <v>21240</v>
      </c>
      <c r="I51" s="2" t="s">
        <v>21241</v>
      </c>
      <c r="J51" s="4" t="n">
        <f aca="false">COUNTIF(Albums!$I$2:$I$2811,A51&amp;" *")</f>
        <v>14</v>
      </c>
      <c r="K51" s="4" t="n">
        <f aca="false">COUNTIFS(Albums!$I$2:$I$2811,A51&amp;" *",Albums!$T$2:$T$2811,"Essential")</f>
        <v>4</v>
      </c>
      <c r="L51" s="4" t="n">
        <f aca="false">COUNTIFS(Albums!$I$2:$I$2811,A51&amp;" *",Albums!$U$2:$U$2811,"Y")</f>
        <v>1</v>
      </c>
    </row>
    <row r="52" customFormat="false" ht="23.85" hidden="false" customHeight="false" outlineLevel="0" collapsed="false">
      <c r="A52" s="4" t="s">
        <v>21242</v>
      </c>
      <c r="B52" s="4" t="s">
        <v>21243</v>
      </c>
      <c r="C52" s="4" t="s">
        <v>21186</v>
      </c>
      <c r="D52" s="4" t="s">
        <v>20956</v>
      </c>
      <c r="E52" s="2" t="s">
        <v>21244</v>
      </c>
      <c r="F52" s="4" t="s">
        <v>7005</v>
      </c>
      <c r="G52" s="4"/>
      <c r="H52" s="2"/>
      <c r="I52" s="2" t="s">
        <v>21245</v>
      </c>
      <c r="J52" s="4" t="n">
        <f aca="false">COUNTIF(Albums!$I$2:$I$2811,A52&amp;" *")</f>
        <v>13</v>
      </c>
      <c r="K52" s="4" t="n">
        <f aca="false">COUNTIFS(Albums!$I$2:$I$2811,A52&amp;" *",Albums!$T$2:$T$2811,"Essential")</f>
        <v>4</v>
      </c>
      <c r="L52" s="4" t="n">
        <f aca="false">COUNTIFS(Albums!$I$2:$I$2811,A52&amp;" *",Albums!$U$2:$U$2811,"Y")</f>
        <v>1</v>
      </c>
    </row>
    <row r="53" customFormat="false" ht="23.85" hidden="false" customHeight="false" outlineLevel="0" collapsed="false">
      <c r="A53" s="4" t="s">
        <v>21190</v>
      </c>
      <c r="B53" s="4" t="s">
        <v>21246</v>
      </c>
      <c r="C53" s="4" t="s">
        <v>21186</v>
      </c>
      <c r="D53" s="4" t="s">
        <v>21247</v>
      </c>
      <c r="E53" s="2" t="s">
        <v>21248</v>
      </c>
      <c r="F53" s="4" t="s">
        <v>21249</v>
      </c>
      <c r="G53" s="4"/>
      <c r="H53" s="2"/>
      <c r="I53" s="2" t="s">
        <v>21250</v>
      </c>
      <c r="J53" s="4" t="n">
        <f aca="false">COUNTIF(Albums!$I$2:$I$2811,A53&amp;" *")</f>
        <v>10</v>
      </c>
      <c r="K53" s="4" t="n">
        <f aca="false">COUNTIFS(Albums!$I$2:$I$2811,A53&amp;" *",Albums!$T$2:$T$2811,"Essential")</f>
        <v>4</v>
      </c>
      <c r="L53" s="4" t="n">
        <f aca="false">COUNTIFS(Albums!$I$2:$I$2811,A53&amp;" *",Albums!$U$2:$U$2811,"Y")</f>
        <v>2</v>
      </c>
    </row>
    <row r="54" customFormat="false" ht="23.85" hidden="false" customHeight="false" outlineLevel="0" collapsed="false">
      <c r="A54" s="4" t="s">
        <v>6325</v>
      </c>
      <c r="B54" s="4" t="s">
        <v>21251</v>
      </c>
      <c r="C54" s="4" t="s">
        <v>21186</v>
      </c>
      <c r="D54" s="4" t="s">
        <v>21252</v>
      </c>
      <c r="E54" s="2" t="s">
        <v>21253</v>
      </c>
      <c r="F54" s="4" t="s">
        <v>21254</v>
      </c>
      <c r="G54" s="4" t="s">
        <v>10545</v>
      </c>
      <c r="H54" s="2" t="s">
        <v>5650</v>
      </c>
      <c r="I54" s="2" t="s">
        <v>21255</v>
      </c>
      <c r="J54" s="4" t="n">
        <f aca="false">COUNTIF(Albums!$I$2:$I$2811,A54&amp;" *")</f>
        <v>12</v>
      </c>
      <c r="K54" s="4" t="n">
        <f aca="false">COUNTIFS(Albums!$I$2:$I$2811,A54&amp;" *",Albums!$T$2:$T$2811,"Essential")</f>
        <v>6</v>
      </c>
      <c r="L54" s="4" t="n">
        <f aca="false">COUNTIFS(Albums!$I$2:$I$2811,A54&amp;" *",Albums!$U$2:$U$2811,"Y")</f>
        <v>1</v>
      </c>
    </row>
    <row r="55" customFormat="false" ht="15" hidden="false" customHeight="false" outlineLevel="0" collapsed="false">
      <c r="A55" s="4" t="s">
        <v>20013</v>
      </c>
      <c r="B55" s="4" t="s">
        <v>21256</v>
      </c>
      <c r="C55" s="4" t="s">
        <v>21186</v>
      </c>
      <c r="D55" s="4" t="s">
        <v>21257</v>
      </c>
      <c r="E55" s="2" t="s">
        <v>21258</v>
      </c>
      <c r="F55" s="4" t="s">
        <v>21167</v>
      </c>
      <c r="G55" s="4" t="s">
        <v>21259</v>
      </c>
      <c r="H55" s="2" t="s">
        <v>21260</v>
      </c>
      <c r="I55" s="2" t="s">
        <v>21261</v>
      </c>
      <c r="J55" s="4" t="n">
        <f aca="false">COUNTIF(Albums!$I$2:$I$2811,A55&amp;" *")</f>
        <v>10</v>
      </c>
      <c r="K55" s="4" t="n">
        <f aca="false">COUNTIFS(Albums!$I$2:$I$2811,A55&amp;" *",Albums!$T$2:$T$2811,"Essential")</f>
        <v>4</v>
      </c>
      <c r="L55" s="4" t="n">
        <f aca="false">COUNTIFS(Albums!$I$2:$I$2811,A55&amp;" *",Albums!$U$2:$U$2811,"Y")</f>
        <v>1</v>
      </c>
    </row>
  </sheetData>
  <autoFilter ref="A1:L55"/>
  <dataValidations count="1">
    <dataValidation allowBlank="true" errorStyle="stop" operator="between" showDropDown="false" showErrorMessage="true" showInputMessage="false" sqref="C2:C1055" type="list">
      <formula1>"Core,V,Context"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8"/>
    <col collapsed="false" customWidth="true" hidden="false" outlineLevel="0" max="2" min="2" style="0" width="18"/>
    <col collapsed="false" customWidth="true" hidden="false" outlineLevel="0" max="3" min="3" style="0" width="20"/>
    <col collapsed="false" customWidth="true" hidden="false" outlineLevel="0" max="4" min="4" style="0" width="12"/>
    <col collapsed="false" customWidth="true" hidden="false" outlineLevel="0" max="5" min="5" style="0" width="34"/>
    <col collapsed="false" customWidth="true" hidden="false" outlineLevel="0" max="6" min="6" style="0" width="9"/>
    <col collapsed="false" customWidth="true" hidden="false" outlineLevel="0" max="7" min="7" style="0" width="30"/>
    <col collapsed="false" customWidth="true" hidden="false" outlineLevel="0" max="8" min="8" style="0" width="9"/>
    <col collapsed="false" customWidth="true" hidden="false" outlineLevel="0" max="9" min="9" style="0" width="40"/>
    <col collapsed="false" customWidth="true" hidden="false" outlineLevel="0" max="10" min="10" style="0" width="70"/>
    <col collapsed="false" customWidth="true" hidden="false" outlineLevel="0" max="11" min="11" style="0" width="9"/>
  </cols>
  <sheetData>
    <row r="1" customFormat="false" ht="23.85" hidden="false" customHeight="false" outlineLevel="0" collapsed="false">
      <c r="A1" s="3" t="s">
        <v>11</v>
      </c>
      <c r="B1" s="3" t="s">
        <v>22</v>
      </c>
      <c r="C1" s="3" t="s">
        <v>21</v>
      </c>
      <c r="D1" s="3" t="s">
        <v>21262</v>
      </c>
      <c r="E1" s="3" t="s">
        <v>18</v>
      </c>
      <c r="F1" s="3" t="s">
        <v>17</v>
      </c>
      <c r="G1" s="3" t="s">
        <v>21263</v>
      </c>
      <c r="H1" s="3" t="s">
        <v>21264</v>
      </c>
      <c r="I1" s="3" t="s">
        <v>21265</v>
      </c>
      <c r="J1" s="3" t="s">
        <v>21266</v>
      </c>
      <c r="K1" s="3" t="s">
        <v>32</v>
      </c>
    </row>
    <row r="2" customFormat="false" ht="15" hidden="false" customHeight="false" outlineLevel="0" collapsed="false">
      <c r="A2" s="4" t="s">
        <v>11084</v>
      </c>
      <c r="B2" s="4" t="s">
        <v>1196</v>
      </c>
      <c r="C2" s="4" t="s">
        <v>472</v>
      </c>
      <c r="D2" s="4" t="s">
        <v>21267</v>
      </c>
      <c r="E2" s="4" t="s">
        <v>10766</v>
      </c>
      <c r="F2" s="4" t="s">
        <v>20978</v>
      </c>
      <c r="G2" s="4" t="s">
        <v>21268</v>
      </c>
      <c r="H2" s="4" t="n">
        <f aca="false">COUNTIF(Albums!$B$2:$B$2811,A2)</f>
        <v>3</v>
      </c>
      <c r="I2" s="2"/>
      <c r="J2" s="2"/>
      <c r="K2" s="4"/>
    </row>
    <row r="3" customFormat="false" ht="15" hidden="false" customHeight="false" outlineLevel="0" collapsed="false">
      <c r="A3" s="4" t="s">
        <v>4315</v>
      </c>
      <c r="B3" s="4" t="s">
        <v>1565</v>
      </c>
      <c r="C3" s="4" t="s">
        <v>472</v>
      </c>
      <c r="D3" s="4" t="s">
        <v>21269</v>
      </c>
      <c r="E3" s="4" t="s">
        <v>4052</v>
      </c>
      <c r="F3" s="4" t="s">
        <v>20978</v>
      </c>
      <c r="G3" s="4" t="s">
        <v>4314</v>
      </c>
      <c r="H3" s="4" t="n">
        <f aca="false">COUNTIF(Albums!$B$2:$B$2811,A3)</f>
        <v>1</v>
      </c>
      <c r="I3" s="2"/>
      <c r="J3" s="2"/>
      <c r="K3" s="4"/>
    </row>
    <row r="4" customFormat="false" ht="15" hidden="false" customHeight="false" outlineLevel="0" collapsed="false">
      <c r="A4" s="4" t="s">
        <v>19539</v>
      </c>
      <c r="B4" s="4" t="s">
        <v>10492</v>
      </c>
      <c r="C4" s="4" t="s">
        <v>10491</v>
      </c>
      <c r="D4" s="4" t="s">
        <v>21270</v>
      </c>
      <c r="E4" s="4" t="s">
        <v>1687</v>
      </c>
      <c r="F4" s="4" t="s">
        <v>20929</v>
      </c>
      <c r="G4" s="4" t="s">
        <v>19538</v>
      </c>
      <c r="H4" s="4" t="n">
        <f aca="false">COUNTIF(Albums!$B$2:$B$2811,A4)</f>
        <v>1</v>
      </c>
      <c r="I4" s="2"/>
      <c r="J4" s="2"/>
      <c r="K4" s="4"/>
    </row>
    <row r="5" customFormat="false" ht="15" hidden="false" customHeight="false" outlineLevel="0" collapsed="false">
      <c r="A5" s="4" t="s">
        <v>3339</v>
      </c>
      <c r="B5" s="4" t="s">
        <v>3341</v>
      </c>
      <c r="C5" s="4" t="s">
        <v>472</v>
      </c>
      <c r="D5" s="4" t="s">
        <v>21271</v>
      </c>
      <c r="E5" s="4" t="s">
        <v>3111</v>
      </c>
      <c r="F5" s="4" t="s">
        <v>20978</v>
      </c>
      <c r="G5" s="4" t="s">
        <v>3338</v>
      </c>
      <c r="H5" s="4" t="n">
        <f aca="false">COUNTIF(Albums!$B$2:$B$2811,A5)</f>
        <v>1</v>
      </c>
      <c r="I5" s="2"/>
      <c r="J5" s="2"/>
      <c r="K5" s="4"/>
    </row>
    <row r="6" customFormat="false" ht="15" hidden="false" customHeight="false" outlineLevel="0" collapsed="false">
      <c r="A6" s="4" t="s">
        <v>19142</v>
      </c>
      <c r="B6" s="4" t="s">
        <v>10492</v>
      </c>
      <c r="C6" s="4" t="s">
        <v>10491</v>
      </c>
      <c r="D6" s="4" t="s">
        <v>21272</v>
      </c>
      <c r="E6" s="4" t="s">
        <v>16811</v>
      </c>
      <c r="F6" s="4" t="s">
        <v>20929</v>
      </c>
      <c r="G6" s="4" t="s">
        <v>19141</v>
      </c>
      <c r="H6" s="4" t="n">
        <f aca="false">COUNTIF(Albums!$B$2:$B$2811,A6)</f>
        <v>1</v>
      </c>
      <c r="I6" s="2"/>
      <c r="J6" s="2"/>
      <c r="K6" s="4" t="s">
        <v>75</v>
      </c>
    </row>
    <row r="7" customFormat="false" ht="15" hidden="false" customHeight="false" outlineLevel="0" collapsed="false">
      <c r="A7" s="4" t="s">
        <v>4790</v>
      </c>
      <c r="B7" s="4" t="s">
        <v>4509</v>
      </c>
      <c r="C7" s="4" t="s">
        <v>2133</v>
      </c>
      <c r="D7" s="4" t="s">
        <v>21273</v>
      </c>
      <c r="E7" s="4" t="s">
        <v>4508</v>
      </c>
      <c r="F7" s="4" t="s">
        <v>20978</v>
      </c>
      <c r="G7" s="4" t="s">
        <v>21274</v>
      </c>
      <c r="H7" s="4" t="n">
        <f aca="false">COUNTIF(Albums!$B$2:$B$2811,A7)</f>
        <v>2</v>
      </c>
      <c r="I7" s="2"/>
      <c r="J7" s="2"/>
      <c r="K7" s="4"/>
    </row>
    <row r="8" customFormat="false" ht="15" hidden="false" customHeight="false" outlineLevel="0" collapsed="false">
      <c r="A8" s="4" t="s">
        <v>17278</v>
      </c>
      <c r="B8" s="4" t="s">
        <v>17280</v>
      </c>
      <c r="C8" s="4" t="s">
        <v>45</v>
      </c>
      <c r="D8" s="4" t="s">
        <v>21270</v>
      </c>
      <c r="E8" s="4" t="s">
        <v>17205</v>
      </c>
      <c r="F8" s="4" t="s">
        <v>21186</v>
      </c>
      <c r="G8" s="4" t="s">
        <v>17277</v>
      </c>
      <c r="H8" s="4" t="n">
        <f aca="false">COUNTIF(Albums!$B$2:$B$2811,A8)</f>
        <v>1</v>
      </c>
      <c r="I8" s="2"/>
      <c r="J8" s="2"/>
      <c r="K8" s="4"/>
    </row>
    <row r="9" customFormat="false" ht="15" hidden="false" customHeight="false" outlineLevel="0" collapsed="false">
      <c r="A9" s="4" t="s">
        <v>13933</v>
      </c>
      <c r="B9" s="4" t="s">
        <v>662</v>
      </c>
      <c r="C9" s="4" t="s">
        <v>472</v>
      </c>
      <c r="D9" s="4" t="s">
        <v>21275</v>
      </c>
      <c r="E9" s="4" t="s">
        <v>470</v>
      </c>
      <c r="F9" s="4" t="s">
        <v>20978</v>
      </c>
      <c r="G9" s="4" t="s">
        <v>13932</v>
      </c>
      <c r="H9" s="4" t="n">
        <f aca="false">COUNTIF(Albums!$B$2:$B$2811,A9)</f>
        <v>1</v>
      </c>
      <c r="I9" s="2"/>
      <c r="J9" s="2"/>
      <c r="K9" s="4"/>
    </row>
    <row r="10" customFormat="false" ht="15" hidden="false" customHeight="false" outlineLevel="0" collapsed="false">
      <c r="A10" s="4" t="s">
        <v>12635</v>
      </c>
      <c r="B10" s="4" t="s">
        <v>662</v>
      </c>
      <c r="C10" s="4" t="s">
        <v>472</v>
      </c>
      <c r="D10" s="4" t="s">
        <v>21276</v>
      </c>
      <c r="E10" s="4" t="s">
        <v>11394</v>
      </c>
      <c r="F10" s="4" t="s">
        <v>20929</v>
      </c>
      <c r="G10" s="4" t="s">
        <v>21277</v>
      </c>
      <c r="H10" s="4" t="n">
        <f aca="false">COUNTIF(Albums!$B$2:$B$2811,A10)</f>
        <v>3</v>
      </c>
      <c r="I10" s="2"/>
      <c r="J10" s="2"/>
      <c r="K10" s="4" t="s">
        <v>75</v>
      </c>
    </row>
    <row r="11" customFormat="false" ht="15" hidden="false" customHeight="false" outlineLevel="0" collapsed="false">
      <c r="A11" s="4" t="s">
        <v>11793</v>
      </c>
      <c r="B11" s="4" t="s">
        <v>6394</v>
      </c>
      <c r="C11" s="4" t="s">
        <v>352</v>
      </c>
      <c r="D11" s="4" t="s">
        <v>21278</v>
      </c>
      <c r="E11" s="4" t="s">
        <v>11259</v>
      </c>
      <c r="F11" s="4" t="s">
        <v>20929</v>
      </c>
      <c r="G11" s="4" t="s">
        <v>11792</v>
      </c>
      <c r="H11" s="4" t="n">
        <f aca="false">COUNTIF(Albums!$B$2:$B$2811,A11)</f>
        <v>1</v>
      </c>
      <c r="I11" s="2"/>
      <c r="J11" s="2"/>
      <c r="K11" s="4"/>
    </row>
    <row r="12" customFormat="false" ht="15" hidden="false" customHeight="false" outlineLevel="0" collapsed="false">
      <c r="A12" s="4" t="s">
        <v>4753</v>
      </c>
      <c r="B12" s="4" t="s">
        <v>4598</v>
      </c>
      <c r="C12" s="4" t="s">
        <v>2133</v>
      </c>
      <c r="D12" s="4" t="s">
        <v>21279</v>
      </c>
      <c r="E12" s="4" t="s">
        <v>4508</v>
      </c>
      <c r="F12" s="4" t="s">
        <v>20978</v>
      </c>
      <c r="G12" s="4" t="s">
        <v>21280</v>
      </c>
      <c r="H12" s="4" t="n">
        <f aca="false">COUNTIF(Albums!$B$2:$B$2811,A12)</f>
        <v>2</v>
      </c>
      <c r="I12" s="2"/>
      <c r="J12" s="2"/>
      <c r="K12" s="4"/>
    </row>
    <row r="13" customFormat="false" ht="15" hidden="false" customHeight="false" outlineLevel="0" collapsed="false">
      <c r="A13" s="4" t="s">
        <v>1952</v>
      </c>
      <c r="B13" s="4" t="s">
        <v>1565</v>
      </c>
      <c r="C13" s="4" t="s">
        <v>472</v>
      </c>
      <c r="D13" s="4" t="s">
        <v>21281</v>
      </c>
      <c r="E13" s="4" t="s">
        <v>1592</v>
      </c>
      <c r="F13" s="4" t="s">
        <v>20978</v>
      </c>
      <c r="G13" s="4" t="s">
        <v>21282</v>
      </c>
      <c r="H13" s="4" t="n">
        <f aca="false">COUNTIF(Albums!$B$2:$B$2811,A13)</f>
        <v>2</v>
      </c>
      <c r="I13" s="2"/>
      <c r="J13" s="2"/>
      <c r="K13" s="4"/>
    </row>
    <row r="14" customFormat="false" ht="15" hidden="false" customHeight="false" outlineLevel="0" collapsed="false">
      <c r="A14" s="4" t="s">
        <v>18285</v>
      </c>
      <c r="B14" s="4" t="s">
        <v>18287</v>
      </c>
      <c r="C14" s="4" t="s">
        <v>887</v>
      </c>
      <c r="D14" s="4" t="s">
        <v>21278</v>
      </c>
      <c r="E14" s="4" t="s">
        <v>14242</v>
      </c>
      <c r="F14" s="4" t="s">
        <v>20929</v>
      </c>
      <c r="G14" s="4" t="s">
        <v>18284</v>
      </c>
      <c r="H14" s="4" t="n">
        <f aca="false">COUNTIF(Albums!$B$2:$B$2811,A14)</f>
        <v>1</v>
      </c>
      <c r="I14" s="2"/>
      <c r="J14" s="2"/>
      <c r="K14" s="4"/>
    </row>
    <row r="15" customFormat="false" ht="15" hidden="false" customHeight="false" outlineLevel="0" collapsed="false">
      <c r="A15" s="4" t="s">
        <v>14143</v>
      </c>
      <c r="B15" s="4" t="s">
        <v>14145</v>
      </c>
      <c r="C15" s="4" t="s">
        <v>45</v>
      </c>
      <c r="D15" s="4" t="s">
        <v>21283</v>
      </c>
      <c r="E15" s="4" t="s">
        <v>8998</v>
      </c>
      <c r="F15" s="4" t="s">
        <v>20978</v>
      </c>
      <c r="G15" s="4" t="s">
        <v>21284</v>
      </c>
      <c r="H15" s="4" t="n">
        <f aca="false">COUNTIF(Albums!$B$2:$B$2811,A15)</f>
        <v>3</v>
      </c>
      <c r="I15" s="2"/>
      <c r="J15" s="2"/>
      <c r="K15" s="4"/>
    </row>
    <row r="16" customFormat="false" ht="15" hidden="false" customHeight="false" outlineLevel="0" collapsed="false">
      <c r="A16" s="4" t="s">
        <v>19231</v>
      </c>
      <c r="B16" s="4" t="s">
        <v>1993</v>
      </c>
      <c r="C16" s="4" t="s">
        <v>753</v>
      </c>
      <c r="D16" s="4" t="s">
        <v>21285</v>
      </c>
      <c r="E16" s="4" t="s">
        <v>11394</v>
      </c>
      <c r="F16" s="4" t="s">
        <v>20929</v>
      </c>
      <c r="G16" s="4" t="s">
        <v>19230</v>
      </c>
      <c r="H16" s="4" t="n">
        <f aca="false">COUNTIF(Albums!$B$2:$B$2811,A16)</f>
        <v>1</v>
      </c>
      <c r="I16" s="2"/>
      <c r="J16" s="2"/>
      <c r="K16" s="4"/>
    </row>
    <row r="17" customFormat="false" ht="15" hidden="false" customHeight="false" outlineLevel="0" collapsed="false">
      <c r="A17" s="4" t="s">
        <v>11487</v>
      </c>
      <c r="B17" s="4"/>
      <c r="C17" s="4" t="s">
        <v>753</v>
      </c>
      <c r="D17" s="4" t="s">
        <v>21286</v>
      </c>
      <c r="E17" s="4" t="s">
        <v>11394</v>
      </c>
      <c r="F17" s="4" t="s">
        <v>20929</v>
      </c>
      <c r="G17" s="4" t="s">
        <v>21287</v>
      </c>
      <c r="H17" s="4" t="n">
        <f aca="false">COUNTIF(Albums!$B$2:$B$2811,A17)</f>
        <v>7</v>
      </c>
      <c r="I17" s="2"/>
      <c r="J17" s="2"/>
      <c r="K17" s="4"/>
    </row>
    <row r="18" customFormat="false" ht="15" hidden="false" customHeight="false" outlineLevel="0" collapsed="false">
      <c r="A18" s="4" t="s">
        <v>11534</v>
      </c>
      <c r="B18" s="4"/>
      <c r="C18" s="4" t="s">
        <v>753</v>
      </c>
      <c r="D18" s="4" t="s">
        <v>21288</v>
      </c>
      <c r="E18" s="4" t="s">
        <v>11394</v>
      </c>
      <c r="F18" s="4" t="s">
        <v>20929</v>
      </c>
      <c r="G18" s="4" t="s">
        <v>21289</v>
      </c>
      <c r="H18" s="4" t="n">
        <f aca="false">COUNTIF(Albums!$B$2:$B$2811,A18)</f>
        <v>2</v>
      </c>
      <c r="I18" s="2"/>
      <c r="J18" s="2"/>
      <c r="K18" s="4"/>
    </row>
    <row r="19" customFormat="false" ht="15" hidden="false" customHeight="false" outlineLevel="0" collapsed="false">
      <c r="A19" s="4" t="s">
        <v>19190</v>
      </c>
      <c r="B19" s="4" t="s">
        <v>353</v>
      </c>
      <c r="C19" s="4" t="s">
        <v>352</v>
      </c>
      <c r="D19" s="4" t="s">
        <v>21290</v>
      </c>
      <c r="E19" s="4" t="s">
        <v>5469</v>
      </c>
      <c r="F19" s="4" t="s">
        <v>20929</v>
      </c>
      <c r="G19" s="4" t="s">
        <v>19189</v>
      </c>
      <c r="H19" s="4" t="n">
        <f aca="false">COUNTIF(Albums!$B$2:$B$2811,A19)</f>
        <v>1</v>
      </c>
      <c r="I19" s="2"/>
      <c r="J19" s="2"/>
      <c r="K19" s="4"/>
    </row>
    <row r="20" customFormat="false" ht="15" hidden="false" customHeight="false" outlineLevel="0" collapsed="false">
      <c r="A20" s="4" t="s">
        <v>16431</v>
      </c>
      <c r="B20" s="4" t="s">
        <v>1565</v>
      </c>
      <c r="C20" s="4" t="s">
        <v>472</v>
      </c>
      <c r="D20" s="4" t="s">
        <v>21272</v>
      </c>
      <c r="E20" s="4" t="s">
        <v>14242</v>
      </c>
      <c r="F20" s="4" t="s">
        <v>20929</v>
      </c>
      <c r="G20" s="4" t="s">
        <v>16430</v>
      </c>
      <c r="H20" s="4" t="n">
        <f aca="false">COUNTIF(Albums!$B$2:$B$2811,A20)</f>
        <v>1</v>
      </c>
      <c r="I20" s="2"/>
      <c r="J20" s="2"/>
      <c r="K20" s="4"/>
    </row>
    <row r="21" customFormat="false" ht="15" hidden="false" customHeight="false" outlineLevel="0" collapsed="false">
      <c r="A21" s="4" t="s">
        <v>19742</v>
      </c>
      <c r="B21" s="4" t="s">
        <v>19744</v>
      </c>
      <c r="C21" s="4" t="s">
        <v>229</v>
      </c>
      <c r="D21" s="4" t="s">
        <v>21278</v>
      </c>
      <c r="E21" s="4" t="s">
        <v>11394</v>
      </c>
      <c r="F21" s="4" t="s">
        <v>20929</v>
      </c>
      <c r="G21" s="4" t="s">
        <v>19741</v>
      </c>
      <c r="H21" s="4" t="n">
        <f aca="false">COUNTIF(Albums!$B$2:$B$2811,A21)</f>
        <v>1</v>
      </c>
      <c r="I21" s="2"/>
      <c r="J21" s="2"/>
      <c r="K21" s="4"/>
    </row>
    <row r="22" customFormat="false" ht="15" hidden="false" customHeight="false" outlineLevel="0" collapsed="false">
      <c r="A22" s="4" t="s">
        <v>17129</v>
      </c>
      <c r="B22" s="4" t="s">
        <v>17132</v>
      </c>
      <c r="C22" s="4" t="s">
        <v>45</v>
      </c>
      <c r="D22" s="4" t="s">
        <v>21291</v>
      </c>
      <c r="E22" s="4" t="s">
        <v>17094</v>
      </c>
      <c r="F22" s="4" t="s">
        <v>21186</v>
      </c>
      <c r="G22" s="4" t="s">
        <v>17128</v>
      </c>
      <c r="H22" s="4" t="n">
        <f aca="false">COUNTIF(Albums!$B$2:$B$2811,A22)</f>
        <v>1</v>
      </c>
      <c r="I22" s="2"/>
      <c r="J22" s="2"/>
      <c r="K22" s="4"/>
    </row>
    <row r="23" customFormat="false" ht="15" hidden="false" customHeight="false" outlineLevel="0" collapsed="false">
      <c r="A23" s="4" t="s">
        <v>5527</v>
      </c>
      <c r="B23" s="4" t="s">
        <v>4222</v>
      </c>
      <c r="C23" s="4" t="s">
        <v>887</v>
      </c>
      <c r="D23" s="4" t="s">
        <v>21292</v>
      </c>
      <c r="E23" s="4" t="s">
        <v>5178</v>
      </c>
      <c r="F23" s="4" t="s">
        <v>20978</v>
      </c>
      <c r="G23" s="4" t="s">
        <v>5526</v>
      </c>
      <c r="H23" s="4" t="n">
        <f aca="false">COUNTIF(Albums!$B$2:$B$2811,A23)</f>
        <v>1</v>
      </c>
      <c r="I23" s="2"/>
      <c r="J23" s="2"/>
      <c r="K23" s="4"/>
    </row>
    <row r="24" customFormat="false" ht="15" hidden="false" customHeight="false" outlineLevel="0" collapsed="false">
      <c r="A24" s="4" t="s">
        <v>2597</v>
      </c>
      <c r="B24" s="4" t="s">
        <v>902</v>
      </c>
      <c r="C24" s="4" t="s">
        <v>93</v>
      </c>
      <c r="D24" s="4" t="s">
        <v>21293</v>
      </c>
      <c r="E24" s="4" t="s">
        <v>2160</v>
      </c>
      <c r="F24" s="4" t="s">
        <v>20978</v>
      </c>
      <c r="G24" s="4" t="s">
        <v>21294</v>
      </c>
      <c r="H24" s="4" t="n">
        <f aca="false">COUNTIF(Albums!$B$2:$B$2811,A24)</f>
        <v>4</v>
      </c>
      <c r="I24" s="2"/>
      <c r="J24" s="2"/>
      <c r="K24" s="4"/>
    </row>
    <row r="25" customFormat="false" ht="15" hidden="false" customHeight="false" outlineLevel="0" collapsed="false">
      <c r="A25" s="4" t="s">
        <v>10218</v>
      </c>
      <c r="B25" s="4" t="s">
        <v>10220</v>
      </c>
      <c r="C25" s="4" t="s">
        <v>472</v>
      </c>
      <c r="D25" s="4" t="s">
        <v>21295</v>
      </c>
      <c r="E25" s="4" t="s">
        <v>9972</v>
      </c>
      <c r="F25" s="4" t="s">
        <v>20978</v>
      </c>
      <c r="G25" s="4" t="s">
        <v>21296</v>
      </c>
      <c r="H25" s="4" t="n">
        <f aca="false">COUNTIF(Albums!$B$2:$B$2811,A25)</f>
        <v>4</v>
      </c>
      <c r="I25" s="2"/>
      <c r="J25" s="2"/>
      <c r="K25" s="4"/>
    </row>
    <row r="26" customFormat="false" ht="15" hidden="false" customHeight="false" outlineLevel="0" collapsed="false">
      <c r="A26" s="4" t="s">
        <v>10233</v>
      </c>
      <c r="B26" s="4" t="s">
        <v>10220</v>
      </c>
      <c r="C26" s="4" t="s">
        <v>472</v>
      </c>
      <c r="D26" s="4" t="s">
        <v>21297</v>
      </c>
      <c r="E26" s="4" t="s">
        <v>9972</v>
      </c>
      <c r="F26" s="4" t="s">
        <v>20978</v>
      </c>
      <c r="G26" s="4" t="s">
        <v>10232</v>
      </c>
      <c r="H26" s="4" t="n">
        <f aca="false">COUNTIF(Albums!$B$2:$B$2811,A26)</f>
        <v>1</v>
      </c>
      <c r="I26" s="2"/>
      <c r="J26" s="2"/>
      <c r="K26" s="4"/>
    </row>
    <row r="27" customFormat="false" ht="15" hidden="false" customHeight="false" outlineLevel="0" collapsed="false">
      <c r="A27" s="4" t="s">
        <v>4087</v>
      </c>
      <c r="B27" s="4" t="s">
        <v>167</v>
      </c>
      <c r="C27" s="4" t="s">
        <v>45</v>
      </c>
      <c r="D27" s="4" t="s">
        <v>21298</v>
      </c>
      <c r="E27" s="4" t="s">
        <v>4052</v>
      </c>
      <c r="F27" s="4" t="s">
        <v>20978</v>
      </c>
      <c r="G27" s="4" t="s">
        <v>21299</v>
      </c>
      <c r="H27" s="4" t="n">
        <f aca="false">COUNTIF(Albums!$B$2:$B$2811,A27)</f>
        <v>2</v>
      </c>
      <c r="I27" s="2"/>
      <c r="J27" s="2"/>
      <c r="K27" s="4"/>
    </row>
    <row r="28" customFormat="false" ht="15" hidden="false" customHeight="false" outlineLevel="0" collapsed="false">
      <c r="A28" s="4" t="s">
        <v>16825</v>
      </c>
      <c r="B28" s="4" t="s">
        <v>10492</v>
      </c>
      <c r="C28" s="4" t="s">
        <v>10491</v>
      </c>
      <c r="D28" s="4" t="s">
        <v>21300</v>
      </c>
      <c r="E28" s="4" t="s">
        <v>16811</v>
      </c>
      <c r="F28" s="4" t="s">
        <v>20929</v>
      </c>
      <c r="G28" s="4" t="s">
        <v>21301</v>
      </c>
      <c r="H28" s="4" t="n">
        <f aca="false">COUNTIF(Albums!$B$2:$B$2811,A28)</f>
        <v>10</v>
      </c>
      <c r="I28" s="2"/>
      <c r="J28" s="2"/>
      <c r="K28" s="4" t="s">
        <v>75</v>
      </c>
    </row>
    <row r="29" customFormat="false" ht="15" hidden="false" customHeight="false" outlineLevel="0" collapsed="false">
      <c r="A29" s="4" t="s">
        <v>17386</v>
      </c>
      <c r="B29" s="4" t="s">
        <v>131</v>
      </c>
      <c r="C29" s="4" t="s">
        <v>45</v>
      </c>
      <c r="D29" s="4" t="s">
        <v>21302</v>
      </c>
      <c r="E29" s="4" t="s">
        <v>17379</v>
      </c>
      <c r="F29" s="4" t="s">
        <v>21186</v>
      </c>
      <c r="G29" s="4" t="s">
        <v>17385</v>
      </c>
      <c r="H29" s="4" t="n">
        <f aca="false">COUNTIF(Albums!$B$2:$B$2811,A29)</f>
        <v>1</v>
      </c>
      <c r="I29" s="2"/>
      <c r="J29" s="2"/>
      <c r="K29" s="4"/>
    </row>
    <row r="30" customFormat="false" ht="15" hidden="false" customHeight="false" outlineLevel="0" collapsed="false">
      <c r="A30" s="4" t="s">
        <v>12773</v>
      </c>
      <c r="B30" s="4" t="s">
        <v>316</v>
      </c>
      <c r="C30" s="4" t="s">
        <v>753</v>
      </c>
      <c r="D30" s="4" t="s">
        <v>21303</v>
      </c>
      <c r="E30" s="4" t="s">
        <v>11394</v>
      </c>
      <c r="F30" s="4" t="s">
        <v>20929</v>
      </c>
      <c r="G30" s="4" t="s">
        <v>21304</v>
      </c>
      <c r="H30" s="4" t="n">
        <f aca="false">COUNTIF(Albums!$B$2:$B$2811,A30)</f>
        <v>2</v>
      </c>
      <c r="I30" s="2"/>
      <c r="J30" s="2"/>
      <c r="K30" s="4"/>
    </row>
    <row r="31" customFormat="false" ht="15" hidden="false" customHeight="false" outlineLevel="0" collapsed="false">
      <c r="A31" s="4" t="s">
        <v>18716</v>
      </c>
      <c r="B31" s="4" t="s">
        <v>18718</v>
      </c>
      <c r="C31" s="4" t="s">
        <v>45</v>
      </c>
      <c r="D31" s="4" t="s">
        <v>21305</v>
      </c>
      <c r="E31" s="4" t="s">
        <v>18670</v>
      </c>
      <c r="F31" s="4" t="s">
        <v>21186</v>
      </c>
      <c r="G31" s="4" t="s">
        <v>21306</v>
      </c>
      <c r="H31" s="4" t="n">
        <f aca="false">COUNTIF(Albums!$B$2:$B$2811,A31)</f>
        <v>2</v>
      </c>
      <c r="I31" s="2"/>
      <c r="J31" s="2"/>
      <c r="K31" s="4"/>
    </row>
    <row r="32" customFormat="false" ht="15" hidden="false" customHeight="false" outlineLevel="0" collapsed="false">
      <c r="A32" s="4" t="s">
        <v>8467</v>
      </c>
      <c r="B32" s="4" t="s">
        <v>8470</v>
      </c>
      <c r="C32" s="4" t="s">
        <v>45</v>
      </c>
      <c r="D32" s="4" t="s">
        <v>21307</v>
      </c>
      <c r="E32" s="4" t="s">
        <v>8469</v>
      </c>
      <c r="F32" s="4" t="s">
        <v>20978</v>
      </c>
      <c r="G32" s="4" t="s">
        <v>21308</v>
      </c>
      <c r="H32" s="4" t="n">
        <f aca="false">COUNTIF(Albums!$B$2:$B$2811,A32)</f>
        <v>5</v>
      </c>
      <c r="I32" s="2"/>
      <c r="J32" s="2"/>
      <c r="K32" s="4"/>
    </row>
    <row r="33" customFormat="false" ht="15" hidden="false" customHeight="false" outlineLevel="0" collapsed="false">
      <c r="A33" s="4" t="s">
        <v>13644</v>
      </c>
      <c r="B33" s="4" t="s">
        <v>353</v>
      </c>
      <c r="C33" s="4" t="s">
        <v>352</v>
      </c>
      <c r="D33" s="4" t="s">
        <v>21309</v>
      </c>
      <c r="E33" s="4" t="s">
        <v>350</v>
      </c>
      <c r="F33" s="4" t="s">
        <v>20978</v>
      </c>
      <c r="G33" s="4" t="s">
        <v>13643</v>
      </c>
      <c r="H33" s="4" t="n">
        <f aca="false">COUNTIF(Albums!$B$2:$B$2811,A33)</f>
        <v>1</v>
      </c>
      <c r="I33" s="2"/>
      <c r="J33" s="2"/>
      <c r="K33" s="4"/>
    </row>
    <row r="34" customFormat="false" ht="15" hidden="false" customHeight="false" outlineLevel="0" collapsed="false">
      <c r="A34" s="4" t="s">
        <v>15120</v>
      </c>
      <c r="B34" s="4" t="s">
        <v>131</v>
      </c>
      <c r="C34" s="4" t="s">
        <v>45</v>
      </c>
      <c r="D34" s="4" t="s">
        <v>21310</v>
      </c>
      <c r="E34" s="4" t="s">
        <v>14012</v>
      </c>
      <c r="F34" s="4" t="s">
        <v>20978</v>
      </c>
      <c r="G34" s="4" t="s">
        <v>21311</v>
      </c>
      <c r="H34" s="4" t="n">
        <f aca="false">COUNTIF(Albums!$B$2:$B$2811,A34)</f>
        <v>3</v>
      </c>
      <c r="I34" s="2"/>
      <c r="J34" s="2"/>
      <c r="K34" s="4"/>
    </row>
    <row r="35" customFormat="false" ht="15" hidden="false" customHeight="false" outlineLevel="0" collapsed="false">
      <c r="A35" s="4" t="s">
        <v>16274</v>
      </c>
      <c r="B35" s="4" t="s">
        <v>316</v>
      </c>
      <c r="C35" s="4" t="s">
        <v>753</v>
      </c>
      <c r="D35" s="4" t="s">
        <v>21312</v>
      </c>
      <c r="E35" s="4" t="s">
        <v>14242</v>
      </c>
      <c r="F35" s="4" t="s">
        <v>20929</v>
      </c>
      <c r="G35" s="4" t="s">
        <v>21313</v>
      </c>
      <c r="H35" s="4" t="n">
        <f aca="false">COUNTIF(Albums!$B$2:$B$2811,A35)</f>
        <v>2</v>
      </c>
      <c r="I35" s="2"/>
      <c r="J35" s="2"/>
      <c r="K35" s="4"/>
    </row>
    <row r="36" customFormat="false" ht="15" hidden="false" customHeight="false" outlineLevel="0" collapsed="false">
      <c r="A36" s="4" t="s">
        <v>9269</v>
      </c>
      <c r="B36" s="4" t="s">
        <v>3963</v>
      </c>
      <c r="C36" s="4" t="s">
        <v>516</v>
      </c>
      <c r="D36" s="4" t="s">
        <v>21314</v>
      </c>
      <c r="E36" s="4" t="s">
        <v>8998</v>
      </c>
      <c r="F36" s="4" t="s">
        <v>20978</v>
      </c>
      <c r="G36" s="4" t="s">
        <v>21315</v>
      </c>
      <c r="H36" s="4" t="n">
        <f aca="false">COUNTIF(Albums!$B$2:$B$2811,A36)</f>
        <v>6</v>
      </c>
      <c r="I36" s="2"/>
      <c r="J36" s="2"/>
      <c r="K36" s="4"/>
    </row>
    <row r="37" customFormat="false" ht="15" hidden="false" customHeight="false" outlineLevel="0" collapsed="false">
      <c r="A37" s="4" t="s">
        <v>17543</v>
      </c>
      <c r="B37" s="4" t="s">
        <v>17545</v>
      </c>
      <c r="C37" s="4" t="s">
        <v>352</v>
      </c>
      <c r="D37" s="4" t="s">
        <v>21316</v>
      </c>
      <c r="E37" s="4" t="s">
        <v>17534</v>
      </c>
      <c r="F37" s="4" t="s">
        <v>21186</v>
      </c>
      <c r="G37" s="4" t="s">
        <v>17542</v>
      </c>
      <c r="H37" s="4" t="n">
        <f aca="false">COUNTIF(Albums!$B$2:$B$2811,A37)</f>
        <v>1</v>
      </c>
      <c r="I37" s="2"/>
      <c r="J37" s="2"/>
      <c r="K37" s="4"/>
    </row>
    <row r="38" customFormat="false" ht="15" hidden="false" customHeight="false" outlineLevel="0" collapsed="false">
      <c r="A38" s="4" t="s">
        <v>1769</v>
      </c>
      <c r="B38" s="4" t="s">
        <v>1696</v>
      </c>
      <c r="C38" s="4" t="s">
        <v>472</v>
      </c>
      <c r="D38" s="4" t="s">
        <v>21317</v>
      </c>
      <c r="E38" s="4" t="s">
        <v>1592</v>
      </c>
      <c r="F38" s="4" t="s">
        <v>20978</v>
      </c>
      <c r="G38" s="4" t="s">
        <v>21318</v>
      </c>
      <c r="H38" s="4" t="n">
        <f aca="false">COUNTIF(Albums!$B$2:$B$2811,A38)</f>
        <v>5</v>
      </c>
      <c r="I38" s="2"/>
      <c r="J38" s="2"/>
      <c r="K38" s="4"/>
    </row>
    <row r="39" customFormat="false" ht="15" hidden="false" customHeight="false" outlineLevel="0" collapsed="false">
      <c r="A39" s="4" t="s">
        <v>15363</v>
      </c>
      <c r="B39" s="4" t="s">
        <v>131</v>
      </c>
      <c r="C39" s="4" t="s">
        <v>45</v>
      </c>
      <c r="D39" s="4" t="s">
        <v>21319</v>
      </c>
      <c r="E39" s="4" t="s">
        <v>14012</v>
      </c>
      <c r="F39" s="4" t="s">
        <v>20978</v>
      </c>
      <c r="G39" s="4" t="s">
        <v>21320</v>
      </c>
      <c r="H39" s="4" t="n">
        <f aca="false">COUNTIF(Albums!$B$2:$B$2811,A39)</f>
        <v>3</v>
      </c>
      <c r="I39" s="2"/>
      <c r="J39" s="2"/>
      <c r="K39" s="4"/>
    </row>
    <row r="40" customFormat="false" ht="15" hidden="false" customHeight="false" outlineLevel="0" collapsed="false">
      <c r="A40" s="4" t="s">
        <v>19725</v>
      </c>
      <c r="B40" s="4" t="s">
        <v>131</v>
      </c>
      <c r="C40" s="4" t="s">
        <v>45</v>
      </c>
      <c r="D40" s="4" t="s">
        <v>21272</v>
      </c>
      <c r="E40" s="4" t="s">
        <v>14242</v>
      </c>
      <c r="F40" s="4" t="s">
        <v>20929</v>
      </c>
      <c r="G40" s="4" t="s">
        <v>19724</v>
      </c>
      <c r="H40" s="4" t="n">
        <f aca="false">COUNTIF(Albums!$B$2:$B$2811,A40)</f>
        <v>1</v>
      </c>
      <c r="I40" s="2"/>
      <c r="J40" s="2"/>
      <c r="K40" s="4"/>
    </row>
    <row r="41" customFormat="false" ht="15" hidden="false" customHeight="false" outlineLevel="0" collapsed="false">
      <c r="A41" s="4" t="s">
        <v>10165</v>
      </c>
      <c r="B41" s="4" t="s">
        <v>10189</v>
      </c>
      <c r="C41" s="4" t="s">
        <v>352</v>
      </c>
      <c r="D41" s="4" t="s">
        <v>21321</v>
      </c>
      <c r="E41" s="4" t="s">
        <v>9972</v>
      </c>
      <c r="F41" s="4" t="s">
        <v>20978</v>
      </c>
      <c r="G41" s="4" t="s">
        <v>21322</v>
      </c>
      <c r="H41" s="4" t="n">
        <f aca="false">COUNTIF(Albums!$B$2:$B$2811,A41)</f>
        <v>7</v>
      </c>
      <c r="I41" s="2"/>
      <c r="J41" s="2"/>
      <c r="K41" s="4"/>
    </row>
    <row r="42" customFormat="false" ht="15" hidden="false" customHeight="false" outlineLevel="0" collapsed="false">
      <c r="A42" s="4" t="s">
        <v>4041</v>
      </c>
      <c r="B42" s="4" t="s">
        <v>1696</v>
      </c>
      <c r="C42" s="4" t="s">
        <v>472</v>
      </c>
      <c r="D42" s="4" t="s">
        <v>21271</v>
      </c>
      <c r="E42" s="4" t="s">
        <v>3378</v>
      </c>
      <c r="F42" s="4" t="s">
        <v>20978</v>
      </c>
      <c r="G42" s="4" t="s">
        <v>4040</v>
      </c>
      <c r="H42" s="4" t="n">
        <f aca="false">COUNTIF(Albums!$B$2:$B$2811,A42)</f>
        <v>1</v>
      </c>
      <c r="I42" s="2"/>
      <c r="J42" s="2"/>
      <c r="K42" s="4"/>
    </row>
    <row r="43" customFormat="false" ht="15" hidden="false" customHeight="false" outlineLevel="0" collapsed="false">
      <c r="A43" s="4" t="s">
        <v>20115</v>
      </c>
      <c r="B43" s="4" t="s">
        <v>1565</v>
      </c>
      <c r="C43" s="4" t="s">
        <v>472</v>
      </c>
      <c r="D43" s="4" t="s">
        <v>21323</v>
      </c>
      <c r="E43" s="4" t="s">
        <v>14242</v>
      </c>
      <c r="F43" s="4" t="s">
        <v>20929</v>
      </c>
      <c r="G43" s="4" t="s">
        <v>20114</v>
      </c>
      <c r="H43" s="4" t="n">
        <f aca="false">COUNTIF(Albums!$B$2:$B$2811,A43)</f>
        <v>1</v>
      </c>
      <c r="I43" s="2"/>
      <c r="J43" s="2"/>
      <c r="K43" s="4"/>
    </row>
    <row r="44" customFormat="false" ht="15" hidden="false" customHeight="false" outlineLevel="0" collapsed="false">
      <c r="A44" s="4" t="s">
        <v>9591</v>
      </c>
      <c r="B44" s="4" t="s">
        <v>9594</v>
      </c>
      <c r="C44" s="4" t="s">
        <v>887</v>
      </c>
      <c r="D44" s="4" t="s">
        <v>21324</v>
      </c>
      <c r="E44" s="4" t="s">
        <v>9421</v>
      </c>
      <c r="F44" s="4" t="s">
        <v>20978</v>
      </c>
      <c r="G44" s="4" t="s">
        <v>9590</v>
      </c>
      <c r="H44" s="4" t="n">
        <f aca="false">COUNTIF(Albums!$B$2:$B$2811,A44)</f>
        <v>1</v>
      </c>
      <c r="I44" s="2"/>
      <c r="J44" s="2"/>
      <c r="K44" s="4"/>
    </row>
    <row r="45" customFormat="false" ht="15" hidden="false" customHeight="false" outlineLevel="0" collapsed="false">
      <c r="A45" s="4" t="s">
        <v>19733</v>
      </c>
      <c r="B45" s="4" t="s">
        <v>131</v>
      </c>
      <c r="C45" s="4" t="s">
        <v>45</v>
      </c>
      <c r="D45" s="4" t="s">
        <v>21270</v>
      </c>
      <c r="E45" s="4" t="s">
        <v>11394</v>
      </c>
      <c r="F45" s="4" t="s">
        <v>20929</v>
      </c>
      <c r="G45" s="4" t="s">
        <v>19732</v>
      </c>
      <c r="H45" s="4" t="n">
        <f aca="false">COUNTIF(Albums!$B$2:$B$2811,A45)</f>
        <v>1</v>
      </c>
      <c r="I45" s="2"/>
      <c r="J45" s="2"/>
      <c r="K45" s="4"/>
    </row>
    <row r="46" customFormat="false" ht="15" hidden="false" customHeight="false" outlineLevel="0" collapsed="false">
      <c r="A46" s="4" t="s">
        <v>5637</v>
      </c>
      <c r="B46" s="4" t="s">
        <v>1982</v>
      </c>
      <c r="C46" s="4" t="s">
        <v>45</v>
      </c>
      <c r="D46" s="4" t="s">
        <v>21325</v>
      </c>
      <c r="E46" s="4" t="s">
        <v>5178</v>
      </c>
      <c r="F46" s="4" t="s">
        <v>20978</v>
      </c>
      <c r="G46" s="4" t="s">
        <v>21326</v>
      </c>
      <c r="H46" s="4" t="n">
        <f aca="false">COUNTIF(Albums!$B$2:$B$2811,A46)</f>
        <v>2</v>
      </c>
      <c r="I46" s="2"/>
      <c r="J46" s="2"/>
      <c r="K46" s="4"/>
    </row>
    <row r="47" customFormat="false" ht="15" hidden="false" customHeight="false" outlineLevel="0" collapsed="false">
      <c r="A47" s="4" t="s">
        <v>5519</v>
      </c>
      <c r="B47" s="4" t="s">
        <v>4222</v>
      </c>
      <c r="C47" s="4" t="s">
        <v>887</v>
      </c>
      <c r="D47" s="4" t="s">
        <v>21327</v>
      </c>
      <c r="E47" s="4" t="s">
        <v>5178</v>
      </c>
      <c r="F47" s="4" t="s">
        <v>20978</v>
      </c>
      <c r="G47" s="4" t="s">
        <v>5518</v>
      </c>
      <c r="H47" s="4" t="n">
        <f aca="false">COUNTIF(Albums!$B$2:$B$2811,A47)</f>
        <v>1</v>
      </c>
      <c r="I47" s="2"/>
      <c r="J47" s="2"/>
      <c r="K47" s="4"/>
    </row>
    <row r="48" customFormat="false" ht="15" hidden="false" customHeight="false" outlineLevel="0" collapsed="false">
      <c r="A48" s="4" t="s">
        <v>1193</v>
      </c>
      <c r="B48" s="4" t="s">
        <v>1196</v>
      </c>
      <c r="C48" s="4" t="s">
        <v>352</v>
      </c>
      <c r="D48" s="4" t="s">
        <v>21328</v>
      </c>
      <c r="E48" s="4" t="s">
        <v>1045</v>
      </c>
      <c r="F48" s="4" t="s">
        <v>20978</v>
      </c>
      <c r="G48" s="4" t="s">
        <v>21329</v>
      </c>
      <c r="H48" s="4" t="n">
        <f aca="false">COUNTIF(Albums!$B$2:$B$2811,A48)</f>
        <v>2</v>
      </c>
      <c r="I48" s="2"/>
      <c r="J48" s="2"/>
      <c r="K48" s="4"/>
    </row>
    <row r="49" customFormat="false" ht="15" hidden="false" customHeight="false" outlineLevel="0" collapsed="false">
      <c r="A49" s="4" t="s">
        <v>20011</v>
      </c>
      <c r="B49" s="4" t="s">
        <v>1164</v>
      </c>
      <c r="C49" s="4" t="s">
        <v>45</v>
      </c>
      <c r="D49" s="4" t="s">
        <v>21330</v>
      </c>
      <c r="E49" s="4" t="s">
        <v>14242</v>
      </c>
      <c r="F49" s="4" t="s">
        <v>20929</v>
      </c>
      <c r="G49" s="4" t="s">
        <v>21331</v>
      </c>
      <c r="H49" s="4" t="n">
        <f aca="false">COUNTIF(Albums!$B$2:$B$2811,A49)</f>
        <v>4</v>
      </c>
      <c r="I49" s="2"/>
      <c r="J49" s="2"/>
      <c r="K49" s="4" t="s">
        <v>75</v>
      </c>
    </row>
    <row r="50" customFormat="false" ht="15" hidden="false" customHeight="false" outlineLevel="0" collapsed="false">
      <c r="A50" s="4" t="s">
        <v>13784</v>
      </c>
      <c r="B50" s="4" t="s">
        <v>13786</v>
      </c>
      <c r="C50" s="4" t="s">
        <v>753</v>
      </c>
      <c r="D50" s="4" t="s">
        <v>21332</v>
      </c>
      <c r="E50" s="4" t="s">
        <v>350</v>
      </c>
      <c r="F50" s="4" t="s">
        <v>20978</v>
      </c>
      <c r="G50" s="4" t="s">
        <v>21333</v>
      </c>
      <c r="H50" s="4" t="n">
        <f aca="false">COUNTIF(Albums!$B$2:$B$2811,A50)</f>
        <v>5</v>
      </c>
      <c r="I50" s="2"/>
      <c r="J50" s="2"/>
      <c r="K50" s="4"/>
    </row>
    <row r="51" customFormat="false" ht="15" hidden="false" customHeight="false" outlineLevel="0" collapsed="false">
      <c r="A51" s="4" t="s">
        <v>513</v>
      </c>
      <c r="B51" s="4" t="s">
        <v>287</v>
      </c>
      <c r="C51" s="4" t="s">
        <v>516</v>
      </c>
      <c r="D51" s="4" t="s">
        <v>21334</v>
      </c>
      <c r="E51" s="4" t="s">
        <v>470</v>
      </c>
      <c r="F51" s="4" t="s">
        <v>20978</v>
      </c>
      <c r="G51" s="4" t="s">
        <v>21335</v>
      </c>
      <c r="H51" s="4" t="n">
        <f aca="false">COUNTIF(Albums!$B$2:$B$2811,A51)</f>
        <v>4</v>
      </c>
      <c r="I51" s="2"/>
      <c r="J51" s="2"/>
      <c r="K51" s="4" t="s">
        <v>75</v>
      </c>
    </row>
    <row r="52" customFormat="false" ht="15" hidden="false" customHeight="false" outlineLevel="0" collapsed="false">
      <c r="A52" s="4" t="s">
        <v>15964</v>
      </c>
      <c r="B52" s="4" t="s">
        <v>15966</v>
      </c>
      <c r="C52" s="4" t="s">
        <v>352</v>
      </c>
      <c r="D52" s="4" t="s">
        <v>21336</v>
      </c>
      <c r="E52" s="4" t="s">
        <v>15507</v>
      </c>
      <c r="F52" s="4" t="s">
        <v>20978</v>
      </c>
      <c r="G52" s="4" t="s">
        <v>21337</v>
      </c>
      <c r="H52" s="4" t="n">
        <f aca="false">COUNTIF(Albums!$B$2:$B$2811,A52)</f>
        <v>2</v>
      </c>
      <c r="I52" s="2"/>
      <c r="J52" s="2"/>
      <c r="K52" s="4"/>
    </row>
    <row r="53" customFormat="false" ht="15" hidden="false" customHeight="false" outlineLevel="0" collapsed="false">
      <c r="A53" s="4" t="s">
        <v>8699</v>
      </c>
      <c r="B53" s="4" t="s">
        <v>8632</v>
      </c>
      <c r="C53" s="4" t="s">
        <v>45</v>
      </c>
      <c r="D53" s="4" t="s">
        <v>21338</v>
      </c>
      <c r="E53" s="4" t="s">
        <v>8469</v>
      </c>
      <c r="F53" s="4" t="s">
        <v>20978</v>
      </c>
      <c r="G53" s="4" t="s">
        <v>8698</v>
      </c>
      <c r="H53" s="4" t="n">
        <f aca="false">COUNTIF(Albums!$B$2:$B$2811,A53)</f>
        <v>1</v>
      </c>
      <c r="I53" s="2"/>
      <c r="J53" s="2"/>
      <c r="K53" s="4"/>
    </row>
    <row r="54" customFormat="false" ht="15" hidden="false" customHeight="false" outlineLevel="0" collapsed="false">
      <c r="A54" s="4" t="s">
        <v>20610</v>
      </c>
      <c r="B54" s="4" t="s">
        <v>353</v>
      </c>
      <c r="C54" s="4" t="s">
        <v>352</v>
      </c>
      <c r="D54" s="4" t="s">
        <v>21278</v>
      </c>
      <c r="E54" s="4" t="s">
        <v>16811</v>
      </c>
      <c r="F54" s="4" t="s">
        <v>20929</v>
      </c>
      <c r="G54" s="4" t="s">
        <v>20609</v>
      </c>
      <c r="H54" s="4" t="n">
        <f aca="false">COUNTIF(Albums!$B$2:$B$2811,A54)</f>
        <v>1</v>
      </c>
      <c r="I54" s="2"/>
      <c r="J54" s="2"/>
      <c r="K54" s="4"/>
    </row>
    <row r="55" customFormat="false" ht="15" hidden="false" customHeight="false" outlineLevel="0" collapsed="false">
      <c r="A55" s="4" t="s">
        <v>14106</v>
      </c>
      <c r="B55" s="4" t="s">
        <v>2010</v>
      </c>
      <c r="C55" s="4" t="s">
        <v>352</v>
      </c>
      <c r="D55" s="4" t="s">
        <v>21339</v>
      </c>
      <c r="E55" s="4" t="s">
        <v>8998</v>
      </c>
      <c r="F55" s="4" t="s">
        <v>20978</v>
      </c>
      <c r="G55" s="4" t="s">
        <v>21340</v>
      </c>
      <c r="H55" s="4" t="n">
        <f aca="false">COUNTIF(Albums!$B$2:$B$2811,A55)</f>
        <v>2</v>
      </c>
      <c r="I55" s="2"/>
      <c r="J55" s="2"/>
      <c r="K55" s="4"/>
    </row>
    <row r="56" customFormat="false" ht="15" hidden="false" customHeight="false" outlineLevel="0" collapsed="false">
      <c r="A56" s="4" t="s">
        <v>17307</v>
      </c>
      <c r="B56" s="4" t="s">
        <v>17309</v>
      </c>
      <c r="C56" s="4" t="s">
        <v>516</v>
      </c>
      <c r="D56" s="4" t="s">
        <v>21341</v>
      </c>
      <c r="E56" s="4" t="s">
        <v>17300</v>
      </c>
      <c r="F56" s="4" t="s">
        <v>21186</v>
      </c>
      <c r="G56" s="4" t="s">
        <v>17306</v>
      </c>
      <c r="H56" s="4" t="n">
        <f aca="false">COUNTIF(Albums!$B$2:$B$2811,A56)</f>
        <v>1</v>
      </c>
      <c r="I56" s="2"/>
      <c r="J56" s="2"/>
      <c r="K56" s="4"/>
    </row>
    <row r="57" customFormat="false" ht="15" hidden="false" customHeight="false" outlineLevel="0" collapsed="false">
      <c r="A57" s="4" t="s">
        <v>19548</v>
      </c>
      <c r="B57" s="4" t="s">
        <v>16468</v>
      </c>
      <c r="C57" s="4" t="s">
        <v>753</v>
      </c>
      <c r="D57" s="4" t="s">
        <v>21272</v>
      </c>
      <c r="E57" s="4" t="s">
        <v>1687</v>
      </c>
      <c r="F57" s="4" t="s">
        <v>20929</v>
      </c>
      <c r="G57" s="4" t="s">
        <v>19547</v>
      </c>
      <c r="H57" s="4" t="n">
        <f aca="false">COUNTIF(Albums!$B$2:$B$2811,A57)</f>
        <v>1</v>
      </c>
      <c r="I57" s="2"/>
      <c r="J57" s="2"/>
      <c r="K57" s="4"/>
    </row>
    <row r="58" customFormat="false" ht="15" hidden="false" customHeight="false" outlineLevel="0" collapsed="false">
      <c r="A58" s="4" t="s">
        <v>18969</v>
      </c>
      <c r="B58" s="4" t="s">
        <v>870</v>
      </c>
      <c r="C58" s="4" t="s">
        <v>753</v>
      </c>
      <c r="D58" s="4" t="s">
        <v>21342</v>
      </c>
      <c r="E58" s="4" t="s">
        <v>18925</v>
      </c>
      <c r="F58" s="4" t="s">
        <v>21186</v>
      </c>
      <c r="G58" s="4" t="s">
        <v>18968</v>
      </c>
      <c r="H58" s="4" t="n">
        <f aca="false">COUNTIF(Albums!$B$2:$B$2811,A58)</f>
        <v>1</v>
      </c>
      <c r="I58" s="2"/>
      <c r="J58" s="2"/>
      <c r="K58" s="4"/>
    </row>
    <row r="59" customFormat="false" ht="15" hidden="false" customHeight="false" outlineLevel="0" collapsed="false">
      <c r="A59" s="4" t="s">
        <v>4289</v>
      </c>
      <c r="B59" s="4" t="s">
        <v>4292</v>
      </c>
      <c r="C59" s="4" t="s">
        <v>887</v>
      </c>
      <c r="D59" s="4" t="s">
        <v>21324</v>
      </c>
      <c r="E59" s="4" t="s">
        <v>4052</v>
      </c>
      <c r="F59" s="4" t="s">
        <v>20978</v>
      </c>
      <c r="G59" s="4" t="s">
        <v>4288</v>
      </c>
      <c r="H59" s="4" t="n">
        <f aca="false">COUNTIF(Albums!$B$2:$B$2811,A59)</f>
        <v>1</v>
      </c>
      <c r="I59" s="2"/>
      <c r="J59" s="2"/>
      <c r="K59" s="4"/>
    </row>
    <row r="60" customFormat="false" ht="15" hidden="false" customHeight="false" outlineLevel="0" collapsed="false">
      <c r="A60" s="4" t="s">
        <v>20818</v>
      </c>
      <c r="B60" s="4" t="s">
        <v>902</v>
      </c>
      <c r="C60" s="4" t="s">
        <v>93</v>
      </c>
      <c r="D60" s="4" t="s">
        <v>21343</v>
      </c>
      <c r="E60" s="4" t="s">
        <v>10766</v>
      </c>
      <c r="F60" s="4" t="s">
        <v>20978</v>
      </c>
      <c r="G60" s="4" t="s">
        <v>21344</v>
      </c>
      <c r="H60" s="4" t="n">
        <f aca="false">COUNTIF(Albums!$B$2:$B$2811,A60)</f>
        <v>2</v>
      </c>
      <c r="I60" s="2"/>
      <c r="J60" s="2"/>
      <c r="K60" s="4"/>
    </row>
    <row r="61" customFormat="false" ht="15" hidden="false" customHeight="false" outlineLevel="0" collapsed="false">
      <c r="A61" s="4" t="s">
        <v>19437</v>
      </c>
      <c r="B61" s="4" t="s">
        <v>4614</v>
      </c>
      <c r="C61" s="4" t="s">
        <v>2133</v>
      </c>
      <c r="D61" s="4" t="s">
        <v>21345</v>
      </c>
      <c r="E61" s="4" t="s">
        <v>4508</v>
      </c>
      <c r="F61" s="4" t="s">
        <v>20978</v>
      </c>
      <c r="G61" s="4" t="s">
        <v>19436</v>
      </c>
      <c r="H61" s="4" t="n">
        <f aca="false">COUNTIF(Albums!$B$2:$B$2811,A61)</f>
        <v>1</v>
      </c>
      <c r="I61" s="2"/>
      <c r="J61" s="2"/>
      <c r="K61" s="4"/>
    </row>
    <row r="62" customFormat="false" ht="15" hidden="false" customHeight="false" outlineLevel="0" collapsed="false">
      <c r="A62" s="4" t="s">
        <v>6613</v>
      </c>
      <c r="B62" s="4" t="s">
        <v>6615</v>
      </c>
      <c r="C62" s="4" t="s">
        <v>887</v>
      </c>
      <c r="D62" s="4" t="s">
        <v>21346</v>
      </c>
      <c r="E62" s="4" t="s">
        <v>6450</v>
      </c>
      <c r="F62" s="4" t="s">
        <v>20978</v>
      </c>
      <c r="G62" s="4" t="s">
        <v>21347</v>
      </c>
      <c r="H62" s="4" t="n">
        <f aca="false">COUNTIF(Albums!$B$2:$B$2811,A62)</f>
        <v>9</v>
      </c>
      <c r="I62" s="2"/>
      <c r="J62" s="2"/>
      <c r="K62" s="4"/>
    </row>
    <row r="63" customFormat="false" ht="15" hidden="false" customHeight="false" outlineLevel="0" collapsed="false">
      <c r="A63" s="4" t="s">
        <v>9899</v>
      </c>
      <c r="B63" s="4" t="s">
        <v>9908</v>
      </c>
      <c r="C63" s="4" t="s">
        <v>45</v>
      </c>
      <c r="D63" s="4" t="s">
        <v>21348</v>
      </c>
      <c r="E63" s="4" t="s">
        <v>9653</v>
      </c>
      <c r="F63" s="4" t="s">
        <v>20978</v>
      </c>
      <c r="G63" s="4" t="s">
        <v>21349</v>
      </c>
      <c r="H63" s="4" t="n">
        <f aca="false">COUNTIF(Albums!$B$2:$B$2811,A63)</f>
        <v>3</v>
      </c>
      <c r="I63" s="2"/>
      <c r="J63" s="2"/>
      <c r="K63" s="4"/>
    </row>
    <row r="64" customFormat="false" ht="15" hidden="false" customHeight="false" outlineLevel="0" collapsed="false">
      <c r="A64" s="4" t="s">
        <v>3260</v>
      </c>
      <c r="B64" s="4" t="s">
        <v>1565</v>
      </c>
      <c r="C64" s="4" t="s">
        <v>472</v>
      </c>
      <c r="D64" s="4" t="s">
        <v>21350</v>
      </c>
      <c r="E64" s="4" t="s">
        <v>3111</v>
      </c>
      <c r="F64" s="4" t="s">
        <v>20978</v>
      </c>
      <c r="G64" s="4" t="s">
        <v>3259</v>
      </c>
      <c r="H64" s="4" t="n">
        <f aca="false">COUNTIF(Albums!$B$2:$B$2811,A64)</f>
        <v>1</v>
      </c>
      <c r="I64" s="2"/>
      <c r="J64" s="2"/>
      <c r="K64" s="4"/>
    </row>
    <row r="65" customFormat="false" ht="15" hidden="false" customHeight="false" outlineLevel="0" collapsed="false">
      <c r="A65" s="4" t="s">
        <v>14561</v>
      </c>
      <c r="B65" s="4" t="s">
        <v>1855</v>
      </c>
      <c r="C65" s="4" t="s">
        <v>93</v>
      </c>
      <c r="D65" s="4" t="s">
        <v>21292</v>
      </c>
      <c r="E65" s="4" t="s">
        <v>9653</v>
      </c>
      <c r="F65" s="4" t="s">
        <v>20978</v>
      </c>
      <c r="G65" s="4" t="s">
        <v>14560</v>
      </c>
      <c r="H65" s="4" t="n">
        <f aca="false">COUNTIF(Albums!$B$2:$B$2811,A65)</f>
        <v>1</v>
      </c>
      <c r="I65" s="2"/>
      <c r="J65" s="2"/>
      <c r="K65" s="4"/>
    </row>
    <row r="66" customFormat="false" ht="15" hidden="false" customHeight="false" outlineLevel="0" collapsed="false">
      <c r="A66" s="4" t="s">
        <v>4612</v>
      </c>
      <c r="B66" s="4" t="s">
        <v>4614</v>
      </c>
      <c r="C66" s="4" t="s">
        <v>2133</v>
      </c>
      <c r="D66" s="4" t="s">
        <v>21351</v>
      </c>
      <c r="E66" s="4" t="s">
        <v>4508</v>
      </c>
      <c r="F66" s="4" t="s">
        <v>20978</v>
      </c>
      <c r="G66" s="4" t="s">
        <v>21352</v>
      </c>
      <c r="H66" s="4" t="n">
        <f aca="false">COUNTIF(Albums!$B$2:$B$2811,A66)</f>
        <v>4</v>
      </c>
      <c r="I66" s="2"/>
      <c r="J66" s="2"/>
      <c r="K66" s="4"/>
    </row>
    <row r="67" customFormat="false" ht="15" hidden="false" customHeight="false" outlineLevel="0" collapsed="false">
      <c r="A67" s="4" t="s">
        <v>20532</v>
      </c>
      <c r="B67" s="4" t="s">
        <v>353</v>
      </c>
      <c r="C67" s="4" t="s">
        <v>352</v>
      </c>
      <c r="D67" s="4" t="s">
        <v>21353</v>
      </c>
      <c r="E67" s="4" t="s">
        <v>16811</v>
      </c>
      <c r="F67" s="4" t="s">
        <v>20929</v>
      </c>
      <c r="G67" s="4" t="s">
        <v>21354</v>
      </c>
      <c r="H67" s="4" t="n">
        <f aca="false">COUNTIF(Albums!$B$2:$B$2811,A67)</f>
        <v>2</v>
      </c>
      <c r="I67" s="2"/>
      <c r="J67" s="2"/>
      <c r="K67" s="4"/>
    </row>
    <row r="68" customFormat="false" ht="15" hidden="false" customHeight="false" outlineLevel="0" collapsed="false">
      <c r="A68" s="4" t="s">
        <v>19165</v>
      </c>
      <c r="B68" s="4" t="s">
        <v>1565</v>
      </c>
      <c r="C68" s="4" t="s">
        <v>472</v>
      </c>
      <c r="D68" s="4" t="s">
        <v>21355</v>
      </c>
      <c r="E68" s="4" t="s">
        <v>9653</v>
      </c>
      <c r="F68" s="4" t="s">
        <v>20978</v>
      </c>
      <c r="G68" s="4" t="s">
        <v>21356</v>
      </c>
      <c r="H68" s="4" t="n">
        <f aca="false">COUNTIF(Albums!$B$2:$B$2811,A68)</f>
        <v>4</v>
      </c>
      <c r="I68" s="2"/>
      <c r="J68" s="2"/>
      <c r="K68" s="4"/>
    </row>
    <row r="69" customFormat="false" ht="15" hidden="false" customHeight="false" outlineLevel="0" collapsed="false">
      <c r="A69" s="4" t="s">
        <v>2989</v>
      </c>
      <c r="B69" s="4" t="s">
        <v>2992</v>
      </c>
      <c r="C69" s="4" t="s">
        <v>472</v>
      </c>
      <c r="D69" s="4" t="s">
        <v>21357</v>
      </c>
      <c r="E69" s="4" t="s">
        <v>2721</v>
      </c>
      <c r="F69" s="4" t="s">
        <v>20978</v>
      </c>
      <c r="G69" s="4" t="s">
        <v>21358</v>
      </c>
      <c r="H69" s="4" t="n">
        <f aca="false">COUNTIF(Albums!$B$2:$B$2811,A69)</f>
        <v>3</v>
      </c>
      <c r="I69" s="2"/>
      <c r="J69" s="2"/>
      <c r="K69" s="4"/>
    </row>
    <row r="70" customFormat="false" ht="15" hidden="false" customHeight="false" outlineLevel="0" collapsed="false">
      <c r="A70" s="4" t="s">
        <v>1553</v>
      </c>
      <c r="B70" s="4" t="s">
        <v>1555</v>
      </c>
      <c r="C70" s="4" t="s">
        <v>472</v>
      </c>
      <c r="D70" s="4" t="s">
        <v>21359</v>
      </c>
      <c r="E70" s="4" t="s">
        <v>3378</v>
      </c>
      <c r="F70" s="4" t="s">
        <v>20978</v>
      </c>
      <c r="G70" s="4" t="s">
        <v>21360</v>
      </c>
      <c r="H70" s="4" t="n">
        <f aca="false">COUNTIF(Albums!$B$2:$B$2811,A70)</f>
        <v>3</v>
      </c>
      <c r="I70" s="2"/>
      <c r="J70" s="2"/>
      <c r="K70" s="4"/>
    </row>
    <row r="71" customFormat="false" ht="15" hidden="false" customHeight="false" outlineLevel="0" collapsed="false">
      <c r="A71" s="4" t="s">
        <v>1563</v>
      </c>
      <c r="B71" s="4" t="s">
        <v>1565</v>
      </c>
      <c r="C71" s="4" t="s">
        <v>472</v>
      </c>
      <c r="D71" s="4" t="s">
        <v>21361</v>
      </c>
      <c r="E71" s="4" t="s">
        <v>1045</v>
      </c>
      <c r="F71" s="4" t="s">
        <v>20978</v>
      </c>
      <c r="G71" s="4" t="s">
        <v>21362</v>
      </c>
      <c r="H71" s="4" t="n">
        <f aca="false">COUNTIF(Albums!$B$2:$B$2811,A71)</f>
        <v>2</v>
      </c>
      <c r="I71" s="2"/>
      <c r="J71" s="2"/>
      <c r="K71" s="4" t="s">
        <v>75</v>
      </c>
    </row>
    <row r="72" customFormat="false" ht="15" hidden="false" customHeight="false" outlineLevel="0" collapsed="false">
      <c r="A72" s="4" t="s">
        <v>1831</v>
      </c>
      <c r="B72" s="4" t="s">
        <v>1834</v>
      </c>
      <c r="C72" s="4" t="s">
        <v>93</v>
      </c>
      <c r="D72" s="4" t="s">
        <v>21363</v>
      </c>
      <c r="E72" s="4" t="s">
        <v>1592</v>
      </c>
      <c r="F72" s="4" t="s">
        <v>20978</v>
      </c>
      <c r="G72" s="4" t="s">
        <v>21364</v>
      </c>
      <c r="H72" s="4" t="n">
        <f aca="false">COUNTIF(Albums!$B$2:$B$2811,A72)</f>
        <v>3</v>
      </c>
      <c r="I72" s="2"/>
      <c r="J72" s="2"/>
      <c r="K72" s="4"/>
    </row>
    <row r="73" customFormat="false" ht="15" hidden="false" customHeight="false" outlineLevel="0" collapsed="false">
      <c r="A73" s="4" t="s">
        <v>17486</v>
      </c>
      <c r="B73" s="4" t="s">
        <v>17489</v>
      </c>
      <c r="C73" s="4" t="s">
        <v>472</v>
      </c>
      <c r="D73" s="4" t="s">
        <v>21365</v>
      </c>
      <c r="E73" s="4" t="s">
        <v>17442</v>
      </c>
      <c r="F73" s="4" t="s">
        <v>21186</v>
      </c>
      <c r="G73" s="4" t="s">
        <v>21366</v>
      </c>
      <c r="H73" s="4" t="n">
        <f aca="false">COUNTIF(Albums!$B$2:$B$2811,A73)</f>
        <v>2</v>
      </c>
      <c r="I73" s="2"/>
      <c r="J73" s="2"/>
      <c r="K73" s="4"/>
    </row>
    <row r="74" customFormat="false" ht="15" hidden="false" customHeight="false" outlineLevel="0" collapsed="false">
      <c r="A74" s="4" t="s">
        <v>20559</v>
      </c>
      <c r="B74" s="4" t="s">
        <v>12684</v>
      </c>
      <c r="C74" s="4" t="s">
        <v>2133</v>
      </c>
      <c r="D74" s="4" t="s">
        <v>21278</v>
      </c>
      <c r="E74" s="4" t="s">
        <v>16811</v>
      </c>
      <c r="F74" s="4" t="s">
        <v>20929</v>
      </c>
      <c r="G74" s="4" t="s">
        <v>20558</v>
      </c>
      <c r="H74" s="4" t="n">
        <f aca="false">COUNTIF(Albums!$B$2:$B$2811,A74)</f>
        <v>1</v>
      </c>
      <c r="I74" s="2"/>
      <c r="J74" s="2"/>
      <c r="K74" s="4"/>
    </row>
    <row r="75" customFormat="false" ht="15" hidden="false" customHeight="false" outlineLevel="0" collapsed="false">
      <c r="A75" s="4" t="s">
        <v>12224</v>
      </c>
      <c r="B75" s="4" t="s">
        <v>12226</v>
      </c>
      <c r="C75" s="4" t="s">
        <v>887</v>
      </c>
      <c r="D75" s="4" t="s">
        <v>21323</v>
      </c>
      <c r="E75" s="4" t="s">
        <v>11546</v>
      </c>
      <c r="F75" s="4" t="s">
        <v>20929</v>
      </c>
      <c r="G75" s="4" t="s">
        <v>12223</v>
      </c>
      <c r="H75" s="4" t="n">
        <f aca="false">COUNTIF(Albums!$B$2:$B$2811,A75)</f>
        <v>1</v>
      </c>
      <c r="I75" s="2"/>
      <c r="J75" s="2"/>
      <c r="K75" s="4" t="s">
        <v>75</v>
      </c>
    </row>
    <row r="76" customFormat="false" ht="15" hidden="false" customHeight="false" outlineLevel="0" collapsed="false">
      <c r="A76" s="4" t="s">
        <v>19751</v>
      </c>
      <c r="B76" s="4" t="s">
        <v>316</v>
      </c>
      <c r="C76" s="4" t="s">
        <v>753</v>
      </c>
      <c r="D76" s="4" t="s">
        <v>21270</v>
      </c>
      <c r="E76" s="4" t="s">
        <v>11394</v>
      </c>
      <c r="F76" s="4" t="s">
        <v>20929</v>
      </c>
      <c r="G76" s="4" t="s">
        <v>19750</v>
      </c>
      <c r="H76" s="4" t="n">
        <f aca="false">COUNTIF(Albums!$B$2:$B$2811,A76)</f>
        <v>1</v>
      </c>
      <c r="I76" s="2"/>
      <c r="J76" s="2"/>
      <c r="K76" s="4"/>
    </row>
    <row r="77" customFormat="false" ht="15" hidden="false" customHeight="false" outlineLevel="0" collapsed="false">
      <c r="A77" s="4" t="s">
        <v>9544</v>
      </c>
      <c r="B77" s="4" t="s">
        <v>4347</v>
      </c>
      <c r="C77" s="4" t="s">
        <v>887</v>
      </c>
      <c r="D77" s="4" t="s">
        <v>21367</v>
      </c>
      <c r="E77" s="4" t="s">
        <v>9421</v>
      </c>
      <c r="F77" s="4" t="s">
        <v>20978</v>
      </c>
      <c r="G77" s="4" t="s">
        <v>21368</v>
      </c>
      <c r="H77" s="4" t="n">
        <f aca="false">COUNTIF(Albums!$B$2:$B$2811,A77)</f>
        <v>3</v>
      </c>
      <c r="I77" s="2"/>
      <c r="J77" s="2"/>
      <c r="K77" s="4"/>
    </row>
    <row r="78" customFormat="false" ht="15" hidden="false" customHeight="false" outlineLevel="0" collapsed="false">
      <c r="A78" s="4" t="s">
        <v>17024</v>
      </c>
      <c r="B78" s="4" t="s">
        <v>4598</v>
      </c>
      <c r="C78" s="4" t="s">
        <v>2133</v>
      </c>
      <c r="D78" s="4" t="s">
        <v>21369</v>
      </c>
      <c r="E78" s="4" t="s">
        <v>16811</v>
      </c>
      <c r="F78" s="4" t="s">
        <v>20929</v>
      </c>
      <c r="G78" s="4" t="s">
        <v>17023</v>
      </c>
      <c r="H78" s="4" t="n">
        <f aca="false">COUNTIF(Albums!$B$2:$B$2811,A78)</f>
        <v>1</v>
      </c>
      <c r="I78" s="2"/>
      <c r="J78" s="2"/>
      <c r="K78" s="4"/>
    </row>
    <row r="79" customFormat="false" ht="15" hidden="false" customHeight="false" outlineLevel="0" collapsed="false">
      <c r="A79" s="4" t="s">
        <v>13951</v>
      </c>
      <c r="B79" s="4" t="s">
        <v>1696</v>
      </c>
      <c r="C79" s="4" t="s">
        <v>472</v>
      </c>
      <c r="D79" s="4" t="s">
        <v>21370</v>
      </c>
      <c r="E79" s="4" t="s">
        <v>470</v>
      </c>
      <c r="F79" s="4" t="s">
        <v>20978</v>
      </c>
      <c r="G79" s="4" t="s">
        <v>21371</v>
      </c>
      <c r="H79" s="4" t="n">
        <f aca="false">COUNTIF(Albums!$B$2:$B$2811,A79)</f>
        <v>2</v>
      </c>
      <c r="I79" s="2"/>
      <c r="J79" s="2"/>
      <c r="K79" s="4"/>
    </row>
    <row r="80" customFormat="false" ht="15" hidden="false" customHeight="false" outlineLevel="0" collapsed="false">
      <c r="A80" s="4" t="s">
        <v>18812</v>
      </c>
      <c r="B80" s="4" t="s">
        <v>4957</v>
      </c>
      <c r="C80" s="4" t="s">
        <v>45</v>
      </c>
      <c r="D80" s="4" t="s">
        <v>21270</v>
      </c>
      <c r="E80" s="4" t="s">
        <v>18762</v>
      </c>
      <c r="F80" s="4" t="s">
        <v>21186</v>
      </c>
      <c r="G80" s="4" t="s">
        <v>18811</v>
      </c>
      <c r="H80" s="4" t="n">
        <f aca="false">COUNTIF(Albums!$B$2:$B$2811,A80)</f>
        <v>1</v>
      </c>
      <c r="I80" s="2"/>
      <c r="J80" s="2"/>
      <c r="K80" s="4"/>
    </row>
    <row r="81" customFormat="false" ht="15" hidden="false" customHeight="false" outlineLevel="0" collapsed="false">
      <c r="A81" s="4" t="s">
        <v>18602</v>
      </c>
      <c r="B81" s="4" t="s">
        <v>353</v>
      </c>
      <c r="C81" s="4" t="s">
        <v>352</v>
      </c>
      <c r="D81" s="4" t="s">
        <v>21372</v>
      </c>
      <c r="E81" s="4" t="s">
        <v>18569</v>
      </c>
      <c r="F81" s="4" t="s">
        <v>21186</v>
      </c>
      <c r="G81" s="4" t="s">
        <v>21373</v>
      </c>
      <c r="H81" s="4" t="n">
        <f aca="false">COUNTIF(Albums!$B$2:$B$2811,A81)</f>
        <v>2</v>
      </c>
      <c r="I81" s="2"/>
      <c r="J81" s="2"/>
      <c r="K81" s="4"/>
    </row>
    <row r="82" customFormat="false" ht="15" hidden="false" customHeight="false" outlineLevel="0" collapsed="false">
      <c r="A82" s="4" t="s">
        <v>3886</v>
      </c>
      <c r="B82" s="4" t="s">
        <v>754</v>
      </c>
      <c r="C82" s="4" t="s">
        <v>753</v>
      </c>
      <c r="D82" s="4" t="s">
        <v>21374</v>
      </c>
      <c r="E82" s="4" t="s">
        <v>3378</v>
      </c>
      <c r="F82" s="4" t="s">
        <v>20978</v>
      </c>
      <c r="G82" s="4" t="s">
        <v>21375</v>
      </c>
      <c r="H82" s="4" t="n">
        <f aca="false">COUNTIF(Albums!$B$2:$B$2811,A82)</f>
        <v>2</v>
      </c>
      <c r="I82" s="2"/>
      <c r="J82" s="2"/>
      <c r="K82" s="4"/>
    </row>
    <row r="83" customFormat="false" ht="15" hidden="false" customHeight="false" outlineLevel="0" collapsed="false">
      <c r="A83" s="4" t="s">
        <v>4049</v>
      </c>
      <c r="B83" s="4" t="s">
        <v>167</v>
      </c>
      <c r="C83" s="4" t="s">
        <v>45</v>
      </c>
      <c r="D83" s="4" t="s">
        <v>21376</v>
      </c>
      <c r="E83" s="4" t="s">
        <v>4052</v>
      </c>
      <c r="F83" s="4" t="s">
        <v>20978</v>
      </c>
      <c r="G83" s="4" t="s">
        <v>21377</v>
      </c>
      <c r="H83" s="4" t="n">
        <f aca="false">COUNTIF(Albums!$B$2:$B$2811,A83)</f>
        <v>4</v>
      </c>
      <c r="I83" s="2"/>
      <c r="J83" s="2"/>
      <c r="K83" s="4"/>
    </row>
    <row r="84" customFormat="false" ht="15" hidden="false" customHeight="false" outlineLevel="0" collapsed="false">
      <c r="A84" s="4" t="s">
        <v>11446</v>
      </c>
      <c r="B84" s="4" t="s">
        <v>1993</v>
      </c>
      <c r="C84" s="4" t="s">
        <v>753</v>
      </c>
      <c r="D84" s="4" t="s">
        <v>21330</v>
      </c>
      <c r="E84" s="4" t="s">
        <v>11394</v>
      </c>
      <c r="F84" s="4" t="s">
        <v>20929</v>
      </c>
      <c r="G84" s="4" t="s">
        <v>21378</v>
      </c>
      <c r="H84" s="4" t="n">
        <f aca="false">COUNTIF(Albums!$B$2:$B$2811,A84)</f>
        <v>6</v>
      </c>
      <c r="I84" s="2"/>
      <c r="J84" s="2"/>
      <c r="K84" s="4" t="s">
        <v>75</v>
      </c>
    </row>
    <row r="85" customFormat="false" ht="15" hidden="false" customHeight="false" outlineLevel="0" collapsed="false">
      <c r="A85" s="4" t="s">
        <v>12386</v>
      </c>
      <c r="B85" s="4" t="s">
        <v>8978</v>
      </c>
      <c r="C85" s="4" t="s">
        <v>753</v>
      </c>
      <c r="D85" s="4" t="s">
        <v>21285</v>
      </c>
      <c r="E85" s="4" t="s">
        <v>11318</v>
      </c>
      <c r="F85" s="4" t="s">
        <v>20929</v>
      </c>
      <c r="G85" s="4" t="s">
        <v>12385</v>
      </c>
      <c r="H85" s="4" t="n">
        <f aca="false">COUNTIF(Albums!$B$2:$B$2811,A85)</f>
        <v>1</v>
      </c>
      <c r="I85" s="2"/>
      <c r="J85" s="2"/>
      <c r="K85" s="4"/>
    </row>
    <row r="86" customFormat="false" ht="15" hidden="false" customHeight="false" outlineLevel="0" collapsed="false">
      <c r="A86" s="4" t="s">
        <v>5273</v>
      </c>
      <c r="B86" s="4" t="s">
        <v>902</v>
      </c>
      <c r="C86" s="4" t="s">
        <v>93</v>
      </c>
      <c r="D86" s="4" t="s">
        <v>21379</v>
      </c>
      <c r="E86" s="4" t="s">
        <v>5178</v>
      </c>
      <c r="F86" s="4" t="s">
        <v>20978</v>
      </c>
      <c r="G86" s="4" t="s">
        <v>21380</v>
      </c>
      <c r="H86" s="4" t="n">
        <f aca="false">COUNTIF(Albums!$B$2:$B$2811,A86)</f>
        <v>8</v>
      </c>
      <c r="I86" s="2"/>
      <c r="J86" s="2"/>
      <c r="K86" s="4" t="s">
        <v>75</v>
      </c>
    </row>
    <row r="87" customFormat="false" ht="15" hidden="false" customHeight="false" outlineLevel="0" collapsed="false">
      <c r="A87" s="4" t="s">
        <v>1501</v>
      </c>
      <c r="B87" s="4" t="s">
        <v>1503</v>
      </c>
      <c r="C87" s="4" t="s">
        <v>352</v>
      </c>
      <c r="D87" s="4" t="s">
        <v>21381</v>
      </c>
      <c r="E87" s="4" t="s">
        <v>1045</v>
      </c>
      <c r="F87" s="4" t="s">
        <v>20978</v>
      </c>
      <c r="G87" s="4" t="s">
        <v>21382</v>
      </c>
      <c r="H87" s="4" t="n">
        <f aca="false">COUNTIF(Albums!$B$2:$B$2811,A87)</f>
        <v>2</v>
      </c>
      <c r="I87" s="2"/>
      <c r="J87" s="2"/>
      <c r="K87" s="4"/>
    </row>
    <row r="88" customFormat="false" ht="15" hidden="false" customHeight="false" outlineLevel="0" collapsed="false">
      <c r="A88" s="4" t="s">
        <v>12738</v>
      </c>
      <c r="B88" s="4" t="s">
        <v>12740</v>
      </c>
      <c r="C88" s="4" t="s">
        <v>887</v>
      </c>
      <c r="D88" s="4" t="s">
        <v>21330</v>
      </c>
      <c r="E88" s="4" t="s">
        <v>11394</v>
      </c>
      <c r="F88" s="4" t="s">
        <v>20929</v>
      </c>
      <c r="G88" s="4" t="s">
        <v>21383</v>
      </c>
      <c r="H88" s="4" t="n">
        <f aca="false">COUNTIF(Albums!$B$2:$B$2811,A88)</f>
        <v>5</v>
      </c>
      <c r="I88" s="2"/>
      <c r="J88" s="2"/>
      <c r="K88" s="4" t="s">
        <v>75</v>
      </c>
    </row>
    <row r="89" customFormat="false" ht="15" hidden="false" customHeight="false" outlineLevel="0" collapsed="false">
      <c r="A89" s="4" t="s">
        <v>209</v>
      </c>
      <c r="B89" s="4" t="s">
        <v>211</v>
      </c>
      <c r="C89" s="4" t="s">
        <v>45</v>
      </c>
      <c r="D89" s="4" t="s">
        <v>21384</v>
      </c>
      <c r="E89" s="4" t="s">
        <v>43</v>
      </c>
      <c r="F89" s="4" t="s">
        <v>20978</v>
      </c>
      <c r="G89" s="4" t="s">
        <v>208</v>
      </c>
      <c r="H89" s="4" t="n">
        <f aca="false">COUNTIF(Albums!$B$2:$B$2811,A89)</f>
        <v>1</v>
      </c>
      <c r="I89" s="2"/>
      <c r="J89" s="2"/>
      <c r="K89" s="4"/>
    </row>
    <row r="90" customFormat="false" ht="15" hidden="false" customHeight="false" outlineLevel="0" collapsed="false">
      <c r="A90" s="4" t="s">
        <v>2685</v>
      </c>
      <c r="B90" s="4" t="s">
        <v>2688</v>
      </c>
      <c r="C90" s="4" t="s">
        <v>753</v>
      </c>
      <c r="D90" s="4" t="s">
        <v>21384</v>
      </c>
      <c r="E90" s="4" t="s">
        <v>2160</v>
      </c>
      <c r="F90" s="4" t="s">
        <v>20978</v>
      </c>
      <c r="G90" s="4" t="s">
        <v>2684</v>
      </c>
      <c r="H90" s="4" t="n">
        <f aca="false">COUNTIF(Albums!$B$2:$B$2811,A90)</f>
        <v>1</v>
      </c>
      <c r="I90" s="2"/>
      <c r="J90" s="2"/>
      <c r="K90" s="4"/>
    </row>
    <row r="91" customFormat="false" ht="15" hidden="false" customHeight="false" outlineLevel="0" collapsed="false">
      <c r="A91" s="4" t="s">
        <v>10738</v>
      </c>
      <c r="B91" s="4" t="s">
        <v>1696</v>
      </c>
      <c r="C91" s="4" t="s">
        <v>472</v>
      </c>
      <c r="D91" s="4" t="s">
        <v>21297</v>
      </c>
      <c r="E91" s="4" t="s">
        <v>10381</v>
      </c>
      <c r="F91" s="4" t="s">
        <v>20978</v>
      </c>
      <c r="G91" s="4" t="s">
        <v>10737</v>
      </c>
      <c r="H91" s="4" t="n">
        <f aca="false">COUNTIF(Albums!$B$2:$B$2811,A91)</f>
        <v>1</v>
      </c>
      <c r="I91" s="2"/>
      <c r="J91" s="2"/>
      <c r="K91" s="4"/>
    </row>
    <row r="92" customFormat="false" ht="15" hidden="false" customHeight="false" outlineLevel="0" collapsed="false">
      <c r="A92" s="4" t="s">
        <v>6827</v>
      </c>
      <c r="B92" s="4" t="s">
        <v>131</v>
      </c>
      <c r="C92" s="4" t="s">
        <v>93</v>
      </c>
      <c r="D92" s="4" t="s">
        <v>21385</v>
      </c>
      <c r="E92" s="4" t="s">
        <v>6705</v>
      </c>
      <c r="F92" s="4" t="s">
        <v>20978</v>
      </c>
      <c r="G92" s="4" t="s">
        <v>21386</v>
      </c>
      <c r="H92" s="4" t="n">
        <f aca="false">COUNTIF(Albums!$B$2:$B$2811,A92)</f>
        <v>3</v>
      </c>
      <c r="I92" s="2"/>
      <c r="J92" s="2"/>
      <c r="K92" s="4"/>
    </row>
    <row r="93" customFormat="false" ht="15" hidden="false" customHeight="false" outlineLevel="0" collapsed="false">
      <c r="A93" s="4" t="s">
        <v>17409</v>
      </c>
      <c r="B93" s="4" t="s">
        <v>131</v>
      </c>
      <c r="C93" s="4" t="s">
        <v>753</v>
      </c>
      <c r="D93" s="4" t="s">
        <v>21387</v>
      </c>
      <c r="E93" s="4" t="s">
        <v>17379</v>
      </c>
      <c r="F93" s="4" t="s">
        <v>21186</v>
      </c>
      <c r="G93" s="4" t="s">
        <v>17408</v>
      </c>
      <c r="H93" s="4" t="n">
        <f aca="false">COUNTIF(Albums!$B$2:$B$2811,A93)</f>
        <v>1</v>
      </c>
      <c r="I93" s="2"/>
      <c r="J93" s="2"/>
      <c r="K93" s="4"/>
    </row>
    <row r="94" customFormat="false" ht="15" hidden="false" customHeight="false" outlineLevel="0" collapsed="false">
      <c r="A94" s="4" t="s">
        <v>19256</v>
      </c>
      <c r="B94" s="4" t="s">
        <v>1993</v>
      </c>
      <c r="C94" s="4" t="s">
        <v>753</v>
      </c>
      <c r="D94" s="4" t="s">
        <v>21272</v>
      </c>
      <c r="E94" s="4" t="s">
        <v>5469</v>
      </c>
      <c r="F94" s="4" t="s">
        <v>20929</v>
      </c>
      <c r="G94" s="4" t="s">
        <v>19255</v>
      </c>
      <c r="H94" s="4" t="n">
        <f aca="false">COUNTIF(Albums!$B$2:$B$2811,A94)</f>
        <v>1</v>
      </c>
      <c r="I94" s="2"/>
      <c r="J94" s="2"/>
      <c r="K94" s="4"/>
    </row>
    <row r="95" customFormat="false" ht="15" hidden="false" customHeight="false" outlineLevel="0" collapsed="false">
      <c r="A95" s="4" t="s">
        <v>18667</v>
      </c>
      <c r="B95" s="4" t="s">
        <v>18671</v>
      </c>
      <c r="C95" s="4" t="s">
        <v>45</v>
      </c>
      <c r="D95" s="4" t="s">
        <v>21388</v>
      </c>
      <c r="E95" s="4" t="s">
        <v>18670</v>
      </c>
      <c r="F95" s="4" t="s">
        <v>21186</v>
      </c>
      <c r="G95" s="4" t="s">
        <v>21389</v>
      </c>
      <c r="H95" s="4" t="n">
        <f aca="false">COUNTIF(Albums!$B$2:$B$2811,A95)</f>
        <v>3</v>
      </c>
      <c r="I95" s="2"/>
      <c r="J95" s="2"/>
      <c r="K95" s="4"/>
    </row>
    <row r="96" customFormat="false" ht="15" hidden="false" customHeight="false" outlineLevel="0" collapsed="false">
      <c r="A96" s="4" t="s">
        <v>18946</v>
      </c>
      <c r="B96" s="4" t="s">
        <v>18947</v>
      </c>
      <c r="C96" s="4" t="s">
        <v>472</v>
      </c>
      <c r="D96" s="4" t="s">
        <v>21390</v>
      </c>
      <c r="E96" s="4" t="s">
        <v>18925</v>
      </c>
      <c r="F96" s="4" t="s">
        <v>21186</v>
      </c>
      <c r="G96" s="4" t="s">
        <v>21391</v>
      </c>
      <c r="H96" s="4" t="n">
        <f aca="false">COUNTIF(Albums!$B$2:$B$2811,A96)</f>
        <v>2</v>
      </c>
      <c r="I96" s="2"/>
      <c r="J96" s="2"/>
      <c r="K96" s="4"/>
    </row>
    <row r="97" customFormat="false" ht="15" hidden="false" customHeight="false" outlineLevel="0" collapsed="false">
      <c r="A97" s="4" t="s">
        <v>8747</v>
      </c>
      <c r="B97" s="4" t="s">
        <v>8508</v>
      </c>
      <c r="C97" s="4" t="s">
        <v>45</v>
      </c>
      <c r="D97" s="4" t="s">
        <v>21269</v>
      </c>
      <c r="E97" s="4" t="s">
        <v>8469</v>
      </c>
      <c r="F97" s="4" t="s">
        <v>20978</v>
      </c>
      <c r="G97" s="4" t="s">
        <v>8746</v>
      </c>
      <c r="H97" s="4" t="n">
        <f aca="false">COUNTIF(Albums!$B$2:$B$2811,A97)</f>
        <v>1</v>
      </c>
      <c r="I97" s="2"/>
      <c r="J97" s="2"/>
      <c r="K97" s="4"/>
    </row>
    <row r="98" customFormat="false" ht="15" hidden="false" customHeight="false" outlineLevel="0" collapsed="false">
      <c r="A98" s="4" t="s">
        <v>13819</v>
      </c>
      <c r="B98" s="4" t="s">
        <v>6394</v>
      </c>
      <c r="C98" s="4" t="s">
        <v>352</v>
      </c>
      <c r="D98" s="4" t="s">
        <v>21392</v>
      </c>
      <c r="E98" s="4" t="s">
        <v>350</v>
      </c>
      <c r="F98" s="4" t="s">
        <v>20978</v>
      </c>
      <c r="G98" s="4" t="s">
        <v>21393</v>
      </c>
      <c r="H98" s="4" t="n">
        <f aca="false">COUNTIF(Albums!$B$2:$B$2811,A98)</f>
        <v>2</v>
      </c>
      <c r="I98" s="2"/>
      <c r="J98" s="2"/>
      <c r="K98" s="4"/>
    </row>
    <row r="99" customFormat="false" ht="15" hidden="false" customHeight="false" outlineLevel="0" collapsed="false">
      <c r="A99" s="4" t="s">
        <v>2766</v>
      </c>
      <c r="B99" s="4" t="s">
        <v>2769</v>
      </c>
      <c r="C99" s="4" t="s">
        <v>472</v>
      </c>
      <c r="D99" s="4" t="s">
        <v>21394</v>
      </c>
      <c r="E99" s="4" t="s">
        <v>2721</v>
      </c>
      <c r="F99" s="4" t="s">
        <v>20978</v>
      </c>
      <c r="G99" s="4" t="s">
        <v>21395</v>
      </c>
      <c r="H99" s="4" t="n">
        <f aca="false">COUNTIF(Albums!$B$2:$B$2811,A99)</f>
        <v>4</v>
      </c>
      <c r="I99" s="2"/>
      <c r="J99" s="2"/>
      <c r="K99" s="4"/>
    </row>
    <row r="100" customFormat="false" ht="15" hidden="false" customHeight="false" outlineLevel="0" collapsed="false">
      <c r="A100" s="4" t="s">
        <v>7262</v>
      </c>
      <c r="B100" s="4" t="s">
        <v>902</v>
      </c>
      <c r="C100" s="4" t="s">
        <v>93</v>
      </c>
      <c r="D100" s="4" t="s">
        <v>21396</v>
      </c>
      <c r="E100" s="4" t="s">
        <v>7080</v>
      </c>
      <c r="F100" s="4" t="s">
        <v>20978</v>
      </c>
      <c r="G100" s="4" t="s">
        <v>21397</v>
      </c>
      <c r="H100" s="4" t="n">
        <f aca="false">COUNTIF(Albums!$B$2:$B$2811,A100)</f>
        <v>2</v>
      </c>
      <c r="I100" s="2"/>
      <c r="J100" s="2"/>
      <c r="K100" s="4"/>
    </row>
    <row r="101" customFormat="false" ht="15" hidden="false" customHeight="false" outlineLevel="0" collapsed="false">
      <c r="A101" s="4" t="s">
        <v>14479</v>
      </c>
      <c r="B101" s="4" t="s">
        <v>990</v>
      </c>
      <c r="C101" s="4" t="s">
        <v>472</v>
      </c>
      <c r="D101" s="4" t="s">
        <v>21398</v>
      </c>
      <c r="E101" s="4" t="s">
        <v>9653</v>
      </c>
      <c r="F101" s="4" t="s">
        <v>20978</v>
      </c>
      <c r="G101" s="4" t="s">
        <v>21399</v>
      </c>
      <c r="H101" s="4" t="n">
        <f aca="false">COUNTIF(Albums!$B$2:$B$2811,A101)</f>
        <v>2</v>
      </c>
      <c r="I101" s="2"/>
      <c r="J101" s="2"/>
      <c r="K101" s="4"/>
    </row>
    <row r="102" customFormat="false" ht="15" hidden="false" customHeight="false" outlineLevel="0" collapsed="false">
      <c r="A102" s="4" t="s">
        <v>3035</v>
      </c>
      <c r="B102" s="4" t="s">
        <v>1565</v>
      </c>
      <c r="C102" s="4" t="s">
        <v>472</v>
      </c>
      <c r="D102" s="4" t="s">
        <v>21350</v>
      </c>
      <c r="E102" s="4" t="s">
        <v>2721</v>
      </c>
      <c r="F102" s="4" t="s">
        <v>20978</v>
      </c>
      <c r="G102" s="4" t="s">
        <v>3034</v>
      </c>
      <c r="H102" s="4" t="n">
        <f aca="false">COUNTIF(Albums!$B$2:$B$2811,A102)</f>
        <v>1</v>
      </c>
      <c r="I102" s="2"/>
      <c r="J102" s="2"/>
      <c r="K102" s="4"/>
    </row>
    <row r="103" customFormat="false" ht="15" hidden="false" customHeight="false" outlineLevel="0" collapsed="false">
      <c r="A103" s="4" t="s">
        <v>20810</v>
      </c>
      <c r="B103" s="4" t="s">
        <v>754</v>
      </c>
      <c r="C103" s="4" t="s">
        <v>753</v>
      </c>
      <c r="D103" s="4" t="s">
        <v>1155</v>
      </c>
      <c r="E103" s="4" t="s">
        <v>10766</v>
      </c>
      <c r="F103" s="4" t="s">
        <v>20978</v>
      </c>
      <c r="G103" s="4" t="s">
        <v>20809</v>
      </c>
      <c r="H103" s="4" t="n">
        <f aca="false">COUNTIF(Albums!$B$2:$B$2811,A103)</f>
        <v>1</v>
      </c>
      <c r="I103" s="2"/>
      <c r="J103" s="2"/>
      <c r="K103" s="4"/>
    </row>
    <row r="104" customFormat="false" ht="15" hidden="false" customHeight="false" outlineLevel="0" collapsed="false">
      <c r="A104" s="4" t="s">
        <v>19557</v>
      </c>
      <c r="B104" s="4" t="s">
        <v>316</v>
      </c>
      <c r="C104" s="4" t="s">
        <v>753</v>
      </c>
      <c r="D104" s="4" t="s">
        <v>21270</v>
      </c>
      <c r="E104" s="4" t="s">
        <v>1687</v>
      </c>
      <c r="F104" s="4" t="s">
        <v>20929</v>
      </c>
      <c r="G104" s="4" t="s">
        <v>19556</v>
      </c>
      <c r="H104" s="4" t="n">
        <f aca="false">COUNTIF(Albums!$B$2:$B$2811,A104)</f>
        <v>1</v>
      </c>
      <c r="I104" s="2"/>
      <c r="J104" s="2"/>
      <c r="K104" s="4"/>
    </row>
    <row r="105" customFormat="false" ht="15" hidden="false" customHeight="false" outlineLevel="0" collapsed="false">
      <c r="A105" s="4" t="s">
        <v>12311</v>
      </c>
      <c r="B105" s="4" t="s">
        <v>12313</v>
      </c>
      <c r="C105" s="4" t="s">
        <v>229</v>
      </c>
      <c r="D105" s="4" t="s">
        <v>21323</v>
      </c>
      <c r="E105" s="4" t="s">
        <v>11546</v>
      </c>
      <c r="F105" s="4" t="s">
        <v>20929</v>
      </c>
      <c r="G105" s="4" t="s">
        <v>12310</v>
      </c>
      <c r="H105" s="4" t="n">
        <f aca="false">COUNTIF(Albums!$B$2:$B$2811,A105)</f>
        <v>1</v>
      </c>
      <c r="I105" s="2"/>
      <c r="J105" s="2"/>
      <c r="K105" s="4"/>
    </row>
    <row r="106" customFormat="false" ht="15" hidden="false" customHeight="false" outlineLevel="0" collapsed="false">
      <c r="A106" s="4" t="s">
        <v>5562</v>
      </c>
      <c r="B106" s="4" t="s">
        <v>11177</v>
      </c>
      <c r="C106" s="4" t="s">
        <v>45</v>
      </c>
      <c r="D106" s="4" t="s">
        <v>21400</v>
      </c>
      <c r="E106" s="4" t="s">
        <v>10766</v>
      </c>
      <c r="F106" s="4" t="s">
        <v>20978</v>
      </c>
      <c r="G106" s="4" t="s">
        <v>11174</v>
      </c>
      <c r="H106" s="4" t="n">
        <f aca="false">COUNTIF(Albums!$B$2:$B$2811,A106)</f>
        <v>1</v>
      </c>
      <c r="I106" s="2"/>
      <c r="J106" s="2"/>
      <c r="K106" s="4"/>
    </row>
    <row r="107" customFormat="false" ht="15" hidden="false" customHeight="false" outlineLevel="0" collapsed="false">
      <c r="A107" s="4" t="s">
        <v>18294</v>
      </c>
      <c r="B107" s="4" t="s">
        <v>316</v>
      </c>
      <c r="C107" s="4" t="s">
        <v>753</v>
      </c>
      <c r="D107" s="4" t="s">
        <v>21270</v>
      </c>
      <c r="E107" s="4" t="s">
        <v>11394</v>
      </c>
      <c r="F107" s="4" t="s">
        <v>20929</v>
      </c>
      <c r="G107" s="4" t="s">
        <v>18293</v>
      </c>
      <c r="H107" s="4" t="n">
        <f aca="false">COUNTIF(Albums!$B$2:$B$2811,A107)</f>
        <v>1</v>
      </c>
      <c r="I107" s="2"/>
      <c r="J107" s="2"/>
      <c r="K107" s="4"/>
    </row>
    <row r="108" customFormat="false" ht="15" hidden="false" customHeight="false" outlineLevel="0" collapsed="false">
      <c r="A108" s="4" t="s">
        <v>2130</v>
      </c>
      <c r="B108" s="4" t="s">
        <v>2134</v>
      </c>
      <c r="C108" s="4" t="s">
        <v>2133</v>
      </c>
      <c r="D108" s="4" t="s">
        <v>21400</v>
      </c>
      <c r="E108" s="4" t="s">
        <v>1592</v>
      </c>
      <c r="F108" s="4" t="s">
        <v>20978</v>
      </c>
      <c r="G108" s="4" t="s">
        <v>2129</v>
      </c>
      <c r="H108" s="4" t="n">
        <f aca="false">COUNTIF(Albums!$B$2:$B$2811,A108)</f>
        <v>1</v>
      </c>
      <c r="I108" s="2"/>
      <c r="J108" s="2"/>
      <c r="K108" s="4"/>
    </row>
    <row r="109" customFormat="false" ht="15" hidden="false" customHeight="false" outlineLevel="0" collapsed="false">
      <c r="A109" s="4" t="s">
        <v>13557</v>
      </c>
      <c r="B109" s="4" t="s">
        <v>353</v>
      </c>
      <c r="C109" s="4" t="s">
        <v>352</v>
      </c>
      <c r="D109" s="4" t="s">
        <v>21401</v>
      </c>
      <c r="E109" s="4" t="s">
        <v>1687</v>
      </c>
      <c r="F109" s="4" t="s">
        <v>20929</v>
      </c>
      <c r="G109" s="4" t="s">
        <v>21402</v>
      </c>
      <c r="H109" s="4" t="n">
        <f aca="false">COUNTIF(Albums!$B$2:$B$2811,A109)</f>
        <v>2</v>
      </c>
      <c r="I109" s="2"/>
      <c r="J109" s="2"/>
      <c r="K109" s="4"/>
    </row>
    <row r="110" customFormat="false" ht="15" hidden="false" customHeight="false" outlineLevel="0" collapsed="false">
      <c r="A110" s="4" t="s">
        <v>7591</v>
      </c>
      <c r="B110" s="4" t="s">
        <v>7593</v>
      </c>
      <c r="C110" s="4" t="s">
        <v>45</v>
      </c>
      <c r="D110" s="4" t="s">
        <v>21403</v>
      </c>
      <c r="E110" s="4" t="s">
        <v>7423</v>
      </c>
      <c r="F110" s="4" t="s">
        <v>20978</v>
      </c>
      <c r="G110" s="4" t="s">
        <v>21404</v>
      </c>
      <c r="H110" s="4" t="n">
        <f aca="false">COUNTIF(Albums!$B$2:$B$2811,A110)</f>
        <v>4</v>
      </c>
      <c r="I110" s="2"/>
      <c r="J110" s="2"/>
      <c r="K110" s="4"/>
    </row>
    <row r="111" customFormat="false" ht="15" hidden="false" customHeight="false" outlineLevel="0" collapsed="false">
      <c r="A111" s="4" t="s">
        <v>6981</v>
      </c>
      <c r="B111" s="4" t="s">
        <v>131</v>
      </c>
      <c r="C111" s="4" t="s">
        <v>45</v>
      </c>
      <c r="D111" s="4" t="s">
        <v>21405</v>
      </c>
      <c r="E111" s="4" t="s">
        <v>6705</v>
      </c>
      <c r="F111" s="4" t="s">
        <v>20978</v>
      </c>
      <c r="G111" s="4" t="s">
        <v>21406</v>
      </c>
      <c r="H111" s="4" t="n">
        <f aca="false">COUNTIF(Albums!$B$2:$B$2811,A111)</f>
        <v>3</v>
      </c>
      <c r="I111" s="2"/>
      <c r="J111" s="2"/>
      <c r="K111" s="4"/>
    </row>
    <row r="112" customFormat="false" ht="15" hidden="false" customHeight="false" outlineLevel="0" collapsed="false">
      <c r="A112" s="4" t="s">
        <v>9321</v>
      </c>
      <c r="B112" s="4" t="s">
        <v>131</v>
      </c>
      <c r="C112" s="4" t="s">
        <v>45</v>
      </c>
      <c r="D112" s="4" t="s">
        <v>21407</v>
      </c>
      <c r="E112" s="4" t="s">
        <v>8998</v>
      </c>
      <c r="F112" s="4" t="s">
        <v>20978</v>
      </c>
      <c r="G112" s="4" t="s">
        <v>21408</v>
      </c>
      <c r="H112" s="4" t="n">
        <f aca="false">COUNTIF(Albums!$B$2:$B$2811,A112)</f>
        <v>3</v>
      </c>
      <c r="I112" s="2"/>
      <c r="J112" s="2"/>
      <c r="K112" s="4"/>
    </row>
    <row r="113" customFormat="false" ht="15" hidden="false" customHeight="false" outlineLevel="0" collapsed="false">
      <c r="A113" s="4" t="s">
        <v>6314</v>
      </c>
      <c r="B113" s="4" t="s">
        <v>6315</v>
      </c>
      <c r="C113" s="4" t="s">
        <v>45</v>
      </c>
      <c r="D113" s="4" t="s">
        <v>21338</v>
      </c>
      <c r="E113" s="4" t="s">
        <v>6070</v>
      </c>
      <c r="F113" s="4" t="s">
        <v>20978</v>
      </c>
      <c r="G113" s="4" t="s">
        <v>6313</v>
      </c>
      <c r="H113" s="4" t="n">
        <f aca="false">COUNTIF(Albums!$B$2:$B$2811,A113)</f>
        <v>1</v>
      </c>
      <c r="I113" s="2"/>
      <c r="J113" s="2"/>
      <c r="K113" s="4"/>
    </row>
    <row r="114" customFormat="false" ht="15" hidden="false" customHeight="false" outlineLevel="0" collapsed="false">
      <c r="A114" s="4" t="s">
        <v>314</v>
      </c>
      <c r="B114" s="4" t="s">
        <v>6451</v>
      </c>
      <c r="C114" s="4" t="s">
        <v>753</v>
      </c>
      <c r="D114" s="4" t="s">
        <v>21409</v>
      </c>
      <c r="E114" s="4" t="s">
        <v>6450</v>
      </c>
      <c r="F114" s="4" t="s">
        <v>20978</v>
      </c>
      <c r="G114" s="4" t="s">
        <v>21410</v>
      </c>
      <c r="H114" s="4" t="n">
        <f aca="false">COUNTIF(Albums!$B$2:$B$2811,A114)</f>
        <v>23</v>
      </c>
      <c r="I114" s="2"/>
      <c r="J114" s="2"/>
      <c r="K114" s="4"/>
    </row>
    <row r="115" customFormat="false" ht="15" hidden="false" customHeight="false" outlineLevel="0" collapsed="false">
      <c r="A115" s="4" t="s">
        <v>6519</v>
      </c>
      <c r="B115" s="4" t="s">
        <v>6451</v>
      </c>
      <c r="C115" s="4" t="s">
        <v>753</v>
      </c>
      <c r="D115" s="4" t="s">
        <v>21411</v>
      </c>
      <c r="E115" s="4" t="s">
        <v>6450</v>
      </c>
      <c r="F115" s="4" t="s">
        <v>20978</v>
      </c>
      <c r="G115" s="4" t="s">
        <v>21412</v>
      </c>
      <c r="H115" s="4" t="n">
        <f aca="false">COUNTIF(Albums!$B$2:$B$2811,A115)</f>
        <v>2</v>
      </c>
      <c r="I115" s="2"/>
      <c r="J115" s="2"/>
      <c r="K115" s="4"/>
    </row>
    <row r="116" customFormat="false" ht="15" hidden="false" customHeight="false" outlineLevel="0" collapsed="false">
      <c r="A116" s="4" t="s">
        <v>17658</v>
      </c>
      <c r="B116" s="4" t="s">
        <v>4371</v>
      </c>
      <c r="C116" s="4" t="s">
        <v>352</v>
      </c>
      <c r="D116" s="4" t="s">
        <v>21413</v>
      </c>
      <c r="E116" s="4" t="s">
        <v>17606</v>
      </c>
      <c r="F116" s="4" t="s">
        <v>21186</v>
      </c>
      <c r="G116" s="4" t="s">
        <v>21414</v>
      </c>
      <c r="H116" s="4" t="n">
        <f aca="false">COUNTIF(Albums!$B$2:$B$2811,A116)</f>
        <v>2</v>
      </c>
      <c r="I116" s="2"/>
      <c r="J116" s="2"/>
      <c r="K116" s="4"/>
    </row>
    <row r="117" customFormat="false" ht="15" hidden="false" customHeight="false" outlineLevel="0" collapsed="false">
      <c r="A117" s="4" t="s">
        <v>8444</v>
      </c>
      <c r="B117" s="4" t="s">
        <v>8299</v>
      </c>
      <c r="C117" s="4" t="s">
        <v>472</v>
      </c>
      <c r="D117" s="4" t="s">
        <v>21338</v>
      </c>
      <c r="E117" s="4" t="s">
        <v>8298</v>
      </c>
      <c r="F117" s="4" t="s">
        <v>20978</v>
      </c>
      <c r="G117" s="4" t="s">
        <v>8443</v>
      </c>
      <c r="H117" s="4" t="n">
        <f aca="false">COUNTIF(Albums!$B$2:$B$2811,A117)</f>
        <v>1</v>
      </c>
      <c r="I117" s="2"/>
      <c r="J117" s="2"/>
      <c r="K117" s="4"/>
    </row>
    <row r="118" customFormat="false" ht="15" hidden="false" customHeight="false" outlineLevel="0" collapsed="false">
      <c r="A118" s="4" t="s">
        <v>154</v>
      </c>
      <c r="B118" s="4" t="s">
        <v>157</v>
      </c>
      <c r="C118" s="4" t="s">
        <v>93</v>
      </c>
      <c r="D118" s="4" t="s">
        <v>21384</v>
      </c>
      <c r="E118" s="4" t="s">
        <v>43</v>
      </c>
      <c r="F118" s="4" t="s">
        <v>20978</v>
      </c>
      <c r="G118" s="4" t="s">
        <v>153</v>
      </c>
      <c r="H118" s="4" t="n">
        <f aca="false">COUNTIF(Albums!$B$2:$B$2811,A118)</f>
        <v>1</v>
      </c>
      <c r="I118" s="2"/>
      <c r="J118" s="2"/>
      <c r="K118" s="4"/>
    </row>
    <row r="119" customFormat="false" ht="15" hidden="false" customHeight="false" outlineLevel="0" collapsed="false">
      <c r="A119" s="4" t="s">
        <v>4453</v>
      </c>
      <c r="B119" s="4" t="s">
        <v>791</v>
      </c>
      <c r="C119" s="4" t="s">
        <v>753</v>
      </c>
      <c r="D119" s="4" t="s">
        <v>21342</v>
      </c>
      <c r="E119" s="4" t="s">
        <v>4052</v>
      </c>
      <c r="F119" s="4" t="s">
        <v>20978</v>
      </c>
      <c r="G119" s="4" t="s">
        <v>4452</v>
      </c>
      <c r="H119" s="4" t="n">
        <f aca="false">COUNTIF(Albums!$B$2:$B$2811,A119)</f>
        <v>1</v>
      </c>
      <c r="I119" s="2"/>
      <c r="J119" s="2"/>
      <c r="K119" s="4"/>
    </row>
    <row r="120" customFormat="false" ht="15" hidden="false" customHeight="false" outlineLevel="0" collapsed="false">
      <c r="A120" s="4" t="s">
        <v>10143</v>
      </c>
      <c r="B120" s="4" t="s">
        <v>10145</v>
      </c>
      <c r="C120" s="4" t="s">
        <v>352</v>
      </c>
      <c r="D120" s="4" t="s">
        <v>21415</v>
      </c>
      <c r="E120" s="4" t="s">
        <v>9972</v>
      </c>
      <c r="F120" s="4" t="s">
        <v>20978</v>
      </c>
      <c r="G120" s="4" t="s">
        <v>21416</v>
      </c>
      <c r="H120" s="4" t="n">
        <f aca="false">COUNTIF(Albums!$B$2:$B$2811,A120)</f>
        <v>3</v>
      </c>
      <c r="I120" s="2"/>
      <c r="J120" s="2"/>
      <c r="K120" s="4"/>
    </row>
    <row r="121" customFormat="false" ht="15" hidden="false" customHeight="false" outlineLevel="0" collapsed="false">
      <c r="A121" s="4" t="s">
        <v>5352</v>
      </c>
      <c r="B121" s="4" t="s">
        <v>1982</v>
      </c>
      <c r="C121" s="4" t="s">
        <v>45</v>
      </c>
      <c r="D121" s="4" t="s">
        <v>21417</v>
      </c>
      <c r="E121" s="4" t="s">
        <v>5178</v>
      </c>
      <c r="F121" s="4" t="s">
        <v>20978</v>
      </c>
      <c r="G121" s="4" t="s">
        <v>21418</v>
      </c>
      <c r="H121" s="4" t="n">
        <f aca="false">COUNTIF(Albums!$B$2:$B$2811,A121)</f>
        <v>11</v>
      </c>
      <c r="I121" s="2"/>
      <c r="J121" s="2"/>
      <c r="K121" s="4" t="s">
        <v>75</v>
      </c>
    </row>
    <row r="122" customFormat="false" ht="15" hidden="false" customHeight="false" outlineLevel="0" collapsed="false">
      <c r="A122" s="4" t="s">
        <v>5404</v>
      </c>
      <c r="B122" s="4" t="s">
        <v>1982</v>
      </c>
      <c r="C122" s="4" t="s">
        <v>45</v>
      </c>
      <c r="D122" s="4" t="s">
        <v>21419</v>
      </c>
      <c r="E122" s="4" t="s">
        <v>5178</v>
      </c>
      <c r="F122" s="4" t="s">
        <v>20978</v>
      </c>
      <c r="G122" s="4" t="s">
        <v>5403</v>
      </c>
      <c r="H122" s="4" t="n">
        <f aca="false">COUNTIF(Albums!$B$2:$B$2811,A122)</f>
        <v>1</v>
      </c>
      <c r="I122" s="2"/>
      <c r="J122" s="2"/>
      <c r="K122" s="4"/>
    </row>
    <row r="123" customFormat="false" ht="15" hidden="false" customHeight="false" outlineLevel="0" collapsed="false">
      <c r="A123" s="4" t="s">
        <v>16904</v>
      </c>
      <c r="B123" s="4" t="s">
        <v>4371</v>
      </c>
      <c r="C123" s="4" t="s">
        <v>352</v>
      </c>
      <c r="D123" s="4" t="s">
        <v>21420</v>
      </c>
      <c r="E123" s="4" t="s">
        <v>16811</v>
      </c>
      <c r="F123" s="4" t="s">
        <v>20929</v>
      </c>
      <c r="G123" s="4" t="s">
        <v>21421</v>
      </c>
      <c r="H123" s="4" t="n">
        <f aca="false">COUNTIF(Albums!$B$2:$B$2811,A123)</f>
        <v>3</v>
      </c>
      <c r="I123" s="2"/>
      <c r="J123" s="2"/>
      <c r="K123" s="4" t="s">
        <v>75</v>
      </c>
    </row>
    <row r="124" customFormat="false" ht="15" hidden="false" customHeight="false" outlineLevel="0" collapsed="false">
      <c r="A124" s="4" t="s">
        <v>16152</v>
      </c>
      <c r="B124" s="4" t="s">
        <v>316</v>
      </c>
      <c r="C124" s="4" t="s">
        <v>753</v>
      </c>
      <c r="D124" s="4" t="s">
        <v>21422</v>
      </c>
      <c r="E124" s="4" t="s">
        <v>11394</v>
      </c>
      <c r="F124" s="4" t="s">
        <v>20929</v>
      </c>
      <c r="G124" s="4" t="s">
        <v>21423</v>
      </c>
      <c r="H124" s="4" t="n">
        <f aca="false">COUNTIF(Albums!$B$2:$B$2811,A124)</f>
        <v>3</v>
      </c>
      <c r="I124" s="2"/>
      <c r="J124" s="2"/>
      <c r="K124" s="4"/>
    </row>
    <row r="125" customFormat="false" ht="15" hidden="false" customHeight="false" outlineLevel="0" collapsed="false">
      <c r="A125" s="4" t="s">
        <v>10958</v>
      </c>
      <c r="B125" s="4" t="s">
        <v>10960</v>
      </c>
      <c r="C125" s="4" t="s">
        <v>352</v>
      </c>
      <c r="D125" s="4" t="s">
        <v>21424</v>
      </c>
      <c r="E125" s="4" t="s">
        <v>14012</v>
      </c>
      <c r="F125" s="4" t="s">
        <v>20978</v>
      </c>
      <c r="G125" s="4" t="s">
        <v>21425</v>
      </c>
      <c r="H125" s="4" t="n">
        <f aca="false">COUNTIF(Albums!$B$2:$B$2811,A125)</f>
        <v>8</v>
      </c>
      <c r="I125" s="2"/>
      <c r="J125" s="2"/>
      <c r="K125" s="4"/>
    </row>
    <row r="126" customFormat="false" ht="15" hidden="false" customHeight="false" outlineLevel="0" collapsed="false">
      <c r="A126" s="4" t="s">
        <v>11981</v>
      </c>
      <c r="B126" s="4" t="s">
        <v>11983</v>
      </c>
      <c r="C126" s="4" t="s">
        <v>45</v>
      </c>
      <c r="D126" s="4" t="s">
        <v>21426</v>
      </c>
      <c r="E126" s="4" t="s">
        <v>5469</v>
      </c>
      <c r="F126" s="4" t="s">
        <v>20929</v>
      </c>
      <c r="G126" s="4" t="s">
        <v>21427</v>
      </c>
      <c r="H126" s="4" t="n">
        <f aca="false">COUNTIF(Albums!$B$2:$B$2811,A126)</f>
        <v>3</v>
      </c>
      <c r="I126" s="2"/>
      <c r="J126" s="2"/>
      <c r="K126" s="4"/>
    </row>
    <row r="127" customFormat="false" ht="15" hidden="false" customHeight="false" outlineLevel="0" collapsed="false">
      <c r="A127" s="4" t="s">
        <v>17340</v>
      </c>
      <c r="B127" s="4" t="s">
        <v>662</v>
      </c>
      <c r="C127" s="4" t="s">
        <v>472</v>
      </c>
      <c r="D127" s="4" t="s">
        <v>21428</v>
      </c>
      <c r="E127" s="4" t="s">
        <v>17300</v>
      </c>
      <c r="F127" s="4" t="s">
        <v>21186</v>
      </c>
      <c r="G127" s="4" t="s">
        <v>17339</v>
      </c>
      <c r="H127" s="4" t="n">
        <f aca="false">COUNTIF(Albums!$B$2:$B$2811,A127)</f>
        <v>1</v>
      </c>
      <c r="I127" s="2"/>
      <c r="J127" s="2"/>
      <c r="K127" s="4"/>
    </row>
    <row r="128" customFormat="false" ht="15" hidden="false" customHeight="false" outlineLevel="0" collapsed="false">
      <c r="A128" s="4" t="s">
        <v>12321</v>
      </c>
      <c r="B128" s="4" t="s">
        <v>131</v>
      </c>
      <c r="C128" s="4" t="s">
        <v>45</v>
      </c>
      <c r="D128" s="4" t="s">
        <v>21272</v>
      </c>
      <c r="E128" s="4" t="s">
        <v>11546</v>
      </c>
      <c r="F128" s="4" t="s">
        <v>20929</v>
      </c>
      <c r="G128" s="4" t="s">
        <v>12320</v>
      </c>
      <c r="H128" s="4" t="n">
        <f aca="false">COUNTIF(Albums!$B$2:$B$2811,A128)</f>
        <v>1</v>
      </c>
      <c r="I128" s="2"/>
      <c r="J128" s="2"/>
      <c r="K128" s="4"/>
    </row>
    <row r="129" customFormat="false" ht="15" hidden="false" customHeight="false" outlineLevel="0" collapsed="false">
      <c r="A129" s="4" t="s">
        <v>16098</v>
      </c>
      <c r="B129" s="4" t="s">
        <v>131</v>
      </c>
      <c r="C129" s="4" t="s">
        <v>352</v>
      </c>
      <c r="D129" s="4" t="s">
        <v>21336</v>
      </c>
      <c r="E129" s="4" t="s">
        <v>15507</v>
      </c>
      <c r="F129" s="4" t="s">
        <v>20978</v>
      </c>
      <c r="G129" s="4" t="s">
        <v>21429</v>
      </c>
      <c r="H129" s="4" t="n">
        <f aca="false">COUNTIF(Albums!$B$2:$B$2811,A129)</f>
        <v>2</v>
      </c>
      <c r="I129" s="2"/>
      <c r="J129" s="2"/>
      <c r="K129" s="4"/>
    </row>
    <row r="130" customFormat="false" ht="15" hidden="false" customHeight="false" outlineLevel="0" collapsed="false">
      <c r="A130" s="4" t="s">
        <v>15919</v>
      </c>
      <c r="B130" s="4" t="s">
        <v>15922</v>
      </c>
      <c r="C130" s="4" t="s">
        <v>45</v>
      </c>
      <c r="D130" s="4" t="s">
        <v>21430</v>
      </c>
      <c r="E130" s="4" t="s">
        <v>15507</v>
      </c>
      <c r="F130" s="4" t="s">
        <v>20978</v>
      </c>
      <c r="G130" s="4" t="s">
        <v>21431</v>
      </c>
      <c r="H130" s="4" t="n">
        <f aca="false">COUNTIF(Albums!$B$2:$B$2811,A130)</f>
        <v>3</v>
      </c>
      <c r="I130" s="2"/>
      <c r="J130" s="2"/>
      <c r="K130" s="4"/>
    </row>
    <row r="131" customFormat="false" ht="15" hidden="false" customHeight="false" outlineLevel="0" collapsed="false">
      <c r="A131" s="4" t="s">
        <v>9631</v>
      </c>
      <c r="B131" s="4" t="s">
        <v>4347</v>
      </c>
      <c r="C131" s="4" t="s">
        <v>887</v>
      </c>
      <c r="D131" s="4" t="s">
        <v>21432</v>
      </c>
      <c r="E131" s="4" t="s">
        <v>9421</v>
      </c>
      <c r="F131" s="4" t="s">
        <v>20978</v>
      </c>
      <c r="G131" s="4" t="s">
        <v>9630</v>
      </c>
      <c r="H131" s="4" t="n">
        <f aca="false">COUNTIF(Albums!$B$2:$B$2811,A131)</f>
        <v>1</v>
      </c>
      <c r="I131" s="2"/>
      <c r="J131" s="2"/>
      <c r="K131" s="4"/>
    </row>
    <row r="132" customFormat="false" ht="15" hidden="false" customHeight="false" outlineLevel="0" collapsed="false">
      <c r="A132" s="4" t="s">
        <v>1535</v>
      </c>
      <c r="B132" s="4" t="s">
        <v>1538</v>
      </c>
      <c r="C132" s="4" t="s">
        <v>352</v>
      </c>
      <c r="D132" s="4" t="s">
        <v>21433</v>
      </c>
      <c r="E132" s="4" t="s">
        <v>9653</v>
      </c>
      <c r="F132" s="4" t="s">
        <v>20978</v>
      </c>
      <c r="G132" s="4" t="s">
        <v>21434</v>
      </c>
      <c r="H132" s="4" t="n">
        <f aca="false">COUNTIF(Albums!$B$2:$B$2811,A132)</f>
        <v>6</v>
      </c>
      <c r="I132" s="2"/>
      <c r="J132" s="2"/>
      <c r="K132" s="4"/>
    </row>
    <row r="133" customFormat="false" ht="15" hidden="false" customHeight="false" outlineLevel="0" collapsed="false">
      <c r="A133" s="4" t="s">
        <v>11677</v>
      </c>
      <c r="B133" s="4" t="s">
        <v>11680</v>
      </c>
      <c r="C133" s="4" t="s">
        <v>887</v>
      </c>
      <c r="D133" s="4" t="s">
        <v>21435</v>
      </c>
      <c r="E133" s="4" t="s">
        <v>11259</v>
      </c>
      <c r="F133" s="4" t="s">
        <v>20929</v>
      </c>
      <c r="G133" s="4" t="s">
        <v>21436</v>
      </c>
      <c r="H133" s="4" t="n">
        <f aca="false">COUNTIF(Albums!$B$2:$B$2811,A133)</f>
        <v>3</v>
      </c>
      <c r="I133" s="2"/>
      <c r="J133" s="2"/>
      <c r="K133" s="4" t="s">
        <v>75</v>
      </c>
    </row>
    <row r="134" customFormat="false" ht="15" hidden="false" customHeight="false" outlineLevel="0" collapsed="false">
      <c r="A134" s="4" t="s">
        <v>17604</v>
      </c>
      <c r="B134" s="4" t="s">
        <v>17607</v>
      </c>
      <c r="C134" s="4" t="s">
        <v>753</v>
      </c>
      <c r="D134" s="4" t="s">
        <v>21437</v>
      </c>
      <c r="E134" s="4" t="s">
        <v>17606</v>
      </c>
      <c r="F134" s="4" t="s">
        <v>21186</v>
      </c>
      <c r="G134" s="4" t="s">
        <v>21438</v>
      </c>
      <c r="H134" s="4" t="n">
        <f aca="false">COUNTIF(Albums!$B$2:$B$2811,A134)</f>
        <v>4</v>
      </c>
      <c r="I134" s="2"/>
      <c r="J134" s="2"/>
      <c r="K134" s="4"/>
    </row>
    <row r="135" customFormat="false" ht="15" hidden="false" customHeight="false" outlineLevel="0" collapsed="false">
      <c r="A135" s="4" t="s">
        <v>11544</v>
      </c>
      <c r="B135" s="4" t="s">
        <v>1993</v>
      </c>
      <c r="C135" s="4" t="s">
        <v>753</v>
      </c>
      <c r="D135" s="4" t="s">
        <v>21439</v>
      </c>
      <c r="E135" s="4" t="s">
        <v>11546</v>
      </c>
      <c r="F135" s="4" t="s">
        <v>20929</v>
      </c>
      <c r="G135" s="4" t="s">
        <v>21440</v>
      </c>
      <c r="H135" s="4" t="n">
        <f aca="false">COUNTIF(Albums!$B$2:$B$2811,A135)</f>
        <v>4</v>
      </c>
      <c r="I135" s="2"/>
      <c r="J135" s="2"/>
      <c r="K135" s="4" t="s">
        <v>75</v>
      </c>
    </row>
    <row r="136" customFormat="false" ht="15" hidden="false" customHeight="false" outlineLevel="0" collapsed="false">
      <c r="A136" s="4" t="s">
        <v>237</v>
      </c>
      <c r="B136" s="4" t="s">
        <v>238</v>
      </c>
      <c r="C136" s="4" t="s">
        <v>229</v>
      </c>
      <c r="D136" s="4" t="s">
        <v>21441</v>
      </c>
      <c r="E136" s="4" t="s">
        <v>43</v>
      </c>
      <c r="F136" s="4" t="s">
        <v>20978</v>
      </c>
      <c r="G136" s="4" t="s">
        <v>21442</v>
      </c>
      <c r="H136" s="4" t="n">
        <f aca="false">COUNTIF(Albums!$B$2:$B$2811,A136)</f>
        <v>2</v>
      </c>
      <c r="I136" s="2"/>
      <c r="J136" s="2"/>
      <c r="K136" s="4"/>
    </row>
    <row r="137" customFormat="false" ht="15" hidden="false" customHeight="false" outlineLevel="0" collapsed="false">
      <c r="A137" s="4" t="s">
        <v>7889</v>
      </c>
      <c r="B137" s="4" t="s">
        <v>238</v>
      </c>
      <c r="C137" s="4" t="s">
        <v>472</v>
      </c>
      <c r="D137" s="4" t="s">
        <v>21443</v>
      </c>
      <c r="E137" s="4" t="s">
        <v>7783</v>
      </c>
      <c r="F137" s="4" t="s">
        <v>20978</v>
      </c>
      <c r="G137" s="4" t="s">
        <v>21444</v>
      </c>
      <c r="H137" s="4" t="n">
        <f aca="false">COUNTIF(Albums!$B$2:$B$2811,A137)</f>
        <v>4</v>
      </c>
      <c r="I137" s="2"/>
      <c r="J137" s="2"/>
      <c r="K137" s="4"/>
    </row>
    <row r="138" customFormat="false" ht="15" hidden="false" customHeight="false" outlineLevel="0" collapsed="false">
      <c r="A138" s="4" t="s">
        <v>2543</v>
      </c>
      <c r="B138" s="4" t="s">
        <v>131</v>
      </c>
      <c r="C138" s="4" t="s">
        <v>45</v>
      </c>
      <c r="D138" s="4" t="s">
        <v>21445</v>
      </c>
      <c r="E138" s="4" t="s">
        <v>2160</v>
      </c>
      <c r="F138" s="4" t="s">
        <v>20978</v>
      </c>
      <c r="G138" s="4" t="s">
        <v>21446</v>
      </c>
      <c r="H138" s="4" t="n">
        <f aca="false">COUNTIF(Albums!$B$2:$B$2811,A138)</f>
        <v>3</v>
      </c>
      <c r="I138" s="2"/>
      <c r="J138" s="2"/>
      <c r="K138" s="4"/>
    </row>
    <row r="139" customFormat="false" ht="15" hidden="false" customHeight="false" outlineLevel="0" collapsed="false">
      <c r="A139" s="4" t="s">
        <v>5646</v>
      </c>
      <c r="B139" s="4" t="s">
        <v>5649</v>
      </c>
      <c r="C139" s="4" t="s">
        <v>887</v>
      </c>
      <c r="D139" s="4" t="s">
        <v>21447</v>
      </c>
      <c r="E139" s="4" t="s">
        <v>5648</v>
      </c>
      <c r="F139" s="4" t="s">
        <v>20978</v>
      </c>
      <c r="G139" s="4" t="s">
        <v>21448</v>
      </c>
      <c r="H139" s="4" t="n">
        <f aca="false">COUNTIF(Albums!$B$2:$B$2811,A139)</f>
        <v>3</v>
      </c>
      <c r="I139" s="2"/>
      <c r="J139" s="2"/>
      <c r="K139" s="4"/>
    </row>
    <row r="140" customFormat="false" ht="15" hidden="false" customHeight="false" outlineLevel="0" collapsed="false">
      <c r="A140" s="4" t="s">
        <v>938</v>
      </c>
      <c r="B140" s="4" t="s">
        <v>754</v>
      </c>
      <c r="C140" s="4" t="s">
        <v>753</v>
      </c>
      <c r="D140" s="4" t="s">
        <v>21449</v>
      </c>
      <c r="E140" s="4" t="s">
        <v>3378</v>
      </c>
      <c r="F140" s="4" t="s">
        <v>20978</v>
      </c>
      <c r="G140" s="4" t="s">
        <v>21450</v>
      </c>
      <c r="H140" s="4" t="n">
        <f aca="false">COUNTIF(Albums!$B$2:$B$2811,A140)</f>
        <v>4</v>
      </c>
      <c r="I140" s="2"/>
      <c r="J140" s="2"/>
      <c r="K140" s="4"/>
    </row>
    <row r="141" customFormat="false" ht="15" hidden="false" customHeight="false" outlineLevel="0" collapsed="false">
      <c r="A141" s="4" t="s">
        <v>17000</v>
      </c>
      <c r="B141" s="4" t="s">
        <v>17002</v>
      </c>
      <c r="C141" s="4" t="s">
        <v>887</v>
      </c>
      <c r="D141" s="4" t="s">
        <v>21451</v>
      </c>
      <c r="E141" s="4" t="s">
        <v>16811</v>
      </c>
      <c r="F141" s="4" t="s">
        <v>20929</v>
      </c>
      <c r="G141" s="4" t="s">
        <v>21452</v>
      </c>
      <c r="H141" s="4" t="n">
        <f aca="false">COUNTIF(Albums!$B$2:$B$2811,A141)</f>
        <v>4</v>
      </c>
      <c r="I141" s="2"/>
      <c r="J141" s="2"/>
      <c r="K141" s="4" t="s">
        <v>75</v>
      </c>
    </row>
    <row r="142" customFormat="false" ht="15" hidden="false" customHeight="false" outlineLevel="0" collapsed="false">
      <c r="A142" s="4" t="s">
        <v>594</v>
      </c>
      <c r="B142" s="4" t="s">
        <v>597</v>
      </c>
      <c r="C142" s="4" t="s">
        <v>472</v>
      </c>
      <c r="D142" s="4" t="s">
        <v>21453</v>
      </c>
      <c r="E142" s="4" t="s">
        <v>470</v>
      </c>
      <c r="F142" s="4" t="s">
        <v>20978</v>
      </c>
      <c r="G142" s="4" t="s">
        <v>21454</v>
      </c>
      <c r="H142" s="4" t="n">
        <f aca="false">COUNTIF(Albums!$B$2:$B$2811,A142)</f>
        <v>6</v>
      </c>
      <c r="I142" s="2"/>
      <c r="J142" s="2"/>
      <c r="K142" s="4" t="s">
        <v>75</v>
      </c>
    </row>
    <row r="143" customFormat="false" ht="15" hidden="false" customHeight="false" outlineLevel="0" collapsed="false">
      <c r="A143" s="4" t="s">
        <v>20547</v>
      </c>
      <c r="B143" s="4" t="s">
        <v>316</v>
      </c>
      <c r="C143" s="4" t="s">
        <v>753</v>
      </c>
      <c r="D143" s="4" t="s">
        <v>21272</v>
      </c>
      <c r="E143" s="4" t="s">
        <v>16811</v>
      </c>
      <c r="F143" s="4" t="s">
        <v>20929</v>
      </c>
      <c r="G143" s="4" t="s">
        <v>20546</v>
      </c>
      <c r="H143" s="4" t="n">
        <f aca="false">COUNTIF(Albums!$B$2:$B$2811,A143)</f>
        <v>1</v>
      </c>
      <c r="I143" s="2"/>
      <c r="J143" s="2"/>
      <c r="K143" s="4"/>
    </row>
    <row r="144" customFormat="false" ht="15" hidden="false" customHeight="false" outlineLevel="0" collapsed="false">
      <c r="A144" s="4" t="s">
        <v>7233</v>
      </c>
      <c r="B144" s="4" t="s">
        <v>5147</v>
      </c>
      <c r="C144" s="4" t="s">
        <v>93</v>
      </c>
      <c r="D144" s="4" t="s">
        <v>21455</v>
      </c>
      <c r="E144" s="4" t="s">
        <v>7080</v>
      </c>
      <c r="F144" s="4" t="s">
        <v>20978</v>
      </c>
      <c r="G144" s="4" t="s">
        <v>21456</v>
      </c>
      <c r="H144" s="4" t="n">
        <f aca="false">COUNTIF(Albums!$B$2:$B$2811,A144)</f>
        <v>2</v>
      </c>
      <c r="I144" s="2"/>
      <c r="J144" s="2"/>
      <c r="K144" s="4"/>
    </row>
    <row r="145" customFormat="false" ht="15" hidden="false" customHeight="false" outlineLevel="0" collapsed="false">
      <c r="A145" s="4" t="s">
        <v>13836</v>
      </c>
      <c r="B145" s="4" t="s">
        <v>13838</v>
      </c>
      <c r="C145" s="4" t="s">
        <v>352</v>
      </c>
      <c r="D145" s="4" t="s">
        <v>21457</v>
      </c>
      <c r="E145" s="4" t="s">
        <v>470</v>
      </c>
      <c r="F145" s="4" t="s">
        <v>20978</v>
      </c>
      <c r="G145" s="4" t="s">
        <v>21458</v>
      </c>
      <c r="H145" s="4" t="n">
        <f aca="false">COUNTIF(Albums!$B$2:$B$2811,A145)</f>
        <v>2</v>
      </c>
      <c r="I145" s="2"/>
      <c r="J145" s="2"/>
      <c r="K145" s="4"/>
    </row>
    <row r="146" customFormat="false" ht="15" hidden="false" customHeight="false" outlineLevel="0" collapsed="false">
      <c r="A146" s="4" t="s">
        <v>7327</v>
      </c>
      <c r="B146" s="4" t="s">
        <v>1834</v>
      </c>
      <c r="C146" s="4" t="s">
        <v>93</v>
      </c>
      <c r="D146" s="4" t="s">
        <v>21459</v>
      </c>
      <c r="E146" s="4" t="s">
        <v>7080</v>
      </c>
      <c r="F146" s="4" t="s">
        <v>20978</v>
      </c>
      <c r="G146" s="4" t="s">
        <v>7326</v>
      </c>
      <c r="H146" s="4" t="n">
        <f aca="false">COUNTIF(Albums!$B$2:$B$2811,A146)</f>
        <v>1</v>
      </c>
      <c r="I146" s="2"/>
      <c r="J146" s="2"/>
      <c r="K146" s="4"/>
    </row>
    <row r="147" customFormat="false" ht="15" hidden="false" customHeight="false" outlineLevel="0" collapsed="false">
      <c r="A147" s="4" t="s">
        <v>6068</v>
      </c>
      <c r="B147" s="4" t="s">
        <v>1565</v>
      </c>
      <c r="C147" s="4" t="s">
        <v>472</v>
      </c>
      <c r="D147" s="4" t="s">
        <v>21460</v>
      </c>
      <c r="E147" s="4" t="s">
        <v>6070</v>
      </c>
      <c r="F147" s="4" t="s">
        <v>20978</v>
      </c>
      <c r="G147" s="4" t="s">
        <v>21461</v>
      </c>
      <c r="H147" s="4" t="n">
        <f aca="false">COUNTIF(Albums!$B$2:$B$2811,A147)</f>
        <v>7</v>
      </c>
      <c r="I147" s="2"/>
      <c r="J147" s="2"/>
      <c r="K147" s="4"/>
    </row>
    <row r="148" customFormat="false" ht="15" hidden="false" customHeight="false" outlineLevel="0" collapsed="false">
      <c r="A148" s="4" t="s">
        <v>15140</v>
      </c>
      <c r="B148" s="4" t="s">
        <v>3963</v>
      </c>
      <c r="C148" s="4" t="s">
        <v>516</v>
      </c>
      <c r="D148" s="4" t="s">
        <v>21462</v>
      </c>
      <c r="E148" s="4" t="s">
        <v>14012</v>
      </c>
      <c r="F148" s="4" t="s">
        <v>20978</v>
      </c>
      <c r="G148" s="4" t="s">
        <v>21463</v>
      </c>
      <c r="H148" s="4" t="n">
        <f aca="false">COUNTIF(Albums!$B$2:$B$2811,A148)</f>
        <v>2</v>
      </c>
      <c r="I148" s="2"/>
      <c r="J148" s="2"/>
      <c r="K148" s="4"/>
    </row>
    <row r="149" customFormat="false" ht="15" hidden="false" customHeight="false" outlineLevel="0" collapsed="false">
      <c r="A149" s="4" t="s">
        <v>14775</v>
      </c>
      <c r="B149" s="4" t="s">
        <v>131</v>
      </c>
      <c r="C149" s="4" t="s">
        <v>45</v>
      </c>
      <c r="D149" s="4" t="s">
        <v>21464</v>
      </c>
      <c r="E149" s="4" t="s">
        <v>14012</v>
      </c>
      <c r="F149" s="4" t="s">
        <v>20978</v>
      </c>
      <c r="G149" s="4" t="s">
        <v>21465</v>
      </c>
      <c r="H149" s="4" t="n">
        <f aca="false">COUNTIF(Albums!$B$2:$B$2811,A149)</f>
        <v>4</v>
      </c>
      <c r="I149" s="2"/>
      <c r="J149" s="2"/>
      <c r="K149" s="4"/>
    </row>
    <row r="150" customFormat="false" ht="15" hidden="false" customHeight="false" outlineLevel="0" collapsed="false">
      <c r="A150" s="4" t="s">
        <v>14255</v>
      </c>
      <c r="B150" s="4" t="s">
        <v>3313</v>
      </c>
      <c r="C150" s="4" t="s">
        <v>472</v>
      </c>
      <c r="D150" s="4" t="s">
        <v>21466</v>
      </c>
      <c r="E150" s="4" t="s">
        <v>9653</v>
      </c>
      <c r="F150" s="4" t="s">
        <v>20978</v>
      </c>
      <c r="G150" s="4" t="s">
        <v>21467</v>
      </c>
      <c r="H150" s="4" t="n">
        <f aca="false">COUNTIF(Albums!$B$2:$B$2811,A150)</f>
        <v>4</v>
      </c>
      <c r="I150" s="2"/>
      <c r="J150" s="2"/>
      <c r="K150" s="4"/>
    </row>
    <row r="151" customFormat="false" ht="15" hidden="false" customHeight="false" outlineLevel="0" collapsed="false">
      <c r="A151" s="4" t="s">
        <v>5586</v>
      </c>
      <c r="B151" s="4" t="s">
        <v>353</v>
      </c>
      <c r="C151" s="4" t="s">
        <v>352</v>
      </c>
      <c r="D151" s="4" t="s">
        <v>21468</v>
      </c>
      <c r="E151" s="4" t="s">
        <v>5178</v>
      </c>
      <c r="F151" s="4" t="s">
        <v>20978</v>
      </c>
      <c r="G151" s="4" t="s">
        <v>21469</v>
      </c>
      <c r="H151" s="4" t="n">
        <f aca="false">COUNTIF(Albums!$B$2:$B$2811,A151)</f>
        <v>4</v>
      </c>
      <c r="I151" s="2"/>
      <c r="J151" s="2"/>
      <c r="K151" s="4"/>
    </row>
    <row r="152" customFormat="false" ht="15" hidden="false" customHeight="false" outlineLevel="0" collapsed="false">
      <c r="A152" s="4" t="s">
        <v>3725</v>
      </c>
      <c r="B152" s="4" t="s">
        <v>3728</v>
      </c>
      <c r="C152" s="4" t="s">
        <v>472</v>
      </c>
      <c r="D152" s="4" t="s">
        <v>21357</v>
      </c>
      <c r="E152" s="4" t="s">
        <v>3378</v>
      </c>
      <c r="F152" s="4" t="s">
        <v>20978</v>
      </c>
      <c r="G152" s="4" t="s">
        <v>21470</v>
      </c>
      <c r="H152" s="4" t="n">
        <f aca="false">COUNTIF(Albums!$B$2:$B$2811,A152)</f>
        <v>5</v>
      </c>
      <c r="I152" s="2"/>
      <c r="J152" s="2"/>
      <c r="K152" s="4"/>
    </row>
    <row r="153" customFormat="false" ht="15" hidden="false" customHeight="false" outlineLevel="0" collapsed="false">
      <c r="A153" s="4" t="s">
        <v>19446</v>
      </c>
      <c r="B153" s="4" t="s">
        <v>4855</v>
      </c>
      <c r="C153" s="4" t="s">
        <v>2133</v>
      </c>
      <c r="D153" s="4" t="s">
        <v>21471</v>
      </c>
      <c r="E153" s="4" t="s">
        <v>4508</v>
      </c>
      <c r="F153" s="4" t="s">
        <v>20978</v>
      </c>
      <c r="G153" s="4" t="s">
        <v>19445</v>
      </c>
      <c r="H153" s="4" t="n">
        <f aca="false">COUNTIF(Albums!$B$2:$B$2811,A153)</f>
        <v>1</v>
      </c>
      <c r="I153" s="2"/>
      <c r="J153" s="2"/>
      <c r="K153" s="4"/>
    </row>
    <row r="154" customFormat="false" ht="15" hidden="false" customHeight="false" outlineLevel="0" collapsed="false">
      <c r="A154" s="4" t="s">
        <v>19574</v>
      </c>
      <c r="B154" s="4" t="s">
        <v>353</v>
      </c>
      <c r="C154" s="4" t="s">
        <v>352</v>
      </c>
      <c r="D154" s="4" t="s">
        <v>21323</v>
      </c>
      <c r="E154" s="4" t="s">
        <v>1687</v>
      </c>
      <c r="F154" s="4" t="s">
        <v>20929</v>
      </c>
      <c r="G154" s="4" t="s">
        <v>19573</v>
      </c>
      <c r="H154" s="4" t="n">
        <f aca="false">COUNTIF(Albums!$B$2:$B$2811,A154)</f>
        <v>1</v>
      </c>
      <c r="I154" s="2"/>
      <c r="J154" s="2"/>
      <c r="K154" s="4"/>
    </row>
    <row r="155" customFormat="false" ht="15" hidden="false" customHeight="false" outlineLevel="0" collapsed="false">
      <c r="A155" s="4" t="s">
        <v>17531</v>
      </c>
      <c r="B155" s="4" t="s">
        <v>17536</v>
      </c>
      <c r="C155" s="4" t="s">
        <v>352</v>
      </c>
      <c r="D155" s="4" t="s">
        <v>21400</v>
      </c>
      <c r="E155" s="4" t="s">
        <v>17534</v>
      </c>
      <c r="F155" s="4" t="s">
        <v>21186</v>
      </c>
      <c r="G155" s="4" t="s">
        <v>17530</v>
      </c>
      <c r="H155" s="4" t="n">
        <f aca="false">COUNTIF(Albums!$B$2:$B$2811,A155)</f>
        <v>1</v>
      </c>
      <c r="I155" s="2"/>
      <c r="J155" s="2"/>
      <c r="K155" s="4"/>
    </row>
    <row r="156" customFormat="false" ht="15" hidden="false" customHeight="false" outlineLevel="0" collapsed="false">
      <c r="A156" s="4" t="s">
        <v>1912</v>
      </c>
      <c r="B156" s="4" t="s">
        <v>662</v>
      </c>
      <c r="C156" s="4" t="s">
        <v>472</v>
      </c>
      <c r="D156" s="4" t="s">
        <v>21472</v>
      </c>
      <c r="E156" s="4" t="s">
        <v>1592</v>
      </c>
      <c r="F156" s="4" t="s">
        <v>20978</v>
      </c>
      <c r="G156" s="4" t="s">
        <v>21473</v>
      </c>
      <c r="H156" s="4" t="n">
        <f aca="false">COUNTIF(Albums!$B$2:$B$2811,A156)</f>
        <v>2</v>
      </c>
      <c r="I156" s="2"/>
      <c r="J156" s="2"/>
      <c r="K156" s="4"/>
    </row>
    <row r="157" customFormat="false" ht="15" hidden="false" customHeight="false" outlineLevel="0" collapsed="false">
      <c r="A157" s="4" t="s">
        <v>18302</v>
      </c>
      <c r="B157" s="4" t="s">
        <v>10492</v>
      </c>
      <c r="C157" s="4" t="s">
        <v>10491</v>
      </c>
      <c r="D157" s="4" t="s">
        <v>21278</v>
      </c>
      <c r="E157" s="4" t="s">
        <v>11394</v>
      </c>
      <c r="F157" s="4" t="s">
        <v>20929</v>
      </c>
      <c r="G157" s="4" t="s">
        <v>18301</v>
      </c>
      <c r="H157" s="4" t="n">
        <f aca="false">COUNTIF(Albums!$B$2:$B$2811,A157)</f>
        <v>1</v>
      </c>
      <c r="I157" s="2"/>
      <c r="J157" s="2"/>
      <c r="K157" s="4"/>
    </row>
    <row r="158" customFormat="false" ht="15" hidden="false" customHeight="false" outlineLevel="0" collapsed="false">
      <c r="A158" s="4" t="s">
        <v>16953</v>
      </c>
      <c r="B158" s="4" t="s">
        <v>662</v>
      </c>
      <c r="C158" s="4" t="s">
        <v>753</v>
      </c>
      <c r="D158" s="4" t="s">
        <v>21474</v>
      </c>
      <c r="E158" s="4" t="s">
        <v>16811</v>
      </c>
      <c r="F158" s="4" t="s">
        <v>20929</v>
      </c>
      <c r="G158" s="4" t="s">
        <v>21475</v>
      </c>
      <c r="H158" s="4" t="n">
        <f aca="false">COUNTIF(Albums!$B$2:$B$2811,A158)</f>
        <v>5</v>
      </c>
      <c r="I158" s="2"/>
      <c r="J158" s="2"/>
      <c r="K158" s="4" t="s">
        <v>75</v>
      </c>
    </row>
    <row r="159" customFormat="false" ht="15" hidden="false" customHeight="false" outlineLevel="0" collapsed="false">
      <c r="A159" s="4" t="s">
        <v>39</v>
      </c>
      <c r="B159" s="4" t="s">
        <v>46</v>
      </c>
      <c r="C159" s="4" t="s">
        <v>45</v>
      </c>
      <c r="D159" s="4" t="s">
        <v>21476</v>
      </c>
      <c r="E159" s="4" t="s">
        <v>43</v>
      </c>
      <c r="F159" s="4" t="s">
        <v>20978</v>
      </c>
      <c r="G159" s="4" t="s">
        <v>38</v>
      </c>
      <c r="H159" s="4" t="n">
        <f aca="false">COUNTIF(Albums!$B$2:$B$2811,A159)</f>
        <v>1</v>
      </c>
      <c r="I159" s="2"/>
      <c r="J159" s="2"/>
      <c r="K159" s="4"/>
    </row>
    <row r="160" customFormat="false" ht="15" hidden="false" customHeight="false" outlineLevel="0" collapsed="false">
      <c r="A160" s="4" t="s">
        <v>12287</v>
      </c>
      <c r="B160" s="4" t="s">
        <v>353</v>
      </c>
      <c r="C160" s="4" t="s">
        <v>352</v>
      </c>
      <c r="D160" s="4" t="s">
        <v>21278</v>
      </c>
      <c r="E160" s="4" t="s">
        <v>11546</v>
      </c>
      <c r="F160" s="4" t="s">
        <v>20929</v>
      </c>
      <c r="G160" s="4" t="s">
        <v>12286</v>
      </c>
      <c r="H160" s="4" t="n">
        <f aca="false">COUNTIF(Albums!$B$2:$B$2811,A160)</f>
        <v>1</v>
      </c>
      <c r="I160" s="2"/>
      <c r="J160" s="2"/>
      <c r="K160" s="4"/>
    </row>
    <row r="161" customFormat="false" ht="15" hidden="false" customHeight="false" outlineLevel="0" collapsed="false">
      <c r="A161" s="4" t="s">
        <v>16937</v>
      </c>
      <c r="B161" s="4" t="s">
        <v>307</v>
      </c>
      <c r="C161" s="4" t="s">
        <v>45</v>
      </c>
      <c r="D161" s="4" t="s">
        <v>21278</v>
      </c>
      <c r="E161" s="4" t="s">
        <v>16811</v>
      </c>
      <c r="F161" s="4" t="s">
        <v>20929</v>
      </c>
      <c r="G161" s="4" t="s">
        <v>16936</v>
      </c>
      <c r="H161" s="4" t="n">
        <f aca="false">COUNTIF(Albums!$B$2:$B$2811,A161)</f>
        <v>1</v>
      </c>
      <c r="I161" s="2"/>
      <c r="J161" s="2"/>
      <c r="K161" s="4" t="s">
        <v>75</v>
      </c>
    </row>
    <row r="162" customFormat="false" ht="15" hidden="false" customHeight="false" outlineLevel="0" collapsed="false">
      <c r="A162" s="4" t="s">
        <v>20474</v>
      </c>
      <c r="B162" s="4" t="s">
        <v>12953</v>
      </c>
      <c r="C162" s="4" t="s">
        <v>887</v>
      </c>
      <c r="D162" s="4" t="s">
        <v>21330</v>
      </c>
      <c r="E162" s="4" t="s">
        <v>16811</v>
      </c>
      <c r="F162" s="4" t="s">
        <v>20929</v>
      </c>
      <c r="G162" s="4" t="s">
        <v>21477</v>
      </c>
      <c r="H162" s="4" t="n">
        <f aca="false">COUNTIF(Albums!$B$2:$B$2811,A162)</f>
        <v>4</v>
      </c>
      <c r="I162" s="2"/>
      <c r="J162" s="2"/>
      <c r="K162" s="4"/>
    </row>
    <row r="163" customFormat="false" ht="15" hidden="false" customHeight="false" outlineLevel="0" collapsed="false">
      <c r="A163" s="4" t="s">
        <v>19643</v>
      </c>
      <c r="B163" s="4" t="s">
        <v>316</v>
      </c>
      <c r="C163" s="4" t="s">
        <v>753</v>
      </c>
      <c r="D163" s="4" t="s">
        <v>21270</v>
      </c>
      <c r="E163" s="4" t="s">
        <v>5469</v>
      </c>
      <c r="F163" s="4" t="s">
        <v>20929</v>
      </c>
      <c r="G163" s="4" t="s">
        <v>19642</v>
      </c>
      <c r="H163" s="4" t="n">
        <f aca="false">COUNTIF(Albums!$B$2:$B$2811,A163)</f>
        <v>1</v>
      </c>
      <c r="I163" s="2"/>
      <c r="J163" s="2"/>
      <c r="K163" s="4"/>
    </row>
    <row r="164" customFormat="false" ht="15" hidden="false" customHeight="false" outlineLevel="0" collapsed="false">
      <c r="A164" s="4" t="s">
        <v>14212</v>
      </c>
      <c r="B164" s="4" t="s">
        <v>14215</v>
      </c>
      <c r="C164" s="4" t="s">
        <v>472</v>
      </c>
      <c r="D164" s="4" t="s">
        <v>21478</v>
      </c>
      <c r="E164" s="4" t="s">
        <v>14242</v>
      </c>
      <c r="F164" s="4" t="s">
        <v>20929</v>
      </c>
      <c r="G164" s="4" t="s">
        <v>21479</v>
      </c>
      <c r="H164" s="4" t="n">
        <f aca="false">COUNTIF(Albums!$B$2:$B$2811,A164)</f>
        <v>10</v>
      </c>
      <c r="I164" s="2"/>
      <c r="J164" s="2"/>
      <c r="K164" s="4"/>
    </row>
    <row r="165" customFormat="false" ht="15" hidden="false" customHeight="false" outlineLevel="0" collapsed="false">
      <c r="A165" s="4" t="s">
        <v>19651</v>
      </c>
      <c r="B165" s="4" t="s">
        <v>19654</v>
      </c>
      <c r="C165" s="4" t="s">
        <v>472</v>
      </c>
      <c r="D165" s="4" t="s">
        <v>21272</v>
      </c>
      <c r="E165" s="4" t="s">
        <v>16811</v>
      </c>
      <c r="F165" s="4" t="s">
        <v>20929</v>
      </c>
      <c r="G165" s="4" t="s">
        <v>19650</v>
      </c>
      <c r="H165" s="4" t="n">
        <f aca="false">COUNTIF(Albums!$B$2:$B$2811,A165)</f>
        <v>1</v>
      </c>
      <c r="I165" s="2"/>
      <c r="J165" s="2"/>
      <c r="K165" s="4"/>
    </row>
    <row r="166" customFormat="false" ht="15" hidden="false" customHeight="false" outlineLevel="0" collapsed="false">
      <c r="A166" s="4" t="s">
        <v>1928</v>
      </c>
      <c r="B166" s="4" t="s">
        <v>316</v>
      </c>
      <c r="C166" s="4" t="s">
        <v>753</v>
      </c>
      <c r="D166" s="4" t="s">
        <v>21480</v>
      </c>
      <c r="E166" s="4" t="s">
        <v>1592</v>
      </c>
      <c r="F166" s="4" t="s">
        <v>20978</v>
      </c>
      <c r="G166" s="4" t="s">
        <v>21481</v>
      </c>
      <c r="H166" s="4" t="n">
        <f aca="false">COUNTIF(Albums!$B$2:$B$2811,A166)</f>
        <v>2</v>
      </c>
      <c r="I166" s="2"/>
      <c r="J166" s="2"/>
      <c r="K166" s="4"/>
    </row>
    <row r="167" customFormat="false" ht="15" hidden="false" customHeight="false" outlineLevel="0" collapsed="false">
      <c r="A167" s="4" t="s">
        <v>13960</v>
      </c>
      <c r="B167" s="4" t="s">
        <v>597</v>
      </c>
      <c r="C167" s="4" t="s">
        <v>472</v>
      </c>
      <c r="D167" s="4" t="s">
        <v>21400</v>
      </c>
      <c r="E167" s="4" t="s">
        <v>470</v>
      </c>
      <c r="F167" s="4" t="s">
        <v>20978</v>
      </c>
      <c r="G167" s="4" t="s">
        <v>13959</v>
      </c>
      <c r="H167" s="4" t="n">
        <f aca="false">COUNTIF(Albums!$B$2:$B$2811,A167)</f>
        <v>1</v>
      </c>
      <c r="I167" s="2"/>
      <c r="J167" s="2"/>
      <c r="K167" s="4"/>
    </row>
    <row r="168" customFormat="false" ht="15" hidden="false" customHeight="false" outlineLevel="0" collapsed="false">
      <c r="A168" s="4" t="s">
        <v>13661</v>
      </c>
      <c r="B168" s="4" t="s">
        <v>1855</v>
      </c>
      <c r="C168" s="4" t="s">
        <v>93</v>
      </c>
      <c r="D168" s="4" t="s">
        <v>21482</v>
      </c>
      <c r="E168" s="4" t="s">
        <v>350</v>
      </c>
      <c r="F168" s="4" t="s">
        <v>20978</v>
      </c>
      <c r="G168" s="4" t="s">
        <v>21483</v>
      </c>
      <c r="H168" s="4" t="n">
        <f aca="false">COUNTIF(Albums!$B$2:$B$2811,A168)</f>
        <v>8</v>
      </c>
      <c r="I168" s="2"/>
      <c r="J168" s="2"/>
      <c r="K168" s="4" t="s">
        <v>75</v>
      </c>
    </row>
    <row r="169" customFormat="false" ht="15" hidden="false" customHeight="false" outlineLevel="0" collapsed="false">
      <c r="A169" s="4" t="s">
        <v>13709</v>
      </c>
      <c r="B169" s="4" t="s">
        <v>1855</v>
      </c>
      <c r="C169" s="4" t="s">
        <v>93</v>
      </c>
      <c r="D169" s="4" t="s">
        <v>21484</v>
      </c>
      <c r="E169" s="4" t="s">
        <v>350</v>
      </c>
      <c r="F169" s="4" t="s">
        <v>20978</v>
      </c>
      <c r="G169" s="4" t="s">
        <v>13708</v>
      </c>
      <c r="H169" s="4" t="n">
        <f aca="false">COUNTIF(Albums!$B$2:$B$2811,A169)</f>
        <v>1</v>
      </c>
      <c r="I169" s="2"/>
      <c r="J169" s="2"/>
      <c r="K169" s="4"/>
    </row>
    <row r="170" customFormat="false" ht="15" hidden="false" customHeight="false" outlineLevel="0" collapsed="false">
      <c r="A170" s="4" t="s">
        <v>18538</v>
      </c>
      <c r="B170" s="4" t="s">
        <v>18480</v>
      </c>
      <c r="C170" s="4" t="s">
        <v>887</v>
      </c>
      <c r="D170" s="4" t="s">
        <v>21485</v>
      </c>
      <c r="E170" s="4" t="s">
        <v>18463</v>
      </c>
      <c r="F170" s="4" t="s">
        <v>21186</v>
      </c>
      <c r="G170" s="4" t="s">
        <v>21486</v>
      </c>
      <c r="H170" s="4" t="n">
        <f aca="false">COUNTIF(Albums!$B$2:$B$2811,A170)</f>
        <v>2</v>
      </c>
      <c r="I170" s="2"/>
      <c r="J170" s="2"/>
      <c r="K170" s="4"/>
    </row>
    <row r="171" customFormat="false" ht="15" hidden="false" customHeight="false" outlineLevel="0" collapsed="false">
      <c r="A171" s="4" t="s">
        <v>15942</v>
      </c>
      <c r="B171" s="4" t="s">
        <v>15945</v>
      </c>
      <c r="C171" s="4" t="s">
        <v>45</v>
      </c>
      <c r="D171" s="4" t="s">
        <v>21487</v>
      </c>
      <c r="E171" s="4" t="s">
        <v>15507</v>
      </c>
      <c r="F171" s="4" t="s">
        <v>20978</v>
      </c>
      <c r="G171" s="4" t="s">
        <v>21488</v>
      </c>
      <c r="H171" s="4" t="n">
        <f aca="false">COUNTIF(Albums!$B$2:$B$2811,A171)</f>
        <v>3</v>
      </c>
      <c r="I171" s="2"/>
      <c r="J171" s="2"/>
      <c r="K171" s="4"/>
    </row>
    <row r="172" customFormat="false" ht="15" hidden="false" customHeight="false" outlineLevel="0" collapsed="false">
      <c r="A172" s="4" t="s">
        <v>15666</v>
      </c>
      <c r="B172" s="4" t="s">
        <v>8226</v>
      </c>
      <c r="C172" s="4" t="s">
        <v>93</v>
      </c>
      <c r="D172" s="4" t="s">
        <v>21474</v>
      </c>
      <c r="E172" s="4" t="s">
        <v>15507</v>
      </c>
      <c r="F172" s="4" t="s">
        <v>20978</v>
      </c>
      <c r="G172" s="4" t="s">
        <v>21489</v>
      </c>
      <c r="H172" s="4" t="n">
        <f aca="false">COUNTIF(Albums!$B$2:$B$2811,A172)</f>
        <v>8</v>
      </c>
      <c r="I172" s="2"/>
      <c r="J172" s="2"/>
      <c r="K172" s="4"/>
    </row>
    <row r="173" customFormat="false" ht="15" hidden="false" customHeight="false" outlineLevel="0" collapsed="false">
      <c r="A173" s="4" t="s">
        <v>8659</v>
      </c>
      <c r="B173" s="4" t="s">
        <v>131</v>
      </c>
      <c r="C173" s="4" t="s">
        <v>45</v>
      </c>
      <c r="D173" s="4" t="s">
        <v>21490</v>
      </c>
      <c r="E173" s="4" t="s">
        <v>8469</v>
      </c>
      <c r="F173" s="4" t="s">
        <v>20978</v>
      </c>
      <c r="G173" s="4" t="s">
        <v>21491</v>
      </c>
      <c r="H173" s="4" t="n">
        <f aca="false">COUNTIF(Albums!$B$2:$B$2811,A173)</f>
        <v>2</v>
      </c>
      <c r="I173" s="2"/>
      <c r="J173" s="2"/>
      <c r="K173" s="4"/>
    </row>
    <row r="174" customFormat="false" ht="15" hidden="false" customHeight="false" outlineLevel="0" collapsed="false">
      <c r="A174" s="4" t="s">
        <v>18310</v>
      </c>
      <c r="B174" s="4" t="s">
        <v>131</v>
      </c>
      <c r="C174" s="4" t="s">
        <v>45</v>
      </c>
      <c r="D174" s="4" t="s">
        <v>21323</v>
      </c>
      <c r="E174" s="4" t="s">
        <v>11394</v>
      </c>
      <c r="F174" s="4" t="s">
        <v>20929</v>
      </c>
      <c r="G174" s="4" t="s">
        <v>18309</v>
      </c>
      <c r="H174" s="4" t="n">
        <f aca="false">COUNTIF(Albums!$B$2:$B$2811,A174)</f>
        <v>1</v>
      </c>
      <c r="I174" s="2"/>
      <c r="J174" s="2"/>
      <c r="K174" s="4"/>
    </row>
    <row r="175" customFormat="false" ht="15" hidden="false" customHeight="false" outlineLevel="0" collapsed="false">
      <c r="A175" s="4" t="s">
        <v>18318</v>
      </c>
      <c r="B175" s="4" t="s">
        <v>353</v>
      </c>
      <c r="C175" s="4" t="s">
        <v>352</v>
      </c>
      <c r="D175" s="4" t="s">
        <v>21369</v>
      </c>
      <c r="E175" s="4" t="s">
        <v>11394</v>
      </c>
      <c r="F175" s="4" t="s">
        <v>20929</v>
      </c>
      <c r="G175" s="4" t="s">
        <v>18317</v>
      </c>
      <c r="H175" s="4" t="n">
        <f aca="false">COUNTIF(Albums!$B$2:$B$2811,A175)</f>
        <v>1</v>
      </c>
      <c r="I175" s="2"/>
      <c r="J175" s="2"/>
      <c r="K175" s="4"/>
    </row>
    <row r="176" customFormat="false" ht="15" hidden="false" customHeight="false" outlineLevel="0" collapsed="false">
      <c r="A176" s="4" t="s">
        <v>8146</v>
      </c>
      <c r="B176" s="4" t="s">
        <v>131</v>
      </c>
      <c r="C176" s="4" t="s">
        <v>45</v>
      </c>
      <c r="D176" s="4" t="s">
        <v>21459</v>
      </c>
      <c r="E176" s="4" t="s">
        <v>7783</v>
      </c>
      <c r="F176" s="4" t="s">
        <v>20978</v>
      </c>
      <c r="G176" s="4" t="s">
        <v>8145</v>
      </c>
      <c r="H176" s="4" t="n">
        <f aca="false">COUNTIF(Albums!$B$2:$B$2811,A176)</f>
        <v>1</v>
      </c>
      <c r="I176" s="2"/>
      <c r="J176" s="2"/>
      <c r="K176" s="4"/>
    </row>
    <row r="177" customFormat="false" ht="15" hidden="false" customHeight="false" outlineLevel="0" collapsed="false">
      <c r="A177" s="4" t="s">
        <v>12711</v>
      </c>
      <c r="B177" s="4" t="s">
        <v>12714</v>
      </c>
      <c r="C177" s="4" t="s">
        <v>887</v>
      </c>
      <c r="D177" s="4" t="s">
        <v>21430</v>
      </c>
      <c r="E177" s="4" t="s">
        <v>11394</v>
      </c>
      <c r="F177" s="4" t="s">
        <v>20929</v>
      </c>
      <c r="G177" s="4" t="s">
        <v>21492</v>
      </c>
      <c r="H177" s="4" t="n">
        <f aca="false">COUNTIF(Albums!$B$2:$B$2811,A177)</f>
        <v>4</v>
      </c>
      <c r="I177" s="2"/>
      <c r="J177" s="2"/>
      <c r="K177" s="4" t="s">
        <v>75</v>
      </c>
    </row>
    <row r="178" customFormat="false" ht="15" hidden="false" customHeight="false" outlineLevel="0" collapsed="false">
      <c r="A178" s="4" t="s">
        <v>853</v>
      </c>
      <c r="B178" s="4" t="s">
        <v>316</v>
      </c>
      <c r="C178" s="4" t="s">
        <v>753</v>
      </c>
      <c r="D178" s="4" t="s">
        <v>21493</v>
      </c>
      <c r="E178" s="4" t="s">
        <v>470</v>
      </c>
      <c r="F178" s="4" t="s">
        <v>20978</v>
      </c>
      <c r="G178" s="4" t="s">
        <v>21494</v>
      </c>
      <c r="H178" s="4" t="n">
        <f aca="false">COUNTIF(Albums!$B$2:$B$2811,A178)</f>
        <v>2</v>
      </c>
      <c r="I178" s="2"/>
      <c r="J178" s="2"/>
      <c r="K178" s="4"/>
    </row>
    <row r="179" customFormat="false" ht="15" hidden="false" customHeight="false" outlineLevel="0" collapsed="false">
      <c r="A179" s="4" t="s">
        <v>4460</v>
      </c>
      <c r="B179" s="4" t="s">
        <v>4462</v>
      </c>
      <c r="C179" s="4" t="s">
        <v>352</v>
      </c>
      <c r="D179" s="4" t="s">
        <v>21495</v>
      </c>
      <c r="E179" s="4" t="s">
        <v>4052</v>
      </c>
      <c r="F179" s="4" t="s">
        <v>20978</v>
      </c>
      <c r="G179" s="4" t="s">
        <v>21496</v>
      </c>
      <c r="H179" s="4" t="n">
        <f aca="false">COUNTIF(Albums!$B$2:$B$2811,A179)</f>
        <v>2</v>
      </c>
      <c r="I179" s="2"/>
      <c r="J179" s="2"/>
      <c r="K179" s="4"/>
    </row>
    <row r="180" customFormat="false" ht="15" hidden="false" customHeight="false" outlineLevel="0" collapsed="false">
      <c r="A180" s="4" t="s">
        <v>11774</v>
      </c>
      <c r="B180" s="4" t="s">
        <v>11777</v>
      </c>
      <c r="C180" s="4" t="s">
        <v>753</v>
      </c>
      <c r="D180" s="4" t="s">
        <v>21278</v>
      </c>
      <c r="E180" s="4" t="s">
        <v>11259</v>
      </c>
      <c r="F180" s="4" t="s">
        <v>20929</v>
      </c>
      <c r="G180" s="4" t="s">
        <v>11773</v>
      </c>
      <c r="H180" s="4" t="n">
        <f aca="false">COUNTIF(Albums!$B$2:$B$2811,A180)</f>
        <v>1</v>
      </c>
      <c r="I180" s="2"/>
      <c r="J180" s="2"/>
      <c r="K180" s="4"/>
    </row>
    <row r="181" customFormat="false" ht="15" hidden="false" customHeight="false" outlineLevel="0" collapsed="false">
      <c r="A181" s="4" t="s">
        <v>4552</v>
      </c>
      <c r="B181" s="4" t="s">
        <v>4509</v>
      </c>
      <c r="C181" s="4" t="s">
        <v>2133</v>
      </c>
      <c r="D181" s="4" t="s">
        <v>21497</v>
      </c>
      <c r="E181" s="4" t="s">
        <v>4508</v>
      </c>
      <c r="F181" s="4" t="s">
        <v>20978</v>
      </c>
      <c r="G181" s="4" t="s">
        <v>21498</v>
      </c>
      <c r="H181" s="4" t="n">
        <f aca="false">COUNTIF(Albums!$B$2:$B$2811,A181)</f>
        <v>4</v>
      </c>
      <c r="I181" s="2"/>
      <c r="J181" s="2"/>
      <c r="K181" s="4"/>
    </row>
    <row r="182" customFormat="false" ht="15" hidden="false" customHeight="false" outlineLevel="0" collapsed="false">
      <c r="A182" s="4" t="s">
        <v>17042</v>
      </c>
      <c r="B182" s="4" t="s">
        <v>12684</v>
      </c>
      <c r="C182" s="4" t="s">
        <v>2133</v>
      </c>
      <c r="D182" s="4" t="s">
        <v>21499</v>
      </c>
      <c r="E182" s="4" t="s">
        <v>16811</v>
      </c>
      <c r="F182" s="4" t="s">
        <v>20929</v>
      </c>
      <c r="G182" s="4" t="s">
        <v>21500</v>
      </c>
      <c r="H182" s="4" t="n">
        <f aca="false">COUNTIF(Albums!$B$2:$B$2811,A182)</f>
        <v>2</v>
      </c>
      <c r="I182" s="2"/>
      <c r="J182" s="2"/>
      <c r="K182" s="4"/>
    </row>
    <row r="183" customFormat="false" ht="15" hidden="false" customHeight="false" outlineLevel="0" collapsed="false">
      <c r="A183" s="4" t="s">
        <v>4079</v>
      </c>
      <c r="B183" s="4" t="s">
        <v>167</v>
      </c>
      <c r="C183" s="4" t="s">
        <v>45</v>
      </c>
      <c r="D183" s="4" t="s">
        <v>21384</v>
      </c>
      <c r="E183" s="4" t="s">
        <v>4052</v>
      </c>
      <c r="F183" s="4" t="s">
        <v>20978</v>
      </c>
      <c r="G183" s="4" t="s">
        <v>4078</v>
      </c>
      <c r="H183" s="4" t="n">
        <f aca="false">COUNTIF(Albums!$B$2:$B$2811,A183)</f>
        <v>1</v>
      </c>
      <c r="I183" s="2"/>
      <c r="J183" s="2"/>
      <c r="K183" s="4"/>
    </row>
    <row r="184" customFormat="false" ht="15" hidden="false" customHeight="false" outlineLevel="0" collapsed="false">
      <c r="A184" s="4" t="s">
        <v>3357</v>
      </c>
      <c r="B184" s="4" t="s">
        <v>3313</v>
      </c>
      <c r="C184" s="4" t="s">
        <v>472</v>
      </c>
      <c r="D184" s="4" t="s">
        <v>21501</v>
      </c>
      <c r="E184" s="4" t="s">
        <v>3111</v>
      </c>
      <c r="F184" s="4" t="s">
        <v>20978</v>
      </c>
      <c r="G184" s="4" t="s">
        <v>3356</v>
      </c>
      <c r="H184" s="4" t="n">
        <f aca="false">COUNTIF(Albums!$B$2:$B$2811,A184)</f>
        <v>1</v>
      </c>
      <c r="I184" s="2"/>
      <c r="J184" s="2"/>
      <c r="K184" s="4"/>
    </row>
    <row r="185" customFormat="false" ht="15" hidden="false" customHeight="false" outlineLevel="0" collapsed="false">
      <c r="A185" s="4" t="s">
        <v>16289</v>
      </c>
      <c r="B185" s="4" t="s">
        <v>1565</v>
      </c>
      <c r="C185" s="4" t="s">
        <v>472</v>
      </c>
      <c r="D185" s="4" t="s">
        <v>21502</v>
      </c>
      <c r="E185" s="4" t="s">
        <v>14242</v>
      </c>
      <c r="F185" s="4" t="s">
        <v>20929</v>
      </c>
      <c r="G185" s="4" t="s">
        <v>21503</v>
      </c>
      <c r="H185" s="4" t="n">
        <f aca="false">COUNTIF(Albums!$B$2:$B$2811,A185)</f>
        <v>4</v>
      </c>
      <c r="I185" s="2"/>
      <c r="J185" s="2"/>
      <c r="K185" s="4"/>
    </row>
    <row r="186" customFormat="false" ht="15" hidden="false" customHeight="false" outlineLevel="0" collapsed="false">
      <c r="A186" s="4" t="s">
        <v>19973</v>
      </c>
      <c r="B186" s="4" t="s">
        <v>10492</v>
      </c>
      <c r="C186" s="4" t="s">
        <v>10491</v>
      </c>
      <c r="D186" s="4" t="s">
        <v>21504</v>
      </c>
      <c r="E186" s="4" t="s">
        <v>14242</v>
      </c>
      <c r="F186" s="4" t="s">
        <v>20929</v>
      </c>
      <c r="G186" s="4" t="s">
        <v>21505</v>
      </c>
      <c r="H186" s="4" t="n">
        <f aca="false">COUNTIF(Albums!$B$2:$B$2811,A186)</f>
        <v>2</v>
      </c>
      <c r="I186" s="2"/>
      <c r="J186" s="2"/>
      <c r="K186" s="4"/>
    </row>
    <row r="187" customFormat="false" ht="15" hidden="false" customHeight="false" outlineLevel="0" collapsed="false">
      <c r="A187" s="4" t="s">
        <v>6413</v>
      </c>
      <c r="B187" s="4" t="s">
        <v>1565</v>
      </c>
      <c r="C187" s="4" t="s">
        <v>472</v>
      </c>
      <c r="D187" s="4" t="s">
        <v>21506</v>
      </c>
      <c r="E187" s="4" t="s">
        <v>6070</v>
      </c>
      <c r="F187" s="4" t="s">
        <v>20978</v>
      </c>
      <c r="G187" s="4" t="s">
        <v>21507</v>
      </c>
      <c r="H187" s="4" t="n">
        <f aca="false">COUNTIF(Albums!$B$2:$B$2811,A187)</f>
        <v>2</v>
      </c>
      <c r="I187" s="2"/>
      <c r="J187" s="2"/>
      <c r="K187" s="4"/>
    </row>
    <row r="188" customFormat="false" ht="15" hidden="false" customHeight="false" outlineLevel="0" collapsed="false">
      <c r="A188" s="4" t="s">
        <v>2628</v>
      </c>
      <c r="B188" s="4" t="s">
        <v>2630</v>
      </c>
      <c r="C188" s="4" t="s">
        <v>45</v>
      </c>
      <c r="D188" s="4" t="s">
        <v>21275</v>
      </c>
      <c r="E188" s="4" t="s">
        <v>2160</v>
      </c>
      <c r="F188" s="4" t="s">
        <v>20978</v>
      </c>
      <c r="G188" s="4" t="s">
        <v>2627</v>
      </c>
      <c r="H188" s="4" t="n">
        <f aca="false">COUNTIF(Albums!$B$2:$B$2811,A188)</f>
        <v>1</v>
      </c>
      <c r="I188" s="2"/>
      <c r="J188" s="2"/>
      <c r="K188" s="4"/>
    </row>
    <row r="189" customFormat="false" ht="15" hidden="false" customHeight="false" outlineLevel="0" collapsed="false">
      <c r="A189" s="4" t="s">
        <v>4820</v>
      </c>
      <c r="B189" s="4" t="s">
        <v>4598</v>
      </c>
      <c r="C189" s="4" t="s">
        <v>2133</v>
      </c>
      <c r="D189" s="4" t="s">
        <v>21501</v>
      </c>
      <c r="E189" s="4" t="s">
        <v>4508</v>
      </c>
      <c r="F189" s="4" t="s">
        <v>20978</v>
      </c>
      <c r="G189" s="4" t="s">
        <v>4819</v>
      </c>
      <c r="H189" s="4" t="n">
        <f aca="false">COUNTIF(Albums!$B$2:$B$2811,A189)</f>
        <v>1</v>
      </c>
      <c r="I189" s="2"/>
      <c r="J189" s="2"/>
      <c r="K189" s="4"/>
    </row>
    <row r="190" customFormat="false" ht="15" hidden="false" customHeight="false" outlineLevel="0" collapsed="false">
      <c r="A190" s="4" t="s">
        <v>4408</v>
      </c>
      <c r="B190" s="4" t="s">
        <v>316</v>
      </c>
      <c r="C190" s="4" t="s">
        <v>753</v>
      </c>
      <c r="D190" s="4" t="s">
        <v>21342</v>
      </c>
      <c r="E190" s="4" t="s">
        <v>4052</v>
      </c>
      <c r="F190" s="4" t="s">
        <v>20978</v>
      </c>
      <c r="G190" s="4" t="s">
        <v>4407</v>
      </c>
      <c r="H190" s="4" t="n">
        <f aca="false">COUNTIF(Albums!$B$2:$B$2811,A190)</f>
        <v>1</v>
      </c>
      <c r="I190" s="2"/>
      <c r="J190" s="2"/>
      <c r="K190" s="4"/>
    </row>
    <row r="191" customFormat="false" ht="15" hidden="false" customHeight="false" outlineLevel="0" collapsed="false">
      <c r="A191" s="4" t="s">
        <v>17243</v>
      </c>
      <c r="B191" s="4" t="s">
        <v>131</v>
      </c>
      <c r="C191" s="4" t="s">
        <v>45</v>
      </c>
      <c r="D191" s="4" t="s">
        <v>21290</v>
      </c>
      <c r="E191" s="4" t="s">
        <v>17205</v>
      </c>
      <c r="F191" s="4" t="s">
        <v>21186</v>
      </c>
      <c r="G191" s="4" t="s">
        <v>17242</v>
      </c>
      <c r="H191" s="4" t="n">
        <f aca="false">COUNTIF(Albums!$B$2:$B$2811,A191)</f>
        <v>1</v>
      </c>
      <c r="I191" s="2"/>
      <c r="J191" s="2"/>
      <c r="K191" s="4"/>
    </row>
    <row r="192" customFormat="false" ht="15" hidden="false" customHeight="false" outlineLevel="0" collapsed="false">
      <c r="A192" s="4" t="s">
        <v>19350</v>
      </c>
      <c r="B192" s="4" t="s">
        <v>754</v>
      </c>
      <c r="C192" s="4" t="s">
        <v>753</v>
      </c>
      <c r="D192" s="4" t="s">
        <v>21508</v>
      </c>
      <c r="E192" s="4" t="s">
        <v>3378</v>
      </c>
      <c r="F192" s="4" t="s">
        <v>20978</v>
      </c>
      <c r="G192" s="4" t="s">
        <v>19349</v>
      </c>
      <c r="H192" s="4" t="n">
        <f aca="false">COUNTIF(Albums!$B$2:$B$2811,A192)</f>
        <v>1</v>
      </c>
      <c r="I192" s="2"/>
      <c r="J192" s="2"/>
      <c r="K192" s="4"/>
    </row>
    <row r="193" customFormat="false" ht="15" hidden="false" customHeight="false" outlineLevel="0" collapsed="false">
      <c r="A193" s="4" t="s">
        <v>11247</v>
      </c>
      <c r="B193" s="4" t="s">
        <v>11250</v>
      </c>
      <c r="C193" s="4" t="s">
        <v>472</v>
      </c>
      <c r="D193" s="4" t="s">
        <v>21290</v>
      </c>
      <c r="E193" s="4" t="s">
        <v>10381</v>
      </c>
      <c r="F193" s="4" t="s">
        <v>20978</v>
      </c>
      <c r="G193" s="4" t="s">
        <v>11246</v>
      </c>
      <c r="H193" s="4" t="n">
        <f aca="false">COUNTIF(Albums!$B$2:$B$2811,A193)</f>
        <v>1</v>
      </c>
      <c r="I193" s="2"/>
      <c r="J193" s="2"/>
      <c r="K193" s="4"/>
    </row>
    <row r="194" customFormat="false" ht="15" hidden="false" customHeight="false" outlineLevel="0" collapsed="false">
      <c r="A194" s="4" t="s">
        <v>10713</v>
      </c>
      <c r="B194" s="4" t="s">
        <v>10715</v>
      </c>
      <c r="C194" s="4" t="s">
        <v>887</v>
      </c>
      <c r="D194" s="4" t="s">
        <v>21297</v>
      </c>
      <c r="E194" s="4" t="s">
        <v>10381</v>
      </c>
      <c r="F194" s="4" t="s">
        <v>20978</v>
      </c>
      <c r="G194" s="4" t="s">
        <v>10712</v>
      </c>
      <c r="H194" s="4" t="n">
        <f aca="false">COUNTIF(Albums!$B$2:$B$2811,A194)</f>
        <v>1</v>
      </c>
      <c r="I194" s="2"/>
      <c r="J194" s="2"/>
      <c r="K194" s="4"/>
    </row>
    <row r="195" customFormat="false" ht="15" hidden="false" customHeight="false" outlineLevel="0" collapsed="false">
      <c r="A195" s="4" t="s">
        <v>18995</v>
      </c>
      <c r="B195" s="4" t="s">
        <v>1565</v>
      </c>
      <c r="C195" s="4" t="s">
        <v>472</v>
      </c>
      <c r="D195" s="4" t="s">
        <v>21509</v>
      </c>
      <c r="E195" s="4" t="s">
        <v>18925</v>
      </c>
      <c r="F195" s="4" t="s">
        <v>21186</v>
      </c>
      <c r="G195" s="4" t="s">
        <v>18994</v>
      </c>
      <c r="H195" s="4" t="n">
        <f aca="false">COUNTIF(Albums!$B$2:$B$2811,A195)</f>
        <v>1</v>
      </c>
      <c r="I195" s="2"/>
      <c r="J195" s="2"/>
      <c r="K195" s="4"/>
    </row>
    <row r="196" customFormat="false" ht="15" hidden="false" customHeight="false" outlineLevel="0" collapsed="false">
      <c r="A196" s="4" t="s">
        <v>20101</v>
      </c>
      <c r="B196" s="4" t="s">
        <v>1565</v>
      </c>
      <c r="C196" s="4" t="s">
        <v>472</v>
      </c>
      <c r="D196" s="4" t="s">
        <v>21510</v>
      </c>
      <c r="E196" s="4" t="s">
        <v>14242</v>
      </c>
      <c r="F196" s="4" t="s">
        <v>20929</v>
      </c>
      <c r="G196" s="4" t="s">
        <v>20100</v>
      </c>
      <c r="H196" s="4" t="n">
        <f aca="false">COUNTIF(Albums!$B$2:$B$2811,A196)</f>
        <v>1</v>
      </c>
      <c r="I196" s="2"/>
      <c r="J196" s="2"/>
      <c r="K196" s="4"/>
    </row>
    <row r="197" customFormat="false" ht="15" hidden="false" customHeight="false" outlineLevel="0" collapsed="false">
      <c r="A197" s="4" t="s">
        <v>18977</v>
      </c>
      <c r="B197" s="4" t="s">
        <v>10674</v>
      </c>
      <c r="C197" s="4" t="s">
        <v>887</v>
      </c>
      <c r="D197" s="4" t="s">
        <v>21269</v>
      </c>
      <c r="E197" s="4" t="s">
        <v>18925</v>
      </c>
      <c r="F197" s="4" t="s">
        <v>21186</v>
      </c>
      <c r="G197" s="4" t="s">
        <v>18976</v>
      </c>
      <c r="H197" s="4" t="n">
        <f aca="false">COUNTIF(Albums!$B$2:$B$2811,A197)</f>
        <v>1</v>
      </c>
      <c r="I197" s="2"/>
      <c r="J197" s="2"/>
      <c r="K197" s="4"/>
    </row>
    <row r="198" customFormat="false" ht="15" hidden="false" customHeight="false" outlineLevel="0" collapsed="false">
      <c r="A198" s="4" t="s">
        <v>4505</v>
      </c>
      <c r="B198" s="4" t="s">
        <v>4509</v>
      </c>
      <c r="C198" s="4" t="s">
        <v>2133</v>
      </c>
      <c r="D198" s="4" t="s">
        <v>21511</v>
      </c>
      <c r="E198" s="4" t="s">
        <v>4508</v>
      </c>
      <c r="F198" s="4" t="s">
        <v>20978</v>
      </c>
      <c r="G198" s="4" t="s">
        <v>21512</v>
      </c>
      <c r="H198" s="4" t="n">
        <f aca="false">COUNTIF(Albums!$B$2:$B$2811,A198)</f>
        <v>6</v>
      </c>
      <c r="I198" s="2"/>
      <c r="J198" s="2"/>
      <c r="K198" s="4" t="s">
        <v>75</v>
      </c>
    </row>
    <row r="199" customFormat="false" ht="15" hidden="false" customHeight="false" outlineLevel="0" collapsed="false">
      <c r="A199" s="4" t="s">
        <v>19789</v>
      </c>
      <c r="B199" s="4" t="s">
        <v>18926</v>
      </c>
      <c r="C199" s="4" t="s">
        <v>753</v>
      </c>
      <c r="D199" s="4" t="s">
        <v>21270</v>
      </c>
      <c r="E199" s="4" t="s">
        <v>11259</v>
      </c>
      <c r="F199" s="4" t="s">
        <v>20929</v>
      </c>
      <c r="G199" s="4" t="s">
        <v>19788</v>
      </c>
      <c r="H199" s="4" t="n">
        <f aca="false">COUNTIF(Albums!$B$2:$B$2811,A199)</f>
        <v>1</v>
      </c>
      <c r="I199" s="2"/>
      <c r="J199" s="2"/>
      <c r="K199" s="4"/>
    </row>
    <row r="200" customFormat="false" ht="15" hidden="false" customHeight="false" outlineLevel="0" collapsed="false">
      <c r="A200" s="4" t="s">
        <v>14544</v>
      </c>
      <c r="B200" s="4" t="s">
        <v>754</v>
      </c>
      <c r="C200" s="4" t="s">
        <v>753</v>
      </c>
      <c r="D200" s="4" t="s">
        <v>21316</v>
      </c>
      <c r="E200" s="4" t="s">
        <v>9653</v>
      </c>
      <c r="F200" s="4" t="s">
        <v>20978</v>
      </c>
      <c r="G200" s="4" t="s">
        <v>14543</v>
      </c>
      <c r="H200" s="4" t="n">
        <f aca="false">COUNTIF(Albums!$B$2:$B$2811,A200)</f>
        <v>1</v>
      </c>
      <c r="I200" s="2"/>
      <c r="J200" s="2"/>
      <c r="K200" s="4"/>
    </row>
    <row r="201" customFormat="false" ht="15" hidden="false" customHeight="false" outlineLevel="0" collapsed="false">
      <c r="A201" s="4" t="s">
        <v>13533</v>
      </c>
      <c r="B201" s="4" t="s">
        <v>754</v>
      </c>
      <c r="C201" s="4" t="s">
        <v>753</v>
      </c>
      <c r="D201" s="4" t="s">
        <v>21278</v>
      </c>
      <c r="E201" s="4" t="s">
        <v>1687</v>
      </c>
      <c r="F201" s="4" t="s">
        <v>20929</v>
      </c>
      <c r="G201" s="4" t="s">
        <v>13532</v>
      </c>
      <c r="H201" s="4" t="n">
        <f aca="false">COUNTIF(Albums!$B$2:$B$2811,A201)</f>
        <v>1</v>
      </c>
      <c r="I201" s="2"/>
      <c r="J201" s="2"/>
      <c r="K201" s="4"/>
    </row>
    <row r="202" customFormat="false" ht="15" hidden="false" customHeight="false" outlineLevel="0" collapsed="false">
      <c r="A202" s="4" t="s">
        <v>18791</v>
      </c>
      <c r="B202" s="4" t="s">
        <v>10715</v>
      </c>
      <c r="C202" s="4" t="s">
        <v>887</v>
      </c>
      <c r="D202" s="4" t="s">
        <v>21451</v>
      </c>
      <c r="E202" s="4" t="s">
        <v>18762</v>
      </c>
      <c r="F202" s="4" t="s">
        <v>21186</v>
      </c>
      <c r="G202" s="4" t="s">
        <v>21513</v>
      </c>
      <c r="H202" s="4" t="n">
        <f aca="false">COUNTIF(Albums!$B$2:$B$2811,A202)</f>
        <v>3</v>
      </c>
      <c r="I202" s="2"/>
      <c r="J202" s="2"/>
      <c r="K202" s="4" t="s">
        <v>75</v>
      </c>
    </row>
    <row r="203" customFormat="false" ht="15" hidden="false" customHeight="false" outlineLevel="0" collapsed="false">
      <c r="A203" s="4" t="s">
        <v>18508</v>
      </c>
      <c r="B203" s="4" t="s">
        <v>18510</v>
      </c>
      <c r="C203" s="4" t="s">
        <v>887</v>
      </c>
      <c r="D203" s="4" t="s">
        <v>21514</v>
      </c>
      <c r="E203" s="4" t="s">
        <v>18463</v>
      </c>
      <c r="F203" s="4" t="s">
        <v>21186</v>
      </c>
      <c r="G203" s="4" t="s">
        <v>21515</v>
      </c>
      <c r="H203" s="4" t="n">
        <f aca="false">COUNTIF(Albums!$B$2:$B$2811,A203)</f>
        <v>2</v>
      </c>
      <c r="I203" s="2"/>
      <c r="J203" s="2"/>
      <c r="K203" s="4"/>
    </row>
    <row r="204" customFormat="false" ht="15" hidden="false" customHeight="false" outlineLevel="0" collapsed="false">
      <c r="A204" s="4" t="s">
        <v>1749</v>
      </c>
      <c r="B204" s="4" t="s">
        <v>316</v>
      </c>
      <c r="C204" s="4" t="s">
        <v>753</v>
      </c>
      <c r="D204" s="4" t="s">
        <v>21516</v>
      </c>
      <c r="E204" s="4" t="s">
        <v>1592</v>
      </c>
      <c r="F204" s="4" t="s">
        <v>20978</v>
      </c>
      <c r="G204" s="4" t="s">
        <v>21517</v>
      </c>
      <c r="H204" s="4" t="n">
        <f aca="false">COUNTIF(Albums!$B$2:$B$2811,A204)</f>
        <v>3</v>
      </c>
      <c r="I204" s="2"/>
      <c r="J204" s="2"/>
      <c r="K204" s="4" t="s">
        <v>75</v>
      </c>
    </row>
    <row r="205" customFormat="false" ht="15" hidden="false" customHeight="false" outlineLevel="0" collapsed="false">
      <c r="A205" s="4" t="s">
        <v>15758</v>
      </c>
      <c r="B205" s="4" t="s">
        <v>15761</v>
      </c>
      <c r="C205" s="4" t="s">
        <v>93</v>
      </c>
      <c r="D205" s="4" t="s">
        <v>21518</v>
      </c>
      <c r="E205" s="4" t="s">
        <v>15507</v>
      </c>
      <c r="F205" s="4" t="s">
        <v>20978</v>
      </c>
      <c r="G205" s="4" t="s">
        <v>21519</v>
      </c>
      <c r="H205" s="4" t="n">
        <f aca="false">COUNTIF(Albums!$B$2:$B$2811,A205)</f>
        <v>3</v>
      </c>
      <c r="I205" s="2"/>
      <c r="J205" s="2"/>
      <c r="K205" s="4"/>
    </row>
    <row r="206" customFormat="false" ht="15" hidden="false" customHeight="false" outlineLevel="0" collapsed="false">
      <c r="A206" s="4" t="s">
        <v>17287</v>
      </c>
      <c r="B206" s="4" t="s">
        <v>17290</v>
      </c>
      <c r="C206" s="4" t="s">
        <v>93</v>
      </c>
      <c r="D206" s="4" t="s">
        <v>21285</v>
      </c>
      <c r="E206" s="4" t="s">
        <v>17205</v>
      </c>
      <c r="F206" s="4" t="s">
        <v>21186</v>
      </c>
      <c r="G206" s="4" t="s">
        <v>17286</v>
      </c>
      <c r="H206" s="4" t="n">
        <f aca="false">COUNTIF(Albums!$B$2:$B$2811,A206)</f>
        <v>1</v>
      </c>
      <c r="I206" s="2"/>
      <c r="J206" s="2"/>
      <c r="K206" s="4"/>
    </row>
    <row r="207" customFormat="false" ht="15" hidden="false" customHeight="false" outlineLevel="0" collapsed="false">
      <c r="A207" s="4" t="s">
        <v>11947</v>
      </c>
      <c r="B207" s="4" t="s">
        <v>10189</v>
      </c>
      <c r="C207" s="4" t="s">
        <v>516</v>
      </c>
      <c r="D207" s="4" t="s">
        <v>21520</v>
      </c>
      <c r="E207" s="4" t="s">
        <v>5469</v>
      </c>
      <c r="F207" s="4" t="s">
        <v>20929</v>
      </c>
      <c r="G207" s="4" t="s">
        <v>21521</v>
      </c>
      <c r="H207" s="4" t="n">
        <f aca="false">COUNTIF(Albums!$B$2:$B$2811,A207)</f>
        <v>2</v>
      </c>
      <c r="I207" s="2"/>
      <c r="J207" s="2"/>
      <c r="K207" s="4" t="s">
        <v>75</v>
      </c>
    </row>
    <row r="208" customFormat="false" ht="15" hidden="false" customHeight="false" outlineLevel="0" collapsed="false">
      <c r="A208" s="4" t="s">
        <v>20042</v>
      </c>
      <c r="B208" s="4" t="s">
        <v>1565</v>
      </c>
      <c r="C208" s="4" t="s">
        <v>472</v>
      </c>
      <c r="D208" s="4" t="s">
        <v>21270</v>
      </c>
      <c r="E208" s="4" t="s">
        <v>14242</v>
      </c>
      <c r="F208" s="4" t="s">
        <v>20929</v>
      </c>
      <c r="G208" s="4" t="s">
        <v>20041</v>
      </c>
      <c r="H208" s="4" t="n">
        <f aca="false">COUNTIF(Albums!$B$2:$B$2811,A208)</f>
        <v>1</v>
      </c>
      <c r="I208" s="2"/>
      <c r="J208" s="2"/>
      <c r="K208" s="4"/>
    </row>
    <row r="209" customFormat="false" ht="15" hidden="false" customHeight="false" outlineLevel="0" collapsed="false">
      <c r="A209" s="4" t="s">
        <v>15631</v>
      </c>
      <c r="B209" s="4" t="s">
        <v>15634</v>
      </c>
      <c r="C209" s="4" t="s">
        <v>887</v>
      </c>
      <c r="D209" s="4" t="s">
        <v>21522</v>
      </c>
      <c r="E209" s="4" t="s">
        <v>15507</v>
      </c>
      <c r="F209" s="4" t="s">
        <v>20978</v>
      </c>
      <c r="G209" s="4" t="s">
        <v>21523</v>
      </c>
      <c r="H209" s="4" t="n">
        <f aca="false">COUNTIF(Albums!$B$2:$B$2811,A209)</f>
        <v>5</v>
      </c>
      <c r="I209" s="2"/>
      <c r="J209" s="2"/>
      <c r="K209" s="4"/>
    </row>
    <row r="210" customFormat="false" ht="15" hidden="false" customHeight="false" outlineLevel="0" collapsed="false">
      <c r="A210" s="4" t="s">
        <v>6440</v>
      </c>
      <c r="B210" s="4" t="s">
        <v>1696</v>
      </c>
      <c r="C210" s="4" t="s">
        <v>472</v>
      </c>
      <c r="D210" s="4" t="s">
        <v>21324</v>
      </c>
      <c r="E210" s="4" t="s">
        <v>6070</v>
      </c>
      <c r="F210" s="4" t="s">
        <v>20978</v>
      </c>
      <c r="G210" s="4" t="s">
        <v>6439</v>
      </c>
      <c r="H210" s="4" t="n">
        <f aca="false">COUNTIF(Albums!$B$2:$B$2811,A210)</f>
        <v>1</v>
      </c>
      <c r="I210" s="2"/>
      <c r="J210" s="2"/>
      <c r="K210" s="4"/>
    </row>
    <row r="211" customFormat="false" ht="15" hidden="false" customHeight="false" outlineLevel="0" collapsed="false">
      <c r="A211" s="4" t="s">
        <v>3960</v>
      </c>
      <c r="B211" s="4" t="s">
        <v>3963</v>
      </c>
      <c r="C211" s="4" t="s">
        <v>516</v>
      </c>
      <c r="D211" s="4" t="s">
        <v>21471</v>
      </c>
      <c r="E211" s="4" t="s">
        <v>3378</v>
      </c>
      <c r="F211" s="4" t="s">
        <v>20978</v>
      </c>
      <c r="G211" s="4" t="s">
        <v>3959</v>
      </c>
      <c r="H211" s="4" t="n">
        <f aca="false">COUNTIF(Albums!$B$2:$B$2811,A211)</f>
        <v>1</v>
      </c>
      <c r="I211" s="2"/>
      <c r="J211" s="2"/>
      <c r="K211" s="4"/>
    </row>
    <row r="212" customFormat="false" ht="15" hidden="false" customHeight="false" outlineLevel="0" collapsed="false">
      <c r="A212" s="4" t="s">
        <v>8177</v>
      </c>
      <c r="B212" s="4" t="s">
        <v>131</v>
      </c>
      <c r="C212" s="4" t="s">
        <v>45</v>
      </c>
      <c r="D212" s="4" t="s">
        <v>21524</v>
      </c>
      <c r="E212" s="4" t="s">
        <v>7783</v>
      </c>
      <c r="F212" s="4" t="s">
        <v>20978</v>
      </c>
      <c r="G212" s="4" t="s">
        <v>8176</v>
      </c>
      <c r="H212" s="4" t="n">
        <f aca="false">COUNTIF(Albums!$B$2:$B$2811,A212)</f>
        <v>1</v>
      </c>
      <c r="I212" s="2"/>
      <c r="J212" s="2"/>
      <c r="K212" s="4"/>
    </row>
    <row r="213" customFormat="false" ht="15" hidden="false" customHeight="false" outlineLevel="0" collapsed="false">
      <c r="A213" s="4" t="s">
        <v>16945</v>
      </c>
      <c r="B213" s="4" t="s">
        <v>2413</v>
      </c>
      <c r="C213" s="4" t="s">
        <v>45</v>
      </c>
      <c r="D213" s="4" t="s">
        <v>21278</v>
      </c>
      <c r="E213" s="4" t="s">
        <v>16811</v>
      </c>
      <c r="F213" s="4" t="s">
        <v>20929</v>
      </c>
      <c r="G213" s="4" t="s">
        <v>16944</v>
      </c>
      <c r="H213" s="4" t="n">
        <f aca="false">COUNTIF(Albums!$B$2:$B$2811,A213)</f>
        <v>1</v>
      </c>
      <c r="I213" s="2"/>
      <c r="J213" s="2"/>
      <c r="K213" s="4" t="s">
        <v>75</v>
      </c>
    </row>
    <row r="214" customFormat="false" ht="15" hidden="false" customHeight="false" outlineLevel="0" collapsed="false">
      <c r="A214" s="4" t="s">
        <v>11784</v>
      </c>
      <c r="B214" s="4" t="s">
        <v>2123</v>
      </c>
      <c r="C214" s="4" t="s">
        <v>753</v>
      </c>
      <c r="D214" s="4" t="s">
        <v>21272</v>
      </c>
      <c r="E214" s="4" t="s">
        <v>11259</v>
      </c>
      <c r="F214" s="4" t="s">
        <v>20929</v>
      </c>
      <c r="G214" s="4" t="s">
        <v>11783</v>
      </c>
      <c r="H214" s="4" t="n">
        <f aca="false">COUNTIF(Albums!$B$2:$B$2811,A214)</f>
        <v>1</v>
      </c>
      <c r="I214" s="2"/>
      <c r="J214" s="2"/>
      <c r="K214" s="4"/>
    </row>
    <row r="215" customFormat="false" ht="15" hidden="false" customHeight="false" outlineLevel="0" collapsed="false">
      <c r="A215" s="4" t="s">
        <v>8138</v>
      </c>
      <c r="B215" s="4" t="s">
        <v>131</v>
      </c>
      <c r="C215" s="4" t="s">
        <v>45</v>
      </c>
      <c r="D215" s="4" t="s">
        <v>21525</v>
      </c>
      <c r="E215" s="4" t="s">
        <v>7783</v>
      </c>
      <c r="F215" s="4" t="s">
        <v>20978</v>
      </c>
      <c r="G215" s="4" t="s">
        <v>8137</v>
      </c>
      <c r="H215" s="4" t="n">
        <f aca="false">COUNTIF(Albums!$B$2:$B$2811,A215)</f>
        <v>1</v>
      </c>
      <c r="I215" s="2"/>
      <c r="J215" s="2"/>
      <c r="K215" s="4"/>
    </row>
    <row r="216" customFormat="false" ht="15" hidden="false" customHeight="false" outlineLevel="0" collapsed="false">
      <c r="A216" s="4" t="s">
        <v>14996</v>
      </c>
      <c r="B216" s="4" t="s">
        <v>14999</v>
      </c>
      <c r="C216" s="4" t="s">
        <v>887</v>
      </c>
      <c r="D216" s="4" t="s">
        <v>21526</v>
      </c>
      <c r="E216" s="4" t="s">
        <v>14012</v>
      </c>
      <c r="F216" s="4" t="s">
        <v>20978</v>
      </c>
      <c r="G216" s="4" t="s">
        <v>21527</v>
      </c>
      <c r="H216" s="4" t="n">
        <f aca="false">COUNTIF(Albums!$B$2:$B$2811,A216)</f>
        <v>4</v>
      </c>
      <c r="I216" s="2"/>
      <c r="J216" s="2"/>
      <c r="K216" s="4"/>
    </row>
    <row r="217" customFormat="false" ht="15" hidden="false" customHeight="false" outlineLevel="0" collapsed="false">
      <c r="A217" s="4" t="s">
        <v>20880</v>
      </c>
      <c r="B217" s="4" t="s">
        <v>2026</v>
      </c>
      <c r="C217" s="4" t="s">
        <v>753</v>
      </c>
      <c r="D217" s="4" t="s">
        <v>1155</v>
      </c>
      <c r="E217" s="4" t="s">
        <v>10766</v>
      </c>
      <c r="F217" s="4" t="s">
        <v>20978</v>
      </c>
      <c r="G217" s="4" t="s">
        <v>20879</v>
      </c>
      <c r="H217" s="4" t="n">
        <f aca="false">COUNTIF(Albums!$B$2:$B$2811,A217)</f>
        <v>1</v>
      </c>
      <c r="I217" s="2"/>
      <c r="J217" s="2"/>
      <c r="K217" s="4"/>
    </row>
    <row r="218" customFormat="false" ht="15" hidden="false" customHeight="false" outlineLevel="0" collapsed="false">
      <c r="A218" s="4" t="s">
        <v>9288</v>
      </c>
      <c r="B218" s="4" t="s">
        <v>131</v>
      </c>
      <c r="C218" s="4" t="s">
        <v>45</v>
      </c>
      <c r="D218" s="4" t="s">
        <v>21528</v>
      </c>
      <c r="E218" s="4" t="s">
        <v>8998</v>
      </c>
      <c r="F218" s="4" t="s">
        <v>20978</v>
      </c>
      <c r="G218" s="4" t="s">
        <v>21529</v>
      </c>
      <c r="H218" s="4" t="n">
        <f aca="false">COUNTIF(Albums!$B$2:$B$2811,A218)</f>
        <v>3</v>
      </c>
      <c r="I218" s="2"/>
      <c r="J218" s="2"/>
      <c r="K218" s="4"/>
    </row>
    <row r="219" customFormat="false" ht="15" hidden="false" customHeight="false" outlineLevel="0" collapsed="false">
      <c r="A219" s="4" t="s">
        <v>15418</v>
      </c>
      <c r="B219" s="4" t="s">
        <v>15421</v>
      </c>
      <c r="C219" s="4" t="s">
        <v>352</v>
      </c>
      <c r="D219" s="4" t="s">
        <v>21530</v>
      </c>
      <c r="E219" s="4" t="s">
        <v>14012</v>
      </c>
      <c r="F219" s="4" t="s">
        <v>20978</v>
      </c>
      <c r="G219" s="4" t="s">
        <v>21531</v>
      </c>
      <c r="H219" s="4" t="n">
        <f aca="false">COUNTIF(Albums!$B$2:$B$2811,A219)</f>
        <v>2</v>
      </c>
      <c r="I219" s="2"/>
      <c r="J219" s="2"/>
      <c r="K219" s="4"/>
    </row>
    <row r="220" customFormat="false" ht="15" hidden="false" customHeight="false" outlineLevel="0" collapsed="false">
      <c r="A220" s="4" t="s">
        <v>16375</v>
      </c>
      <c r="B220" s="4" t="s">
        <v>1565</v>
      </c>
      <c r="C220" s="4" t="s">
        <v>472</v>
      </c>
      <c r="D220" s="4" t="s">
        <v>21330</v>
      </c>
      <c r="E220" s="4" t="s">
        <v>14242</v>
      </c>
      <c r="F220" s="4" t="s">
        <v>20929</v>
      </c>
      <c r="G220" s="4" t="s">
        <v>21532</v>
      </c>
      <c r="H220" s="4" t="n">
        <f aca="false">COUNTIF(Albums!$B$2:$B$2811,A220)</f>
        <v>4</v>
      </c>
      <c r="I220" s="2"/>
      <c r="J220" s="2"/>
      <c r="K220" s="4"/>
    </row>
    <row r="221" customFormat="false" ht="15" hidden="false" customHeight="false" outlineLevel="0" collapsed="false">
      <c r="A221" s="4" t="s">
        <v>14552</v>
      </c>
      <c r="B221" s="4" t="s">
        <v>14555</v>
      </c>
      <c r="C221" s="4" t="s">
        <v>753</v>
      </c>
      <c r="D221" s="4" t="s">
        <v>21341</v>
      </c>
      <c r="E221" s="4" t="s">
        <v>9653</v>
      </c>
      <c r="F221" s="4" t="s">
        <v>20978</v>
      </c>
      <c r="G221" s="4" t="s">
        <v>14551</v>
      </c>
      <c r="H221" s="4" t="n">
        <f aca="false">COUNTIF(Albums!$B$2:$B$2811,A221)</f>
        <v>1</v>
      </c>
      <c r="I221" s="2"/>
      <c r="J221" s="2"/>
      <c r="K221" s="4"/>
    </row>
    <row r="222" customFormat="false" ht="15" hidden="false" customHeight="false" outlineLevel="0" collapsed="false">
      <c r="A222" s="4" t="s">
        <v>6384</v>
      </c>
      <c r="B222" s="4" t="s">
        <v>1565</v>
      </c>
      <c r="C222" s="4" t="s">
        <v>472</v>
      </c>
      <c r="D222" s="4" t="s">
        <v>21338</v>
      </c>
      <c r="E222" s="4" t="s">
        <v>6070</v>
      </c>
      <c r="F222" s="4" t="s">
        <v>20978</v>
      </c>
      <c r="G222" s="4" t="s">
        <v>6383</v>
      </c>
      <c r="H222" s="4" t="n">
        <f aca="false">COUNTIF(Albums!$B$2:$B$2811,A222)</f>
        <v>1</v>
      </c>
      <c r="I222" s="2"/>
      <c r="J222" s="2"/>
      <c r="K222" s="4"/>
    </row>
    <row r="223" customFormat="false" ht="15" hidden="false" customHeight="false" outlineLevel="0" collapsed="false">
      <c r="A223" s="4" t="s">
        <v>16961</v>
      </c>
      <c r="B223" s="4" t="s">
        <v>12684</v>
      </c>
      <c r="C223" s="4" t="s">
        <v>2133</v>
      </c>
      <c r="D223" s="4" t="s">
        <v>21533</v>
      </c>
      <c r="E223" s="4" t="s">
        <v>16811</v>
      </c>
      <c r="F223" s="4" t="s">
        <v>20929</v>
      </c>
      <c r="G223" s="4" t="s">
        <v>21534</v>
      </c>
      <c r="H223" s="4" t="n">
        <f aca="false">COUNTIF(Albums!$B$2:$B$2811,A223)</f>
        <v>4</v>
      </c>
      <c r="I223" s="2"/>
      <c r="J223" s="2"/>
      <c r="K223" s="4" t="s">
        <v>75</v>
      </c>
    </row>
    <row r="224" customFormat="false" ht="15" hidden="false" customHeight="false" outlineLevel="0" collapsed="false">
      <c r="A224" s="4" t="s">
        <v>18334</v>
      </c>
      <c r="B224" s="4" t="s">
        <v>3590</v>
      </c>
      <c r="C224" s="4" t="s">
        <v>472</v>
      </c>
      <c r="D224" s="4" t="s">
        <v>21535</v>
      </c>
      <c r="E224" s="4" t="s">
        <v>14242</v>
      </c>
      <c r="F224" s="4" t="s">
        <v>20929</v>
      </c>
      <c r="G224" s="4" t="s">
        <v>21536</v>
      </c>
      <c r="H224" s="4" t="n">
        <f aca="false">COUNTIF(Albums!$B$2:$B$2811,A224)</f>
        <v>3</v>
      </c>
      <c r="I224" s="2"/>
      <c r="J224" s="2"/>
      <c r="K224" s="4"/>
    </row>
    <row r="225" customFormat="false" ht="15" hidden="false" customHeight="false" outlineLevel="0" collapsed="false">
      <c r="A225" s="4" t="s">
        <v>8731</v>
      </c>
      <c r="B225" s="4" t="s">
        <v>8470</v>
      </c>
      <c r="C225" s="4" t="s">
        <v>45</v>
      </c>
      <c r="D225" s="4" t="s">
        <v>21525</v>
      </c>
      <c r="E225" s="4" t="s">
        <v>8469</v>
      </c>
      <c r="F225" s="4" t="s">
        <v>20978</v>
      </c>
      <c r="G225" s="4" t="s">
        <v>8730</v>
      </c>
      <c r="H225" s="4" t="n">
        <f aca="false">COUNTIF(Albums!$B$2:$B$2811,A225)</f>
        <v>1</v>
      </c>
      <c r="I225" s="2"/>
      <c r="J225" s="2"/>
      <c r="K225" s="4"/>
    </row>
    <row r="226" customFormat="false" ht="15" hidden="false" customHeight="false" outlineLevel="0" collapsed="false">
      <c r="A226" s="4" t="s">
        <v>2081</v>
      </c>
      <c r="B226" s="4" t="s">
        <v>2084</v>
      </c>
      <c r="C226" s="4" t="s">
        <v>887</v>
      </c>
      <c r="D226" s="4" t="s">
        <v>21537</v>
      </c>
      <c r="E226" s="4" t="s">
        <v>1592</v>
      </c>
      <c r="F226" s="4" t="s">
        <v>20978</v>
      </c>
      <c r="G226" s="4" t="s">
        <v>21538</v>
      </c>
      <c r="H226" s="4" t="n">
        <f aca="false">COUNTIF(Albums!$B$2:$B$2811,A226)</f>
        <v>2</v>
      </c>
      <c r="I226" s="2"/>
      <c r="J226" s="2"/>
      <c r="K226" s="4"/>
    </row>
    <row r="227" customFormat="false" ht="15" hidden="false" customHeight="false" outlineLevel="0" collapsed="false">
      <c r="A227" s="4" t="s">
        <v>5859</v>
      </c>
      <c r="B227" s="4" t="s">
        <v>5649</v>
      </c>
      <c r="C227" s="4" t="s">
        <v>887</v>
      </c>
      <c r="D227" s="4" t="s">
        <v>21539</v>
      </c>
      <c r="E227" s="4" t="s">
        <v>5648</v>
      </c>
      <c r="F227" s="4" t="s">
        <v>20978</v>
      </c>
      <c r="G227" s="4" t="s">
        <v>21540</v>
      </c>
      <c r="H227" s="4" t="n">
        <f aca="false">COUNTIF(Albums!$B$2:$B$2811,A227)</f>
        <v>5</v>
      </c>
      <c r="I227" s="2"/>
      <c r="J227" s="2"/>
      <c r="K227" s="4" t="s">
        <v>75</v>
      </c>
    </row>
    <row r="228" customFormat="false" ht="15" hidden="false" customHeight="false" outlineLevel="0" collapsed="false">
      <c r="A228" s="4" t="s">
        <v>16458</v>
      </c>
      <c r="B228" s="4" t="s">
        <v>1565</v>
      </c>
      <c r="C228" s="4" t="s">
        <v>472</v>
      </c>
      <c r="D228" s="4" t="s">
        <v>21278</v>
      </c>
      <c r="E228" s="4" t="s">
        <v>14242</v>
      </c>
      <c r="F228" s="4" t="s">
        <v>20929</v>
      </c>
      <c r="G228" s="4" t="s">
        <v>16457</v>
      </c>
      <c r="H228" s="4" t="n">
        <f aca="false">COUNTIF(Albums!$B$2:$B$2811,A228)</f>
        <v>1</v>
      </c>
      <c r="I228" s="2"/>
      <c r="J228" s="2"/>
      <c r="K228" s="4" t="s">
        <v>75</v>
      </c>
    </row>
    <row r="229" customFormat="false" ht="15" hidden="false" customHeight="false" outlineLevel="0" collapsed="false">
      <c r="A229" s="4" t="s">
        <v>18861</v>
      </c>
      <c r="B229" s="4" t="s">
        <v>18842</v>
      </c>
      <c r="C229" s="4" t="s">
        <v>472</v>
      </c>
      <c r="D229" s="4" t="s">
        <v>21432</v>
      </c>
      <c r="E229" s="4" t="s">
        <v>18841</v>
      </c>
      <c r="F229" s="4" t="s">
        <v>21186</v>
      </c>
      <c r="G229" s="4" t="s">
        <v>18860</v>
      </c>
      <c r="H229" s="4" t="n">
        <f aca="false">COUNTIF(Albums!$B$2:$B$2811,A229)</f>
        <v>1</v>
      </c>
      <c r="I229" s="2"/>
      <c r="J229" s="2"/>
      <c r="K229" s="4"/>
    </row>
    <row r="230" customFormat="false" ht="15" hidden="false" customHeight="false" outlineLevel="0" collapsed="false">
      <c r="A230" s="4" t="s">
        <v>5890</v>
      </c>
      <c r="B230" s="4" t="s">
        <v>5649</v>
      </c>
      <c r="C230" s="4" t="s">
        <v>887</v>
      </c>
      <c r="D230" s="4" t="s">
        <v>21541</v>
      </c>
      <c r="E230" s="4" t="s">
        <v>5648</v>
      </c>
      <c r="F230" s="4" t="s">
        <v>20978</v>
      </c>
      <c r="G230" s="4" t="s">
        <v>21542</v>
      </c>
      <c r="H230" s="4" t="n">
        <f aca="false">COUNTIF(Albums!$B$2:$B$2811,A230)</f>
        <v>4</v>
      </c>
      <c r="I230" s="2"/>
      <c r="J230" s="2"/>
      <c r="K230" s="4"/>
    </row>
    <row r="231" customFormat="false" ht="15" hidden="false" customHeight="false" outlineLevel="0" collapsed="false">
      <c r="A231" s="4" t="s">
        <v>17203</v>
      </c>
      <c r="B231" s="4" t="s">
        <v>17206</v>
      </c>
      <c r="C231" s="4" t="s">
        <v>93</v>
      </c>
      <c r="D231" s="4" t="s">
        <v>21309</v>
      </c>
      <c r="E231" s="4" t="s">
        <v>17205</v>
      </c>
      <c r="F231" s="4" t="s">
        <v>21186</v>
      </c>
      <c r="G231" s="4" t="s">
        <v>17202</v>
      </c>
      <c r="H231" s="4" t="n">
        <f aca="false">COUNTIF(Albums!$B$2:$B$2811,A231)</f>
        <v>1</v>
      </c>
      <c r="I231" s="2"/>
      <c r="J231" s="2"/>
      <c r="K231" s="4"/>
    </row>
    <row r="232" customFormat="false" ht="15" hidden="false" customHeight="false" outlineLevel="0" collapsed="false">
      <c r="A232" s="4" t="s">
        <v>10246</v>
      </c>
      <c r="B232" s="4" t="s">
        <v>12446</v>
      </c>
      <c r="C232" s="4" t="s">
        <v>352</v>
      </c>
      <c r="D232" s="4" t="s">
        <v>21520</v>
      </c>
      <c r="E232" s="4" t="s">
        <v>12397</v>
      </c>
      <c r="F232" s="4" t="s">
        <v>20929</v>
      </c>
      <c r="G232" s="4" t="s">
        <v>21543</v>
      </c>
      <c r="H232" s="4" t="n">
        <f aca="false">COUNTIF(Albums!$B$2:$B$2811,A232)</f>
        <v>2</v>
      </c>
      <c r="I232" s="2"/>
      <c r="J232" s="2"/>
      <c r="K232" s="4" t="s">
        <v>75</v>
      </c>
    </row>
    <row r="233" customFormat="false" ht="15" hidden="false" customHeight="false" outlineLevel="0" collapsed="false">
      <c r="A233" s="4" t="s">
        <v>16230</v>
      </c>
      <c r="B233" s="4" t="s">
        <v>1993</v>
      </c>
      <c r="C233" s="4" t="s">
        <v>753</v>
      </c>
      <c r="D233" s="4" t="s">
        <v>21544</v>
      </c>
      <c r="E233" s="4" t="s">
        <v>14242</v>
      </c>
      <c r="F233" s="4" t="s">
        <v>20929</v>
      </c>
      <c r="G233" s="4" t="s">
        <v>21545</v>
      </c>
      <c r="H233" s="4" t="n">
        <f aca="false">COUNTIF(Albums!$B$2:$B$2811,A233)</f>
        <v>3</v>
      </c>
      <c r="I233" s="2"/>
      <c r="J233" s="2"/>
      <c r="K233" s="4" t="s">
        <v>75</v>
      </c>
    </row>
    <row r="234" customFormat="false" ht="15" hidden="false" customHeight="false" outlineLevel="0" collapsed="false">
      <c r="A234" s="4" t="s">
        <v>19503</v>
      </c>
      <c r="B234" s="4" t="s">
        <v>19506</v>
      </c>
      <c r="C234" s="4" t="s">
        <v>229</v>
      </c>
      <c r="D234" s="4" t="s">
        <v>21272</v>
      </c>
      <c r="E234" s="4" t="s">
        <v>11394</v>
      </c>
      <c r="F234" s="4" t="s">
        <v>20929</v>
      </c>
      <c r="G234" s="4" t="s">
        <v>19502</v>
      </c>
      <c r="H234" s="4" t="n">
        <f aca="false">COUNTIF(Albums!$B$2:$B$2811,A234)</f>
        <v>1</v>
      </c>
      <c r="I234" s="2"/>
      <c r="J234" s="2"/>
      <c r="K234" s="4"/>
    </row>
    <row r="235" customFormat="false" ht="15" hidden="false" customHeight="false" outlineLevel="0" collapsed="false">
      <c r="A235" s="4" t="s">
        <v>20766</v>
      </c>
      <c r="B235" s="4" t="s">
        <v>662</v>
      </c>
      <c r="C235" s="4" t="s">
        <v>472</v>
      </c>
      <c r="D235" s="4" t="s">
        <v>21546</v>
      </c>
      <c r="E235" s="4" t="s">
        <v>9972</v>
      </c>
      <c r="F235" s="4" t="s">
        <v>20978</v>
      </c>
      <c r="G235" s="4" t="s">
        <v>21547</v>
      </c>
      <c r="H235" s="4" t="n">
        <f aca="false">COUNTIF(Albums!$B$2:$B$2811,A235)</f>
        <v>3</v>
      </c>
      <c r="I235" s="2"/>
      <c r="J235" s="2"/>
      <c r="K235" s="4"/>
    </row>
    <row r="236" customFormat="false" ht="15" hidden="false" customHeight="false" outlineLevel="0" collapsed="false">
      <c r="A236" s="4" t="s">
        <v>1616</v>
      </c>
      <c r="B236" s="4" t="s">
        <v>1593</v>
      </c>
      <c r="C236" s="4" t="s">
        <v>753</v>
      </c>
      <c r="D236" s="4" t="s">
        <v>21384</v>
      </c>
      <c r="E236" s="4" t="s">
        <v>1592</v>
      </c>
      <c r="F236" s="4" t="s">
        <v>20978</v>
      </c>
      <c r="G236" s="4" t="s">
        <v>1615</v>
      </c>
      <c r="H236" s="4" t="n">
        <f aca="false">COUNTIF(Albums!$B$2:$B$2811,A236)</f>
        <v>1</v>
      </c>
      <c r="I236" s="2"/>
      <c r="J236" s="2"/>
      <c r="K236" s="4"/>
    </row>
    <row r="237" customFormat="false" ht="15" hidden="false" customHeight="false" outlineLevel="0" collapsed="false">
      <c r="A237" s="4" t="s">
        <v>10648</v>
      </c>
      <c r="B237" s="4" t="s">
        <v>10650</v>
      </c>
      <c r="C237" s="4" t="s">
        <v>45</v>
      </c>
      <c r="D237" s="4" t="s">
        <v>21548</v>
      </c>
      <c r="E237" s="4" t="s">
        <v>10381</v>
      </c>
      <c r="F237" s="4" t="s">
        <v>20978</v>
      </c>
      <c r="G237" s="4" t="s">
        <v>21549</v>
      </c>
      <c r="H237" s="4" t="n">
        <f aca="false">COUNTIF(Albums!$B$2:$B$2811,A237)</f>
        <v>2</v>
      </c>
      <c r="I237" s="2"/>
      <c r="J237" s="2"/>
      <c r="K237" s="4"/>
    </row>
    <row r="238" customFormat="false" ht="15" hidden="false" customHeight="false" outlineLevel="0" collapsed="false">
      <c r="A238" s="4" t="s">
        <v>1140</v>
      </c>
      <c r="B238" s="4" t="s">
        <v>902</v>
      </c>
      <c r="C238" s="4" t="s">
        <v>93</v>
      </c>
      <c r="D238" s="4" t="s">
        <v>21550</v>
      </c>
      <c r="E238" s="4" t="s">
        <v>1045</v>
      </c>
      <c r="F238" s="4" t="s">
        <v>20978</v>
      </c>
      <c r="G238" s="4" t="s">
        <v>21551</v>
      </c>
      <c r="H238" s="4" t="n">
        <f aca="false">COUNTIF(Albums!$B$2:$B$2811,A238)</f>
        <v>5</v>
      </c>
      <c r="I238" s="2"/>
      <c r="J238" s="2"/>
      <c r="K238" s="4"/>
    </row>
    <row r="239" customFormat="false" ht="15" hidden="false" customHeight="false" outlineLevel="0" collapsed="false">
      <c r="A239" s="4" t="s">
        <v>15300</v>
      </c>
      <c r="B239" s="4" t="s">
        <v>15303</v>
      </c>
      <c r="C239" s="4" t="s">
        <v>887</v>
      </c>
      <c r="D239" s="4" t="s">
        <v>21552</v>
      </c>
      <c r="E239" s="4" t="s">
        <v>14012</v>
      </c>
      <c r="F239" s="4" t="s">
        <v>20978</v>
      </c>
      <c r="G239" s="4" t="s">
        <v>21553</v>
      </c>
      <c r="H239" s="4" t="n">
        <f aca="false">COUNTIF(Albums!$B$2:$B$2811,A239)</f>
        <v>4</v>
      </c>
      <c r="I239" s="2"/>
      <c r="J239" s="2"/>
      <c r="K239" s="4"/>
    </row>
    <row r="240" customFormat="false" ht="15" hidden="false" customHeight="false" outlineLevel="0" collapsed="false">
      <c r="A240" s="4" t="s">
        <v>3268</v>
      </c>
      <c r="B240" s="4" t="s">
        <v>1565</v>
      </c>
      <c r="C240" s="4" t="s">
        <v>472</v>
      </c>
      <c r="D240" s="4" t="s">
        <v>21271</v>
      </c>
      <c r="E240" s="4" t="s">
        <v>3111</v>
      </c>
      <c r="F240" s="4" t="s">
        <v>20978</v>
      </c>
      <c r="G240" s="4" t="s">
        <v>3267</v>
      </c>
      <c r="H240" s="4" t="n">
        <f aca="false">COUNTIF(Albums!$B$2:$B$2811,A240)</f>
        <v>1</v>
      </c>
      <c r="I240" s="2"/>
      <c r="J240" s="2"/>
      <c r="K240" s="4"/>
    </row>
    <row r="241" customFormat="false" ht="15" hidden="false" customHeight="false" outlineLevel="0" collapsed="false">
      <c r="A241" s="4" t="s">
        <v>8629</v>
      </c>
      <c r="B241" s="4" t="s">
        <v>8632</v>
      </c>
      <c r="C241" s="4" t="s">
        <v>45</v>
      </c>
      <c r="D241" s="4" t="s">
        <v>21459</v>
      </c>
      <c r="E241" s="4" t="s">
        <v>8469</v>
      </c>
      <c r="F241" s="4" t="s">
        <v>20978</v>
      </c>
      <c r="G241" s="4" t="s">
        <v>8628</v>
      </c>
      <c r="H241" s="4" t="n">
        <f aca="false">COUNTIF(Albums!$B$2:$B$2811,A241)</f>
        <v>1</v>
      </c>
      <c r="I241" s="2"/>
      <c r="J241" s="2"/>
      <c r="K241" s="4"/>
    </row>
    <row r="242" customFormat="false" ht="15" hidden="false" customHeight="false" outlineLevel="0" collapsed="false">
      <c r="A242" s="4" t="s">
        <v>18200</v>
      </c>
      <c r="B242" s="4" t="s">
        <v>10492</v>
      </c>
      <c r="C242" s="4" t="s">
        <v>10491</v>
      </c>
      <c r="D242" s="4" t="s">
        <v>21285</v>
      </c>
      <c r="E242" s="4" t="s">
        <v>5469</v>
      </c>
      <c r="F242" s="4" t="s">
        <v>20929</v>
      </c>
      <c r="G242" s="4" t="s">
        <v>18199</v>
      </c>
      <c r="H242" s="4" t="n">
        <f aca="false">COUNTIF(Albums!$B$2:$B$2811,A242)</f>
        <v>1</v>
      </c>
      <c r="I242" s="2"/>
      <c r="J242" s="2"/>
      <c r="K242" s="4"/>
    </row>
    <row r="243" customFormat="false" ht="15" hidden="false" customHeight="false" outlineLevel="0" collapsed="false">
      <c r="A243" s="4" t="s">
        <v>11766</v>
      </c>
      <c r="B243" s="4" t="s">
        <v>11575</v>
      </c>
      <c r="C243" s="4" t="s">
        <v>5550</v>
      </c>
      <c r="D243" s="4" t="s">
        <v>21323</v>
      </c>
      <c r="E243" s="4" t="s">
        <v>11259</v>
      </c>
      <c r="F243" s="4" t="s">
        <v>20929</v>
      </c>
      <c r="G243" s="4" t="s">
        <v>11765</v>
      </c>
      <c r="H243" s="4" t="n">
        <f aca="false">COUNTIF(Albums!$B$2:$B$2811,A243)</f>
        <v>1</v>
      </c>
      <c r="I243" s="2"/>
      <c r="J243" s="2"/>
      <c r="K243" s="4"/>
    </row>
    <row r="244" customFormat="false" ht="15" hidden="false" customHeight="false" outlineLevel="0" collapsed="false">
      <c r="A244" s="4" t="s">
        <v>11965</v>
      </c>
      <c r="B244" s="4" t="s">
        <v>11967</v>
      </c>
      <c r="C244" s="4" t="s">
        <v>753</v>
      </c>
      <c r="D244" s="4" t="s">
        <v>21554</v>
      </c>
      <c r="E244" s="4" t="s">
        <v>5469</v>
      </c>
      <c r="F244" s="4" t="s">
        <v>20929</v>
      </c>
      <c r="G244" s="4" t="s">
        <v>21555</v>
      </c>
      <c r="H244" s="4" t="n">
        <f aca="false">COUNTIF(Albums!$B$2:$B$2811,A244)</f>
        <v>2</v>
      </c>
      <c r="I244" s="2"/>
      <c r="J244" s="2"/>
      <c r="K244" s="4" t="s">
        <v>75</v>
      </c>
    </row>
    <row r="245" customFormat="false" ht="15" hidden="false" customHeight="false" outlineLevel="0" collapsed="false">
      <c r="A245" s="4" t="s">
        <v>20575</v>
      </c>
      <c r="B245" s="4" t="s">
        <v>10056</v>
      </c>
      <c r="C245" s="4" t="s">
        <v>516</v>
      </c>
      <c r="D245" s="4" t="s">
        <v>21278</v>
      </c>
      <c r="E245" s="4" t="s">
        <v>11394</v>
      </c>
      <c r="F245" s="4" t="s">
        <v>20929</v>
      </c>
      <c r="G245" s="4" t="s">
        <v>20574</v>
      </c>
      <c r="H245" s="4" t="n">
        <f aca="false">COUNTIF(Albums!$B$2:$B$2811,A245)</f>
        <v>1</v>
      </c>
      <c r="I245" s="2"/>
      <c r="J245" s="2"/>
      <c r="K245" s="4"/>
    </row>
    <row r="246" customFormat="false" ht="15" hidden="false" customHeight="false" outlineLevel="0" collapsed="false">
      <c r="A246" s="4" t="s">
        <v>2359</v>
      </c>
      <c r="B246" s="4" t="s">
        <v>1565</v>
      </c>
      <c r="C246" s="4" t="s">
        <v>472</v>
      </c>
      <c r="D246" s="4" t="s">
        <v>21556</v>
      </c>
      <c r="E246" s="4" t="s">
        <v>2160</v>
      </c>
      <c r="F246" s="4" t="s">
        <v>20978</v>
      </c>
      <c r="G246" s="4" t="s">
        <v>21557</v>
      </c>
      <c r="H246" s="4" t="n">
        <f aca="false">COUNTIF(Albums!$B$2:$B$2811,A246)</f>
        <v>6</v>
      </c>
      <c r="I246" s="2"/>
      <c r="J246" s="2"/>
      <c r="K246" s="4"/>
    </row>
    <row r="247" customFormat="false" ht="15" hidden="false" customHeight="false" outlineLevel="0" collapsed="false">
      <c r="A247" s="4" t="s">
        <v>10033</v>
      </c>
      <c r="B247" s="4" t="s">
        <v>131</v>
      </c>
      <c r="C247" s="4" t="s">
        <v>45</v>
      </c>
      <c r="D247" s="4" t="s">
        <v>21558</v>
      </c>
      <c r="E247" s="4" t="s">
        <v>9972</v>
      </c>
      <c r="F247" s="4" t="s">
        <v>20978</v>
      </c>
      <c r="G247" s="4" t="s">
        <v>21559</v>
      </c>
      <c r="H247" s="4" t="n">
        <f aca="false">COUNTIF(Albums!$B$2:$B$2811,A247)</f>
        <v>2</v>
      </c>
      <c r="I247" s="2"/>
      <c r="J247" s="2"/>
      <c r="K247" s="4"/>
    </row>
    <row r="248" customFormat="false" ht="15" hidden="false" customHeight="false" outlineLevel="0" collapsed="false">
      <c r="A248" s="4" t="s">
        <v>6916</v>
      </c>
      <c r="B248" s="4" t="s">
        <v>131</v>
      </c>
      <c r="C248" s="4" t="s">
        <v>45</v>
      </c>
      <c r="D248" s="4" t="s">
        <v>21560</v>
      </c>
      <c r="E248" s="4" t="s">
        <v>6705</v>
      </c>
      <c r="F248" s="4" t="s">
        <v>20978</v>
      </c>
      <c r="G248" s="4" t="s">
        <v>21561</v>
      </c>
      <c r="H248" s="4" t="n">
        <f aca="false">COUNTIF(Albums!$B$2:$B$2811,A248)</f>
        <v>6</v>
      </c>
      <c r="I248" s="2"/>
      <c r="J248" s="2"/>
      <c r="K248" s="4"/>
    </row>
    <row r="249" customFormat="false" ht="15" hidden="false" customHeight="false" outlineLevel="0" collapsed="false">
      <c r="A249" s="4" t="s">
        <v>4812</v>
      </c>
      <c r="B249" s="4" t="s">
        <v>4509</v>
      </c>
      <c r="C249" s="4" t="s">
        <v>2133</v>
      </c>
      <c r="D249" s="4" t="s">
        <v>21562</v>
      </c>
      <c r="E249" s="4" t="s">
        <v>4508</v>
      </c>
      <c r="F249" s="4" t="s">
        <v>20978</v>
      </c>
      <c r="G249" s="4" t="s">
        <v>21563</v>
      </c>
      <c r="H249" s="4" t="n">
        <f aca="false">COUNTIF(Albums!$B$2:$B$2811,A249)</f>
        <v>2</v>
      </c>
      <c r="I249" s="2"/>
      <c r="J249" s="2"/>
      <c r="K249" s="4"/>
    </row>
    <row r="250" customFormat="false" ht="15" hidden="false" customHeight="false" outlineLevel="0" collapsed="false">
      <c r="A250" s="4" t="s">
        <v>11864</v>
      </c>
      <c r="B250" s="4" t="s">
        <v>1538</v>
      </c>
      <c r="C250" s="4" t="s">
        <v>352</v>
      </c>
      <c r="D250" s="4" t="s">
        <v>21270</v>
      </c>
      <c r="E250" s="4" t="s">
        <v>11259</v>
      </c>
      <c r="F250" s="4" t="s">
        <v>20929</v>
      </c>
      <c r="G250" s="4" t="s">
        <v>11863</v>
      </c>
      <c r="H250" s="4" t="n">
        <f aca="false">COUNTIF(Albums!$B$2:$B$2811,A250)</f>
        <v>1</v>
      </c>
      <c r="I250" s="2"/>
      <c r="J250" s="2"/>
      <c r="K250" s="4"/>
    </row>
    <row r="251" customFormat="false" ht="15" hidden="false" customHeight="false" outlineLevel="0" collapsed="false">
      <c r="A251" s="4" t="s">
        <v>10047</v>
      </c>
      <c r="B251" s="4" t="s">
        <v>131</v>
      </c>
      <c r="C251" s="4" t="s">
        <v>45</v>
      </c>
      <c r="D251" s="4" t="s">
        <v>21564</v>
      </c>
      <c r="E251" s="4" t="s">
        <v>9972</v>
      </c>
      <c r="F251" s="4" t="s">
        <v>20978</v>
      </c>
      <c r="G251" s="4" t="s">
        <v>10046</v>
      </c>
      <c r="H251" s="4" t="n">
        <f aca="false">COUNTIF(Albums!$B$2:$B$2811,A251)</f>
        <v>1</v>
      </c>
      <c r="I251" s="2"/>
      <c r="J251" s="2"/>
      <c r="K251" s="4"/>
    </row>
    <row r="252" customFormat="false" ht="15" hidden="false" customHeight="false" outlineLevel="0" collapsed="false">
      <c r="A252" s="4" t="s">
        <v>17015</v>
      </c>
      <c r="B252" s="4" t="s">
        <v>1462</v>
      </c>
      <c r="C252" s="4" t="s">
        <v>45</v>
      </c>
      <c r="D252" s="4" t="s">
        <v>21369</v>
      </c>
      <c r="E252" s="4" t="s">
        <v>16811</v>
      </c>
      <c r="F252" s="4" t="s">
        <v>20929</v>
      </c>
      <c r="G252" s="4" t="s">
        <v>17014</v>
      </c>
      <c r="H252" s="4" t="n">
        <f aca="false">COUNTIF(Albums!$B$2:$B$2811,A252)</f>
        <v>1</v>
      </c>
      <c r="I252" s="2"/>
      <c r="J252" s="2"/>
      <c r="K252" s="4"/>
    </row>
    <row r="253" customFormat="false" ht="15" hidden="false" customHeight="false" outlineLevel="0" collapsed="false">
      <c r="A253" s="4" t="s">
        <v>4104</v>
      </c>
      <c r="B253" s="4" t="s">
        <v>316</v>
      </c>
      <c r="C253" s="4" t="s">
        <v>753</v>
      </c>
      <c r="D253" s="4" t="s">
        <v>21565</v>
      </c>
      <c r="E253" s="4" t="s">
        <v>4052</v>
      </c>
      <c r="F253" s="4" t="s">
        <v>20978</v>
      </c>
      <c r="G253" s="4" t="s">
        <v>21566</v>
      </c>
      <c r="H253" s="4" t="n">
        <f aca="false">COUNTIF(Albums!$B$2:$B$2811,A253)</f>
        <v>4</v>
      </c>
      <c r="I253" s="2"/>
      <c r="J253" s="2"/>
      <c r="K253" s="4"/>
    </row>
    <row r="254" customFormat="false" ht="15" hidden="false" customHeight="false" outlineLevel="0" collapsed="false">
      <c r="A254" s="4" t="s">
        <v>4804</v>
      </c>
      <c r="B254" s="4" t="s">
        <v>4509</v>
      </c>
      <c r="C254" s="4" t="s">
        <v>2133</v>
      </c>
      <c r="D254" s="4" t="s">
        <v>21501</v>
      </c>
      <c r="E254" s="4" t="s">
        <v>4508</v>
      </c>
      <c r="F254" s="4" t="s">
        <v>20978</v>
      </c>
      <c r="G254" s="4" t="s">
        <v>4803</v>
      </c>
      <c r="H254" s="4" t="n">
        <f aca="false">COUNTIF(Albums!$B$2:$B$2811,A254)</f>
        <v>1</v>
      </c>
      <c r="I254" s="2"/>
      <c r="J254" s="2"/>
      <c r="K254" s="4"/>
    </row>
    <row r="255" customFormat="false" ht="15" hidden="false" customHeight="false" outlineLevel="0" collapsed="false">
      <c r="A255" s="4" t="s">
        <v>12609</v>
      </c>
      <c r="B255" s="4" t="s">
        <v>12611</v>
      </c>
      <c r="C255" s="4" t="s">
        <v>753</v>
      </c>
      <c r="D255" s="4" t="s">
        <v>21278</v>
      </c>
      <c r="E255" s="4" t="s">
        <v>11394</v>
      </c>
      <c r="F255" s="4" t="s">
        <v>20929</v>
      </c>
      <c r="G255" s="4" t="s">
        <v>12608</v>
      </c>
      <c r="H255" s="4" t="n">
        <f aca="false">COUNTIF(Albums!$B$2:$B$2811,A255)</f>
        <v>1</v>
      </c>
      <c r="I255" s="2"/>
      <c r="J255" s="2"/>
      <c r="K255" s="4" t="s">
        <v>75</v>
      </c>
    </row>
    <row r="256" customFormat="false" ht="15" hidden="false" customHeight="false" outlineLevel="0" collapsed="false">
      <c r="A256" s="4" t="s">
        <v>18986</v>
      </c>
      <c r="B256" s="4" t="s">
        <v>1696</v>
      </c>
      <c r="C256" s="4" t="s">
        <v>472</v>
      </c>
      <c r="D256" s="4" t="s">
        <v>21509</v>
      </c>
      <c r="E256" s="4" t="s">
        <v>18925</v>
      </c>
      <c r="F256" s="4" t="s">
        <v>21186</v>
      </c>
      <c r="G256" s="4" t="s">
        <v>18985</v>
      </c>
      <c r="H256" s="4" t="n">
        <f aca="false">COUNTIF(Albums!$B$2:$B$2811,A256)</f>
        <v>1</v>
      </c>
      <c r="I256" s="2"/>
      <c r="J256" s="2"/>
      <c r="K256" s="4"/>
    </row>
    <row r="257" customFormat="false" ht="15" hidden="false" customHeight="false" outlineLevel="0" collapsed="false">
      <c r="A257" s="4" t="s">
        <v>15435</v>
      </c>
      <c r="B257" s="4" t="s">
        <v>4371</v>
      </c>
      <c r="C257" s="4" t="s">
        <v>352</v>
      </c>
      <c r="D257" s="4" t="s">
        <v>21567</v>
      </c>
      <c r="E257" s="4" t="s">
        <v>14012</v>
      </c>
      <c r="F257" s="4" t="s">
        <v>20978</v>
      </c>
      <c r="G257" s="4" t="s">
        <v>21568</v>
      </c>
      <c r="H257" s="4" t="n">
        <f aca="false">COUNTIF(Albums!$B$2:$B$2811,A257)</f>
        <v>2</v>
      </c>
      <c r="I257" s="2"/>
      <c r="J257" s="2"/>
      <c r="K257" s="4"/>
    </row>
    <row r="258" customFormat="false" ht="15" hidden="false" customHeight="false" outlineLevel="0" collapsed="false">
      <c r="A258" s="4" t="s">
        <v>19582</v>
      </c>
      <c r="B258" s="4" t="s">
        <v>13543</v>
      </c>
      <c r="C258" s="4" t="s">
        <v>93</v>
      </c>
      <c r="D258" s="4" t="s">
        <v>21564</v>
      </c>
      <c r="E258" s="4" t="s">
        <v>1687</v>
      </c>
      <c r="F258" s="4" t="s">
        <v>20929</v>
      </c>
      <c r="G258" s="4" t="s">
        <v>19581</v>
      </c>
      <c r="H258" s="4" t="n">
        <f aca="false">COUNTIF(Albums!$B$2:$B$2811,A258)</f>
        <v>1</v>
      </c>
      <c r="I258" s="2"/>
      <c r="J258" s="2"/>
      <c r="K258" s="4"/>
    </row>
    <row r="259" customFormat="false" ht="15" hidden="false" customHeight="false" outlineLevel="0" collapsed="false">
      <c r="A259" s="4" t="s">
        <v>16770</v>
      </c>
      <c r="B259" s="4" t="s">
        <v>10189</v>
      </c>
      <c r="C259" s="4" t="s">
        <v>516</v>
      </c>
      <c r="D259" s="4" t="s">
        <v>21569</v>
      </c>
      <c r="E259" s="4" t="s">
        <v>14242</v>
      </c>
      <c r="F259" s="4" t="s">
        <v>20929</v>
      </c>
      <c r="G259" s="4" t="s">
        <v>21570</v>
      </c>
      <c r="H259" s="4" t="n">
        <f aca="false">COUNTIF(Albums!$B$2:$B$2811,A259)</f>
        <v>2</v>
      </c>
      <c r="I259" s="2"/>
      <c r="J259" s="2"/>
      <c r="K259" s="4"/>
    </row>
    <row r="260" customFormat="false" ht="15" hidden="false" customHeight="false" outlineLevel="0" collapsed="false">
      <c r="A260" s="4" t="s">
        <v>19672</v>
      </c>
      <c r="B260" s="4" t="s">
        <v>662</v>
      </c>
      <c r="C260" s="4" t="s">
        <v>472</v>
      </c>
      <c r="D260" s="4" t="s">
        <v>21323</v>
      </c>
      <c r="E260" s="4" t="s">
        <v>11394</v>
      </c>
      <c r="F260" s="4" t="s">
        <v>20929</v>
      </c>
      <c r="G260" s="4" t="s">
        <v>19671</v>
      </c>
      <c r="H260" s="4" t="n">
        <f aca="false">COUNTIF(Albums!$B$2:$B$2811,A260)</f>
        <v>1</v>
      </c>
      <c r="I260" s="2"/>
      <c r="J260" s="2"/>
      <c r="K260" s="4"/>
    </row>
    <row r="261" customFormat="false" ht="15" hidden="false" customHeight="false" outlineLevel="0" collapsed="false">
      <c r="A261" s="4" t="s">
        <v>13985</v>
      </c>
      <c r="B261" s="4" t="s">
        <v>4379</v>
      </c>
      <c r="C261" s="4" t="s">
        <v>472</v>
      </c>
      <c r="D261" s="4" t="s">
        <v>21571</v>
      </c>
      <c r="E261" s="4" t="s">
        <v>470</v>
      </c>
      <c r="F261" s="4" t="s">
        <v>20978</v>
      </c>
      <c r="G261" s="4" t="s">
        <v>21572</v>
      </c>
      <c r="H261" s="4" t="n">
        <f aca="false">COUNTIF(Albums!$B$2:$B$2811,A261)</f>
        <v>2</v>
      </c>
      <c r="I261" s="2"/>
      <c r="J261" s="2"/>
      <c r="K261" s="4"/>
    </row>
    <row r="262" customFormat="false" ht="15" hidden="false" customHeight="false" outlineLevel="0" collapsed="false">
      <c r="A262" s="4" t="s">
        <v>17502</v>
      </c>
      <c r="B262" s="4" t="s">
        <v>990</v>
      </c>
      <c r="C262" s="4" t="s">
        <v>472</v>
      </c>
      <c r="D262" s="4" t="s">
        <v>21573</v>
      </c>
      <c r="E262" s="4" t="s">
        <v>17442</v>
      </c>
      <c r="F262" s="4" t="s">
        <v>21186</v>
      </c>
      <c r="G262" s="4" t="s">
        <v>21574</v>
      </c>
      <c r="H262" s="4" t="n">
        <f aca="false">COUNTIF(Albums!$B$2:$B$2811,A262)</f>
        <v>2</v>
      </c>
      <c r="I262" s="2"/>
      <c r="J262" s="2"/>
      <c r="K262" s="4"/>
    </row>
    <row r="263" customFormat="false" ht="15" hidden="false" customHeight="false" outlineLevel="0" collapsed="false">
      <c r="A263" s="4" t="s">
        <v>14161</v>
      </c>
      <c r="B263" s="4" t="s">
        <v>2123</v>
      </c>
      <c r="C263" s="4" t="s">
        <v>753</v>
      </c>
      <c r="D263" s="4" t="s">
        <v>21575</v>
      </c>
      <c r="E263" s="4" t="s">
        <v>9653</v>
      </c>
      <c r="F263" s="4" t="s">
        <v>20978</v>
      </c>
      <c r="G263" s="4" t="s">
        <v>21576</v>
      </c>
      <c r="H263" s="4" t="n">
        <f aca="false">COUNTIF(Albums!$B$2:$B$2811,A263)</f>
        <v>8</v>
      </c>
      <c r="I263" s="2"/>
      <c r="J263" s="2"/>
      <c r="K263" s="4"/>
    </row>
    <row r="264" customFormat="false" ht="15" hidden="false" customHeight="false" outlineLevel="0" collapsed="false">
      <c r="A264" s="4" t="s">
        <v>8675</v>
      </c>
      <c r="B264" s="4" t="s">
        <v>1565</v>
      </c>
      <c r="C264" s="4" t="s">
        <v>45</v>
      </c>
      <c r="D264" s="4" t="s">
        <v>21432</v>
      </c>
      <c r="E264" s="4" t="s">
        <v>8469</v>
      </c>
      <c r="F264" s="4" t="s">
        <v>20978</v>
      </c>
      <c r="G264" s="4" t="s">
        <v>21577</v>
      </c>
      <c r="H264" s="4" t="n">
        <f aca="false">COUNTIF(Albums!$B$2:$B$2811,A264)</f>
        <v>2</v>
      </c>
      <c r="I264" s="2"/>
      <c r="J264" s="2"/>
      <c r="K264" s="4"/>
    </row>
    <row r="265" customFormat="false" ht="15" hidden="false" customHeight="false" outlineLevel="0" collapsed="false">
      <c r="A265" s="4" t="s">
        <v>14750</v>
      </c>
      <c r="B265" s="4" t="s">
        <v>990</v>
      </c>
      <c r="C265" s="4" t="s">
        <v>472</v>
      </c>
      <c r="D265" s="4" t="s">
        <v>21578</v>
      </c>
      <c r="E265" s="4" t="s">
        <v>14012</v>
      </c>
      <c r="F265" s="4" t="s">
        <v>20978</v>
      </c>
      <c r="G265" s="4" t="s">
        <v>21579</v>
      </c>
      <c r="H265" s="4" t="n">
        <f aca="false">COUNTIF(Albums!$B$2:$B$2811,A265)</f>
        <v>4</v>
      </c>
      <c r="I265" s="2"/>
      <c r="J265" s="2"/>
      <c r="K265" s="4"/>
    </row>
    <row r="266" customFormat="false" ht="15" hidden="false" customHeight="false" outlineLevel="0" collapsed="false">
      <c r="A266" s="4" t="s">
        <v>3072</v>
      </c>
      <c r="B266" s="4" t="s">
        <v>316</v>
      </c>
      <c r="C266" s="4" t="s">
        <v>753</v>
      </c>
      <c r="D266" s="4" t="s">
        <v>21580</v>
      </c>
      <c r="E266" s="4" t="s">
        <v>2721</v>
      </c>
      <c r="F266" s="4" t="s">
        <v>20978</v>
      </c>
      <c r="G266" s="4" t="s">
        <v>21581</v>
      </c>
      <c r="H266" s="4" t="n">
        <f aca="false">COUNTIF(Albums!$B$2:$B$2811,A266)</f>
        <v>2</v>
      </c>
      <c r="I266" s="2"/>
      <c r="J266" s="2"/>
      <c r="K266" s="4"/>
    </row>
    <row r="267" customFormat="false" ht="15" hidden="false" customHeight="false" outlineLevel="0" collapsed="false">
      <c r="A267" s="4" t="s">
        <v>5048</v>
      </c>
      <c r="B267" s="4" t="s">
        <v>1565</v>
      </c>
      <c r="C267" s="4" t="s">
        <v>472</v>
      </c>
      <c r="D267" s="4" t="s">
        <v>21471</v>
      </c>
      <c r="E267" s="4" t="s">
        <v>4890</v>
      </c>
      <c r="F267" s="4" t="s">
        <v>20978</v>
      </c>
      <c r="G267" s="4" t="s">
        <v>5047</v>
      </c>
      <c r="H267" s="4" t="n">
        <f aca="false">COUNTIF(Albums!$B$2:$B$2811,A267)</f>
        <v>1</v>
      </c>
      <c r="I267" s="2"/>
      <c r="J267" s="2"/>
      <c r="K267" s="4"/>
    </row>
    <row r="268" customFormat="false" ht="15" hidden="false" customHeight="false" outlineLevel="0" collapsed="false">
      <c r="A268" s="4" t="s">
        <v>15257</v>
      </c>
      <c r="B268" s="4" t="s">
        <v>2413</v>
      </c>
      <c r="C268" s="4" t="s">
        <v>45</v>
      </c>
      <c r="D268" s="4" t="s">
        <v>21582</v>
      </c>
      <c r="E268" s="4" t="s">
        <v>14012</v>
      </c>
      <c r="F268" s="4" t="s">
        <v>20978</v>
      </c>
      <c r="G268" s="4" t="s">
        <v>21583</v>
      </c>
      <c r="H268" s="4" t="n">
        <f aca="false">COUNTIF(Albums!$B$2:$B$2811,A268)</f>
        <v>3</v>
      </c>
      <c r="I268" s="2"/>
      <c r="J268" s="2"/>
      <c r="K268" s="4"/>
    </row>
    <row r="269" customFormat="false" ht="15" hidden="false" customHeight="false" outlineLevel="0" collapsed="false">
      <c r="A269" s="4" t="s">
        <v>17469</v>
      </c>
      <c r="B269" s="4" t="s">
        <v>1565</v>
      </c>
      <c r="C269" s="4" t="s">
        <v>472</v>
      </c>
      <c r="D269" s="4" t="s">
        <v>21584</v>
      </c>
      <c r="E269" s="4" t="s">
        <v>17442</v>
      </c>
      <c r="F269" s="4" t="s">
        <v>21186</v>
      </c>
      <c r="G269" s="4" t="s">
        <v>21585</v>
      </c>
      <c r="H269" s="4" t="n">
        <f aca="false">COUNTIF(Albums!$B$2:$B$2811,A269)</f>
        <v>2</v>
      </c>
      <c r="I269" s="2"/>
      <c r="J269" s="2"/>
      <c r="K269" s="4"/>
    </row>
    <row r="270" customFormat="false" ht="15" hidden="false" customHeight="false" outlineLevel="0" collapsed="false">
      <c r="A270" s="4" t="s">
        <v>9307</v>
      </c>
      <c r="B270" s="4" t="s">
        <v>9310</v>
      </c>
      <c r="C270" s="4" t="s">
        <v>45</v>
      </c>
      <c r="D270" s="4" t="s">
        <v>21586</v>
      </c>
      <c r="E270" s="4" t="s">
        <v>8998</v>
      </c>
      <c r="F270" s="4" t="s">
        <v>20978</v>
      </c>
      <c r="G270" s="4" t="s">
        <v>21587</v>
      </c>
      <c r="H270" s="4" t="n">
        <f aca="false">COUNTIF(Albums!$B$2:$B$2811,A270)</f>
        <v>2</v>
      </c>
      <c r="I270" s="2"/>
      <c r="J270" s="2"/>
      <c r="K270" s="4"/>
    </row>
    <row r="271" customFormat="false" ht="15" hidden="false" customHeight="false" outlineLevel="0" collapsed="false">
      <c r="A271" s="4" t="s">
        <v>20803</v>
      </c>
      <c r="B271" s="4" t="s">
        <v>10145</v>
      </c>
      <c r="C271" s="4" t="s">
        <v>352</v>
      </c>
      <c r="D271" s="4" t="s">
        <v>21588</v>
      </c>
      <c r="E271" s="4" t="s">
        <v>9972</v>
      </c>
      <c r="F271" s="4" t="s">
        <v>20978</v>
      </c>
      <c r="G271" s="4" t="s">
        <v>20802</v>
      </c>
      <c r="H271" s="4" t="n">
        <f aca="false">COUNTIF(Albums!$B$2:$B$2811,A271)</f>
        <v>1</v>
      </c>
      <c r="I271" s="2"/>
      <c r="J271" s="2"/>
      <c r="K271" s="4"/>
    </row>
    <row r="272" customFormat="false" ht="15" hidden="false" customHeight="false" outlineLevel="0" collapsed="false">
      <c r="A272" s="4" t="s">
        <v>11873</v>
      </c>
      <c r="B272" s="4" t="s">
        <v>131</v>
      </c>
      <c r="C272" s="4" t="s">
        <v>45</v>
      </c>
      <c r="D272" s="4" t="s">
        <v>21270</v>
      </c>
      <c r="E272" s="4" t="s">
        <v>11259</v>
      </c>
      <c r="F272" s="4" t="s">
        <v>20929</v>
      </c>
      <c r="G272" s="4" t="s">
        <v>11872</v>
      </c>
      <c r="H272" s="4" t="n">
        <f aca="false">COUNTIF(Albums!$B$2:$B$2811,A272)</f>
        <v>1</v>
      </c>
      <c r="I272" s="2"/>
      <c r="J272" s="2"/>
      <c r="K272" s="4"/>
    </row>
    <row r="273" customFormat="false" ht="15" hidden="false" customHeight="false" outlineLevel="0" collapsed="false">
      <c r="A273" s="4" t="s">
        <v>17033</v>
      </c>
      <c r="B273" s="4" t="s">
        <v>12684</v>
      </c>
      <c r="C273" s="4" t="s">
        <v>2133</v>
      </c>
      <c r="D273" s="4" t="s">
        <v>21589</v>
      </c>
      <c r="E273" s="4" t="s">
        <v>16811</v>
      </c>
      <c r="F273" s="4" t="s">
        <v>20929</v>
      </c>
      <c r="G273" s="4" t="s">
        <v>21590</v>
      </c>
      <c r="H273" s="4" t="n">
        <f aca="false">COUNTIF(Albums!$B$2:$B$2811,A273)</f>
        <v>2</v>
      </c>
      <c r="I273" s="2"/>
      <c r="J273" s="2"/>
      <c r="K273" s="4"/>
    </row>
    <row r="274" customFormat="false" ht="15" hidden="false" customHeight="false" outlineLevel="0" collapsed="false">
      <c r="A274" s="4" t="s">
        <v>8724</v>
      </c>
      <c r="B274" s="4" t="s">
        <v>8470</v>
      </c>
      <c r="C274" s="4" t="s">
        <v>45</v>
      </c>
      <c r="D274" s="4" t="s">
        <v>21591</v>
      </c>
      <c r="E274" s="4" t="s">
        <v>8469</v>
      </c>
      <c r="F274" s="4" t="s">
        <v>20978</v>
      </c>
      <c r="G274" s="4" t="s">
        <v>8723</v>
      </c>
      <c r="H274" s="4" t="n">
        <f aca="false">COUNTIF(Albums!$B$2:$B$2811,A274)</f>
        <v>1</v>
      </c>
      <c r="I274" s="2"/>
      <c r="J274" s="2"/>
      <c r="K274" s="4"/>
    </row>
    <row r="275" customFormat="false" ht="15" hidden="false" customHeight="false" outlineLevel="0" collapsed="false">
      <c r="A275" s="4" t="s">
        <v>4852</v>
      </c>
      <c r="B275" s="4" t="s">
        <v>4855</v>
      </c>
      <c r="C275" s="4" t="s">
        <v>2133</v>
      </c>
      <c r="D275" s="4" t="s">
        <v>21508</v>
      </c>
      <c r="E275" s="4" t="s">
        <v>4508</v>
      </c>
      <c r="F275" s="4" t="s">
        <v>20978</v>
      </c>
      <c r="G275" s="4" t="s">
        <v>4851</v>
      </c>
      <c r="H275" s="4" t="n">
        <f aca="false">COUNTIF(Albums!$B$2:$B$2811,A275)</f>
        <v>1</v>
      </c>
      <c r="I275" s="2"/>
      <c r="J275" s="2"/>
      <c r="K275" s="4"/>
    </row>
    <row r="276" customFormat="false" ht="15" hidden="false" customHeight="false" outlineLevel="0" collapsed="false">
      <c r="A276" s="4" t="s">
        <v>6194</v>
      </c>
      <c r="B276" s="4" t="s">
        <v>1565</v>
      </c>
      <c r="C276" s="4" t="s">
        <v>472</v>
      </c>
      <c r="D276" s="4" t="s">
        <v>21592</v>
      </c>
      <c r="E276" s="4" t="s">
        <v>6070</v>
      </c>
      <c r="F276" s="4" t="s">
        <v>20978</v>
      </c>
      <c r="G276" s="4" t="s">
        <v>21593</v>
      </c>
      <c r="H276" s="4" t="n">
        <f aca="false">COUNTIF(Albums!$B$2:$B$2811,A276)</f>
        <v>2</v>
      </c>
      <c r="I276" s="2"/>
      <c r="J276" s="2"/>
      <c r="K276" s="4"/>
    </row>
    <row r="277" customFormat="false" ht="15" hidden="false" customHeight="false" outlineLevel="0" collapsed="false">
      <c r="A277" s="4" t="s">
        <v>6405</v>
      </c>
      <c r="B277" s="4" t="s">
        <v>1565</v>
      </c>
      <c r="C277" s="4" t="s">
        <v>472</v>
      </c>
      <c r="D277" s="4" t="s">
        <v>21594</v>
      </c>
      <c r="E277" s="4" t="s">
        <v>6070</v>
      </c>
      <c r="F277" s="4" t="s">
        <v>20978</v>
      </c>
      <c r="G277" s="4" t="s">
        <v>6404</v>
      </c>
      <c r="H277" s="4" t="n">
        <f aca="false">COUNTIF(Albums!$B$2:$B$2811,A277)</f>
        <v>1</v>
      </c>
      <c r="I277" s="2"/>
      <c r="J277" s="2"/>
      <c r="K277" s="4"/>
    </row>
    <row r="278" customFormat="false" ht="15" hidden="false" customHeight="false" outlineLevel="0" collapsed="false">
      <c r="A278" s="4" t="s">
        <v>20590</v>
      </c>
      <c r="B278" s="4" t="s">
        <v>1565</v>
      </c>
      <c r="C278" s="4" t="s">
        <v>472</v>
      </c>
      <c r="D278" s="4" t="s">
        <v>21323</v>
      </c>
      <c r="E278" s="4" t="s">
        <v>16811</v>
      </c>
      <c r="F278" s="4" t="s">
        <v>20929</v>
      </c>
      <c r="G278" s="4" t="s">
        <v>20589</v>
      </c>
      <c r="H278" s="4" t="n">
        <f aca="false">COUNTIF(Albums!$B$2:$B$2811,A278)</f>
        <v>1</v>
      </c>
      <c r="I278" s="2"/>
      <c r="J278" s="2"/>
      <c r="K278" s="4"/>
    </row>
    <row r="279" customFormat="false" ht="15" hidden="false" customHeight="false" outlineLevel="0" collapsed="false">
      <c r="A279" s="4" t="s">
        <v>3630</v>
      </c>
      <c r="B279" s="4" t="s">
        <v>3632</v>
      </c>
      <c r="C279" s="4" t="s">
        <v>753</v>
      </c>
      <c r="D279" s="4" t="s">
        <v>21595</v>
      </c>
      <c r="E279" s="4" t="s">
        <v>3378</v>
      </c>
      <c r="F279" s="4" t="s">
        <v>20978</v>
      </c>
      <c r="G279" s="4" t="s">
        <v>21596</v>
      </c>
      <c r="H279" s="4" t="n">
        <f aca="false">COUNTIF(Albums!$B$2:$B$2811,A279)</f>
        <v>6</v>
      </c>
      <c r="I279" s="2"/>
      <c r="J279" s="2"/>
      <c r="K279" s="4" t="s">
        <v>75</v>
      </c>
    </row>
    <row r="280" customFormat="false" ht="15" hidden="false" customHeight="false" outlineLevel="0" collapsed="false">
      <c r="A280" s="4" t="s">
        <v>11383</v>
      </c>
      <c r="B280" s="4" t="s">
        <v>10189</v>
      </c>
      <c r="C280" s="4" t="s">
        <v>516</v>
      </c>
      <c r="D280" s="4" t="s">
        <v>21387</v>
      </c>
      <c r="E280" s="4" t="s">
        <v>5469</v>
      </c>
      <c r="F280" s="4" t="s">
        <v>20929</v>
      </c>
      <c r="G280" s="4" t="s">
        <v>11382</v>
      </c>
      <c r="H280" s="4" t="n">
        <f aca="false">COUNTIF(Albums!$B$2:$B$2811,A280)</f>
        <v>1</v>
      </c>
      <c r="I280" s="2"/>
      <c r="J280" s="2"/>
      <c r="K280" s="4"/>
    </row>
    <row r="281" customFormat="false" ht="15" hidden="false" customHeight="false" outlineLevel="0" collapsed="false">
      <c r="A281" s="4" t="s">
        <v>2942</v>
      </c>
      <c r="B281" s="4" t="s">
        <v>1565</v>
      </c>
      <c r="C281" s="4" t="s">
        <v>472</v>
      </c>
      <c r="D281" s="4" t="s">
        <v>21597</v>
      </c>
      <c r="E281" s="4" t="s">
        <v>2721</v>
      </c>
      <c r="F281" s="4" t="s">
        <v>20978</v>
      </c>
      <c r="G281" s="4" t="s">
        <v>21598</v>
      </c>
      <c r="H281" s="4" t="n">
        <f aca="false">COUNTIF(Albums!$B$2:$B$2811,A281)</f>
        <v>2</v>
      </c>
      <c r="I281" s="2"/>
      <c r="J281" s="2"/>
      <c r="K281" s="4"/>
    </row>
    <row r="282" customFormat="false" ht="15" hidden="false" customHeight="false" outlineLevel="0" collapsed="false">
      <c r="A282" s="4" t="s">
        <v>257</v>
      </c>
      <c r="B282" s="4" t="s">
        <v>259</v>
      </c>
      <c r="C282" s="4" t="s">
        <v>45</v>
      </c>
      <c r="D282" s="4" t="s">
        <v>21599</v>
      </c>
      <c r="E282" s="4" t="s">
        <v>43</v>
      </c>
      <c r="F282" s="4" t="s">
        <v>20978</v>
      </c>
      <c r="G282" s="4" t="s">
        <v>256</v>
      </c>
      <c r="H282" s="4" t="n">
        <f aca="false">COUNTIF(Albums!$B$2:$B$2811,A282)</f>
        <v>1</v>
      </c>
      <c r="I282" s="2"/>
      <c r="J282" s="2"/>
      <c r="K282" s="4"/>
    </row>
    <row r="283" customFormat="false" ht="15" hidden="false" customHeight="false" outlineLevel="0" collapsed="false">
      <c r="A283" s="4" t="s">
        <v>8032</v>
      </c>
      <c r="B283" s="4" t="s">
        <v>131</v>
      </c>
      <c r="C283" s="4" t="s">
        <v>45</v>
      </c>
      <c r="D283" s="4" t="s">
        <v>21600</v>
      </c>
      <c r="E283" s="4" t="s">
        <v>7783</v>
      </c>
      <c r="F283" s="4" t="s">
        <v>20978</v>
      </c>
      <c r="G283" s="4" t="s">
        <v>21601</v>
      </c>
      <c r="H283" s="4" t="n">
        <f aca="false">COUNTIF(Albums!$B$2:$B$2811,A283)</f>
        <v>5</v>
      </c>
      <c r="I283" s="2"/>
      <c r="J283" s="2"/>
      <c r="K283" s="4"/>
    </row>
    <row r="284" customFormat="false" ht="15" hidden="false" customHeight="false" outlineLevel="0" collapsed="false">
      <c r="A284" s="4" t="s">
        <v>5078</v>
      </c>
      <c r="B284" s="4" t="s">
        <v>131</v>
      </c>
      <c r="C284" s="4" t="s">
        <v>45</v>
      </c>
      <c r="D284" s="4" t="s">
        <v>21471</v>
      </c>
      <c r="E284" s="4" t="s">
        <v>4890</v>
      </c>
      <c r="F284" s="4" t="s">
        <v>20978</v>
      </c>
      <c r="G284" s="4" t="s">
        <v>5077</v>
      </c>
      <c r="H284" s="4" t="n">
        <f aca="false">COUNTIF(Albums!$B$2:$B$2811,A284)</f>
        <v>1</v>
      </c>
      <c r="I284" s="2"/>
      <c r="J284" s="2"/>
      <c r="K284" s="4"/>
    </row>
    <row r="285" customFormat="false" ht="15" hidden="false" customHeight="false" outlineLevel="0" collapsed="false">
      <c r="A285" s="4" t="s">
        <v>20888</v>
      </c>
      <c r="B285" s="4" t="s">
        <v>353</v>
      </c>
      <c r="C285" s="4" t="s">
        <v>352</v>
      </c>
      <c r="D285" s="4" t="s">
        <v>21400</v>
      </c>
      <c r="E285" s="4" t="s">
        <v>10766</v>
      </c>
      <c r="F285" s="4" t="s">
        <v>20978</v>
      </c>
      <c r="G285" s="4" t="s">
        <v>20887</v>
      </c>
      <c r="H285" s="4" t="n">
        <f aca="false">COUNTIF(Albums!$B$2:$B$2811,A285)</f>
        <v>1</v>
      </c>
      <c r="I285" s="2"/>
      <c r="J285" s="2"/>
      <c r="K285" s="4"/>
    </row>
    <row r="286" customFormat="false" ht="15" hidden="false" customHeight="false" outlineLevel="0" collapsed="false">
      <c r="A286" s="4" t="s">
        <v>11924</v>
      </c>
      <c r="B286" s="4" t="s">
        <v>1993</v>
      </c>
      <c r="C286" s="4" t="s">
        <v>753</v>
      </c>
      <c r="D286" s="4" t="s">
        <v>21420</v>
      </c>
      <c r="E286" s="4" t="s">
        <v>5469</v>
      </c>
      <c r="F286" s="4" t="s">
        <v>20929</v>
      </c>
      <c r="G286" s="4" t="s">
        <v>21602</v>
      </c>
      <c r="H286" s="4" t="n">
        <f aca="false">COUNTIF(Albums!$B$2:$B$2811,A286)</f>
        <v>3</v>
      </c>
      <c r="I286" s="2"/>
      <c r="J286" s="2"/>
      <c r="K286" s="4" t="s">
        <v>75</v>
      </c>
    </row>
    <row r="287" customFormat="false" ht="15" hidden="false" customHeight="false" outlineLevel="0" collapsed="false">
      <c r="A287" s="4" t="s">
        <v>7289</v>
      </c>
      <c r="B287" s="4" t="s">
        <v>341</v>
      </c>
      <c r="C287" s="4" t="s">
        <v>93</v>
      </c>
      <c r="D287" s="4" t="s">
        <v>21459</v>
      </c>
      <c r="E287" s="4" t="s">
        <v>7080</v>
      </c>
      <c r="F287" s="4" t="s">
        <v>20978</v>
      </c>
      <c r="G287" s="4" t="s">
        <v>21603</v>
      </c>
      <c r="H287" s="4" t="n">
        <f aca="false">COUNTIF(Albums!$B$2:$B$2811,A287)</f>
        <v>2</v>
      </c>
      <c r="I287" s="2"/>
      <c r="J287" s="2"/>
      <c r="K287" s="4"/>
    </row>
    <row r="288" customFormat="false" ht="15" hidden="false" customHeight="false" outlineLevel="0" collapsed="false">
      <c r="A288" s="4" t="s">
        <v>9221</v>
      </c>
      <c r="B288" s="4" t="s">
        <v>1855</v>
      </c>
      <c r="C288" s="4" t="s">
        <v>93</v>
      </c>
      <c r="D288" s="4" t="s">
        <v>21604</v>
      </c>
      <c r="E288" s="4" t="s">
        <v>8998</v>
      </c>
      <c r="F288" s="4" t="s">
        <v>20978</v>
      </c>
      <c r="G288" s="4" t="s">
        <v>9220</v>
      </c>
      <c r="H288" s="4" t="n">
        <f aca="false">COUNTIF(Albums!$B$2:$B$2811,A288)</f>
        <v>1</v>
      </c>
      <c r="I288" s="2"/>
      <c r="J288" s="2"/>
      <c r="K288" s="4"/>
    </row>
    <row r="289" customFormat="false" ht="15" hidden="false" customHeight="false" outlineLevel="0" collapsed="false">
      <c r="A289" s="4" t="s">
        <v>14520</v>
      </c>
      <c r="B289" s="4" t="s">
        <v>14523</v>
      </c>
      <c r="C289" s="4" t="s">
        <v>10491</v>
      </c>
      <c r="D289" s="4" t="s">
        <v>21605</v>
      </c>
      <c r="E289" s="4" t="s">
        <v>9653</v>
      </c>
      <c r="F289" s="4" t="s">
        <v>20978</v>
      </c>
      <c r="G289" s="4" t="s">
        <v>21606</v>
      </c>
      <c r="H289" s="4" t="n">
        <f aca="false">COUNTIF(Albums!$B$2:$B$2811,A289)</f>
        <v>2</v>
      </c>
      <c r="I289" s="2"/>
      <c r="J289" s="2"/>
      <c r="K289" s="4"/>
    </row>
    <row r="290" customFormat="false" ht="15" hidden="false" customHeight="false" outlineLevel="0" collapsed="false">
      <c r="A290" s="4" t="s">
        <v>3108</v>
      </c>
      <c r="B290" s="4" t="s">
        <v>1565</v>
      </c>
      <c r="C290" s="4" t="s">
        <v>472</v>
      </c>
      <c r="D290" s="4" t="s">
        <v>21607</v>
      </c>
      <c r="E290" s="4" t="s">
        <v>3111</v>
      </c>
      <c r="F290" s="4" t="s">
        <v>20978</v>
      </c>
      <c r="G290" s="4" t="s">
        <v>21608</v>
      </c>
      <c r="H290" s="4" t="n">
        <f aca="false">COUNTIF(Albums!$B$2:$B$2811,A290)</f>
        <v>4</v>
      </c>
      <c r="I290" s="2"/>
      <c r="J290" s="2"/>
      <c r="K290" s="4"/>
    </row>
    <row r="291" customFormat="false" ht="15" hidden="false" customHeight="false" outlineLevel="0" collapsed="false">
      <c r="A291" s="4" t="s">
        <v>8995</v>
      </c>
      <c r="B291" s="4" t="s">
        <v>1164</v>
      </c>
      <c r="C291" s="4" t="s">
        <v>45</v>
      </c>
      <c r="D291" s="4" t="s">
        <v>21609</v>
      </c>
      <c r="E291" s="4" t="s">
        <v>8998</v>
      </c>
      <c r="F291" s="4" t="s">
        <v>20978</v>
      </c>
      <c r="G291" s="4" t="s">
        <v>21610</v>
      </c>
      <c r="H291" s="4" t="n">
        <f aca="false">COUNTIF(Albums!$B$2:$B$2811,A291)</f>
        <v>15</v>
      </c>
      <c r="I291" s="2"/>
      <c r="J291" s="2"/>
      <c r="K291" s="4" t="s">
        <v>75</v>
      </c>
    </row>
    <row r="292" customFormat="false" ht="15" hidden="false" customHeight="false" outlineLevel="0" collapsed="false">
      <c r="A292" s="4" t="s">
        <v>20438</v>
      </c>
      <c r="B292" s="4" t="s">
        <v>12953</v>
      </c>
      <c r="C292" s="4" t="s">
        <v>887</v>
      </c>
      <c r="D292" s="4" t="s">
        <v>21401</v>
      </c>
      <c r="E292" s="4" t="s">
        <v>16811</v>
      </c>
      <c r="F292" s="4" t="s">
        <v>20929</v>
      </c>
      <c r="G292" s="4" t="s">
        <v>21611</v>
      </c>
      <c r="H292" s="4" t="n">
        <f aca="false">COUNTIF(Albums!$B$2:$B$2811,A292)</f>
        <v>2</v>
      </c>
      <c r="I292" s="2"/>
      <c r="J292" s="2"/>
      <c r="K292" s="4"/>
    </row>
    <row r="293" customFormat="false" ht="15" hidden="false" customHeight="false" outlineLevel="0" collapsed="false">
      <c r="A293" s="4" t="s">
        <v>3951</v>
      </c>
      <c r="B293" s="4" t="s">
        <v>754</v>
      </c>
      <c r="C293" s="4" t="s">
        <v>753</v>
      </c>
      <c r="D293" s="4" t="s">
        <v>21471</v>
      </c>
      <c r="E293" s="4" t="s">
        <v>3378</v>
      </c>
      <c r="F293" s="4" t="s">
        <v>20978</v>
      </c>
      <c r="G293" s="4" t="s">
        <v>3950</v>
      </c>
      <c r="H293" s="4" t="n">
        <f aca="false">COUNTIF(Albums!$B$2:$B$2811,A293)</f>
        <v>1</v>
      </c>
      <c r="I293" s="2"/>
      <c r="J293" s="2"/>
      <c r="K293" s="4"/>
    </row>
    <row r="294" customFormat="false" ht="15" hidden="false" customHeight="false" outlineLevel="0" collapsed="false">
      <c r="A294" s="4" t="s">
        <v>1862</v>
      </c>
      <c r="B294" s="4" t="s">
        <v>1864</v>
      </c>
      <c r="C294" s="4" t="s">
        <v>472</v>
      </c>
      <c r="D294" s="4" t="s">
        <v>21612</v>
      </c>
      <c r="E294" s="4" t="s">
        <v>1592</v>
      </c>
      <c r="F294" s="4" t="s">
        <v>20978</v>
      </c>
      <c r="G294" s="4" t="s">
        <v>21613</v>
      </c>
      <c r="H294" s="4" t="n">
        <f aca="false">COUNTIF(Albums!$B$2:$B$2811,A294)</f>
        <v>3</v>
      </c>
      <c r="I294" s="2"/>
      <c r="J294" s="2"/>
      <c r="K294" s="4" t="s">
        <v>75</v>
      </c>
    </row>
    <row r="295" customFormat="false" ht="15" hidden="false" customHeight="false" outlineLevel="0" collapsed="false">
      <c r="A295" s="4" t="s">
        <v>12328</v>
      </c>
      <c r="B295" s="4" t="s">
        <v>1565</v>
      </c>
      <c r="C295" s="4" t="s">
        <v>472</v>
      </c>
      <c r="D295" s="4" t="s">
        <v>21614</v>
      </c>
      <c r="E295" s="4" t="s">
        <v>11318</v>
      </c>
      <c r="F295" s="4" t="s">
        <v>20929</v>
      </c>
      <c r="G295" s="4" t="s">
        <v>21615</v>
      </c>
      <c r="H295" s="4" t="n">
        <f aca="false">COUNTIF(Albums!$B$2:$B$2811,A295)</f>
        <v>3</v>
      </c>
      <c r="I295" s="2"/>
      <c r="J295" s="2"/>
      <c r="K295" s="4" t="s">
        <v>75</v>
      </c>
    </row>
    <row r="296" customFormat="false" ht="15" hidden="false" customHeight="false" outlineLevel="0" collapsed="false">
      <c r="A296" s="4" t="s">
        <v>4336</v>
      </c>
      <c r="B296" s="4" t="s">
        <v>157</v>
      </c>
      <c r="C296" s="4" t="s">
        <v>93</v>
      </c>
      <c r="D296" s="4" t="s">
        <v>21616</v>
      </c>
      <c r="E296" s="4" t="s">
        <v>4052</v>
      </c>
      <c r="F296" s="4" t="s">
        <v>20978</v>
      </c>
      <c r="G296" s="4" t="s">
        <v>4335</v>
      </c>
      <c r="H296" s="4" t="n">
        <f aca="false">COUNTIF(Albums!$B$2:$B$2811,A296)</f>
        <v>1</v>
      </c>
      <c r="I296" s="2"/>
      <c r="J296" s="2"/>
      <c r="K296" s="4"/>
    </row>
    <row r="297" customFormat="false" ht="15" hidden="false" customHeight="false" outlineLevel="0" collapsed="false">
      <c r="A297" s="4" t="s">
        <v>4919</v>
      </c>
      <c r="B297" s="4" t="s">
        <v>1565</v>
      </c>
      <c r="C297" s="4" t="s">
        <v>472</v>
      </c>
      <c r="D297" s="4" t="s">
        <v>21617</v>
      </c>
      <c r="E297" s="4" t="s">
        <v>4890</v>
      </c>
      <c r="F297" s="4" t="s">
        <v>20978</v>
      </c>
      <c r="G297" s="4" t="s">
        <v>21618</v>
      </c>
      <c r="H297" s="4" t="n">
        <f aca="false">COUNTIF(Albums!$B$2:$B$2811,A297)</f>
        <v>5</v>
      </c>
      <c r="I297" s="2"/>
      <c r="J297" s="2"/>
      <c r="K297" s="4"/>
    </row>
    <row r="298" customFormat="false" ht="15" hidden="false" customHeight="false" outlineLevel="0" collapsed="false">
      <c r="A298" s="4" t="s">
        <v>18888</v>
      </c>
      <c r="B298" s="4" t="s">
        <v>1565</v>
      </c>
      <c r="C298" s="4" t="s">
        <v>472</v>
      </c>
      <c r="D298" s="4" t="s">
        <v>21619</v>
      </c>
      <c r="E298" s="4" t="s">
        <v>18841</v>
      </c>
      <c r="F298" s="4" t="s">
        <v>21186</v>
      </c>
      <c r="G298" s="4" t="s">
        <v>21620</v>
      </c>
      <c r="H298" s="4" t="n">
        <f aca="false">COUNTIF(Albums!$B$2:$B$2811,A298)</f>
        <v>2</v>
      </c>
      <c r="I298" s="2"/>
      <c r="J298" s="2"/>
      <c r="K298" s="4"/>
    </row>
    <row r="299" customFormat="false" ht="15" hidden="false" customHeight="false" outlineLevel="0" collapsed="false">
      <c r="A299" s="4" t="s">
        <v>2007</v>
      </c>
      <c r="B299" s="4" t="s">
        <v>2010</v>
      </c>
      <c r="C299" s="4" t="s">
        <v>352</v>
      </c>
      <c r="D299" s="4" t="s">
        <v>21621</v>
      </c>
      <c r="E299" s="4" t="s">
        <v>1592</v>
      </c>
      <c r="F299" s="4" t="s">
        <v>20978</v>
      </c>
      <c r="G299" s="4" t="s">
        <v>21622</v>
      </c>
      <c r="H299" s="4" t="n">
        <f aca="false">COUNTIF(Albums!$B$2:$B$2811,A299)</f>
        <v>2</v>
      </c>
      <c r="I299" s="2"/>
      <c r="J299" s="2"/>
      <c r="K299" s="4"/>
    </row>
    <row r="300" customFormat="false" ht="15" hidden="false" customHeight="false" outlineLevel="0" collapsed="false">
      <c r="A300" s="4" t="s">
        <v>1484</v>
      </c>
      <c r="B300" s="4" t="s">
        <v>1487</v>
      </c>
      <c r="C300" s="4" t="s">
        <v>753</v>
      </c>
      <c r="D300" s="4" t="s">
        <v>21457</v>
      </c>
      <c r="E300" s="4" t="s">
        <v>1045</v>
      </c>
      <c r="F300" s="4" t="s">
        <v>20978</v>
      </c>
      <c r="G300" s="4" t="s">
        <v>21623</v>
      </c>
      <c r="H300" s="4" t="n">
        <f aca="false">COUNTIF(Albums!$B$2:$B$2811,A300)</f>
        <v>2</v>
      </c>
      <c r="I300" s="2"/>
      <c r="J300" s="2"/>
      <c r="K300" s="4"/>
    </row>
    <row r="301" customFormat="false" ht="15" hidden="false" customHeight="false" outlineLevel="0" collapsed="false">
      <c r="A301" s="4" t="s">
        <v>16452</v>
      </c>
      <c r="B301" s="4" t="s">
        <v>131</v>
      </c>
      <c r="C301" s="4" t="s">
        <v>45</v>
      </c>
      <c r="D301" s="4" t="s">
        <v>21278</v>
      </c>
      <c r="E301" s="4" t="s">
        <v>14242</v>
      </c>
      <c r="F301" s="4" t="s">
        <v>20929</v>
      </c>
      <c r="G301" s="4" t="s">
        <v>16451</v>
      </c>
      <c r="H301" s="4" t="n">
        <f aca="false">COUNTIF(Albums!$B$2:$B$2811,A301)</f>
        <v>1</v>
      </c>
      <c r="I301" s="2"/>
      <c r="J301" s="2"/>
      <c r="K301" s="4" t="s">
        <v>75</v>
      </c>
    </row>
    <row r="302" customFormat="false" ht="15" hidden="false" customHeight="false" outlineLevel="0" collapsed="false">
      <c r="A302" s="4" t="s">
        <v>8691</v>
      </c>
      <c r="B302" s="4" t="s">
        <v>8632</v>
      </c>
      <c r="C302" s="4" t="s">
        <v>45</v>
      </c>
      <c r="D302" s="4" t="s">
        <v>21624</v>
      </c>
      <c r="E302" s="4" t="s">
        <v>8469</v>
      </c>
      <c r="F302" s="4" t="s">
        <v>20978</v>
      </c>
      <c r="G302" s="4" t="s">
        <v>8690</v>
      </c>
      <c r="H302" s="4" t="n">
        <f aca="false">COUNTIF(Albums!$B$2:$B$2811,A302)</f>
        <v>1</v>
      </c>
      <c r="I302" s="2"/>
      <c r="J302" s="2"/>
      <c r="K302" s="4"/>
    </row>
    <row r="303" customFormat="false" ht="15" hidden="false" customHeight="false" outlineLevel="0" collapsed="false">
      <c r="A303" s="4" t="s">
        <v>5490</v>
      </c>
      <c r="B303" s="4" t="s">
        <v>353</v>
      </c>
      <c r="C303" s="4" t="s">
        <v>352</v>
      </c>
      <c r="D303" s="4" t="s">
        <v>21381</v>
      </c>
      <c r="E303" s="4" t="s">
        <v>5178</v>
      </c>
      <c r="F303" s="4" t="s">
        <v>20978</v>
      </c>
      <c r="G303" s="4" t="s">
        <v>21625</v>
      </c>
      <c r="H303" s="4" t="n">
        <f aca="false">COUNTIF(Albums!$B$2:$B$2811,A303)</f>
        <v>2</v>
      </c>
      <c r="I303" s="2"/>
      <c r="J303" s="2"/>
      <c r="K303" s="4"/>
    </row>
    <row r="304" customFormat="false" ht="15" hidden="false" customHeight="false" outlineLevel="0" collapsed="false">
      <c r="A304" s="4" t="s">
        <v>4863</v>
      </c>
      <c r="B304" s="4" t="s">
        <v>4855</v>
      </c>
      <c r="C304" s="4" t="s">
        <v>2133</v>
      </c>
      <c r="D304" s="4" t="s">
        <v>21271</v>
      </c>
      <c r="E304" s="4" t="s">
        <v>4508</v>
      </c>
      <c r="F304" s="4" t="s">
        <v>20978</v>
      </c>
      <c r="G304" s="4" t="s">
        <v>4862</v>
      </c>
      <c r="H304" s="4" t="n">
        <f aca="false">COUNTIF(Albums!$B$2:$B$2811,A304)</f>
        <v>1</v>
      </c>
      <c r="I304" s="2"/>
      <c r="J304" s="2"/>
      <c r="K304" s="4"/>
    </row>
    <row r="305" customFormat="false" ht="15" hidden="false" customHeight="false" outlineLevel="0" collapsed="false">
      <c r="A305" s="4" t="s">
        <v>15100</v>
      </c>
      <c r="B305" s="4" t="s">
        <v>597</v>
      </c>
      <c r="C305" s="4" t="s">
        <v>472</v>
      </c>
      <c r="D305" s="4" t="s">
        <v>21626</v>
      </c>
      <c r="E305" s="4" t="s">
        <v>14012</v>
      </c>
      <c r="F305" s="4" t="s">
        <v>20978</v>
      </c>
      <c r="G305" s="4" t="s">
        <v>21627</v>
      </c>
      <c r="H305" s="4" t="n">
        <f aca="false">COUNTIF(Albums!$B$2:$B$2811,A305)</f>
        <v>3</v>
      </c>
      <c r="I305" s="2"/>
      <c r="J305" s="2"/>
      <c r="K305" s="4"/>
    </row>
    <row r="306" customFormat="false" ht="15" hidden="false" customHeight="false" outlineLevel="0" collapsed="false">
      <c r="A306" s="4" t="s">
        <v>1281</v>
      </c>
      <c r="B306" s="4" t="s">
        <v>1164</v>
      </c>
      <c r="C306" s="4" t="s">
        <v>45</v>
      </c>
      <c r="D306" s="4" t="s">
        <v>21445</v>
      </c>
      <c r="E306" s="4" t="s">
        <v>1045</v>
      </c>
      <c r="F306" s="4" t="s">
        <v>20978</v>
      </c>
      <c r="G306" s="4" t="s">
        <v>21628</v>
      </c>
      <c r="H306" s="4" t="n">
        <f aca="false">COUNTIF(Albums!$B$2:$B$2811,A306)</f>
        <v>2</v>
      </c>
      <c r="I306" s="2"/>
      <c r="J306" s="2"/>
      <c r="K306" s="4"/>
    </row>
    <row r="307" customFormat="false" ht="15" hidden="false" customHeight="false" outlineLevel="0" collapsed="false">
      <c r="A307" s="4" t="s">
        <v>10697</v>
      </c>
      <c r="B307" s="4" t="s">
        <v>353</v>
      </c>
      <c r="C307" s="4" t="s">
        <v>352</v>
      </c>
      <c r="D307" s="4" t="s">
        <v>21451</v>
      </c>
      <c r="E307" s="4" t="s">
        <v>10381</v>
      </c>
      <c r="F307" s="4" t="s">
        <v>20978</v>
      </c>
      <c r="G307" s="4" t="s">
        <v>21629</v>
      </c>
      <c r="H307" s="4" t="n">
        <f aca="false">COUNTIF(Albums!$B$2:$B$2811,A307)</f>
        <v>2</v>
      </c>
      <c r="I307" s="2"/>
      <c r="J307" s="2"/>
      <c r="K307" s="4"/>
    </row>
    <row r="308" customFormat="false" ht="15" hidden="false" customHeight="false" outlineLevel="0" collapsed="false">
      <c r="A308" s="4" t="s">
        <v>15072</v>
      </c>
      <c r="B308" s="4" t="s">
        <v>131</v>
      </c>
      <c r="C308" s="4" t="s">
        <v>45</v>
      </c>
      <c r="D308" s="4" t="s">
        <v>21332</v>
      </c>
      <c r="E308" s="4" t="s">
        <v>14012</v>
      </c>
      <c r="F308" s="4" t="s">
        <v>20978</v>
      </c>
      <c r="G308" s="4" t="s">
        <v>21630</v>
      </c>
      <c r="H308" s="4" t="n">
        <f aca="false">COUNTIF(Albums!$B$2:$B$2811,A308)</f>
        <v>4</v>
      </c>
      <c r="I308" s="2"/>
      <c r="J308" s="2"/>
      <c r="K308" s="4"/>
    </row>
    <row r="309" customFormat="false" ht="15" hidden="false" customHeight="false" outlineLevel="0" collapsed="false">
      <c r="A309" s="4" t="s">
        <v>284</v>
      </c>
      <c r="B309" s="4" t="s">
        <v>287</v>
      </c>
      <c r="C309" s="4" t="s">
        <v>45</v>
      </c>
      <c r="D309" s="4" t="s">
        <v>21631</v>
      </c>
      <c r="E309" s="4" t="s">
        <v>43</v>
      </c>
      <c r="F309" s="4" t="s">
        <v>20978</v>
      </c>
      <c r="G309" s="4" t="s">
        <v>283</v>
      </c>
      <c r="H309" s="4" t="n">
        <f aca="false">COUNTIF(Albums!$B$2:$B$2811,A309)</f>
        <v>1</v>
      </c>
      <c r="I309" s="2"/>
      <c r="J309" s="2"/>
      <c r="K309" s="4"/>
    </row>
    <row r="310" customFormat="false" ht="15" hidden="false" customHeight="false" outlineLevel="0" collapsed="false">
      <c r="A310" s="4" t="s">
        <v>12116</v>
      </c>
      <c r="B310" s="4" t="s">
        <v>11234</v>
      </c>
      <c r="C310" s="4" t="s">
        <v>887</v>
      </c>
      <c r="D310" s="4" t="s">
        <v>21278</v>
      </c>
      <c r="E310" s="4" t="s">
        <v>5469</v>
      </c>
      <c r="F310" s="4" t="s">
        <v>20929</v>
      </c>
      <c r="G310" s="4" t="s">
        <v>12115</v>
      </c>
      <c r="H310" s="4" t="n">
        <f aca="false">COUNTIF(Albums!$B$2:$B$2811,A310)</f>
        <v>1</v>
      </c>
      <c r="I310" s="2"/>
      <c r="J310" s="2"/>
      <c r="K310" s="4"/>
    </row>
    <row r="311" customFormat="false" ht="15" hidden="false" customHeight="false" outlineLevel="0" collapsed="false">
      <c r="A311" s="4" t="s">
        <v>19680</v>
      </c>
      <c r="B311" s="4" t="s">
        <v>19683</v>
      </c>
      <c r="C311" s="4" t="s">
        <v>887</v>
      </c>
      <c r="D311" s="4" t="s">
        <v>21272</v>
      </c>
      <c r="E311" s="4" t="s">
        <v>11394</v>
      </c>
      <c r="F311" s="4" t="s">
        <v>20929</v>
      </c>
      <c r="G311" s="4" t="s">
        <v>19679</v>
      </c>
      <c r="H311" s="4" t="n">
        <f aca="false">COUNTIF(Albums!$B$2:$B$2811,A311)</f>
        <v>1</v>
      </c>
      <c r="I311" s="2"/>
      <c r="J311" s="2"/>
      <c r="K311" s="4"/>
    </row>
    <row r="312" customFormat="false" ht="15" hidden="false" customHeight="false" outlineLevel="0" collapsed="false">
      <c r="A312" s="4" t="s">
        <v>1517</v>
      </c>
      <c r="B312" s="4" t="s">
        <v>990</v>
      </c>
      <c r="C312" s="4" t="s">
        <v>472</v>
      </c>
      <c r="D312" s="4" t="s">
        <v>21632</v>
      </c>
      <c r="E312" s="4" t="s">
        <v>1045</v>
      </c>
      <c r="F312" s="4" t="s">
        <v>20978</v>
      </c>
      <c r="G312" s="4" t="s">
        <v>21633</v>
      </c>
      <c r="H312" s="4" t="n">
        <f aca="false">COUNTIF(Albums!$B$2:$B$2811,A312)</f>
        <v>2</v>
      </c>
      <c r="I312" s="2"/>
      <c r="J312" s="2"/>
      <c r="K312" s="4"/>
    </row>
    <row r="313" customFormat="false" ht="15" hidden="false" customHeight="false" outlineLevel="0" collapsed="false">
      <c r="A313" s="4" t="s">
        <v>4031</v>
      </c>
      <c r="B313" s="4" t="s">
        <v>4034</v>
      </c>
      <c r="C313" s="4" t="s">
        <v>352</v>
      </c>
      <c r="D313" s="4" t="s">
        <v>21634</v>
      </c>
      <c r="E313" s="4" t="s">
        <v>3378</v>
      </c>
      <c r="F313" s="4" t="s">
        <v>20978</v>
      </c>
      <c r="G313" s="4" t="s">
        <v>4030</v>
      </c>
      <c r="H313" s="4" t="n">
        <f aca="false">COUNTIF(Albums!$B$2:$B$2811,A313)</f>
        <v>1</v>
      </c>
      <c r="I313" s="2"/>
      <c r="J313" s="2"/>
      <c r="K313" s="4"/>
    </row>
    <row r="314" customFormat="false" ht="15" hidden="false" customHeight="false" outlineLevel="0" collapsed="false">
      <c r="A314" s="4" t="s">
        <v>18326</v>
      </c>
      <c r="B314" s="4" t="s">
        <v>902</v>
      </c>
      <c r="C314" s="4" t="s">
        <v>93</v>
      </c>
      <c r="D314" s="4" t="s">
        <v>21278</v>
      </c>
      <c r="E314" s="4" t="s">
        <v>11394</v>
      </c>
      <c r="F314" s="4" t="s">
        <v>20929</v>
      </c>
      <c r="G314" s="4" t="s">
        <v>18325</v>
      </c>
      <c r="H314" s="4" t="n">
        <f aca="false">COUNTIF(Albums!$B$2:$B$2811,A314)</f>
        <v>1</v>
      </c>
      <c r="I314" s="2"/>
      <c r="J314" s="2"/>
      <c r="K314" s="4"/>
    </row>
    <row r="315" customFormat="false" ht="15" hidden="false" customHeight="false" outlineLevel="0" collapsed="false">
      <c r="A315" s="4" t="s">
        <v>12233</v>
      </c>
      <c r="B315" s="4" t="s">
        <v>131</v>
      </c>
      <c r="C315" s="4" t="s">
        <v>45</v>
      </c>
      <c r="D315" s="4" t="s">
        <v>21426</v>
      </c>
      <c r="E315" s="4" t="s">
        <v>15507</v>
      </c>
      <c r="F315" s="4" t="s">
        <v>20978</v>
      </c>
      <c r="G315" s="4" t="s">
        <v>21635</v>
      </c>
      <c r="H315" s="4" t="n">
        <f aca="false">COUNTIF(Albums!$B$2:$B$2811,A315)</f>
        <v>3</v>
      </c>
      <c r="I315" s="2"/>
      <c r="J315" s="2"/>
      <c r="K315" s="4"/>
    </row>
    <row r="316" customFormat="false" ht="15" hidden="false" customHeight="false" outlineLevel="0" collapsed="false">
      <c r="A316" s="4" t="s">
        <v>2525</v>
      </c>
      <c r="B316" s="4" t="s">
        <v>1565</v>
      </c>
      <c r="C316" s="4" t="s">
        <v>472</v>
      </c>
      <c r="D316" s="4" t="s">
        <v>21636</v>
      </c>
      <c r="E316" s="4" t="s">
        <v>6070</v>
      </c>
      <c r="F316" s="4" t="s">
        <v>20978</v>
      </c>
      <c r="G316" s="4" t="s">
        <v>21637</v>
      </c>
      <c r="H316" s="4" t="n">
        <f aca="false">COUNTIF(Albums!$B$2:$B$2811,A316)</f>
        <v>7</v>
      </c>
      <c r="I316" s="2"/>
      <c r="J316" s="2"/>
      <c r="K316" s="4"/>
    </row>
    <row r="317" customFormat="false" ht="15" hidden="false" customHeight="false" outlineLevel="0" collapsed="false">
      <c r="A317" s="4" t="s">
        <v>7749</v>
      </c>
      <c r="B317" s="4" t="s">
        <v>316</v>
      </c>
      <c r="C317" s="4" t="s">
        <v>753</v>
      </c>
      <c r="D317" s="4" t="s">
        <v>21338</v>
      </c>
      <c r="E317" s="4" t="s">
        <v>7423</v>
      </c>
      <c r="F317" s="4" t="s">
        <v>20978</v>
      </c>
      <c r="G317" s="4" t="s">
        <v>7748</v>
      </c>
      <c r="H317" s="4" t="n">
        <f aca="false">COUNTIF(Albums!$B$2:$B$2811,A317)</f>
        <v>1</v>
      </c>
      <c r="I317" s="2"/>
      <c r="J317" s="2"/>
      <c r="K317" s="4"/>
    </row>
    <row r="318" customFormat="false" ht="15" hidden="false" customHeight="false" outlineLevel="0" collapsed="false">
      <c r="A318" s="4" t="s">
        <v>884</v>
      </c>
      <c r="B318" s="4" t="s">
        <v>888</v>
      </c>
      <c r="C318" s="4" t="s">
        <v>887</v>
      </c>
      <c r="D318" s="4" t="s">
        <v>21638</v>
      </c>
      <c r="E318" s="4" t="s">
        <v>470</v>
      </c>
      <c r="F318" s="4" t="s">
        <v>20978</v>
      </c>
      <c r="G318" s="4" t="s">
        <v>21639</v>
      </c>
      <c r="H318" s="4" t="n">
        <f aca="false">COUNTIF(Albums!$B$2:$B$2811,A318)</f>
        <v>2</v>
      </c>
      <c r="I318" s="2"/>
      <c r="J318" s="2"/>
      <c r="K318" s="4"/>
    </row>
    <row r="319" customFormat="false" ht="15" hidden="false" customHeight="false" outlineLevel="0" collapsed="false">
      <c r="A319" s="4" t="s">
        <v>19080</v>
      </c>
      <c r="B319" s="4" t="s">
        <v>2413</v>
      </c>
      <c r="C319" s="4" t="s">
        <v>45</v>
      </c>
      <c r="D319" s="4" t="s">
        <v>21640</v>
      </c>
      <c r="E319" s="4" t="s">
        <v>11394</v>
      </c>
      <c r="F319" s="4" t="s">
        <v>20929</v>
      </c>
      <c r="G319" s="4" t="s">
        <v>21641</v>
      </c>
      <c r="H319" s="4" t="n">
        <f aca="false">COUNTIF(Albums!$B$2:$B$2811,A319)</f>
        <v>2</v>
      </c>
      <c r="I319" s="2"/>
      <c r="J319" s="2"/>
      <c r="K319" s="4"/>
    </row>
    <row r="320" customFormat="false" ht="15" hidden="false" customHeight="false" outlineLevel="0" collapsed="false">
      <c r="A320" s="4" t="s">
        <v>12834</v>
      </c>
      <c r="B320" s="4" t="s">
        <v>131</v>
      </c>
      <c r="C320" s="4" t="s">
        <v>45</v>
      </c>
      <c r="D320" s="4" t="s">
        <v>21582</v>
      </c>
      <c r="E320" s="4" t="s">
        <v>11394</v>
      </c>
      <c r="F320" s="4" t="s">
        <v>20929</v>
      </c>
      <c r="G320" s="4" t="s">
        <v>21642</v>
      </c>
      <c r="H320" s="4" t="n">
        <f aca="false">COUNTIF(Albums!$B$2:$B$2811,A320)</f>
        <v>3</v>
      </c>
      <c r="I320" s="2"/>
      <c r="J320" s="2"/>
      <c r="K320" s="4"/>
    </row>
    <row r="321" customFormat="false" ht="15" hidden="false" customHeight="false" outlineLevel="0" collapsed="false">
      <c r="A321" s="4" t="s">
        <v>339</v>
      </c>
      <c r="B321" s="4" t="s">
        <v>341</v>
      </c>
      <c r="C321" s="4" t="s">
        <v>93</v>
      </c>
      <c r="D321" s="4" t="s">
        <v>21643</v>
      </c>
      <c r="E321" s="4" t="s">
        <v>43</v>
      </c>
      <c r="F321" s="4" t="s">
        <v>20978</v>
      </c>
      <c r="G321" s="4" t="s">
        <v>21644</v>
      </c>
      <c r="H321" s="4" t="n">
        <f aca="false">COUNTIF(Albums!$B$2:$B$2811,A321)</f>
        <v>2</v>
      </c>
      <c r="I321" s="2"/>
      <c r="J321" s="2"/>
      <c r="K321" s="4"/>
    </row>
    <row r="322" customFormat="false" ht="15" hidden="false" customHeight="false" outlineLevel="0" collapsed="false">
      <c r="A322" s="4" t="s">
        <v>15275</v>
      </c>
      <c r="B322" s="4" t="s">
        <v>2413</v>
      </c>
      <c r="C322" s="4" t="s">
        <v>45</v>
      </c>
      <c r="D322" s="4" t="s">
        <v>21640</v>
      </c>
      <c r="E322" s="4" t="s">
        <v>14012</v>
      </c>
      <c r="F322" s="4" t="s">
        <v>20978</v>
      </c>
      <c r="G322" s="4" t="s">
        <v>21645</v>
      </c>
      <c r="H322" s="4" t="n">
        <f aca="false">COUNTIF(Albums!$B$2:$B$2811,A322)</f>
        <v>4</v>
      </c>
      <c r="I322" s="2"/>
      <c r="J322" s="2"/>
      <c r="K322" s="4"/>
    </row>
    <row r="323" customFormat="false" ht="15" hidden="false" customHeight="false" outlineLevel="0" collapsed="false">
      <c r="A323" s="4" t="s">
        <v>128</v>
      </c>
      <c r="B323" s="4" t="s">
        <v>131</v>
      </c>
      <c r="C323" s="4" t="s">
        <v>45</v>
      </c>
      <c r="D323" s="4" t="s">
        <v>21646</v>
      </c>
      <c r="E323" s="4" t="s">
        <v>43</v>
      </c>
      <c r="F323" s="4" t="s">
        <v>20978</v>
      </c>
      <c r="G323" s="4" t="s">
        <v>21647</v>
      </c>
      <c r="H323" s="4" t="n">
        <f aca="false">COUNTIF(Albums!$B$2:$B$2811,A323)</f>
        <v>3</v>
      </c>
      <c r="I323" s="2"/>
      <c r="J323" s="2"/>
      <c r="K323" s="4"/>
    </row>
    <row r="324" customFormat="false" ht="15" hidden="false" customHeight="false" outlineLevel="0" collapsed="false">
      <c r="A324" s="4" t="s">
        <v>9419</v>
      </c>
      <c r="B324" s="4" t="s">
        <v>4347</v>
      </c>
      <c r="C324" s="4" t="s">
        <v>887</v>
      </c>
      <c r="D324" s="4" t="s">
        <v>21648</v>
      </c>
      <c r="E324" s="4" t="s">
        <v>9421</v>
      </c>
      <c r="F324" s="4" t="s">
        <v>20978</v>
      </c>
      <c r="G324" s="4" t="s">
        <v>21649</v>
      </c>
      <c r="H324" s="4" t="n">
        <f aca="false">COUNTIF(Albums!$B$2:$B$2811,A324)</f>
        <v>4</v>
      </c>
      <c r="I324" s="2"/>
      <c r="J324" s="2"/>
      <c r="K324" s="4"/>
    </row>
    <row r="325" customFormat="false" ht="15" hidden="false" customHeight="false" outlineLevel="0" collapsed="false">
      <c r="A325" s="4" t="s">
        <v>19987</v>
      </c>
      <c r="B325" s="4" t="s">
        <v>19989</v>
      </c>
      <c r="C325" s="4" t="s">
        <v>472</v>
      </c>
      <c r="D325" s="4" t="s">
        <v>21341</v>
      </c>
      <c r="E325" s="4" t="s">
        <v>14242</v>
      </c>
      <c r="F325" s="4" t="s">
        <v>20929</v>
      </c>
      <c r="G325" s="4" t="s">
        <v>19986</v>
      </c>
      <c r="H325" s="4" t="n">
        <f aca="false">COUNTIF(Albums!$B$2:$B$2811,A325)</f>
        <v>1</v>
      </c>
      <c r="I325" s="2"/>
      <c r="J325" s="2"/>
      <c r="K325" s="4"/>
    </row>
    <row r="326" customFormat="false" ht="15" hidden="false" customHeight="false" outlineLevel="0" collapsed="false">
      <c r="A326" s="4" t="s">
        <v>8288</v>
      </c>
      <c r="B326" s="4" t="s">
        <v>131</v>
      </c>
      <c r="C326" s="4" t="s">
        <v>45</v>
      </c>
      <c r="D326" s="4" t="s">
        <v>21441</v>
      </c>
      <c r="E326" s="4" t="s">
        <v>7783</v>
      </c>
      <c r="F326" s="4" t="s">
        <v>20978</v>
      </c>
      <c r="G326" s="4" t="s">
        <v>8287</v>
      </c>
      <c r="H326" s="4" t="n">
        <f aca="false">COUNTIF(Albums!$B$2:$B$2811,A326)</f>
        <v>1</v>
      </c>
      <c r="I326" s="2"/>
      <c r="J326" s="2"/>
      <c r="K326" s="4"/>
    </row>
    <row r="327" customFormat="false" ht="15" hidden="false" customHeight="false" outlineLevel="0" collapsed="false">
      <c r="A327" s="4" t="s">
        <v>3763</v>
      </c>
      <c r="B327" s="4" t="s">
        <v>3766</v>
      </c>
      <c r="C327" s="4" t="s">
        <v>753</v>
      </c>
      <c r="D327" s="4" t="s">
        <v>21650</v>
      </c>
      <c r="E327" s="4" t="s">
        <v>3378</v>
      </c>
      <c r="F327" s="4" t="s">
        <v>20978</v>
      </c>
      <c r="G327" s="4" t="s">
        <v>21651</v>
      </c>
      <c r="H327" s="4" t="n">
        <f aca="false">COUNTIF(Albums!$B$2:$B$2811,A327)</f>
        <v>4</v>
      </c>
      <c r="I327" s="2"/>
      <c r="J327" s="2"/>
      <c r="K327" s="4"/>
    </row>
    <row r="328" customFormat="false" ht="15" hidden="false" customHeight="false" outlineLevel="0" collapsed="false">
      <c r="A328" s="4" t="s">
        <v>14347</v>
      </c>
      <c r="B328" s="4" t="s">
        <v>14349</v>
      </c>
      <c r="C328" s="4" t="s">
        <v>753</v>
      </c>
      <c r="D328" s="4" t="s">
        <v>21415</v>
      </c>
      <c r="E328" s="4" t="s">
        <v>9653</v>
      </c>
      <c r="F328" s="4" t="s">
        <v>20978</v>
      </c>
      <c r="G328" s="4" t="s">
        <v>21652</v>
      </c>
      <c r="H328" s="4" t="n">
        <f aca="false">COUNTIF(Albums!$B$2:$B$2811,A328)</f>
        <v>4</v>
      </c>
      <c r="I328" s="2"/>
      <c r="J328" s="2"/>
      <c r="K328" s="4"/>
    </row>
    <row r="329" customFormat="false" ht="15" hidden="false" customHeight="false" outlineLevel="0" collapsed="false">
      <c r="A329" s="4" t="s">
        <v>20566</v>
      </c>
      <c r="B329" s="4" t="s">
        <v>316</v>
      </c>
      <c r="C329" s="4" t="s">
        <v>753</v>
      </c>
      <c r="D329" s="4" t="s">
        <v>21272</v>
      </c>
      <c r="E329" s="4" t="s">
        <v>16811</v>
      </c>
      <c r="F329" s="4" t="s">
        <v>20929</v>
      </c>
      <c r="G329" s="4" t="s">
        <v>20565</v>
      </c>
      <c r="H329" s="4" t="n">
        <f aca="false">COUNTIF(Albums!$B$2:$B$2811,A329)</f>
        <v>1</v>
      </c>
      <c r="I329" s="2"/>
      <c r="J329" s="2"/>
      <c r="K329" s="4"/>
    </row>
    <row r="330" customFormat="false" ht="15" hidden="false" customHeight="false" outlineLevel="0" collapsed="false">
      <c r="A330" s="4" t="s">
        <v>16113</v>
      </c>
      <c r="B330" s="4" t="s">
        <v>16115</v>
      </c>
      <c r="C330" s="4" t="s">
        <v>472</v>
      </c>
      <c r="D330" s="4" t="s">
        <v>21451</v>
      </c>
      <c r="E330" s="4" t="s">
        <v>11394</v>
      </c>
      <c r="F330" s="4" t="s">
        <v>20929</v>
      </c>
      <c r="G330" s="4" t="s">
        <v>21653</v>
      </c>
      <c r="H330" s="4" t="n">
        <f aca="false">COUNTIF(Albums!$B$2:$B$2811,A330)</f>
        <v>3</v>
      </c>
      <c r="I330" s="2"/>
      <c r="J330" s="2"/>
      <c r="K330" s="4"/>
    </row>
    <row r="331" customFormat="false" ht="15" hidden="false" customHeight="false" outlineLevel="0" collapsed="false">
      <c r="A331" s="4" t="s">
        <v>19796</v>
      </c>
      <c r="B331" s="4" t="s">
        <v>12313</v>
      </c>
      <c r="C331" s="4" t="s">
        <v>229</v>
      </c>
      <c r="D331" s="4" t="s">
        <v>21270</v>
      </c>
      <c r="E331" s="4" t="s">
        <v>1687</v>
      </c>
      <c r="F331" s="4" t="s">
        <v>20929</v>
      </c>
      <c r="G331" s="4" t="s">
        <v>19795</v>
      </c>
      <c r="H331" s="4" t="n">
        <f aca="false">COUNTIF(Albums!$B$2:$B$2811,A331)</f>
        <v>1</v>
      </c>
      <c r="I331" s="2"/>
      <c r="J331" s="2"/>
      <c r="K331" s="4"/>
    </row>
    <row r="332" customFormat="false" ht="15" hidden="false" customHeight="false" outlineLevel="0" collapsed="false">
      <c r="A332" s="4" t="s">
        <v>19566</v>
      </c>
      <c r="B332" s="4" t="s">
        <v>316</v>
      </c>
      <c r="C332" s="4" t="s">
        <v>753</v>
      </c>
      <c r="D332" s="4" t="s">
        <v>21278</v>
      </c>
      <c r="E332" s="4" t="s">
        <v>1687</v>
      </c>
      <c r="F332" s="4" t="s">
        <v>20929</v>
      </c>
      <c r="G332" s="4" t="s">
        <v>19565</v>
      </c>
      <c r="H332" s="4" t="n">
        <f aca="false">COUNTIF(Albums!$B$2:$B$2811,A332)</f>
        <v>1</v>
      </c>
      <c r="I332" s="2"/>
      <c r="J332" s="2"/>
      <c r="K332" s="4"/>
    </row>
    <row r="333" customFormat="false" ht="15" hidden="false" customHeight="false" outlineLevel="0" collapsed="false">
      <c r="A333" s="4" t="s">
        <v>3569</v>
      </c>
      <c r="B333" s="4" t="s">
        <v>3537</v>
      </c>
      <c r="C333" s="4" t="s">
        <v>472</v>
      </c>
      <c r="D333" s="4" t="s">
        <v>21654</v>
      </c>
      <c r="E333" s="4" t="s">
        <v>3378</v>
      </c>
      <c r="F333" s="4" t="s">
        <v>20978</v>
      </c>
      <c r="G333" s="4" t="s">
        <v>21655</v>
      </c>
      <c r="H333" s="4" t="n">
        <f aca="false">COUNTIF(Albums!$B$2:$B$2811,A333)</f>
        <v>3</v>
      </c>
      <c r="I333" s="2"/>
      <c r="J333" s="2"/>
      <c r="K333" s="4"/>
    </row>
    <row r="334" customFormat="false" ht="15" hidden="false" customHeight="false" outlineLevel="0" collapsed="false">
      <c r="A334" s="4" t="s">
        <v>4354</v>
      </c>
      <c r="B334" s="4" t="s">
        <v>1696</v>
      </c>
      <c r="C334" s="4" t="s">
        <v>472</v>
      </c>
      <c r="D334" s="4" t="s">
        <v>21616</v>
      </c>
      <c r="E334" s="4" t="s">
        <v>4052</v>
      </c>
      <c r="F334" s="4" t="s">
        <v>20978</v>
      </c>
      <c r="G334" s="4" t="s">
        <v>4353</v>
      </c>
      <c r="H334" s="4" t="n">
        <f aca="false">COUNTIF(Albums!$B$2:$B$2811,A334)</f>
        <v>1</v>
      </c>
      <c r="I334" s="2"/>
      <c r="J334" s="2"/>
      <c r="K334" s="4"/>
    </row>
    <row r="335" customFormat="false" ht="15" hidden="false" customHeight="false" outlineLevel="0" collapsed="false">
      <c r="A335" s="4" t="s">
        <v>7198</v>
      </c>
      <c r="B335" s="4" t="s">
        <v>5147</v>
      </c>
      <c r="C335" s="4" t="s">
        <v>93</v>
      </c>
      <c r="D335" s="4" t="s">
        <v>1155</v>
      </c>
      <c r="E335" s="4" t="s">
        <v>7080</v>
      </c>
      <c r="F335" s="4" t="s">
        <v>20978</v>
      </c>
      <c r="G335" s="4" t="s">
        <v>7197</v>
      </c>
      <c r="H335" s="4" t="n">
        <f aca="false">COUNTIF(Albums!$B$2:$B$2811,A335)</f>
        <v>1</v>
      </c>
      <c r="I335" s="2"/>
      <c r="J335" s="2"/>
      <c r="K335" s="4"/>
    </row>
    <row r="336" customFormat="false" ht="15" hidden="false" customHeight="false" outlineLevel="0" collapsed="false">
      <c r="A336" s="4" t="s">
        <v>200</v>
      </c>
      <c r="B336" s="4" t="s">
        <v>131</v>
      </c>
      <c r="C336" s="4" t="s">
        <v>45</v>
      </c>
      <c r="D336" s="4" t="s">
        <v>21656</v>
      </c>
      <c r="E336" s="4" t="s">
        <v>43</v>
      </c>
      <c r="F336" s="4" t="s">
        <v>20978</v>
      </c>
      <c r="G336" s="4" t="s">
        <v>199</v>
      </c>
      <c r="H336" s="4" t="n">
        <f aca="false">COUNTIF(Albums!$B$2:$B$2811,A336)</f>
        <v>1</v>
      </c>
      <c r="I336" s="2"/>
      <c r="J336" s="2"/>
      <c r="K336" s="4"/>
    </row>
    <row r="337" customFormat="false" ht="15" hidden="false" customHeight="false" outlineLevel="0" collapsed="false">
      <c r="A337" s="4" t="s">
        <v>10109</v>
      </c>
      <c r="B337" s="4" t="s">
        <v>662</v>
      </c>
      <c r="C337" s="4" t="s">
        <v>472</v>
      </c>
      <c r="D337" s="4" t="s">
        <v>21657</v>
      </c>
      <c r="E337" s="4" t="s">
        <v>9972</v>
      </c>
      <c r="F337" s="4" t="s">
        <v>20978</v>
      </c>
      <c r="G337" s="4" t="s">
        <v>21658</v>
      </c>
      <c r="H337" s="4" t="n">
        <f aca="false">COUNTIF(Albums!$B$2:$B$2811,A337)</f>
        <v>5</v>
      </c>
      <c r="I337" s="2"/>
      <c r="J337" s="2"/>
      <c r="K337" s="4"/>
    </row>
    <row r="338" customFormat="false" ht="15" hidden="false" customHeight="false" outlineLevel="0" collapsed="false">
      <c r="A338" s="4" t="s">
        <v>2933</v>
      </c>
      <c r="B338" s="4" t="s">
        <v>1565</v>
      </c>
      <c r="C338" s="4" t="s">
        <v>472</v>
      </c>
      <c r="D338" s="4" t="s">
        <v>21659</v>
      </c>
      <c r="E338" s="4" t="s">
        <v>2721</v>
      </c>
      <c r="F338" s="4" t="s">
        <v>20978</v>
      </c>
      <c r="G338" s="4" t="s">
        <v>2932</v>
      </c>
      <c r="H338" s="4" t="n">
        <f aca="false">COUNTIF(Albums!$B$2:$B$2811,A338)</f>
        <v>1</v>
      </c>
      <c r="I338" s="2"/>
      <c r="J338" s="2"/>
      <c r="K338" s="4"/>
    </row>
    <row r="339" customFormat="false" ht="15" hidden="false" customHeight="false" outlineLevel="0" collapsed="false">
      <c r="A339" s="4" t="s">
        <v>18251</v>
      </c>
      <c r="B339" s="4" t="s">
        <v>287</v>
      </c>
      <c r="C339" s="4" t="s">
        <v>516</v>
      </c>
      <c r="D339" s="4" t="s">
        <v>21369</v>
      </c>
      <c r="E339" s="4" t="s">
        <v>11546</v>
      </c>
      <c r="F339" s="4" t="s">
        <v>20929</v>
      </c>
      <c r="G339" s="4" t="s">
        <v>18250</v>
      </c>
      <c r="H339" s="4" t="n">
        <f aca="false">COUNTIF(Albums!$B$2:$B$2811,A339)</f>
        <v>1</v>
      </c>
      <c r="I339" s="2"/>
      <c r="J339" s="2"/>
      <c r="K339" s="4"/>
    </row>
    <row r="340" customFormat="false" ht="15" hidden="false" customHeight="false" outlineLevel="0" collapsed="false">
      <c r="A340" s="4" t="s">
        <v>17147</v>
      </c>
      <c r="B340" s="4" t="s">
        <v>131</v>
      </c>
      <c r="C340" s="4" t="s">
        <v>45</v>
      </c>
      <c r="D340" s="4" t="s">
        <v>21660</v>
      </c>
      <c r="E340" s="4" t="s">
        <v>17094</v>
      </c>
      <c r="F340" s="4" t="s">
        <v>21186</v>
      </c>
      <c r="G340" s="4" t="s">
        <v>17146</v>
      </c>
      <c r="H340" s="4" t="n">
        <f aca="false">COUNTIF(Albums!$B$2:$B$2811,A340)</f>
        <v>1</v>
      </c>
      <c r="I340" s="2"/>
      <c r="J340" s="2"/>
      <c r="K340" s="4"/>
    </row>
    <row r="341" customFormat="false" ht="15" hidden="false" customHeight="false" outlineLevel="0" collapsed="false">
      <c r="A341" s="4" t="s">
        <v>11643</v>
      </c>
      <c r="B341" s="4" t="s">
        <v>10492</v>
      </c>
      <c r="C341" s="4" t="s">
        <v>10491</v>
      </c>
      <c r="D341" s="4" t="s">
        <v>21614</v>
      </c>
      <c r="E341" s="4" t="s">
        <v>11259</v>
      </c>
      <c r="F341" s="4" t="s">
        <v>20929</v>
      </c>
      <c r="G341" s="4" t="s">
        <v>21661</v>
      </c>
      <c r="H341" s="4" t="n">
        <f aca="false">COUNTIF(Albums!$B$2:$B$2811,A341)</f>
        <v>4</v>
      </c>
      <c r="I341" s="2"/>
      <c r="J341" s="2"/>
      <c r="K341" s="4" t="s">
        <v>75</v>
      </c>
    </row>
    <row r="342" customFormat="false" ht="15" hidden="false" customHeight="false" outlineLevel="0" collapsed="false">
      <c r="A342" s="4" t="s">
        <v>6123</v>
      </c>
      <c r="B342" s="4" t="s">
        <v>1565</v>
      </c>
      <c r="C342" s="4" t="s">
        <v>472</v>
      </c>
      <c r="D342" s="4" t="s">
        <v>21662</v>
      </c>
      <c r="E342" s="4" t="s">
        <v>6070</v>
      </c>
      <c r="F342" s="4" t="s">
        <v>20978</v>
      </c>
      <c r="G342" s="4" t="s">
        <v>21663</v>
      </c>
      <c r="H342" s="4" t="n">
        <f aca="false">COUNTIF(Albums!$B$2:$B$2811,A342)</f>
        <v>4</v>
      </c>
      <c r="I342" s="2"/>
      <c r="J342" s="2"/>
      <c r="K342" s="4" t="s">
        <v>75</v>
      </c>
    </row>
    <row r="343" customFormat="false" ht="15" hidden="false" customHeight="false" outlineLevel="0" collapsed="false">
      <c r="A343" s="4" t="s">
        <v>13467</v>
      </c>
      <c r="B343" s="4" t="s">
        <v>13469</v>
      </c>
      <c r="C343" s="4" t="s">
        <v>887</v>
      </c>
      <c r="D343" s="4" t="s">
        <v>21323</v>
      </c>
      <c r="E343" s="4" t="s">
        <v>1687</v>
      </c>
      <c r="F343" s="4" t="s">
        <v>20929</v>
      </c>
      <c r="G343" s="4" t="s">
        <v>13466</v>
      </c>
      <c r="H343" s="4" t="n">
        <f aca="false">COUNTIF(Albums!$B$2:$B$2811,A343)</f>
        <v>1</v>
      </c>
      <c r="I343" s="2"/>
      <c r="J343" s="2"/>
      <c r="K343" s="4"/>
    </row>
    <row r="344" customFormat="false" ht="15" hidden="false" customHeight="false" outlineLevel="0" collapsed="false">
      <c r="A344" s="4" t="s">
        <v>12703</v>
      </c>
      <c r="B344" s="4" t="s">
        <v>12684</v>
      </c>
      <c r="C344" s="4" t="s">
        <v>2133</v>
      </c>
      <c r="D344" s="4" t="s">
        <v>21278</v>
      </c>
      <c r="E344" s="4" t="s">
        <v>11394</v>
      </c>
      <c r="F344" s="4" t="s">
        <v>20929</v>
      </c>
      <c r="G344" s="4" t="s">
        <v>12702</v>
      </c>
      <c r="H344" s="4" t="n">
        <f aca="false">COUNTIF(Albums!$B$2:$B$2811,A344)</f>
        <v>1</v>
      </c>
      <c r="I344" s="2"/>
      <c r="J344" s="2"/>
      <c r="K344" s="4" t="s">
        <v>75</v>
      </c>
    </row>
    <row r="345" customFormat="false" ht="15" hidden="false" customHeight="false" outlineLevel="0" collapsed="false">
      <c r="A345" s="4" t="s">
        <v>1240</v>
      </c>
      <c r="B345" s="4" t="s">
        <v>1113</v>
      </c>
      <c r="C345" s="4" t="s">
        <v>753</v>
      </c>
      <c r="D345" s="4" t="s">
        <v>21664</v>
      </c>
      <c r="E345" s="4" t="s">
        <v>1045</v>
      </c>
      <c r="F345" s="4" t="s">
        <v>20978</v>
      </c>
      <c r="G345" s="4" t="s">
        <v>21665</v>
      </c>
      <c r="H345" s="4" t="n">
        <f aca="false">COUNTIF(Albums!$B$2:$B$2811,A345)</f>
        <v>3</v>
      </c>
      <c r="I345" s="2"/>
      <c r="J345" s="2"/>
      <c r="K345" s="4"/>
    </row>
    <row r="346" customFormat="false" ht="15" hidden="false" customHeight="false" outlineLevel="0" collapsed="false">
      <c r="A346" s="4" t="s">
        <v>20552</v>
      </c>
      <c r="B346" s="4" t="s">
        <v>20554</v>
      </c>
      <c r="C346" s="4" t="s">
        <v>45</v>
      </c>
      <c r="D346" s="4" t="s">
        <v>21270</v>
      </c>
      <c r="E346" s="4" t="s">
        <v>16811</v>
      </c>
      <c r="F346" s="4" t="s">
        <v>20929</v>
      </c>
      <c r="G346" s="4" t="s">
        <v>20551</v>
      </c>
      <c r="H346" s="4" t="n">
        <f aca="false">COUNTIF(Albums!$B$2:$B$2811,A346)</f>
        <v>1</v>
      </c>
      <c r="I346" s="2"/>
      <c r="J346" s="2"/>
      <c r="K346" s="4"/>
    </row>
    <row r="347" customFormat="false" ht="15" hidden="false" customHeight="false" outlineLevel="0" collapsed="false">
      <c r="A347" s="4" t="s">
        <v>1981</v>
      </c>
      <c r="B347" s="4" t="s">
        <v>1982</v>
      </c>
      <c r="C347" s="4" t="s">
        <v>45</v>
      </c>
      <c r="D347" s="4" t="s">
        <v>21666</v>
      </c>
      <c r="E347" s="4" t="s">
        <v>1592</v>
      </c>
      <c r="F347" s="4" t="s">
        <v>20978</v>
      </c>
      <c r="G347" s="4" t="s">
        <v>1980</v>
      </c>
      <c r="H347" s="4" t="n">
        <f aca="false">COUNTIF(Albums!$B$2:$B$2811,A347)</f>
        <v>1</v>
      </c>
      <c r="I347" s="2"/>
      <c r="J347" s="2"/>
      <c r="K347" s="4"/>
    </row>
    <row r="348" customFormat="false" ht="15" hidden="false" customHeight="false" outlineLevel="0" collapsed="false">
      <c r="A348" s="4" t="s">
        <v>5087</v>
      </c>
      <c r="B348" s="4" t="s">
        <v>131</v>
      </c>
      <c r="C348" s="4" t="s">
        <v>45</v>
      </c>
      <c r="D348" s="4" t="s">
        <v>21471</v>
      </c>
      <c r="E348" s="4" t="s">
        <v>4890</v>
      </c>
      <c r="F348" s="4" t="s">
        <v>20978</v>
      </c>
      <c r="G348" s="4" t="s">
        <v>5086</v>
      </c>
      <c r="H348" s="4" t="n">
        <f aca="false">COUNTIF(Albums!$B$2:$B$2811,A348)</f>
        <v>1</v>
      </c>
      <c r="I348" s="2"/>
      <c r="J348" s="2"/>
      <c r="K348" s="4"/>
    </row>
    <row r="349" customFormat="false" ht="15" hidden="false" customHeight="false" outlineLevel="0" collapsed="false">
      <c r="A349" s="4" t="s">
        <v>9472</v>
      </c>
      <c r="B349" s="4" t="s">
        <v>4347</v>
      </c>
      <c r="C349" s="4" t="s">
        <v>887</v>
      </c>
      <c r="D349" s="4" t="s">
        <v>21525</v>
      </c>
      <c r="E349" s="4" t="s">
        <v>9421</v>
      </c>
      <c r="F349" s="4" t="s">
        <v>20978</v>
      </c>
      <c r="G349" s="4" t="s">
        <v>9471</v>
      </c>
      <c r="H349" s="4" t="n">
        <f aca="false">COUNTIF(Albums!$B$2:$B$2811,A349)</f>
        <v>1</v>
      </c>
      <c r="I349" s="2"/>
      <c r="J349" s="2"/>
      <c r="K349" s="4"/>
    </row>
    <row r="350" customFormat="false" ht="15" hidden="false" customHeight="false" outlineLevel="0" collapsed="false">
      <c r="A350" s="4" t="s">
        <v>19488</v>
      </c>
      <c r="B350" s="4" t="s">
        <v>353</v>
      </c>
      <c r="C350" s="4" t="s">
        <v>352</v>
      </c>
      <c r="D350" s="4" t="s">
        <v>21323</v>
      </c>
      <c r="E350" s="4" t="s">
        <v>11394</v>
      </c>
      <c r="F350" s="4" t="s">
        <v>20929</v>
      </c>
      <c r="G350" s="4" t="s">
        <v>19487</v>
      </c>
      <c r="H350" s="4" t="n">
        <f aca="false">COUNTIF(Albums!$B$2:$B$2811,A350)</f>
        <v>1</v>
      </c>
      <c r="I350" s="2"/>
      <c r="J350" s="2"/>
      <c r="K350" s="4"/>
    </row>
    <row r="351" customFormat="false" ht="15" hidden="false" customHeight="false" outlineLevel="0" collapsed="false">
      <c r="A351" s="4" t="s">
        <v>19239</v>
      </c>
      <c r="B351" s="4" t="s">
        <v>19241</v>
      </c>
      <c r="C351" s="4" t="s">
        <v>753</v>
      </c>
      <c r="D351" s="4" t="s">
        <v>21369</v>
      </c>
      <c r="E351" s="4" t="s">
        <v>5469</v>
      </c>
      <c r="F351" s="4" t="s">
        <v>20929</v>
      </c>
      <c r="G351" s="4" t="s">
        <v>19238</v>
      </c>
      <c r="H351" s="4" t="n">
        <f aca="false">COUNTIF(Albums!$B$2:$B$2811,A351)</f>
        <v>1</v>
      </c>
      <c r="I351" s="2"/>
      <c r="J351" s="2"/>
      <c r="K351" s="4"/>
    </row>
    <row r="352" customFormat="false" ht="15" hidden="false" customHeight="false" outlineLevel="0" collapsed="false">
      <c r="A352" s="4" t="s">
        <v>10980</v>
      </c>
      <c r="B352" s="4" t="s">
        <v>1982</v>
      </c>
      <c r="C352" s="4" t="s">
        <v>352</v>
      </c>
      <c r="D352" s="4" t="s">
        <v>21667</v>
      </c>
      <c r="E352" s="4" t="s">
        <v>10766</v>
      </c>
      <c r="F352" s="4" t="s">
        <v>20978</v>
      </c>
      <c r="G352" s="4" t="s">
        <v>21668</v>
      </c>
      <c r="H352" s="4" t="n">
        <f aca="false">COUNTIF(Albums!$B$2:$B$2811,A352)</f>
        <v>4</v>
      </c>
      <c r="I352" s="2"/>
      <c r="J352" s="2"/>
      <c r="K352" s="4"/>
    </row>
    <row r="353" customFormat="false" ht="15" hidden="false" customHeight="false" outlineLevel="0" collapsed="false">
      <c r="A353" s="4" t="s">
        <v>8223</v>
      </c>
      <c r="B353" s="4" t="s">
        <v>8226</v>
      </c>
      <c r="C353" s="4" t="s">
        <v>93</v>
      </c>
      <c r="D353" s="4" t="s">
        <v>21669</v>
      </c>
      <c r="E353" s="4" t="s">
        <v>7783</v>
      </c>
      <c r="F353" s="4" t="s">
        <v>20978</v>
      </c>
      <c r="G353" s="4" t="s">
        <v>8222</v>
      </c>
      <c r="H353" s="4" t="n">
        <f aca="false">COUNTIF(Albums!$B$2:$B$2811,A353)</f>
        <v>1</v>
      </c>
      <c r="I353" s="2"/>
      <c r="J353" s="2"/>
      <c r="K353" s="4"/>
    </row>
    <row r="354" customFormat="false" ht="15" hidden="false" customHeight="false" outlineLevel="0" collapsed="false">
      <c r="A354" s="4" t="s">
        <v>7667</v>
      </c>
      <c r="B354" s="4" t="s">
        <v>316</v>
      </c>
      <c r="C354" s="4" t="s">
        <v>753</v>
      </c>
      <c r="D354" s="4" t="s">
        <v>21447</v>
      </c>
      <c r="E354" s="4" t="s">
        <v>7423</v>
      </c>
      <c r="F354" s="4" t="s">
        <v>20978</v>
      </c>
      <c r="G354" s="4" t="s">
        <v>21670</v>
      </c>
      <c r="H354" s="4" t="n">
        <f aca="false">COUNTIF(Albums!$B$2:$B$2811,A354)</f>
        <v>2</v>
      </c>
      <c r="I354" s="2"/>
      <c r="J354" s="2"/>
      <c r="K354" s="4"/>
    </row>
    <row r="355" customFormat="false" ht="15" hidden="false" customHeight="false" outlineLevel="0" collapsed="false">
      <c r="A355" s="4" t="s">
        <v>12884</v>
      </c>
      <c r="B355" s="4" t="s">
        <v>353</v>
      </c>
      <c r="C355" s="4" t="s">
        <v>352</v>
      </c>
      <c r="D355" s="4" t="s">
        <v>21520</v>
      </c>
      <c r="E355" s="4" t="s">
        <v>11394</v>
      </c>
      <c r="F355" s="4" t="s">
        <v>20929</v>
      </c>
      <c r="G355" s="4" t="s">
        <v>21671</v>
      </c>
      <c r="H355" s="4" t="n">
        <f aca="false">COUNTIF(Albums!$B$2:$B$2811,A355)</f>
        <v>2</v>
      </c>
      <c r="I355" s="2"/>
      <c r="J355" s="2"/>
      <c r="K355" s="4"/>
    </row>
    <row r="356" customFormat="false" ht="15" hidden="false" customHeight="false" outlineLevel="0" collapsed="false">
      <c r="A356" s="4" t="s">
        <v>13323</v>
      </c>
      <c r="B356" s="4" t="s">
        <v>10492</v>
      </c>
      <c r="C356" s="4" t="s">
        <v>10491</v>
      </c>
      <c r="D356" s="4" t="s">
        <v>21672</v>
      </c>
      <c r="E356" s="4" t="s">
        <v>1687</v>
      </c>
      <c r="F356" s="4" t="s">
        <v>20929</v>
      </c>
      <c r="G356" s="4" t="s">
        <v>21673</v>
      </c>
      <c r="H356" s="4" t="n">
        <f aca="false">COUNTIF(Albums!$B$2:$B$2811,A356)</f>
        <v>4</v>
      </c>
      <c r="I356" s="2"/>
      <c r="J356" s="2"/>
      <c r="K356" s="4" t="s">
        <v>75</v>
      </c>
    </row>
    <row r="357" customFormat="false" ht="15" hidden="false" customHeight="false" outlineLevel="0" collapsed="false">
      <c r="A357" s="4" t="s">
        <v>12430</v>
      </c>
      <c r="B357" s="4" t="s">
        <v>353</v>
      </c>
      <c r="C357" s="4" t="s">
        <v>352</v>
      </c>
      <c r="D357" s="4" t="s">
        <v>21435</v>
      </c>
      <c r="E357" s="4" t="s">
        <v>12397</v>
      </c>
      <c r="F357" s="4" t="s">
        <v>20929</v>
      </c>
      <c r="G357" s="4" t="s">
        <v>21674</v>
      </c>
      <c r="H357" s="4" t="n">
        <f aca="false">COUNTIF(Albums!$B$2:$B$2811,A357)</f>
        <v>2</v>
      </c>
      <c r="I357" s="2"/>
      <c r="J357" s="2"/>
      <c r="K357" s="4" t="s">
        <v>75</v>
      </c>
    </row>
    <row r="358" customFormat="false" ht="15" hidden="false" customHeight="false" outlineLevel="0" collapsed="false">
      <c r="A358" s="4" t="s">
        <v>20582</v>
      </c>
      <c r="B358" s="4" t="s">
        <v>316</v>
      </c>
      <c r="C358" s="4" t="s">
        <v>753</v>
      </c>
      <c r="D358" s="4" t="s">
        <v>21278</v>
      </c>
      <c r="E358" s="4" t="s">
        <v>16811</v>
      </c>
      <c r="F358" s="4" t="s">
        <v>20929</v>
      </c>
      <c r="G358" s="4" t="s">
        <v>20581</v>
      </c>
      <c r="H358" s="4" t="n">
        <f aca="false">COUNTIF(Albums!$B$2:$B$2811,A358)</f>
        <v>1</v>
      </c>
      <c r="I358" s="2"/>
      <c r="J358" s="2"/>
      <c r="K358" s="4"/>
    </row>
    <row r="359" customFormat="false" ht="15" hidden="false" customHeight="false" outlineLevel="0" collapsed="false">
      <c r="A359" s="4" t="s">
        <v>1449</v>
      </c>
      <c r="B359" s="4" t="s">
        <v>1451</v>
      </c>
      <c r="C359" s="4" t="s">
        <v>352</v>
      </c>
      <c r="D359" s="4" t="s">
        <v>21501</v>
      </c>
      <c r="E359" s="4" t="s">
        <v>1045</v>
      </c>
      <c r="F359" s="4" t="s">
        <v>20978</v>
      </c>
      <c r="G359" s="4" t="s">
        <v>1448</v>
      </c>
      <c r="H359" s="4" t="n">
        <f aca="false">COUNTIF(Albums!$B$2:$B$2811,A359)</f>
        <v>1</v>
      </c>
      <c r="I359" s="2"/>
      <c r="J359" s="2"/>
      <c r="K359" s="4"/>
    </row>
    <row r="360" customFormat="false" ht="15" hidden="false" customHeight="false" outlineLevel="0" collapsed="false">
      <c r="A360" s="4" t="s">
        <v>14506</v>
      </c>
      <c r="B360" s="4" t="s">
        <v>353</v>
      </c>
      <c r="C360" s="4" t="s">
        <v>352</v>
      </c>
      <c r="D360" s="4" t="s">
        <v>21675</v>
      </c>
      <c r="E360" s="4" t="s">
        <v>9653</v>
      </c>
      <c r="F360" s="4" t="s">
        <v>20978</v>
      </c>
      <c r="G360" s="4" t="s">
        <v>21676</v>
      </c>
      <c r="H360" s="4" t="n">
        <f aca="false">COUNTIF(Albums!$B$2:$B$2811,A360)</f>
        <v>2</v>
      </c>
      <c r="I360" s="2"/>
      <c r="J360" s="2"/>
      <c r="K360" s="4"/>
    </row>
    <row r="361" customFormat="false" ht="15" hidden="false" customHeight="false" outlineLevel="0" collapsed="false">
      <c r="A361" s="4" t="s">
        <v>18616</v>
      </c>
      <c r="B361" s="4" t="s">
        <v>870</v>
      </c>
      <c r="C361" s="4" t="s">
        <v>753</v>
      </c>
      <c r="D361" s="4" t="s">
        <v>21677</v>
      </c>
      <c r="E361" s="4" t="s">
        <v>18569</v>
      </c>
      <c r="F361" s="4" t="s">
        <v>21186</v>
      </c>
      <c r="G361" s="4" t="s">
        <v>21678</v>
      </c>
      <c r="H361" s="4" t="n">
        <f aca="false">COUNTIF(Albums!$B$2:$B$2811,A361)</f>
        <v>3</v>
      </c>
      <c r="I361" s="2"/>
      <c r="J361" s="2"/>
      <c r="K361" s="4"/>
    </row>
    <row r="362" customFormat="false" ht="15" hidden="false" customHeight="false" outlineLevel="0" collapsed="false">
      <c r="A362" s="4" t="s">
        <v>12150</v>
      </c>
      <c r="B362" s="4" t="s">
        <v>10056</v>
      </c>
      <c r="C362" s="4" t="s">
        <v>516</v>
      </c>
      <c r="D362" s="4" t="s">
        <v>21614</v>
      </c>
      <c r="E362" s="4" t="s">
        <v>11546</v>
      </c>
      <c r="F362" s="4" t="s">
        <v>20929</v>
      </c>
      <c r="G362" s="4" t="s">
        <v>21679</v>
      </c>
      <c r="H362" s="4" t="n">
        <f aca="false">COUNTIF(Albums!$B$2:$B$2811,A362)</f>
        <v>4</v>
      </c>
      <c r="I362" s="2"/>
      <c r="J362" s="2"/>
      <c r="K362" s="4" t="s">
        <v>75</v>
      </c>
    </row>
    <row r="363" customFormat="false" ht="15" hidden="false" customHeight="false" outlineLevel="0" collapsed="false">
      <c r="A363" s="4" t="s">
        <v>20050</v>
      </c>
      <c r="B363" s="4" t="s">
        <v>1993</v>
      </c>
      <c r="C363" s="4" t="s">
        <v>753</v>
      </c>
      <c r="D363" s="4" t="s">
        <v>21270</v>
      </c>
      <c r="E363" s="4" t="s">
        <v>14242</v>
      </c>
      <c r="F363" s="4" t="s">
        <v>20929</v>
      </c>
      <c r="G363" s="4" t="s">
        <v>20049</v>
      </c>
      <c r="H363" s="4" t="n">
        <f aca="false">COUNTIF(Albums!$B$2:$B$2811,A363)</f>
        <v>1</v>
      </c>
      <c r="I363" s="2"/>
      <c r="J363" s="2"/>
      <c r="K363" s="4"/>
    </row>
    <row r="364" customFormat="false" ht="15" hidden="false" customHeight="false" outlineLevel="0" collapsed="false">
      <c r="A364" s="4" t="s">
        <v>1589</v>
      </c>
      <c r="B364" s="4" t="s">
        <v>1593</v>
      </c>
      <c r="C364" s="4" t="s">
        <v>753</v>
      </c>
      <c r="D364" s="4" t="s">
        <v>21537</v>
      </c>
      <c r="E364" s="4" t="s">
        <v>1592</v>
      </c>
      <c r="F364" s="4" t="s">
        <v>20978</v>
      </c>
      <c r="G364" s="4" t="s">
        <v>21680</v>
      </c>
      <c r="H364" s="4" t="n">
        <f aca="false">COUNTIF(Albums!$B$2:$B$2811,A364)</f>
        <v>3</v>
      </c>
      <c r="I364" s="2"/>
      <c r="J364" s="2"/>
      <c r="K364" s="4"/>
    </row>
    <row r="365" customFormat="false" ht="15" hidden="false" customHeight="false" outlineLevel="0" collapsed="false">
      <c r="A365" s="4" t="s">
        <v>4167</v>
      </c>
      <c r="B365" s="4" t="s">
        <v>3278</v>
      </c>
      <c r="C365" s="4" t="s">
        <v>472</v>
      </c>
      <c r="D365" s="4" t="s">
        <v>21681</v>
      </c>
      <c r="E365" s="4" t="s">
        <v>4052</v>
      </c>
      <c r="F365" s="4" t="s">
        <v>20978</v>
      </c>
      <c r="G365" s="4" t="s">
        <v>21682</v>
      </c>
      <c r="H365" s="4" t="n">
        <f aca="false">COUNTIF(Albums!$B$2:$B$2811,A365)</f>
        <v>4</v>
      </c>
      <c r="I365" s="2"/>
      <c r="J365" s="2"/>
      <c r="K365" s="4"/>
    </row>
    <row r="366" customFormat="false" ht="15" hidden="false" customHeight="false" outlineLevel="0" collapsed="false">
      <c r="A366" s="4" t="s">
        <v>16416</v>
      </c>
      <c r="B366" s="4" t="s">
        <v>16418</v>
      </c>
      <c r="C366" s="4" t="s">
        <v>753</v>
      </c>
      <c r="D366" s="4" t="s">
        <v>21683</v>
      </c>
      <c r="E366" s="4" t="s">
        <v>14242</v>
      </c>
      <c r="F366" s="4" t="s">
        <v>20929</v>
      </c>
      <c r="G366" s="4" t="s">
        <v>21684</v>
      </c>
      <c r="H366" s="4" t="n">
        <f aca="false">COUNTIF(Albums!$B$2:$B$2811,A366)</f>
        <v>3</v>
      </c>
      <c r="I366" s="2"/>
      <c r="J366" s="2"/>
      <c r="K366" s="4"/>
    </row>
    <row r="367" customFormat="false" ht="15" hidden="false" customHeight="false" outlineLevel="0" collapsed="false">
      <c r="A367" s="4" t="s">
        <v>17119</v>
      </c>
      <c r="B367" s="4" t="s">
        <v>17122</v>
      </c>
      <c r="C367" s="4" t="s">
        <v>472</v>
      </c>
      <c r="D367" s="4" t="s">
        <v>1155</v>
      </c>
      <c r="E367" s="4" t="s">
        <v>17094</v>
      </c>
      <c r="F367" s="4" t="s">
        <v>21186</v>
      </c>
      <c r="G367" s="4" t="s">
        <v>17118</v>
      </c>
      <c r="H367" s="4" t="n">
        <f aca="false">COUNTIF(Albums!$B$2:$B$2811,A367)</f>
        <v>1</v>
      </c>
      <c r="I367" s="2"/>
      <c r="J367" s="2"/>
      <c r="K367" s="4"/>
    </row>
    <row r="368" customFormat="false" ht="15" hidden="false" customHeight="false" outlineLevel="0" collapsed="false">
      <c r="A368" s="4" t="s">
        <v>8107</v>
      </c>
      <c r="B368" s="4" t="s">
        <v>131</v>
      </c>
      <c r="C368" s="4" t="s">
        <v>45</v>
      </c>
      <c r="D368" s="4" t="s">
        <v>21685</v>
      </c>
      <c r="E368" s="4" t="s">
        <v>7783</v>
      </c>
      <c r="F368" s="4" t="s">
        <v>20978</v>
      </c>
      <c r="G368" s="4" t="s">
        <v>21686</v>
      </c>
      <c r="H368" s="4" t="n">
        <f aca="false">COUNTIF(Albums!$B$2:$B$2811,A368)</f>
        <v>5</v>
      </c>
      <c r="I368" s="2"/>
      <c r="J368" s="2"/>
      <c r="K368" s="4" t="s">
        <v>75</v>
      </c>
    </row>
    <row r="369" customFormat="false" ht="15" hidden="false" customHeight="false" outlineLevel="0" collapsed="false">
      <c r="A369" s="4" t="s">
        <v>19689</v>
      </c>
      <c r="B369" s="4" t="s">
        <v>19692</v>
      </c>
      <c r="C369" s="4" t="s">
        <v>45</v>
      </c>
      <c r="D369" s="4" t="s">
        <v>21272</v>
      </c>
      <c r="E369" s="4" t="s">
        <v>11394</v>
      </c>
      <c r="F369" s="4" t="s">
        <v>20929</v>
      </c>
      <c r="G369" s="4" t="s">
        <v>19688</v>
      </c>
      <c r="H369" s="4" t="n">
        <f aca="false">COUNTIF(Albums!$B$2:$B$2811,A369)</f>
        <v>1</v>
      </c>
      <c r="I369" s="2"/>
      <c r="J369" s="2"/>
      <c r="K369" s="4"/>
    </row>
    <row r="370" customFormat="false" ht="15" hidden="false" customHeight="false" outlineLevel="0" collapsed="false">
      <c r="A370" s="4" t="s">
        <v>6186</v>
      </c>
      <c r="B370" s="4" t="s">
        <v>1565</v>
      </c>
      <c r="C370" s="4" t="s">
        <v>472</v>
      </c>
      <c r="D370" s="4" t="s">
        <v>21687</v>
      </c>
      <c r="E370" s="4" t="s">
        <v>6070</v>
      </c>
      <c r="F370" s="4" t="s">
        <v>20978</v>
      </c>
      <c r="G370" s="4" t="s">
        <v>21688</v>
      </c>
      <c r="H370" s="4" t="n">
        <f aca="false">COUNTIF(Albums!$B$2:$B$2811,A370)</f>
        <v>5</v>
      </c>
      <c r="I370" s="2"/>
      <c r="J370" s="2"/>
      <c r="K370" s="4"/>
    </row>
    <row r="371" customFormat="false" ht="15" hidden="false" customHeight="false" outlineLevel="0" collapsed="false">
      <c r="A371" s="4" t="s">
        <v>6337</v>
      </c>
      <c r="B371" s="4" t="s">
        <v>1565</v>
      </c>
      <c r="C371" s="4" t="s">
        <v>472</v>
      </c>
      <c r="D371" s="4" t="s">
        <v>21459</v>
      </c>
      <c r="E371" s="4" t="s">
        <v>6070</v>
      </c>
      <c r="F371" s="4" t="s">
        <v>20978</v>
      </c>
      <c r="G371" s="4" t="s">
        <v>6336</v>
      </c>
      <c r="H371" s="4" t="n">
        <f aca="false">COUNTIF(Albums!$B$2:$B$2811,A371)</f>
        <v>1</v>
      </c>
      <c r="I371" s="2"/>
      <c r="J371" s="2"/>
      <c r="K371" s="4"/>
    </row>
    <row r="372" customFormat="false" ht="15" hidden="false" customHeight="false" outlineLevel="0" collapsed="false">
      <c r="A372" s="4" t="s">
        <v>8199</v>
      </c>
      <c r="B372" s="4" t="s">
        <v>4957</v>
      </c>
      <c r="C372" s="4" t="s">
        <v>93</v>
      </c>
      <c r="D372" s="4" t="s">
        <v>21689</v>
      </c>
      <c r="E372" s="4" t="s">
        <v>7783</v>
      </c>
      <c r="F372" s="4" t="s">
        <v>20978</v>
      </c>
      <c r="G372" s="4" t="s">
        <v>8198</v>
      </c>
      <c r="H372" s="4" t="n">
        <f aca="false">COUNTIF(Albums!$B$2:$B$2811,A372)</f>
        <v>1</v>
      </c>
      <c r="I372" s="2"/>
      <c r="J372" s="2"/>
      <c r="K372" s="4"/>
    </row>
    <row r="373" customFormat="false" ht="15" hidden="false" customHeight="false" outlineLevel="0" collapsed="false">
      <c r="A373" s="4" t="s">
        <v>7924</v>
      </c>
      <c r="B373" s="4" t="s">
        <v>131</v>
      </c>
      <c r="C373" s="4" t="s">
        <v>45</v>
      </c>
      <c r="D373" s="4" t="s">
        <v>21252</v>
      </c>
      <c r="E373" s="4" t="s">
        <v>7783</v>
      </c>
      <c r="F373" s="4" t="s">
        <v>20978</v>
      </c>
      <c r="G373" s="4" t="s">
        <v>21690</v>
      </c>
      <c r="H373" s="4" t="n">
        <f aca="false">COUNTIF(Albums!$B$2:$B$2811,A373)</f>
        <v>4</v>
      </c>
      <c r="I373" s="2"/>
      <c r="J373" s="2"/>
      <c r="K373" s="4"/>
    </row>
    <row r="374" customFormat="false" ht="15" hidden="false" customHeight="false" outlineLevel="0" collapsed="false">
      <c r="A374" s="4" t="s">
        <v>7967</v>
      </c>
      <c r="B374" s="4" t="s">
        <v>131</v>
      </c>
      <c r="C374" s="4" t="s">
        <v>45</v>
      </c>
      <c r="D374" s="4" t="s">
        <v>21691</v>
      </c>
      <c r="E374" s="4" t="s">
        <v>7783</v>
      </c>
      <c r="F374" s="4" t="s">
        <v>20978</v>
      </c>
      <c r="G374" s="4" t="s">
        <v>7966</v>
      </c>
      <c r="H374" s="4" t="n">
        <f aca="false">COUNTIF(Albums!$B$2:$B$2811,A374)</f>
        <v>1</v>
      </c>
      <c r="I374" s="2"/>
      <c r="J374" s="2"/>
      <c r="K374" s="4"/>
    </row>
    <row r="375" customFormat="false" ht="15" hidden="false" customHeight="false" outlineLevel="0" collapsed="false">
      <c r="A375" s="4" t="s">
        <v>7954</v>
      </c>
      <c r="B375" s="4" t="s">
        <v>131</v>
      </c>
      <c r="C375" s="4" t="s">
        <v>45</v>
      </c>
      <c r="D375" s="4" t="s">
        <v>21692</v>
      </c>
      <c r="E375" s="4" t="s">
        <v>7783</v>
      </c>
      <c r="F375" s="4" t="s">
        <v>20978</v>
      </c>
      <c r="G375" s="4" t="s">
        <v>21693</v>
      </c>
      <c r="H375" s="4" t="n">
        <f aca="false">COUNTIF(Albums!$B$2:$B$2811,A375)</f>
        <v>2</v>
      </c>
      <c r="I375" s="2"/>
      <c r="J375" s="2"/>
      <c r="K375" s="4"/>
    </row>
    <row r="376" customFormat="false" ht="15" hidden="false" customHeight="false" outlineLevel="0" collapsed="false">
      <c r="A376" s="4" t="s">
        <v>17101</v>
      </c>
      <c r="B376" s="4" t="s">
        <v>341</v>
      </c>
      <c r="C376" s="4" t="s">
        <v>93</v>
      </c>
      <c r="D376" s="4" t="s">
        <v>21350</v>
      </c>
      <c r="E376" s="4" t="s">
        <v>17094</v>
      </c>
      <c r="F376" s="4" t="s">
        <v>21186</v>
      </c>
      <c r="G376" s="4" t="s">
        <v>17100</v>
      </c>
      <c r="H376" s="4" t="n">
        <f aca="false">COUNTIF(Albums!$B$2:$B$2811,A376)</f>
        <v>1</v>
      </c>
      <c r="I376" s="2"/>
      <c r="J376" s="2"/>
      <c r="K376" s="4"/>
    </row>
    <row r="377" customFormat="false" ht="15" hidden="false" customHeight="false" outlineLevel="0" collapsed="false">
      <c r="A377" s="4" t="s">
        <v>19480</v>
      </c>
      <c r="B377" s="4" t="s">
        <v>2084</v>
      </c>
      <c r="C377" s="4" t="s">
        <v>887</v>
      </c>
      <c r="D377" s="4" t="s">
        <v>21369</v>
      </c>
      <c r="E377" s="4" t="s">
        <v>11394</v>
      </c>
      <c r="F377" s="4" t="s">
        <v>20929</v>
      </c>
      <c r="G377" s="4" t="s">
        <v>19479</v>
      </c>
      <c r="H377" s="4" t="n">
        <f aca="false">COUNTIF(Albums!$B$2:$B$2811,A377)</f>
        <v>1</v>
      </c>
      <c r="I377" s="2"/>
      <c r="J377" s="2"/>
      <c r="K377" s="4"/>
    </row>
    <row r="378" customFormat="false" ht="15" hidden="false" customHeight="false" outlineLevel="0" collapsed="false">
      <c r="A378" s="4" t="s">
        <v>20913</v>
      </c>
      <c r="B378" s="4" t="s">
        <v>1565</v>
      </c>
      <c r="C378" s="4" t="s">
        <v>472</v>
      </c>
      <c r="D378" s="4" t="s">
        <v>21400</v>
      </c>
      <c r="E378" s="4" t="s">
        <v>10766</v>
      </c>
      <c r="F378" s="4" t="s">
        <v>20978</v>
      </c>
      <c r="G378" s="4" t="s">
        <v>20912</v>
      </c>
      <c r="H378" s="4" t="n">
        <f aca="false">COUNTIF(Albums!$B$2:$B$2811,A378)</f>
        <v>1</v>
      </c>
      <c r="I378" s="2"/>
      <c r="J378" s="2"/>
      <c r="K378" s="4"/>
    </row>
    <row r="379" customFormat="false" ht="15" hidden="false" customHeight="false" outlineLevel="0" collapsed="false">
      <c r="A379" s="4" t="s">
        <v>19206</v>
      </c>
      <c r="B379" s="4" t="s">
        <v>353</v>
      </c>
      <c r="C379" s="4" t="s">
        <v>352</v>
      </c>
      <c r="D379" s="4" t="s">
        <v>21428</v>
      </c>
      <c r="E379" s="4" t="s">
        <v>11394</v>
      </c>
      <c r="F379" s="4" t="s">
        <v>20929</v>
      </c>
      <c r="G379" s="4" t="s">
        <v>19205</v>
      </c>
      <c r="H379" s="4" t="n">
        <f aca="false">COUNTIF(Albums!$B$2:$B$2811,A379)</f>
        <v>1</v>
      </c>
      <c r="I379" s="2"/>
      <c r="J379" s="2"/>
      <c r="K379" s="4"/>
    </row>
    <row r="380" customFormat="false" ht="15" hidden="false" customHeight="false" outlineLevel="0" collapsed="false">
      <c r="A380" s="4" t="s">
        <v>3320</v>
      </c>
      <c r="B380" s="4" t="s">
        <v>3313</v>
      </c>
      <c r="C380" s="4" t="s">
        <v>472</v>
      </c>
      <c r="D380" s="4" t="s">
        <v>21694</v>
      </c>
      <c r="E380" s="4" t="s">
        <v>9653</v>
      </c>
      <c r="F380" s="4" t="s">
        <v>20978</v>
      </c>
      <c r="G380" s="4" t="s">
        <v>21695</v>
      </c>
      <c r="H380" s="4" t="n">
        <f aca="false">COUNTIF(Albums!$B$2:$B$2811,A380)</f>
        <v>4</v>
      </c>
      <c r="I380" s="2"/>
      <c r="J380" s="2"/>
      <c r="K380" s="4" t="s">
        <v>75</v>
      </c>
    </row>
    <row r="381" customFormat="false" ht="15" hidden="false" customHeight="false" outlineLevel="0" collapsed="false">
      <c r="A381" s="4" t="s">
        <v>9969</v>
      </c>
      <c r="B381" s="4" t="s">
        <v>131</v>
      </c>
      <c r="C381" s="4" t="s">
        <v>45</v>
      </c>
      <c r="D381" s="4" t="s">
        <v>21696</v>
      </c>
      <c r="E381" s="4" t="s">
        <v>9972</v>
      </c>
      <c r="F381" s="4" t="s">
        <v>20978</v>
      </c>
      <c r="G381" s="4" t="s">
        <v>21697</v>
      </c>
      <c r="H381" s="4" t="n">
        <f aca="false">COUNTIF(Albums!$B$2:$B$2811,A381)</f>
        <v>7</v>
      </c>
      <c r="I381" s="2"/>
      <c r="J381" s="2"/>
      <c r="K381" s="4"/>
    </row>
    <row r="382" customFormat="false" ht="15" hidden="false" customHeight="false" outlineLevel="0" collapsed="false">
      <c r="A382" s="4" t="s">
        <v>10018</v>
      </c>
      <c r="B382" s="4" t="s">
        <v>131</v>
      </c>
      <c r="C382" s="4" t="s">
        <v>45</v>
      </c>
      <c r="D382" s="4" t="s">
        <v>21422</v>
      </c>
      <c r="E382" s="4" t="s">
        <v>9972</v>
      </c>
      <c r="F382" s="4" t="s">
        <v>20978</v>
      </c>
      <c r="G382" s="4" t="s">
        <v>21698</v>
      </c>
      <c r="H382" s="4" t="n">
        <f aca="false">COUNTIF(Albums!$B$2:$B$2811,A382)</f>
        <v>2</v>
      </c>
      <c r="I382" s="2"/>
      <c r="J382" s="2"/>
      <c r="K382" s="4"/>
    </row>
    <row r="383" customFormat="false" ht="15" hidden="false" customHeight="false" outlineLevel="0" collapsed="false">
      <c r="A383" s="4" t="s">
        <v>17092</v>
      </c>
      <c r="B383" s="4" t="s">
        <v>1565</v>
      </c>
      <c r="C383" s="4" t="s">
        <v>472</v>
      </c>
      <c r="D383" s="4" t="s">
        <v>21594</v>
      </c>
      <c r="E383" s="4" t="s">
        <v>17094</v>
      </c>
      <c r="F383" s="4" t="s">
        <v>21186</v>
      </c>
      <c r="G383" s="4" t="s">
        <v>17091</v>
      </c>
      <c r="H383" s="4" t="n">
        <f aca="false">COUNTIF(Albums!$B$2:$B$2811,A383)</f>
        <v>1</v>
      </c>
      <c r="I383" s="2"/>
      <c r="J383" s="2"/>
      <c r="K383" s="4"/>
    </row>
    <row r="384" customFormat="false" ht="15" hidden="false" customHeight="false" outlineLevel="0" collapsed="false">
      <c r="A384" s="4" t="s">
        <v>10520</v>
      </c>
      <c r="B384" s="4" t="s">
        <v>754</v>
      </c>
      <c r="C384" s="4" t="s">
        <v>753</v>
      </c>
      <c r="D384" s="4" t="s">
        <v>21699</v>
      </c>
      <c r="E384" s="4" t="s">
        <v>10381</v>
      </c>
      <c r="F384" s="4" t="s">
        <v>20978</v>
      </c>
      <c r="G384" s="4" t="s">
        <v>21700</v>
      </c>
      <c r="H384" s="4" t="n">
        <f aca="false">COUNTIF(Albums!$B$2:$B$2811,A384)</f>
        <v>3</v>
      </c>
      <c r="I384" s="2"/>
      <c r="J384" s="2"/>
      <c r="K384" s="4"/>
    </row>
    <row r="385" customFormat="false" ht="15" hidden="false" customHeight="false" outlineLevel="0" collapsed="false">
      <c r="A385" s="4" t="s">
        <v>9255</v>
      </c>
      <c r="B385" s="4" t="s">
        <v>9257</v>
      </c>
      <c r="C385" s="4" t="s">
        <v>45</v>
      </c>
      <c r="D385" s="4" t="s">
        <v>21415</v>
      </c>
      <c r="E385" s="4" t="s">
        <v>8998</v>
      </c>
      <c r="F385" s="4" t="s">
        <v>20978</v>
      </c>
      <c r="G385" s="4" t="s">
        <v>21701</v>
      </c>
      <c r="H385" s="4" t="n">
        <f aca="false">COUNTIF(Albums!$B$2:$B$2811,A385)</f>
        <v>3</v>
      </c>
      <c r="I385" s="2"/>
      <c r="J385" s="2"/>
      <c r="K385" s="4"/>
    </row>
    <row r="386" customFormat="false" ht="15" hidden="false" customHeight="false" outlineLevel="0" collapsed="false">
      <c r="A386" s="4" t="s">
        <v>16440</v>
      </c>
      <c r="B386" s="4" t="s">
        <v>353</v>
      </c>
      <c r="C386" s="4" t="s">
        <v>352</v>
      </c>
      <c r="D386" s="4" t="s">
        <v>21520</v>
      </c>
      <c r="E386" s="4" t="s">
        <v>14242</v>
      </c>
      <c r="F386" s="4" t="s">
        <v>20929</v>
      </c>
      <c r="G386" s="4" t="s">
        <v>21702</v>
      </c>
      <c r="H386" s="4" t="n">
        <f aca="false">COUNTIF(Albums!$B$2:$B$2811,A386)</f>
        <v>2</v>
      </c>
      <c r="I386" s="2"/>
      <c r="J386" s="2"/>
      <c r="K386" s="4"/>
    </row>
    <row r="387" customFormat="false" ht="15" hidden="false" customHeight="false" outlineLevel="0" collapsed="false">
      <c r="A387" s="4" t="s">
        <v>4643</v>
      </c>
      <c r="B387" s="4" t="s">
        <v>4646</v>
      </c>
      <c r="C387" s="4" t="s">
        <v>2133</v>
      </c>
      <c r="D387" s="4" t="s">
        <v>21703</v>
      </c>
      <c r="E387" s="4" t="s">
        <v>4508</v>
      </c>
      <c r="F387" s="4" t="s">
        <v>20978</v>
      </c>
      <c r="G387" s="4" t="s">
        <v>21704</v>
      </c>
      <c r="H387" s="4" t="n">
        <f aca="false">COUNTIF(Albums!$B$2:$B$2811,A387)</f>
        <v>8</v>
      </c>
      <c r="I387" s="2"/>
      <c r="J387" s="2"/>
      <c r="K387" s="4" t="s">
        <v>75</v>
      </c>
    </row>
    <row r="388" customFormat="false" ht="15" hidden="false" customHeight="false" outlineLevel="0" collapsed="false">
      <c r="A388" s="4" t="s">
        <v>16848</v>
      </c>
      <c r="B388" s="4" t="s">
        <v>10492</v>
      </c>
      <c r="C388" s="4" t="s">
        <v>10491</v>
      </c>
      <c r="D388" s="4" t="s">
        <v>21705</v>
      </c>
      <c r="E388" s="4" t="s">
        <v>16811</v>
      </c>
      <c r="F388" s="4" t="s">
        <v>20929</v>
      </c>
      <c r="G388" s="4" t="s">
        <v>21706</v>
      </c>
      <c r="H388" s="4" t="n">
        <f aca="false">COUNTIF(Albums!$B$2:$B$2811,A388)</f>
        <v>3</v>
      </c>
      <c r="I388" s="2"/>
      <c r="J388" s="2"/>
      <c r="K388" s="4" t="s">
        <v>75</v>
      </c>
    </row>
    <row r="389" customFormat="false" ht="15" hidden="false" customHeight="false" outlineLevel="0" collapsed="false">
      <c r="A389" s="4" t="s">
        <v>11218</v>
      </c>
      <c r="B389" s="4" t="s">
        <v>3431</v>
      </c>
      <c r="C389" s="4" t="s">
        <v>352</v>
      </c>
      <c r="D389" s="4" t="s">
        <v>21707</v>
      </c>
      <c r="E389" s="4" t="s">
        <v>10766</v>
      </c>
      <c r="F389" s="4" t="s">
        <v>20978</v>
      </c>
      <c r="G389" s="4" t="s">
        <v>21708</v>
      </c>
      <c r="H389" s="4" t="n">
        <f aca="false">COUNTIF(Albums!$B$2:$B$2811,A389)</f>
        <v>2</v>
      </c>
      <c r="I389" s="2"/>
      <c r="J389" s="2"/>
      <c r="K389" s="4"/>
    </row>
    <row r="390" customFormat="false" ht="15" hidden="false" customHeight="false" outlineLevel="0" collapsed="false">
      <c r="A390" s="4" t="s">
        <v>16885</v>
      </c>
      <c r="B390" s="4" t="s">
        <v>6394</v>
      </c>
      <c r="C390" s="4" t="s">
        <v>352</v>
      </c>
      <c r="D390" s="4" t="s">
        <v>21709</v>
      </c>
      <c r="E390" s="4" t="s">
        <v>16811</v>
      </c>
      <c r="F390" s="4" t="s">
        <v>20929</v>
      </c>
      <c r="G390" s="4" t="s">
        <v>21710</v>
      </c>
      <c r="H390" s="4" t="n">
        <f aca="false">COUNTIF(Albums!$B$2:$B$2811,A390)</f>
        <v>2</v>
      </c>
      <c r="I390" s="2"/>
      <c r="J390" s="2"/>
      <c r="K390" s="4" t="s">
        <v>75</v>
      </c>
    </row>
    <row r="391" customFormat="false" ht="15" hidden="false" customHeight="false" outlineLevel="0" collapsed="false">
      <c r="A391" s="4" t="s">
        <v>16893</v>
      </c>
      <c r="B391" s="4" t="s">
        <v>16896</v>
      </c>
      <c r="C391" s="4" t="s">
        <v>352</v>
      </c>
      <c r="D391" s="4" t="s">
        <v>21278</v>
      </c>
      <c r="E391" s="4" t="s">
        <v>16811</v>
      </c>
      <c r="F391" s="4" t="s">
        <v>20929</v>
      </c>
      <c r="G391" s="4" t="s">
        <v>16892</v>
      </c>
      <c r="H391" s="4" t="n">
        <f aca="false">COUNTIF(Albums!$B$2:$B$2811,A391)</f>
        <v>1</v>
      </c>
      <c r="I391" s="2"/>
      <c r="J391" s="2"/>
      <c r="K391" s="4" t="s">
        <v>75</v>
      </c>
    </row>
    <row r="392" customFormat="false" ht="15" hidden="false" customHeight="false" outlineLevel="0" collapsed="false">
      <c r="A392" s="4" t="s">
        <v>11839</v>
      </c>
      <c r="B392" s="4" t="s">
        <v>902</v>
      </c>
      <c r="C392" s="4" t="s">
        <v>93</v>
      </c>
      <c r="D392" s="4" t="s">
        <v>21711</v>
      </c>
      <c r="E392" s="4" t="s">
        <v>11259</v>
      </c>
      <c r="F392" s="4" t="s">
        <v>20929</v>
      </c>
      <c r="G392" s="4" t="s">
        <v>21712</v>
      </c>
      <c r="H392" s="4" t="n">
        <f aca="false">COUNTIF(Albums!$B$2:$B$2811,A392)</f>
        <v>2</v>
      </c>
      <c r="I392" s="2"/>
      <c r="J392" s="2"/>
      <c r="K392" s="4"/>
    </row>
    <row r="393" customFormat="false" ht="15" hidden="false" customHeight="false" outlineLevel="0" collapsed="false">
      <c r="A393" s="4" t="s">
        <v>16977</v>
      </c>
      <c r="B393" s="4" t="s">
        <v>4646</v>
      </c>
      <c r="C393" s="4" t="s">
        <v>2133</v>
      </c>
      <c r="D393" s="4" t="s">
        <v>21285</v>
      </c>
      <c r="E393" s="4" t="s">
        <v>16811</v>
      </c>
      <c r="F393" s="4" t="s">
        <v>20929</v>
      </c>
      <c r="G393" s="4" t="s">
        <v>16976</v>
      </c>
      <c r="H393" s="4" t="n">
        <f aca="false">COUNTIF(Albums!$B$2:$B$2811,A393)</f>
        <v>1</v>
      </c>
      <c r="I393" s="2"/>
      <c r="J393" s="2"/>
      <c r="K393" s="4" t="s">
        <v>75</v>
      </c>
    </row>
    <row r="394" customFormat="false" ht="15" hidden="false" customHeight="false" outlineLevel="0" collapsed="false">
      <c r="A394" s="4" t="s">
        <v>6361</v>
      </c>
      <c r="B394" s="4" t="s">
        <v>3590</v>
      </c>
      <c r="C394" s="4" t="s">
        <v>472</v>
      </c>
      <c r="D394" s="4" t="s">
        <v>21525</v>
      </c>
      <c r="E394" s="4" t="s">
        <v>6070</v>
      </c>
      <c r="F394" s="4" t="s">
        <v>20978</v>
      </c>
      <c r="G394" s="4" t="s">
        <v>6360</v>
      </c>
      <c r="H394" s="4" t="n">
        <f aca="false">COUNTIF(Albums!$B$2:$B$2811,A394)</f>
        <v>1</v>
      </c>
      <c r="I394" s="2"/>
      <c r="J394" s="2"/>
      <c r="K394" s="4"/>
    </row>
    <row r="395" customFormat="false" ht="15" hidden="false" customHeight="false" outlineLevel="0" collapsed="false">
      <c r="A395" s="4" t="s">
        <v>19157</v>
      </c>
      <c r="B395" s="4" t="s">
        <v>1565</v>
      </c>
      <c r="C395" s="4" t="s">
        <v>472</v>
      </c>
      <c r="D395" s="4" t="s">
        <v>21387</v>
      </c>
      <c r="E395" s="4" t="s">
        <v>14242</v>
      </c>
      <c r="F395" s="4" t="s">
        <v>20929</v>
      </c>
      <c r="G395" s="4" t="s">
        <v>19156</v>
      </c>
      <c r="H395" s="4" t="n">
        <f aca="false">COUNTIF(Albums!$B$2:$B$2811,A395)</f>
        <v>1</v>
      </c>
      <c r="I395" s="2"/>
      <c r="J395" s="2"/>
      <c r="K395" s="4"/>
    </row>
    <row r="396" customFormat="false" ht="15" hidden="false" customHeight="false" outlineLevel="0" collapsed="false">
      <c r="A396" s="4" t="s">
        <v>11155</v>
      </c>
      <c r="B396" s="4" t="s">
        <v>902</v>
      </c>
      <c r="C396" s="4" t="s">
        <v>93</v>
      </c>
      <c r="D396" s="4" t="s">
        <v>21713</v>
      </c>
      <c r="E396" s="4" t="s">
        <v>10766</v>
      </c>
      <c r="F396" s="4" t="s">
        <v>20978</v>
      </c>
      <c r="G396" s="4" t="s">
        <v>21714</v>
      </c>
      <c r="H396" s="4" t="n">
        <f aca="false">COUNTIF(Albums!$B$2:$B$2811,A396)</f>
        <v>3</v>
      </c>
      <c r="I396" s="2"/>
      <c r="J396" s="2"/>
      <c r="K396" s="4"/>
    </row>
    <row r="397" customFormat="false" ht="15" hidden="false" customHeight="false" outlineLevel="0" collapsed="false">
      <c r="A397" s="4" t="s">
        <v>12207</v>
      </c>
      <c r="B397" s="4" t="s">
        <v>1982</v>
      </c>
      <c r="C397" s="4" t="s">
        <v>45</v>
      </c>
      <c r="D397" s="4" t="s">
        <v>21278</v>
      </c>
      <c r="E397" s="4" t="s">
        <v>11546</v>
      </c>
      <c r="F397" s="4" t="s">
        <v>20929</v>
      </c>
      <c r="G397" s="4" t="s">
        <v>12206</v>
      </c>
      <c r="H397" s="4" t="n">
        <f aca="false">COUNTIF(Albums!$B$2:$B$2811,A397)</f>
        <v>1</v>
      </c>
      <c r="I397" s="2"/>
      <c r="J397" s="2"/>
      <c r="K397" s="4" t="s">
        <v>75</v>
      </c>
    </row>
    <row r="398" customFormat="false" ht="15" hidden="false" customHeight="false" outlineLevel="0" collapsed="false">
      <c r="A398" s="4" t="s">
        <v>20618</v>
      </c>
      <c r="B398" s="4" t="s">
        <v>20620</v>
      </c>
      <c r="C398" s="4" t="s">
        <v>352</v>
      </c>
      <c r="D398" s="4" t="s">
        <v>21426</v>
      </c>
      <c r="E398" s="4" t="s">
        <v>16811</v>
      </c>
      <c r="F398" s="4" t="s">
        <v>20929</v>
      </c>
      <c r="G398" s="4" t="s">
        <v>21715</v>
      </c>
      <c r="H398" s="4" t="n">
        <f aca="false">COUNTIF(Albums!$B$2:$B$2811,A398)</f>
        <v>4</v>
      </c>
      <c r="I398" s="2"/>
      <c r="J398" s="2"/>
      <c r="K398" s="4"/>
    </row>
    <row r="399" customFormat="false" ht="15" hidden="false" customHeight="false" outlineLevel="0" collapsed="false">
      <c r="A399" s="4" t="s">
        <v>6150</v>
      </c>
      <c r="B399" s="4" t="s">
        <v>1565</v>
      </c>
      <c r="C399" s="4" t="s">
        <v>472</v>
      </c>
      <c r="D399" s="4" t="s">
        <v>21716</v>
      </c>
      <c r="E399" s="4" t="s">
        <v>6070</v>
      </c>
      <c r="F399" s="4" t="s">
        <v>20978</v>
      </c>
      <c r="G399" s="4" t="s">
        <v>21717</v>
      </c>
      <c r="H399" s="4" t="n">
        <f aca="false">COUNTIF(Albums!$B$2:$B$2811,A399)</f>
        <v>2</v>
      </c>
      <c r="I399" s="2"/>
      <c r="J399" s="2"/>
      <c r="K399" s="4" t="s">
        <v>75</v>
      </c>
    </row>
    <row r="400" customFormat="false" ht="15" hidden="false" customHeight="false" outlineLevel="0" collapsed="false">
      <c r="A400" s="4" t="s">
        <v>955</v>
      </c>
      <c r="B400" s="4" t="s">
        <v>958</v>
      </c>
      <c r="C400" s="4" t="s">
        <v>472</v>
      </c>
      <c r="D400" s="4" t="s">
        <v>21718</v>
      </c>
      <c r="E400" s="4" t="s">
        <v>470</v>
      </c>
      <c r="F400" s="4" t="s">
        <v>20978</v>
      </c>
      <c r="G400" s="4" t="s">
        <v>21719</v>
      </c>
      <c r="H400" s="4" t="n">
        <f aca="false">COUNTIF(Albums!$B$2:$B$2811,A400)</f>
        <v>2</v>
      </c>
      <c r="I400" s="2"/>
      <c r="J400" s="2"/>
      <c r="K400" s="4"/>
    </row>
    <row r="401" customFormat="false" ht="15" hidden="false" customHeight="false" outlineLevel="0" collapsed="false">
      <c r="A401" s="4" t="s">
        <v>9335</v>
      </c>
      <c r="B401" s="4" t="s">
        <v>902</v>
      </c>
      <c r="C401" s="4" t="s">
        <v>93</v>
      </c>
      <c r="D401" s="4" t="s">
        <v>21292</v>
      </c>
      <c r="E401" s="4" t="s">
        <v>8998</v>
      </c>
      <c r="F401" s="4" t="s">
        <v>20978</v>
      </c>
      <c r="G401" s="4" t="s">
        <v>9334</v>
      </c>
      <c r="H401" s="4" t="n">
        <f aca="false">COUNTIF(Albums!$B$2:$B$2811,A401)</f>
        <v>1</v>
      </c>
      <c r="I401" s="2"/>
      <c r="J401" s="2"/>
      <c r="K401" s="4"/>
    </row>
    <row r="402" customFormat="false" ht="15" hidden="false" customHeight="false" outlineLevel="0" collapsed="false">
      <c r="A402" s="4" t="s">
        <v>4836</v>
      </c>
      <c r="B402" s="4" t="s">
        <v>4646</v>
      </c>
      <c r="C402" s="4" t="s">
        <v>2133</v>
      </c>
      <c r="D402" s="4" t="s">
        <v>21291</v>
      </c>
      <c r="E402" s="4" t="s">
        <v>4508</v>
      </c>
      <c r="F402" s="4" t="s">
        <v>20978</v>
      </c>
      <c r="G402" s="4" t="s">
        <v>4835</v>
      </c>
      <c r="H402" s="4" t="n">
        <f aca="false">COUNTIF(Albums!$B$2:$B$2811,A402)</f>
        <v>1</v>
      </c>
      <c r="I402" s="2"/>
      <c r="J402" s="2"/>
      <c r="K402" s="4"/>
    </row>
    <row r="403" customFormat="false" ht="15" hidden="false" customHeight="false" outlineLevel="0" collapsed="false">
      <c r="A403" s="4" t="s">
        <v>8296</v>
      </c>
      <c r="B403" s="4" t="s">
        <v>8299</v>
      </c>
      <c r="C403" s="4" t="s">
        <v>472</v>
      </c>
      <c r="D403" s="4" t="s">
        <v>21720</v>
      </c>
      <c r="E403" s="4" t="s">
        <v>8298</v>
      </c>
      <c r="F403" s="4" t="s">
        <v>20978</v>
      </c>
      <c r="G403" s="4" t="s">
        <v>21721</v>
      </c>
      <c r="H403" s="4" t="n">
        <f aca="false">COUNTIF(Albums!$B$2:$B$2811,A403)</f>
        <v>11</v>
      </c>
      <c r="I403" s="2"/>
      <c r="J403" s="2"/>
      <c r="K403" s="4"/>
    </row>
    <row r="404" customFormat="false" ht="15" hidden="false" customHeight="false" outlineLevel="0" collapsed="false">
      <c r="A404" s="4" t="s">
        <v>12368</v>
      </c>
      <c r="B404" s="4" t="s">
        <v>12370</v>
      </c>
      <c r="C404" s="4" t="s">
        <v>472</v>
      </c>
      <c r="D404" s="4" t="s">
        <v>21722</v>
      </c>
      <c r="E404" s="4" t="s">
        <v>11318</v>
      </c>
      <c r="F404" s="4" t="s">
        <v>20929</v>
      </c>
      <c r="G404" s="4" t="s">
        <v>21723</v>
      </c>
      <c r="H404" s="4" t="n">
        <f aca="false">COUNTIF(Albums!$B$2:$B$2811,A404)</f>
        <v>2</v>
      </c>
      <c r="I404" s="2"/>
      <c r="J404" s="2"/>
      <c r="K404" s="4"/>
    </row>
    <row r="405" customFormat="false" ht="15" hidden="false" customHeight="false" outlineLevel="0" collapsed="false">
      <c r="A405" s="4" t="s">
        <v>4498</v>
      </c>
      <c r="B405" s="4" t="s">
        <v>1565</v>
      </c>
      <c r="C405" s="4" t="s">
        <v>472</v>
      </c>
      <c r="D405" s="4" t="s">
        <v>21361</v>
      </c>
      <c r="E405" s="4" t="s">
        <v>4052</v>
      </c>
      <c r="F405" s="4" t="s">
        <v>20978</v>
      </c>
      <c r="G405" s="4" t="s">
        <v>4497</v>
      </c>
      <c r="H405" s="4" t="n">
        <f aca="false">COUNTIF(Albums!$B$2:$B$2811,A405)</f>
        <v>1</v>
      </c>
      <c r="I405" s="2"/>
      <c r="J405" s="2"/>
      <c r="K405" s="4"/>
    </row>
    <row r="406" customFormat="false" ht="15" hidden="false" customHeight="false" outlineLevel="0" collapsed="false">
      <c r="A406" s="4" t="s">
        <v>19342</v>
      </c>
      <c r="B406" s="4" t="s">
        <v>6394</v>
      </c>
      <c r="C406" s="4" t="s">
        <v>352</v>
      </c>
      <c r="D406" s="4" t="s">
        <v>21271</v>
      </c>
      <c r="E406" s="4" t="s">
        <v>3378</v>
      </c>
      <c r="F406" s="4" t="s">
        <v>20978</v>
      </c>
      <c r="G406" s="4" t="s">
        <v>19341</v>
      </c>
      <c r="H406" s="4" t="n">
        <f aca="false">COUNTIF(Albums!$B$2:$B$2811,A406)</f>
        <v>1</v>
      </c>
      <c r="I406" s="2"/>
      <c r="J406" s="2"/>
      <c r="K406" s="4"/>
    </row>
    <row r="407" customFormat="false" ht="15" hidden="false" customHeight="false" outlineLevel="0" collapsed="false">
      <c r="A407" s="4" t="s">
        <v>3140</v>
      </c>
      <c r="B407" s="4" t="s">
        <v>1565</v>
      </c>
      <c r="C407" s="4" t="s">
        <v>472</v>
      </c>
      <c r="D407" s="4" t="s">
        <v>21724</v>
      </c>
      <c r="E407" s="4" t="s">
        <v>3111</v>
      </c>
      <c r="F407" s="4" t="s">
        <v>20978</v>
      </c>
      <c r="G407" s="4" t="s">
        <v>21725</v>
      </c>
      <c r="H407" s="4" t="n">
        <f aca="false">COUNTIF(Albums!$B$2:$B$2811,A407)</f>
        <v>6</v>
      </c>
      <c r="I407" s="2"/>
      <c r="J407" s="2"/>
      <c r="K407" s="4"/>
    </row>
    <row r="408" customFormat="false" ht="15" hidden="false" customHeight="false" outlineLevel="0" collapsed="false">
      <c r="A408" s="4" t="s">
        <v>2652</v>
      </c>
      <c r="B408" s="4" t="s">
        <v>2655</v>
      </c>
      <c r="C408" s="4" t="s">
        <v>352</v>
      </c>
      <c r="D408" s="4" t="s">
        <v>21726</v>
      </c>
      <c r="E408" s="4" t="s">
        <v>2160</v>
      </c>
      <c r="F408" s="4" t="s">
        <v>20978</v>
      </c>
      <c r="G408" s="4" t="s">
        <v>21727</v>
      </c>
      <c r="H408" s="4" t="n">
        <f aca="false">COUNTIF(Albums!$B$2:$B$2811,A408)</f>
        <v>2</v>
      </c>
      <c r="I408" s="2"/>
      <c r="J408" s="2"/>
      <c r="K408" s="4"/>
    </row>
    <row r="409" customFormat="false" ht="15" hidden="false" customHeight="false" outlineLevel="0" collapsed="false">
      <c r="A409" s="4" t="s">
        <v>11573</v>
      </c>
      <c r="B409" s="4" t="s">
        <v>11575</v>
      </c>
      <c r="C409" s="4" t="s">
        <v>5550</v>
      </c>
      <c r="D409" s="4" t="s">
        <v>21426</v>
      </c>
      <c r="E409" s="4" t="s">
        <v>11259</v>
      </c>
      <c r="F409" s="4" t="s">
        <v>20929</v>
      </c>
      <c r="G409" s="4" t="s">
        <v>21728</v>
      </c>
      <c r="H409" s="4" t="n">
        <f aca="false">COUNTIF(Albums!$B$2:$B$2811,A409)</f>
        <v>3</v>
      </c>
      <c r="I409" s="2"/>
      <c r="J409" s="2"/>
      <c r="K409" s="4" t="s">
        <v>75</v>
      </c>
    </row>
    <row r="410" customFormat="false" ht="15" hidden="false" customHeight="false" outlineLevel="0" collapsed="false">
      <c r="A410" s="4" t="s">
        <v>8716</v>
      </c>
      <c r="B410" s="4" t="s">
        <v>8470</v>
      </c>
      <c r="C410" s="4" t="s">
        <v>45</v>
      </c>
      <c r="D410" s="4" t="s">
        <v>21459</v>
      </c>
      <c r="E410" s="4" t="s">
        <v>8469</v>
      </c>
      <c r="F410" s="4" t="s">
        <v>20978</v>
      </c>
      <c r="G410" s="4" t="s">
        <v>8715</v>
      </c>
      <c r="H410" s="4" t="n">
        <f aca="false">COUNTIF(Albums!$B$2:$B$2811,A410)</f>
        <v>1</v>
      </c>
      <c r="I410" s="2"/>
      <c r="J410" s="2"/>
      <c r="K410" s="4"/>
    </row>
    <row r="411" customFormat="false" ht="15" hidden="false" customHeight="false" outlineLevel="0" collapsed="false">
      <c r="A411" s="4" t="s">
        <v>16145</v>
      </c>
      <c r="B411" s="4" t="s">
        <v>10492</v>
      </c>
      <c r="C411" s="4" t="s">
        <v>10491</v>
      </c>
      <c r="D411" s="4" t="s">
        <v>21323</v>
      </c>
      <c r="E411" s="4" t="s">
        <v>11394</v>
      </c>
      <c r="F411" s="4" t="s">
        <v>20929</v>
      </c>
      <c r="G411" s="4" t="s">
        <v>16144</v>
      </c>
      <c r="H411" s="4" t="n">
        <f aca="false">COUNTIF(Albums!$B$2:$B$2811,A411)</f>
        <v>1</v>
      </c>
      <c r="I411" s="2"/>
      <c r="J411" s="2"/>
      <c r="K411" s="4"/>
    </row>
    <row r="412" customFormat="false" ht="15" hidden="false" customHeight="false" outlineLevel="0" collapsed="false">
      <c r="A412" s="4" t="s">
        <v>816</v>
      </c>
      <c r="B412" s="4" t="s">
        <v>167</v>
      </c>
      <c r="C412" s="4" t="s">
        <v>45</v>
      </c>
      <c r="D412" s="4" t="s">
        <v>21457</v>
      </c>
      <c r="E412" s="4" t="s">
        <v>470</v>
      </c>
      <c r="F412" s="4" t="s">
        <v>20978</v>
      </c>
      <c r="G412" s="4" t="s">
        <v>21729</v>
      </c>
      <c r="H412" s="4" t="n">
        <f aca="false">COUNTIF(Albums!$B$2:$B$2811,A412)</f>
        <v>2</v>
      </c>
      <c r="I412" s="2"/>
      <c r="J412" s="2"/>
      <c r="K412" s="4"/>
    </row>
    <row r="413" customFormat="false" ht="15" hidden="false" customHeight="false" outlineLevel="0" collapsed="false">
      <c r="A413" s="4" t="s">
        <v>8739</v>
      </c>
      <c r="B413" s="4" t="s">
        <v>8470</v>
      </c>
      <c r="C413" s="4" t="s">
        <v>45</v>
      </c>
      <c r="D413" s="4" t="s">
        <v>21669</v>
      </c>
      <c r="E413" s="4" t="s">
        <v>8469</v>
      </c>
      <c r="F413" s="4" t="s">
        <v>20978</v>
      </c>
      <c r="G413" s="4" t="s">
        <v>8738</v>
      </c>
      <c r="H413" s="4" t="n">
        <f aca="false">COUNTIF(Albums!$B$2:$B$2811,A413)</f>
        <v>1</v>
      </c>
      <c r="I413" s="2"/>
      <c r="J413" s="2"/>
      <c r="K413" s="4"/>
    </row>
    <row r="414" customFormat="false" ht="15" hidden="false" customHeight="false" outlineLevel="0" collapsed="false">
      <c r="A414" s="4" t="s">
        <v>4204</v>
      </c>
      <c r="B414" s="4" t="s">
        <v>4206</v>
      </c>
      <c r="C414" s="4" t="s">
        <v>45</v>
      </c>
      <c r="D414" s="4" t="s">
        <v>21580</v>
      </c>
      <c r="E414" s="4" t="s">
        <v>4052</v>
      </c>
      <c r="F414" s="4" t="s">
        <v>20978</v>
      </c>
      <c r="G414" s="4" t="s">
        <v>21730</v>
      </c>
      <c r="H414" s="4" t="n">
        <f aca="false">COUNTIF(Albums!$B$2:$B$2811,A414)</f>
        <v>2</v>
      </c>
      <c r="I414" s="2"/>
      <c r="J414" s="2"/>
      <c r="K414" s="4"/>
    </row>
    <row r="415" customFormat="false" ht="15" hidden="false" customHeight="false" outlineLevel="0" collapsed="false">
      <c r="A415" s="4" t="s">
        <v>1042</v>
      </c>
      <c r="B415" s="4" t="s">
        <v>1047</v>
      </c>
      <c r="C415" s="4" t="s">
        <v>352</v>
      </c>
      <c r="D415" s="4" t="s">
        <v>21731</v>
      </c>
      <c r="E415" s="4" t="s">
        <v>1045</v>
      </c>
      <c r="F415" s="4" t="s">
        <v>20978</v>
      </c>
      <c r="G415" s="4" t="s">
        <v>21732</v>
      </c>
      <c r="H415" s="4" t="n">
        <f aca="false">COUNTIF(Albums!$B$2:$B$2811,A415)</f>
        <v>7</v>
      </c>
      <c r="I415" s="2"/>
      <c r="J415" s="2"/>
      <c r="K415" s="4" t="s">
        <v>75</v>
      </c>
    </row>
    <row r="416" customFormat="false" ht="15" hidden="false" customHeight="false" outlineLevel="0" collapsed="false">
      <c r="A416" s="4" t="s">
        <v>2783</v>
      </c>
      <c r="B416" s="4" t="s">
        <v>1565</v>
      </c>
      <c r="C416" s="4" t="s">
        <v>472</v>
      </c>
      <c r="D416" s="4" t="s">
        <v>21390</v>
      </c>
      <c r="E416" s="4" t="s">
        <v>2721</v>
      </c>
      <c r="F416" s="4" t="s">
        <v>20978</v>
      </c>
      <c r="G416" s="4" t="s">
        <v>21733</v>
      </c>
      <c r="H416" s="4" t="n">
        <f aca="false">COUNTIF(Albums!$B$2:$B$2811,A416)</f>
        <v>3</v>
      </c>
      <c r="I416" s="2"/>
      <c r="J416" s="2"/>
      <c r="K416" s="4"/>
    </row>
    <row r="417" customFormat="false" ht="15" hidden="false" customHeight="false" outlineLevel="0" collapsed="false">
      <c r="A417" s="4" t="s">
        <v>5161</v>
      </c>
      <c r="B417" s="4" t="s">
        <v>131</v>
      </c>
      <c r="C417" s="4" t="s">
        <v>93</v>
      </c>
      <c r="D417" s="4" t="s">
        <v>21734</v>
      </c>
      <c r="E417" s="4" t="s">
        <v>7080</v>
      </c>
      <c r="F417" s="4" t="s">
        <v>20978</v>
      </c>
      <c r="G417" s="4" t="s">
        <v>21735</v>
      </c>
      <c r="H417" s="4" t="n">
        <f aca="false">COUNTIF(Albums!$B$2:$B$2811,A417)</f>
        <v>7</v>
      </c>
      <c r="I417" s="2"/>
      <c r="J417" s="2"/>
      <c r="K417" s="4"/>
    </row>
    <row r="418" customFormat="false" ht="15" hidden="false" customHeight="false" outlineLevel="0" collapsed="false">
      <c r="A418" s="4" t="s">
        <v>10729</v>
      </c>
      <c r="B418" s="4" t="s">
        <v>10731</v>
      </c>
      <c r="C418" s="4" t="s">
        <v>887</v>
      </c>
      <c r="D418" s="4" t="s">
        <v>21428</v>
      </c>
      <c r="E418" s="4" t="s">
        <v>10381</v>
      </c>
      <c r="F418" s="4" t="s">
        <v>20978</v>
      </c>
      <c r="G418" s="4" t="s">
        <v>10728</v>
      </c>
      <c r="H418" s="4" t="n">
        <f aca="false">COUNTIF(Albums!$B$2:$B$2811,A418)</f>
        <v>1</v>
      </c>
      <c r="I418" s="2"/>
      <c r="J418" s="2"/>
      <c r="K418" s="4"/>
    </row>
    <row r="419" customFormat="false" ht="15" hidden="false" customHeight="false" outlineLevel="0" collapsed="false">
      <c r="A419" s="4" t="s">
        <v>15463</v>
      </c>
      <c r="B419" s="4" t="s">
        <v>15465</v>
      </c>
      <c r="C419" s="4" t="s">
        <v>352</v>
      </c>
      <c r="D419" s="4" t="s">
        <v>21736</v>
      </c>
      <c r="E419" s="4" t="s">
        <v>14012</v>
      </c>
      <c r="F419" s="4" t="s">
        <v>20978</v>
      </c>
      <c r="G419" s="4" t="s">
        <v>21737</v>
      </c>
      <c r="H419" s="4" t="n">
        <f aca="false">COUNTIF(Albums!$B$2:$B$2811,A419)</f>
        <v>2</v>
      </c>
      <c r="I419" s="2"/>
      <c r="J419" s="2"/>
      <c r="K419" s="4"/>
    </row>
    <row r="420" customFormat="false" ht="15" hidden="false" customHeight="false" outlineLevel="0" collapsed="false">
      <c r="A420" s="4" t="s">
        <v>12657</v>
      </c>
      <c r="B420" s="4" t="s">
        <v>990</v>
      </c>
      <c r="C420" s="4" t="s">
        <v>472</v>
      </c>
      <c r="D420" s="4" t="s">
        <v>21738</v>
      </c>
      <c r="E420" s="4" t="s">
        <v>11394</v>
      </c>
      <c r="F420" s="4" t="s">
        <v>20929</v>
      </c>
      <c r="G420" s="4" t="s">
        <v>21739</v>
      </c>
      <c r="H420" s="4" t="n">
        <f aca="false">COUNTIF(Albums!$B$2:$B$2811,A420)</f>
        <v>2</v>
      </c>
      <c r="I420" s="2"/>
      <c r="J420" s="2"/>
      <c r="K420" s="4"/>
    </row>
    <row r="421" customFormat="false" ht="15" hidden="false" customHeight="false" outlineLevel="0" collapsed="false">
      <c r="A421" s="4" t="s">
        <v>12672</v>
      </c>
      <c r="B421" s="4" t="s">
        <v>12674</v>
      </c>
      <c r="C421" s="4" t="s">
        <v>472</v>
      </c>
      <c r="D421" s="4" t="s">
        <v>21278</v>
      </c>
      <c r="E421" s="4" t="s">
        <v>11394</v>
      </c>
      <c r="F421" s="4" t="s">
        <v>20929</v>
      </c>
      <c r="G421" s="4" t="s">
        <v>12671</v>
      </c>
      <c r="H421" s="4" t="n">
        <f aca="false">COUNTIF(Albums!$B$2:$B$2811,A421)</f>
        <v>1</v>
      </c>
      <c r="I421" s="2"/>
      <c r="J421" s="2"/>
      <c r="K421" s="4" t="s">
        <v>75</v>
      </c>
    </row>
    <row r="422" customFormat="false" ht="15" hidden="false" customHeight="false" outlineLevel="0" collapsed="false">
      <c r="A422" s="4" t="s">
        <v>1437</v>
      </c>
      <c r="B422" s="4" t="s">
        <v>1441</v>
      </c>
      <c r="C422" s="4" t="s">
        <v>753</v>
      </c>
      <c r="D422" s="4" t="s">
        <v>21345</v>
      </c>
      <c r="E422" s="4" t="s">
        <v>1045</v>
      </c>
      <c r="F422" s="4" t="s">
        <v>20978</v>
      </c>
      <c r="G422" s="4" t="s">
        <v>1436</v>
      </c>
      <c r="H422" s="4" t="n">
        <f aca="false">COUNTIF(Albums!$B$2:$B$2811,A422)</f>
        <v>1</v>
      </c>
      <c r="I422" s="2"/>
      <c r="J422" s="2"/>
      <c r="K422" s="4"/>
    </row>
    <row r="423" customFormat="false" ht="15" hidden="false" customHeight="false" outlineLevel="0" collapsed="false">
      <c r="A423" s="4" t="s">
        <v>642</v>
      </c>
      <c r="B423" s="4" t="s">
        <v>645</v>
      </c>
      <c r="C423" s="4" t="s">
        <v>472</v>
      </c>
      <c r="D423" s="4" t="s">
        <v>21363</v>
      </c>
      <c r="E423" s="4" t="s">
        <v>470</v>
      </c>
      <c r="F423" s="4" t="s">
        <v>20978</v>
      </c>
      <c r="G423" s="4" t="s">
        <v>21740</v>
      </c>
      <c r="H423" s="4" t="n">
        <f aca="false">COUNTIF(Albums!$B$2:$B$2811,A423)</f>
        <v>2</v>
      </c>
      <c r="I423" s="2"/>
      <c r="J423" s="2"/>
      <c r="K423" s="4"/>
    </row>
    <row r="424" customFormat="false" ht="15" hidden="false" customHeight="false" outlineLevel="0" collapsed="false">
      <c r="A424" s="4" t="s">
        <v>13495</v>
      </c>
      <c r="B424" s="4" t="s">
        <v>12684</v>
      </c>
      <c r="C424" s="4" t="s">
        <v>2133</v>
      </c>
      <c r="D424" s="4" t="s">
        <v>21272</v>
      </c>
      <c r="E424" s="4" t="s">
        <v>1687</v>
      </c>
      <c r="F424" s="4" t="s">
        <v>20929</v>
      </c>
      <c r="G424" s="4" t="s">
        <v>13494</v>
      </c>
      <c r="H424" s="4" t="n">
        <f aca="false">COUNTIF(Albums!$B$2:$B$2811,A424)</f>
        <v>1</v>
      </c>
      <c r="I424" s="2"/>
      <c r="J424" s="2"/>
      <c r="K424" s="4"/>
    </row>
    <row r="425" customFormat="false" ht="15" hidden="false" customHeight="false" outlineLevel="0" collapsed="false">
      <c r="A425" s="4" t="s">
        <v>12619</v>
      </c>
      <c r="B425" s="4" t="s">
        <v>1565</v>
      </c>
      <c r="C425" s="4" t="s">
        <v>472</v>
      </c>
      <c r="D425" s="4" t="s">
        <v>21614</v>
      </c>
      <c r="E425" s="4" t="s">
        <v>11394</v>
      </c>
      <c r="F425" s="4" t="s">
        <v>20929</v>
      </c>
      <c r="G425" s="4" t="s">
        <v>21741</v>
      </c>
      <c r="H425" s="4" t="n">
        <f aca="false">COUNTIF(Albums!$B$2:$B$2811,A425)</f>
        <v>2</v>
      </c>
      <c r="I425" s="2"/>
      <c r="J425" s="2"/>
      <c r="K425" s="4" t="s">
        <v>75</v>
      </c>
    </row>
    <row r="426" customFormat="false" ht="15" hidden="false" customHeight="false" outlineLevel="0" collapsed="false">
      <c r="A426" s="4" t="s">
        <v>11106</v>
      </c>
      <c r="B426" s="4" t="s">
        <v>353</v>
      </c>
      <c r="C426" s="4" t="s">
        <v>352</v>
      </c>
      <c r="D426" s="4" t="s">
        <v>21742</v>
      </c>
      <c r="E426" s="4" t="s">
        <v>10766</v>
      </c>
      <c r="F426" s="4" t="s">
        <v>20978</v>
      </c>
      <c r="G426" s="4" t="s">
        <v>21743</v>
      </c>
      <c r="H426" s="4" t="n">
        <f aca="false">COUNTIF(Albums!$B$2:$B$2811,A426)</f>
        <v>5</v>
      </c>
      <c r="I426" s="2"/>
      <c r="J426" s="2"/>
      <c r="K426" s="4"/>
    </row>
    <row r="427" customFormat="false" ht="15" hidden="false" customHeight="false" outlineLevel="0" collapsed="false">
      <c r="A427" s="4" t="s">
        <v>8279</v>
      </c>
      <c r="B427" s="4" t="s">
        <v>8281</v>
      </c>
      <c r="C427" s="4" t="s">
        <v>93</v>
      </c>
      <c r="D427" s="4" t="s">
        <v>21744</v>
      </c>
      <c r="E427" s="4" t="s">
        <v>7783</v>
      </c>
      <c r="F427" s="4" t="s">
        <v>20978</v>
      </c>
      <c r="G427" s="4" t="s">
        <v>8278</v>
      </c>
      <c r="H427" s="4" t="n">
        <f aca="false">COUNTIF(Albums!$B$2:$B$2811,A427)</f>
        <v>1</v>
      </c>
      <c r="I427" s="2"/>
      <c r="J427" s="2"/>
      <c r="K427" s="4"/>
    </row>
    <row r="428" customFormat="false" ht="15" hidden="false" customHeight="false" outlineLevel="0" collapsed="false">
      <c r="A428" s="4" t="s">
        <v>66</v>
      </c>
      <c r="B428" s="4" t="s">
        <v>70</v>
      </c>
      <c r="C428" s="4" t="s">
        <v>45</v>
      </c>
      <c r="D428" s="4" t="s">
        <v>21624</v>
      </c>
      <c r="E428" s="4" t="s">
        <v>43</v>
      </c>
      <c r="F428" s="4" t="s">
        <v>20978</v>
      </c>
      <c r="G428" s="4" t="s">
        <v>65</v>
      </c>
      <c r="H428" s="4" t="n">
        <f aca="false">COUNTIF(Albums!$B$2:$B$2811,A428)</f>
        <v>1</v>
      </c>
      <c r="I428" s="2"/>
      <c r="J428" s="2"/>
      <c r="K428" s="4"/>
    </row>
    <row r="429" customFormat="false" ht="15" hidden="false" customHeight="false" outlineLevel="0" collapsed="false">
      <c r="A429" s="4" t="s">
        <v>7003</v>
      </c>
      <c r="B429" s="4" t="s">
        <v>131</v>
      </c>
      <c r="C429" s="4" t="s">
        <v>45</v>
      </c>
      <c r="D429" s="4" t="s">
        <v>21745</v>
      </c>
      <c r="E429" s="4" t="s">
        <v>6705</v>
      </c>
      <c r="F429" s="4" t="s">
        <v>20978</v>
      </c>
      <c r="G429" s="4" t="s">
        <v>21746</v>
      </c>
      <c r="H429" s="4" t="n">
        <f aca="false">COUNTIF(Albums!$B$2:$B$2811,A429)</f>
        <v>2</v>
      </c>
      <c r="I429" s="2"/>
      <c r="J429" s="2"/>
      <c r="K429" s="4"/>
    </row>
    <row r="430" customFormat="false" ht="15" hidden="false" customHeight="false" outlineLevel="0" collapsed="false">
      <c r="A430" s="4" t="s">
        <v>20059</v>
      </c>
      <c r="B430" s="4" t="s">
        <v>20061</v>
      </c>
      <c r="C430" s="4" t="s">
        <v>753</v>
      </c>
      <c r="D430" s="4" t="s">
        <v>21278</v>
      </c>
      <c r="E430" s="4" t="s">
        <v>14242</v>
      </c>
      <c r="F430" s="4" t="s">
        <v>20929</v>
      </c>
      <c r="G430" s="4" t="s">
        <v>20058</v>
      </c>
      <c r="H430" s="4" t="n">
        <f aca="false">COUNTIF(Albums!$B$2:$B$2811,A430)</f>
        <v>1</v>
      </c>
      <c r="I430" s="2"/>
      <c r="J430" s="2"/>
      <c r="K430" s="4"/>
    </row>
    <row r="431" customFormat="false" ht="15" hidden="false" customHeight="false" outlineLevel="0" collapsed="false">
      <c r="A431" s="4" t="s">
        <v>12899</v>
      </c>
      <c r="B431" s="4" t="s">
        <v>353</v>
      </c>
      <c r="C431" s="4" t="s">
        <v>352</v>
      </c>
      <c r="D431" s="4" t="s">
        <v>21709</v>
      </c>
      <c r="E431" s="4" t="s">
        <v>11394</v>
      </c>
      <c r="F431" s="4" t="s">
        <v>20929</v>
      </c>
      <c r="G431" s="4" t="s">
        <v>21747</v>
      </c>
      <c r="H431" s="4" t="n">
        <f aca="false">COUNTIF(Albums!$B$2:$B$2811,A431)</f>
        <v>2</v>
      </c>
      <c r="I431" s="2"/>
      <c r="J431" s="2"/>
      <c r="K431" s="4"/>
    </row>
    <row r="432" customFormat="false" ht="15" hidden="false" customHeight="false" outlineLevel="0" collapsed="false">
      <c r="A432" s="4" t="s">
        <v>18916</v>
      </c>
      <c r="B432" s="4" t="s">
        <v>1565</v>
      </c>
      <c r="C432" s="4" t="s">
        <v>472</v>
      </c>
      <c r="D432" s="4" t="s">
        <v>21324</v>
      </c>
      <c r="E432" s="4" t="s">
        <v>18841</v>
      </c>
      <c r="F432" s="4" t="s">
        <v>21186</v>
      </c>
      <c r="G432" s="4" t="s">
        <v>18915</v>
      </c>
      <c r="H432" s="4" t="n">
        <f aca="false">COUNTIF(Albums!$B$2:$B$2811,A432)</f>
        <v>1</v>
      </c>
      <c r="I432" s="2"/>
      <c r="J432" s="2"/>
      <c r="K432" s="4"/>
    </row>
    <row r="433" customFormat="false" ht="15" hidden="false" customHeight="false" outlineLevel="0" collapsed="false">
      <c r="A433" s="4" t="s">
        <v>10755</v>
      </c>
      <c r="B433" s="4" t="s">
        <v>1770</v>
      </c>
      <c r="C433" s="4" t="s">
        <v>472</v>
      </c>
      <c r="D433" s="4" t="s">
        <v>21524</v>
      </c>
      <c r="E433" s="4" t="s">
        <v>10381</v>
      </c>
      <c r="F433" s="4" t="s">
        <v>20978</v>
      </c>
      <c r="G433" s="4" t="s">
        <v>10754</v>
      </c>
      <c r="H433" s="4" t="n">
        <f aca="false">COUNTIF(Albums!$B$2:$B$2811,A433)</f>
        <v>1</v>
      </c>
      <c r="I433" s="2"/>
      <c r="J433" s="2"/>
      <c r="K433" s="4"/>
    </row>
    <row r="434" customFormat="false" ht="15" hidden="false" customHeight="false" outlineLevel="0" collapsed="false">
      <c r="A434" s="4" t="s">
        <v>13416</v>
      </c>
      <c r="B434" s="4" t="s">
        <v>13419</v>
      </c>
      <c r="C434" s="4" t="s">
        <v>472</v>
      </c>
      <c r="D434" s="4" t="s">
        <v>21520</v>
      </c>
      <c r="E434" s="4" t="s">
        <v>1687</v>
      </c>
      <c r="F434" s="4" t="s">
        <v>20929</v>
      </c>
      <c r="G434" s="4" t="s">
        <v>21748</v>
      </c>
      <c r="H434" s="4" t="n">
        <f aca="false">COUNTIF(Albums!$B$2:$B$2811,A434)</f>
        <v>3</v>
      </c>
      <c r="I434" s="2"/>
      <c r="J434" s="2"/>
      <c r="K434" s="4"/>
    </row>
    <row r="435" customFormat="false" ht="15" hidden="false" customHeight="false" outlineLevel="0" collapsed="false">
      <c r="A435" s="4" t="s">
        <v>14119</v>
      </c>
      <c r="B435" s="4" t="s">
        <v>14121</v>
      </c>
      <c r="C435" s="4" t="s">
        <v>45</v>
      </c>
      <c r="D435" s="4" t="s">
        <v>21341</v>
      </c>
      <c r="E435" s="4" t="s">
        <v>8998</v>
      </c>
      <c r="F435" s="4" t="s">
        <v>20978</v>
      </c>
      <c r="G435" s="4" t="s">
        <v>14118</v>
      </c>
      <c r="H435" s="4" t="n">
        <f aca="false">COUNTIF(Albums!$B$2:$B$2811,A435)</f>
        <v>1</v>
      </c>
      <c r="I435" s="2"/>
      <c r="J435" s="2"/>
      <c r="K435" s="4"/>
    </row>
    <row r="436" customFormat="false" ht="15" hidden="false" customHeight="false" outlineLevel="0" collapsed="false">
      <c r="A436" s="4" t="s">
        <v>10619</v>
      </c>
      <c r="B436" s="4" t="s">
        <v>10622</v>
      </c>
      <c r="C436" s="4" t="s">
        <v>93</v>
      </c>
      <c r="D436" s="4" t="s">
        <v>21705</v>
      </c>
      <c r="E436" s="4" t="s">
        <v>10381</v>
      </c>
      <c r="F436" s="4" t="s">
        <v>20978</v>
      </c>
      <c r="G436" s="4" t="s">
        <v>21749</v>
      </c>
      <c r="H436" s="4" t="n">
        <f aca="false">COUNTIF(Albums!$B$2:$B$2811,A436)</f>
        <v>4</v>
      </c>
      <c r="I436" s="2"/>
      <c r="J436" s="2"/>
      <c r="K436" s="4"/>
    </row>
    <row r="437" customFormat="false" ht="15" hidden="false" customHeight="false" outlineLevel="0" collapsed="false">
      <c r="A437" s="4" t="s">
        <v>15043</v>
      </c>
      <c r="B437" s="4" t="s">
        <v>15047</v>
      </c>
      <c r="C437" s="4" t="s">
        <v>93</v>
      </c>
      <c r="D437" s="4" t="s">
        <v>21750</v>
      </c>
      <c r="E437" s="4" t="s">
        <v>14012</v>
      </c>
      <c r="F437" s="4" t="s">
        <v>20978</v>
      </c>
      <c r="G437" s="4" t="s">
        <v>21751</v>
      </c>
      <c r="H437" s="4" t="n">
        <f aca="false">COUNTIF(Albums!$B$2:$B$2811,A437)</f>
        <v>4</v>
      </c>
      <c r="I437" s="2"/>
      <c r="J437" s="2"/>
      <c r="K437" s="4"/>
    </row>
    <row r="438" customFormat="false" ht="15" hidden="false" customHeight="false" outlineLevel="0" collapsed="false">
      <c r="A438" s="4" t="s">
        <v>20143</v>
      </c>
      <c r="B438" s="4" t="s">
        <v>1565</v>
      </c>
      <c r="C438" s="4" t="s">
        <v>472</v>
      </c>
      <c r="D438" s="4" t="s">
        <v>21272</v>
      </c>
      <c r="E438" s="4" t="s">
        <v>14242</v>
      </c>
      <c r="F438" s="4" t="s">
        <v>20929</v>
      </c>
      <c r="G438" s="4" t="s">
        <v>20142</v>
      </c>
      <c r="H438" s="4" t="n">
        <f aca="false">COUNTIF(Albums!$B$2:$B$2811,A438)</f>
        <v>1</v>
      </c>
      <c r="I438" s="2"/>
      <c r="J438" s="2"/>
      <c r="K438" s="4"/>
    </row>
    <row r="439" customFormat="false" ht="15" hidden="false" customHeight="false" outlineLevel="0" collapsed="false">
      <c r="A439" s="4" t="s">
        <v>12576</v>
      </c>
      <c r="B439" s="4" t="s">
        <v>12578</v>
      </c>
      <c r="C439" s="4" t="s">
        <v>352</v>
      </c>
      <c r="D439" s="4" t="s">
        <v>21276</v>
      </c>
      <c r="E439" s="4" t="s">
        <v>11394</v>
      </c>
      <c r="F439" s="4" t="s">
        <v>20929</v>
      </c>
      <c r="G439" s="4" t="s">
        <v>21752</v>
      </c>
      <c r="H439" s="4" t="n">
        <f aca="false">COUNTIF(Albums!$B$2:$B$2811,A439)</f>
        <v>2</v>
      </c>
      <c r="I439" s="2"/>
      <c r="J439" s="2"/>
      <c r="K439" s="4" t="s">
        <v>75</v>
      </c>
    </row>
    <row r="440" customFormat="false" ht="15" hidden="false" customHeight="false" outlineLevel="0" collapsed="false">
      <c r="A440" s="4" t="s">
        <v>17333</v>
      </c>
      <c r="B440" s="4" t="s">
        <v>662</v>
      </c>
      <c r="C440" s="4" t="s">
        <v>472</v>
      </c>
      <c r="D440" s="4" t="s">
        <v>21297</v>
      </c>
      <c r="E440" s="4" t="s">
        <v>17300</v>
      </c>
      <c r="F440" s="4" t="s">
        <v>21186</v>
      </c>
      <c r="G440" s="4" t="s">
        <v>17332</v>
      </c>
      <c r="H440" s="4" t="n">
        <f aca="false">COUNTIF(Albums!$B$2:$B$2811,A440)</f>
        <v>1</v>
      </c>
      <c r="I440" s="2"/>
      <c r="J440" s="2"/>
      <c r="K440" s="4"/>
    </row>
    <row r="441" customFormat="false" ht="15" hidden="false" customHeight="false" outlineLevel="0" collapsed="false">
      <c r="A441" s="4" t="s">
        <v>6426</v>
      </c>
      <c r="B441" s="4" t="s">
        <v>1565</v>
      </c>
      <c r="C441" s="4" t="s">
        <v>472</v>
      </c>
      <c r="D441" s="4" t="s">
        <v>21753</v>
      </c>
      <c r="E441" s="4" t="s">
        <v>6070</v>
      </c>
      <c r="F441" s="4" t="s">
        <v>20978</v>
      </c>
      <c r="G441" s="4" t="s">
        <v>21754</v>
      </c>
      <c r="H441" s="4" t="n">
        <f aca="false">COUNTIF(Albums!$B$2:$B$2811,A441)</f>
        <v>2</v>
      </c>
      <c r="I441" s="2"/>
      <c r="J441" s="2"/>
      <c r="K441" s="4"/>
    </row>
    <row r="442" customFormat="false" ht="15" hidden="false" customHeight="false" outlineLevel="0" collapsed="false">
      <c r="A442" s="4" t="s">
        <v>1003</v>
      </c>
      <c r="B442" s="4" t="s">
        <v>990</v>
      </c>
      <c r="C442" s="4" t="s">
        <v>472</v>
      </c>
      <c r="D442" s="4" t="s">
        <v>21755</v>
      </c>
      <c r="E442" s="4" t="s">
        <v>470</v>
      </c>
      <c r="F442" s="4" t="s">
        <v>20978</v>
      </c>
      <c r="G442" s="4" t="s">
        <v>1002</v>
      </c>
      <c r="H442" s="4" t="n">
        <f aca="false">COUNTIF(Albums!$B$2:$B$2811,A442)</f>
        <v>1</v>
      </c>
      <c r="I442" s="2"/>
      <c r="J442" s="2"/>
      <c r="K442" s="4"/>
    </row>
    <row r="443" customFormat="false" ht="15" hidden="false" customHeight="false" outlineLevel="0" collapsed="false">
      <c r="A443" s="4" t="s">
        <v>19708</v>
      </c>
      <c r="B443" s="4" t="s">
        <v>18287</v>
      </c>
      <c r="C443" s="4" t="s">
        <v>887</v>
      </c>
      <c r="D443" s="4" t="s">
        <v>21323</v>
      </c>
      <c r="E443" s="4" t="s">
        <v>11394</v>
      </c>
      <c r="F443" s="4" t="s">
        <v>20929</v>
      </c>
      <c r="G443" s="4" t="s">
        <v>19707</v>
      </c>
      <c r="H443" s="4" t="n">
        <f aca="false">COUNTIF(Albums!$B$2:$B$2811,A443)</f>
        <v>1</v>
      </c>
      <c r="I443" s="2"/>
      <c r="J443" s="2"/>
      <c r="K443" s="4"/>
    </row>
    <row r="444" customFormat="false" ht="15" hidden="false" customHeight="false" outlineLevel="0" collapsed="false">
      <c r="A444" s="4" t="s">
        <v>751</v>
      </c>
      <c r="B444" s="4" t="s">
        <v>754</v>
      </c>
      <c r="C444" s="4" t="s">
        <v>753</v>
      </c>
      <c r="D444" s="4" t="s">
        <v>21328</v>
      </c>
      <c r="E444" s="4" t="s">
        <v>470</v>
      </c>
      <c r="F444" s="4" t="s">
        <v>20978</v>
      </c>
      <c r="G444" s="4" t="s">
        <v>21756</v>
      </c>
      <c r="H444" s="4" t="n">
        <f aca="false">COUNTIF(Albums!$B$2:$B$2811,A444)</f>
        <v>2</v>
      </c>
      <c r="I444" s="2"/>
      <c r="J444" s="2"/>
      <c r="K444" s="4"/>
    </row>
    <row r="445" customFormat="false" ht="15" hidden="false" customHeight="false" outlineLevel="0" collapsed="false">
      <c r="A445" s="4" t="s">
        <v>2098</v>
      </c>
      <c r="B445" s="4" t="s">
        <v>1993</v>
      </c>
      <c r="C445" s="4" t="s">
        <v>753</v>
      </c>
      <c r="D445" s="4" t="s">
        <v>21309</v>
      </c>
      <c r="E445" s="4" t="s">
        <v>1592</v>
      </c>
      <c r="F445" s="4" t="s">
        <v>20978</v>
      </c>
      <c r="G445" s="4" t="s">
        <v>2097</v>
      </c>
      <c r="H445" s="4" t="n">
        <f aca="false">COUNTIF(Albums!$B$2:$B$2811,A445)</f>
        <v>1</v>
      </c>
      <c r="I445" s="2"/>
      <c r="J445" s="2"/>
      <c r="K445" s="4"/>
    </row>
    <row r="446" customFormat="false" ht="15" hidden="false" customHeight="false" outlineLevel="0" collapsed="false">
      <c r="A446" s="4" t="s">
        <v>13442</v>
      </c>
      <c r="B446" s="4" t="s">
        <v>353</v>
      </c>
      <c r="C446" s="4" t="s">
        <v>352</v>
      </c>
      <c r="D446" s="4" t="s">
        <v>21711</v>
      </c>
      <c r="E446" s="4" t="s">
        <v>1687</v>
      </c>
      <c r="F446" s="4" t="s">
        <v>20929</v>
      </c>
      <c r="G446" s="4" t="s">
        <v>21757</v>
      </c>
      <c r="H446" s="4" t="n">
        <f aca="false">COUNTIF(Albums!$B$2:$B$2811,A446)</f>
        <v>3</v>
      </c>
      <c r="I446" s="2"/>
      <c r="J446" s="2"/>
      <c r="K446" s="4"/>
    </row>
    <row r="447" customFormat="false" ht="15" hidden="false" customHeight="false" outlineLevel="0" collapsed="false">
      <c r="A447" s="4" t="s">
        <v>20646</v>
      </c>
      <c r="B447" s="4" t="s">
        <v>20648</v>
      </c>
      <c r="C447" s="4" t="s">
        <v>10491</v>
      </c>
      <c r="D447" s="4" t="s">
        <v>21272</v>
      </c>
      <c r="E447" s="4" t="s">
        <v>16811</v>
      </c>
      <c r="F447" s="4" t="s">
        <v>20929</v>
      </c>
      <c r="G447" s="4" t="s">
        <v>20645</v>
      </c>
      <c r="H447" s="4" t="n">
        <f aca="false">COUNTIF(Albums!$B$2:$B$2811,A447)</f>
        <v>1</v>
      </c>
      <c r="I447" s="2"/>
      <c r="J447" s="2"/>
      <c r="K447" s="4"/>
    </row>
    <row r="448" customFormat="false" ht="15" hidden="false" customHeight="false" outlineLevel="0" collapsed="false">
      <c r="A448" s="4" t="s">
        <v>5108</v>
      </c>
      <c r="B448" s="4" t="s">
        <v>1565</v>
      </c>
      <c r="C448" s="4" t="s">
        <v>472</v>
      </c>
      <c r="D448" s="4" t="s">
        <v>21471</v>
      </c>
      <c r="E448" s="4" t="s">
        <v>4890</v>
      </c>
      <c r="F448" s="4" t="s">
        <v>20978</v>
      </c>
      <c r="G448" s="4" t="s">
        <v>5107</v>
      </c>
      <c r="H448" s="4" t="n">
        <f aca="false">COUNTIF(Albums!$B$2:$B$2811,A448)</f>
        <v>1</v>
      </c>
      <c r="I448" s="2"/>
      <c r="J448" s="2"/>
      <c r="K448" s="4"/>
    </row>
    <row r="449" customFormat="false" ht="15" hidden="false" customHeight="false" outlineLevel="0" collapsed="false">
      <c r="A449" s="4" t="s">
        <v>14438</v>
      </c>
      <c r="B449" s="4" t="s">
        <v>10056</v>
      </c>
      <c r="C449" s="4" t="s">
        <v>516</v>
      </c>
      <c r="D449" s="4" t="s">
        <v>21758</v>
      </c>
      <c r="E449" s="4" t="s">
        <v>14242</v>
      </c>
      <c r="F449" s="4" t="s">
        <v>20929</v>
      </c>
      <c r="G449" s="4" t="s">
        <v>21759</v>
      </c>
      <c r="H449" s="4" t="n">
        <f aca="false">COUNTIF(Albums!$B$2:$B$2811,A449)</f>
        <v>9</v>
      </c>
      <c r="I449" s="2"/>
      <c r="J449" s="2"/>
      <c r="K449" s="4" t="s">
        <v>75</v>
      </c>
    </row>
    <row r="450" customFormat="false" ht="15" hidden="false" customHeight="false" outlineLevel="0" collapsed="false">
      <c r="A450" s="4" t="s">
        <v>12477</v>
      </c>
      <c r="B450" s="4" t="s">
        <v>12480</v>
      </c>
      <c r="C450" s="4" t="s">
        <v>45</v>
      </c>
      <c r="D450" s="4" t="s">
        <v>21760</v>
      </c>
      <c r="E450" s="4" t="s">
        <v>12397</v>
      </c>
      <c r="F450" s="4" t="s">
        <v>20929</v>
      </c>
      <c r="G450" s="4" t="s">
        <v>21761</v>
      </c>
      <c r="H450" s="4" t="n">
        <f aca="false">COUNTIF(Albums!$B$2:$B$2811,A450)</f>
        <v>2</v>
      </c>
      <c r="I450" s="2"/>
      <c r="J450" s="2"/>
      <c r="K450" s="4"/>
    </row>
    <row r="451" customFormat="false" ht="15" hidden="false" customHeight="false" outlineLevel="0" collapsed="false">
      <c r="A451" s="4" t="s">
        <v>12544</v>
      </c>
      <c r="B451" s="4" t="s">
        <v>10492</v>
      </c>
      <c r="C451" s="4" t="s">
        <v>10491</v>
      </c>
      <c r="D451" s="4" t="s">
        <v>21548</v>
      </c>
      <c r="E451" s="4" t="s">
        <v>12397</v>
      </c>
      <c r="F451" s="4" t="s">
        <v>20929</v>
      </c>
      <c r="G451" s="4" t="s">
        <v>21762</v>
      </c>
      <c r="H451" s="4" t="n">
        <f aca="false">COUNTIF(Albums!$B$2:$B$2811,A451)</f>
        <v>3</v>
      </c>
      <c r="I451" s="2"/>
      <c r="J451" s="2"/>
      <c r="K451" s="4"/>
    </row>
    <row r="452" customFormat="false" ht="15" hidden="false" customHeight="false" outlineLevel="0" collapsed="false">
      <c r="A452" s="4" t="s">
        <v>1904</v>
      </c>
      <c r="B452" s="4" t="s">
        <v>1565</v>
      </c>
      <c r="C452" s="4" t="s">
        <v>472</v>
      </c>
      <c r="D452" s="4" t="s">
        <v>21302</v>
      </c>
      <c r="E452" s="4" t="s">
        <v>1592</v>
      </c>
      <c r="F452" s="4" t="s">
        <v>20978</v>
      </c>
      <c r="G452" s="4" t="s">
        <v>1903</v>
      </c>
      <c r="H452" s="4" t="n">
        <f aca="false">COUNTIF(Albums!$B$2:$B$2811,A452)</f>
        <v>1</v>
      </c>
      <c r="I452" s="2"/>
      <c r="J452" s="2"/>
      <c r="K452" s="4"/>
    </row>
    <row r="453" customFormat="false" ht="15" hidden="false" customHeight="false" outlineLevel="0" collapsed="false">
      <c r="A453" s="4" t="s">
        <v>16862</v>
      </c>
      <c r="B453" s="4" t="s">
        <v>353</v>
      </c>
      <c r="C453" s="4" t="s">
        <v>352</v>
      </c>
      <c r="D453" s="4" t="s">
        <v>21451</v>
      </c>
      <c r="E453" s="4" t="s">
        <v>16811</v>
      </c>
      <c r="F453" s="4" t="s">
        <v>20929</v>
      </c>
      <c r="G453" s="4" t="s">
        <v>21763</v>
      </c>
      <c r="H453" s="4" t="n">
        <f aca="false">COUNTIF(Albums!$B$2:$B$2811,A453)</f>
        <v>2</v>
      </c>
      <c r="I453" s="2"/>
      <c r="J453" s="2"/>
      <c r="K453" s="4" t="s">
        <v>75</v>
      </c>
    </row>
    <row r="454" customFormat="false" ht="15" hidden="false" customHeight="false" outlineLevel="0" collapsed="false">
      <c r="A454" s="4" t="s">
        <v>13352</v>
      </c>
      <c r="B454" s="4" t="s">
        <v>754</v>
      </c>
      <c r="C454" s="4" t="s">
        <v>753</v>
      </c>
      <c r="D454" s="4" t="s">
        <v>21764</v>
      </c>
      <c r="E454" s="4" t="s">
        <v>1687</v>
      </c>
      <c r="F454" s="4" t="s">
        <v>20929</v>
      </c>
      <c r="G454" s="4" t="s">
        <v>21765</v>
      </c>
      <c r="H454" s="4" t="n">
        <f aca="false">COUNTIF(Albums!$B$2:$B$2811,A454)</f>
        <v>5</v>
      </c>
      <c r="I454" s="2"/>
      <c r="J454" s="2"/>
      <c r="K454" s="4" t="s">
        <v>75</v>
      </c>
    </row>
    <row r="455" customFormat="false" ht="15" hidden="false" customHeight="false" outlineLevel="0" collapsed="false">
      <c r="A455" s="4" t="s">
        <v>17585</v>
      </c>
      <c r="B455" s="4" t="s">
        <v>17588</v>
      </c>
      <c r="C455" s="4" t="s">
        <v>753</v>
      </c>
      <c r="D455" s="4" t="s">
        <v>21288</v>
      </c>
      <c r="E455" s="4" t="s">
        <v>17534</v>
      </c>
      <c r="F455" s="4" t="s">
        <v>21186</v>
      </c>
      <c r="G455" s="4" t="s">
        <v>17584</v>
      </c>
      <c r="H455" s="4" t="n">
        <f aca="false">COUNTIF(Albums!$B$2:$B$2811,A455)</f>
        <v>1</v>
      </c>
      <c r="I455" s="2"/>
      <c r="J455" s="2"/>
      <c r="K455" s="4"/>
    </row>
    <row r="456" customFormat="false" ht="15" hidden="false" customHeight="false" outlineLevel="0" collapsed="false">
      <c r="A456" s="4" t="s">
        <v>16928</v>
      </c>
      <c r="B456" s="4" t="s">
        <v>20431</v>
      </c>
      <c r="C456" s="4" t="s">
        <v>753</v>
      </c>
      <c r="D456" s="4" t="s">
        <v>21760</v>
      </c>
      <c r="E456" s="4" t="s">
        <v>11318</v>
      </c>
      <c r="F456" s="4" t="s">
        <v>20929</v>
      </c>
      <c r="G456" s="4" t="s">
        <v>21766</v>
      </c>
      <c r="H456" s="4" t="n">
        <f aca="false">COUNTIF(Albums!$B$2:$B$2811,A456)</f>
        <v>2</v>
      </c>
      <c r="I456" s="2"/>
      <c r="J456" s="2"/>
      <c r="K456" s="4" t="s">
        <v>75</v>
      </c>
    </row>
    <row r="457" customFormat="false" ht="15" hidden="false" customHeight="false" outlineLevel="0" collapsed="false">
      <c r="A457" s="4" t="s">
        <v>19112</v>
      </c>
      <c r="B457" s="4" t="s">
        <v>10492</v>
      </c>
      <c r="C457" s="4" t="s">
        <v>10491</v>
      </c>
      <c r="D457" s="4" t="s">
        <v>21767</v>
      </c>
      <c r="E457" s="4" t="s">
        <v>1687</v>
      </c>
      <c r="F457" s="4" t="s">
        <v>20929</v>
      </c>
      <c r="G457" s="4" t="s">
        <v>21768</v>
      </c>
      <c r="H457" s="4" t="n">
        <f aca="false">COUNTIF(Albums!$B$2:$B$2811,A457)</f>
        <v>2</v>
      </c>
      <c r="I457" s="2"/>
      <c r="J457" s="2"/>
      <c r="K457" s="4"/>
    </row>
    <row r="458" customFormat="false" ht="15" hidden="false" customHeight="false" outlineLevel="0" collapsed="false">
      <c r="A458" s="4" t="s">
        <v>20086</v>
      </c>
      <c r="B458" s="4" t="s">
        <v>1565</v>
      </c>
      <c r="C458" s="4" t="s">
        <v>472</v>
      </c>
      <c r="D458" s="4" t="s">
        <v>21270</v>
      </c>
      <c r="E458" s="4" t="s">
        <v>14242</v>
      </c>
      <c r="F458" s="4" t="s">
        <v>20929</v>
      </c>
      <c r="G458" s="4" t="s">
        <v>20085</v>
      </c>
      <c r="H458" s="4" t="n">
        <f aca="false">COUNTIF(Albums!$B$2:$B$2811,A458)</f>
        <v>1</v>
      </c>
      <c r="I458" s="2"/>
      <c r="J458" s="2"/>
      <c r="K458" s="4"/>
    </row>
    <row r="459" customFormat="false" ht="15" hidden="false" customHeight="false" outlineLevel="0" collapsed="false">
      <c r="A459" s="4" t="s">
        <v>16913</v>
      </c>
      <c r="B459" s="4" t="s">
        <v>902</v>
      </c>
      <c r="C459" s="4" t="s">
        <v>93</v>
      </c>
      <c r="D459" s="4" t="s">
        <v>21401</v>
      </c>
      <c r="E459" s="4" t="s">
        <v>16811</v>
      </c>
      <c r="F459" s="4" t="s">
        <v>20929</v>
      </c>
      <c r="G459" s="4" t="s">
        <v>21769</v>
      </c>
      <c r="H459" s="4" t="n">
        <f aca="false">COUNTIF(Albums!$B$2:$B$2811,A459)</f>
        <v>2</v>
      </c>
      <c r="I459" s="2"/>
      <c r="J459" s="2"/>
      <c r="K459" s="4" t="s">
        <v>75</v>
      </c>
    </row>
    <row r="460" customFormat="false" ht="15" hidden="false" customHeight="false" outlineLevel="0" collapsed="false">
      <c r="A460" s="4" t="s">
        <v>14301</v>
      </c>
      <c r="B460" s="4" t="s">
        <v>3313</v>
      </c>
      <c r="C460" s="4" t="s">
        <v>472</v>
      </c>
      <c r="D460" s="4" t="s">
        <v>21604</v>
      </c>
      <c r="E460" s="4" t="s">
        <v>9653</v>
      </c>
      <c r="F460" s="4" t="s">
        <v>20978</v>
      </c>
      <c r="G460" s="4" t="s">
        <v>14300</v>
      </c>
      <c r="H460" s="4" t="n">
        <f aca="false">COUNTIF(Albums!$B$2:$B$2811,A460)</f>
        <v>1</v>
      </c>
      <c r="I460" s="2"/>
      <c r="J460" s="2"/>
      <c r="K460" s="4"/>
    </row>
    <row r="461" customFormat="false" ht="15" hidden="false" customHeight="false" outlineLevel="0" collapsed="false">
      <c r="A461" s="4" t="s">
        <v>16341</v>
      </c>
      <c r="B461" s="4" t="s">
        <v>11250</v>
      </c>
      <c r="C461" s="4" t="s">
        <v>472</v>
      </c>
      <c r="D461" s="4" t="s">
        <v>21770</v>
      </c>
      <c r="E461" s="4" t="s">
        <v>14242</v>
      </c>
      <c r="F461" s="4" t="s">
        <v>20929</v>
      </c>
      <c r="G461" s="4" t="s">
        <v>21771</v>
      </c>
      <c r="H461" s="4" t="n">
        <f aca="false">COUNTIF(Albums!$B$2:$B$2811,A461)</f>
        <v>5</v>
      </c>
      <c r="I461" s="2"/>
      <c r="J461" s="2"/>
      <c r="K461" s="4"/>
    </row>
    <row r="462" customFormat="false" ht="15" hidden="false" customHeight="false" outlineLevel="0" collapsed="false">
      <c r="A462" s="4" t="s">
        <v>19700</v>
      </c>
      <c r="B462" s="4" t="s">
        <v>1993</v>
      </c>
      <c r="C462" s="4" t="s">
        <v>753</v>
      </c>
      <c r="D462" s="4" t="s">
        <v>21278</v>
      </c>
      <c r="E462" s="4" t="s">
        <v>1687</v>
      </c>
      <c r="F462" s="4" t="s">
        <v>20929</v>
      </c>
      <c r="G462" s="4" t="s">
        <v>19699</v>
      </c>
      <c r="H462" s="4" t="n">
        <f aca="false">COUNTIF(Albums!$B$2:$B$2811,A462)</f>
        <v>1</v>
      </c>
      <c r="I462" s="2"/>
      <c r="J462" s="2"/>
      <c r="K462" s="4"/>
    </row>
    <row r="463" customFormat="false" ht="15" hidden="false" customHeight="false" outlineLevel="0" collapsed="false">
      <c r="A463" s="4" t="s">
        <v>14836</v>
      </c>
      <c r="B463" s="4" t="s">
        <v>2413</v>
      </c>
      <c r="C463" s="4" t="s">
        <v>45</v>
      </c>
      <c r="D463" s="4" t="s">
        <v>21772</v>
      </c>
      <c r="E463" s="4" t="s">
        <v>14012</v>
      </c>
      <c r="F463" s="4" t="s">
        <v>20978</v>
      </c>
      <c r="G463" s="4" t="s">
        <v>21773</v>
      </c>
      <c r="H463" s="4" t="n">
        <f aca="false">COUNTIF(Albums!$B$2:$B$2811,A463)</f>
        <v>6</v>
      </c>
      <c r="I463" s="2"/>
      <c r="J463" s="2"/>
      <c r="K463" s="4"/>
    </row>
    <row r="464" customFormat="false" ht="15" hidden="false" customHeight="false" outlineLevel="0" collapsed="false">
      <c r="A464" s="4" t="s">
        <v>16840</v>
      </c>
      <c r="B464" s="4" t="s">
        <v>10492</v>
      </c>
      <c r="C464" s="4" t="s">
        <v>10491</v>
      </c>
      <c r="D464" s="4" t="s">
        <v>21774</v>
      </c>
      <c r="E464" s="4" t="s">
        <v>16811</v>
      </c>
      <c r="F464" s="4" t="s">
        <v>20929</v>
      </c>
      <c r="G464" s="4" t="s">
        <v>21775</v>
      </c>
      <c r="H464" s="4" t="n">
        <f aca="false">COUNTIF(Albums!$B$2:$B$2811,A464)</f>
        <v>2</v>
      </c>
      <c r="I464" s="2"/>
      <c r="J464" s="2"/>
      <c r="K464" s="4" t="s">
        <v>75</v>
      </c>
    </row>
    <row r="465" customFormat="false" ht="15" hidden="false" customHeight="false" outlineLevel="0" collapsed="false">
      <c r="A465" s="4" t="s">
        <v>3482</v>
      </c>
      <c r="B465" s="4" t="s">
        <v>3485</v>
      </c>
      <c r="C465" s="4" t="s">
        <v>352</v>
      </c>
      <c r="D465" s="4" t="s">
        <v>21776</v>
      </c>
      <c r="E465" s="4" t="s">
        <v>3378</v>
      </c>
      <c r="F465" s="4" t="s">
        <v>20978</v>
      </c>
      <c r="G465" s="4" t="s">
        <v>21777</v>
      </c>
      <c r="H465" s="4" t="n">
        <f aca="false">COUNTIF(Albums!$B$2:$B$2811,A465)</f>
        <v>8</v>
      </c>
      <c r="I465" s="2"/>
      <c r="J465" s="2"/>
      <c r="K465" s="4" t="s">
        <v>75</v>
      </c>
    </row>
    <row r="466" customFormat="false" ht="15" hidden="false" customHeight="false" outlineLevel="0" collapsed="false">
      <c r="A466" s="4" t="s">
        <v>11748</v>
      </c>
      <c r="B466" s="4" t="s">
        <v>10189</v>
      </c>
      <c r="C466" s="4" t="s">
        <v>516</v>
      </c>
      <c r="D466" s="4" t="s">
        <v>21272</v>
      </c>
      <c r="E466" s="4" t="s">
        <v>11259</v>
      </c>
      <c r="F466" s="4" t="s">
        <v>20929</v>
      </c>
      <c r="G466" s="4" t="s">
        <v>11747</v>
      </c>
      <c r="H466" s="4" t="n">
        <f aca="false">COUNTIF(Albums!$B$2:$B$2811,A466)</f>
        <v>1</v>
      </c>
      <c r="I466" s="2"/>
      <c r="J466" s="2"/>
      <c r="K466" s="4" t="s">
        <v>75</v>
      </c>
    </row>
    <row r="467" customFormat="false" ht="15" hidden="false" customHeight="false" outlineLevel="0" collapsed="false">
      <c r="A467" s="4" t="s">
        <v>15820</v>
      </c>
      <c r="B467" s="4" t="s">
        <v>15823</v>
      </c>
      <c r="C467" s="4" t="s">
        <v>45</v>
      </c>
      <c r="D467" s="4" t="s">
        <v>21683</v>
      </c>
      <c r="E467" s="4" t="s">
        <v>15507</v>
      </c>
      <c r="F467" s="4" t="s">
        <v>20978</v>
      </c>
      <c r="G467" s="4" t="s">
        <v>21778</v>
      </c>
      <c r="H467" s="4" t="n">
        <f aca="false">COUNTIF(Albums!$B$2:$B$2811,A467)</f>
        <v>2</v>
      </c>
      <c r="I467" s="2"/>
      <c r="J467" s="2"/>
      <c r="K467" s="4"/>
    </row>
    <row r="468" customFormat="false" ht="15" hidden="false" customHeight="false" outlineLevel="0" collapsed="false">
      <c r="A468" s="4" t="s">
        <v>1990</v>
      </c>
      <c r="B468" s="4" t="s">
        <v>1993</v>
      </c>
      <c r="C468" s="4" t="s">
        <v>753</v>
      </c>
      <c r="D468" s="4" t="s">
        <v>21267</v>
      </c>
      <c r="E468" s="4" t="s">
        <v>1592</v>
      </c>
      <c r="F468" s="4" t="s">
        <v>20978</v>
      </c>
      <c r="G468" s="4" t="s">
        <v>21779</v>
      </c>
      <c r="H468" s="4" t="n">
        <f aca="false">COUNTIF(Albums!$B$2:$B$2811,A468)</f>
        <v>2</v>
      </c>
      <c r="I468" s="2"/>
      <c r="J468" s="2"/>
      <c r="K468" s="4"/>
    </row>
    <row r="469" customFormat="false" ht="15" hidden="false" customHeight="false" outlineLevel="0" collapsed="false">
      <c r="A469" s="4" t="s">
        <v>1811</v>
      </c>
      <c r="B469" s="4" t="s">
        <v>1565</v>
      </c>
      <c r="C469" s="4" t="s">
        <v>472</v>
      </c>
      <c r="D469" s="4" t="s">
        <v>21281</v>
      </c>
      <c r="E469" s="4" t="s">
        <v>1592</v>
      </c>
      <c r="F469" s="4" t="s">
        <v>20978</v>
      </c>
      <c r="G469" s="4" t="s">
        <v>21780</v>
      </c>
      <c r="H469" s="4" t="n">
        <f aca="false">COUNTIF(Albums!$B$2:$B$2811,A469)</f>
        <v>3</v>
      </c>
      <c r="I469" s="2"/>
      <c r="J469" s="2"/>
      <c r="K469" s="4"/>
    </row>
    <row r="470" customFormat="false" ht="15" hidden="false" customHeight="false" outlineLevel="0" collapsed="false">
      <c r="A470" s="4" t="s">
        <v>18651</v>
      </c>
      <c r="B470" s="4" t="s">
        <v>10189</v>
      </c>
      <c r="C470" s="4" t="s">
        <v>516</v>
      </c>
      <c r="D470" s="4" t="s">
        <v>21285</v>
      </c>
      <c r="E470" s="4" t="s">
        <v>18569</v>
      </c>
      <c r="F470" s="4" t="s">
        <v>21186</v>
      </c>
      <c r="G470" s="4" t="s">
        <v>18650</v>
      </c>
      <c r="H470" s="4" t="n">
        <f aca="false">COUNTIF(Albums!$B$2:$B$2811,A470)</f>
        <v>1</v>
      </c>
      <c r="I470" s="2"/>
      <c r="J470" s="2"/>
      <c r="K470" s="4" t="s">
        <v>75</v>
      </c>
    </row>
    <row r="471" customFormat="false" ht="15" hidden="false" customHeight="false" outlineLevel="0" collapsed="false">
      <c r="A471" s="4" t="s">
        <v>2141</v>
      </c>
      <c r="B471" s="4" t="s">
        <v>2144</v>
      </c>
      <c r="C471" s="4" t="s">
        <v>753</v>
      </c>
      <c r="D471" s="4" t="s">
        <v>21292</v>
      </c>
      <c r="E471" s="4" t="s">
        <v>1592</v>
      </c>
      <c r="F471" s="4" t="s">
        <v>20978</v>
      </c>
      <c r="G471" s="4" t="s">
        <v>2140</v>
      </c>
      <c r="H471" s="4" t="n">
        <f aca="false">COUNTIF(Albums!$B$2:$B$2811,A471)</f>
        <v>1</v>
      </c>
      <c r="I471" s="2"/>
      <c r="J471" s="2"/>
      <c r="K471" s="4"/>
    </row>
    <row r="472" customFormat="false" ht="15" hidden="false" customHeight="false" outlineLevel="0" collapsed="false">
      <c r="A472" s="4" t="s">
        <v>6114</v>
      </c>
      <c r="B472" s="4" t="s">
        <v>1565</v>
      </c>
      <c r="C472" s="4" t="s">
        <v>472</v>
      </c>
      <c r="D472" s="4" t="s">
        <v>21594</v>
      </c>
      <c r="E472" s="4" t="s">
        <v>6070</v>
      </c>
      <c r="F472" s="4" t="s">
        <v>20978</v>
      </c>
      <c r="G472" s="4" t="s">
        <v>6113</v>
      </c>
      <c r="H472" s="4" t="n">
        <f aca="false">COUNTIF(Albums!$B$2:$B$2811,A472)</f>
        <v>1</v>
      </c>
      <c r="I472" s="2"/>
      <c r="J472" s="2"/>
      <c r="K472" s="4"/>
    </row>
    <row r="473" customFormat="false" ht="15" hidden="false" customHeight="false" outlineLevel="0" collapsed="false">
      <c r="A473" s="4" t="s">
        <v>17595</v>
      </c>
      <c r="B473" s="4" t="s">
        <v>353</v>
      </c>
      <c r="C473" s="4" t="s">
        <v>352</v>
      </c>
      <c r="D473" s="4" t="s">
        <v>21297</v>
      </c>
      <c r="E473" s="4" t="s">
        <v>17534</v>
      </c>
      <c r="F473" s="4" t="s">
        <v>21186</v>
      </c>
      <c r="G473" s="4" t="s">
        <v>17594</v>
      </c>
      <c r="H473" s="4" t="n">
        <f aca="false">COUNTIF(Albums!$B$2:$B$2811,A473)</f>
        <v>1</v>
      </c>
      <c r="I473" s="2"/>
      <c r="J473" s="2"/>
      <c r="K473" s="4"/>
    </row>
    <row r="474" customFormat="false" ht="15" hidden="false" customHeight="false" outlineLevel="0" collapsed="false">
      <c r="A474" s="4" t="s">
        <v>2491</v>
      </c>
      <c r="B474" s="4" t="s">
        <v>2494</v>
      </c>
      <c r="C474" s="4" t="s">
        <v>45</v>
      </c>
      <c r="D474" s="4" t="s">
        <v>21781</v>
      </c>
      <c r="E474" s="4" t="s">
        <v>2160</v>
      </c>
      <c r="F474" s="4" t="s">
        <v>20978</v>
      </c>
      <c r="G474" s="4" t="s">
        <v>21782</v>
      </c>
      <c r="H474" s="4" t="n">
        <f aca="false">COUNTIF(Albums!$B$2:$B$2811,A474)</f>
        <v>3</v>
      </c>
      <c r="I474" s="2"/>
      <c r="J474" s="2"/>
      <c r="K474" s="4"/>
    </row>
    <row r="475" customFormat="false" ht="15" hidden="false" customHeight="false" outlineLevel="0" collapsed="false">
      <c r="A475" s="4" t="s">
        <v>10054</v>
      </c>
      <c r="B475" s="4" t="s">
        <v>10056</v>
      </c>
      <c r="C475" s="4" t="s">
        <v>516</v>
      </c>
      <c r="D475" s="4" t="s">
        <v>21783</v>
      </c>
      <c r="E475" s="4" t="s">
        <v>9972</v>
      </c>
      <c r="F475" s="4" t="s">
        <v>20978</v>
      </c>
      <c r="G475" s="4" t="s">
        <v>21784</v>
      </c>
      <c r="H475" s="4" t="n">
        <f aca="false">COUNTIF(Albums!$B$2:$B$2811,A475)</f>
        <v>7</v>
      </c>
      <c r="I475" s="2"/>
      <c r="J475" s="2"/>
      <c r="K475" s="4"/>
    </row>
    <row r="476" customFormat="false" ht="15" hidden="false" customHeight="false" outlineLevel="0" collapsed="false">
      <c r="A476" s="4" t="s">
        <v>10069</v>
      </c>
      <c r="B476" s="4" t="s">
        <v>10056</v>
      </c>
      <c r="C476" s="4" t="s">
        <v>516</v>
      </c>
      <c r="D476" s="4" t="s">
        <v>21785</v>
      </c>
      <c r="E476" s="4" t="s">
        <v>9972</v>
      </c>
      <c r="F476" s="4" t="s">
        <v>20978</v>
      </c>
      <c r="G476" s="4" t="s">
        <v>10068</v>
      </c>
      <c r="H476" s="4" t="n">
        <f aca="false">COUNTIF(Albums!$B$2:$B$2811,A476)</f>
        <v>1</v>
      </c>
      <c r="I476" s="2"/>
      <c r="J476" s="2"/>
      <c r="K476" s="4"/>
    </row>
    <row r="477" customFormat="false" ht="15" hidden="false" customHeight="false" outlineLevel="0" collapsed="false">
      <c r="A477" s="4" t="s">
        <v>18356</v>
      </c>
      <c r="B477" s="4" t="s">
        <v>1565</v>
      </c>
      <c r="C477" s="4" t="s">
        <v>472</v>
      </c>
      <c r="D477" s="4" t="s">
        <v>21270</v>
      </c>
      <c r="E477" s="4" t="s">
        <v>11394</v>
      </c>
      <c r="F477" s="4" t="s">
        <v>20929</v>
      </c>
      <c r="G477" s="4" t="s">
        <v>18355</v>
      </c>
      <c r="H477" s="4" t="n">
        <f aca="false">COUNTIF(Albums!$B$2:$B$2811,A477)</f>
        <v>1</v>
      </c>
      <c r="I477" s="2"/>
      <c r="J477" s="2"/>
      <c r="K477" s="4"/>
    </row>
    <row r="478" customFormat="false" ht="15" hidden="false" customHeight="false" outlineLevel="0" collapsed="false">
      <c r="A478" s="4" t="s">
        <v>12005</v>
      </c>
      <c r="B478" s="4" t="s">
        <v>12008</v>
      </c>
      <c r="C478" s="4" t="s">
        <v>472</v>
      </c>
      <c r="D478" s="4" t="s">
        <v>21369</v>
      </c>
      <c r="E478" s="4" t="s">
        <v>5469</v>
      </c>
      <c r="F478" s="4" t="s">
        <v>20929</v>
      </c>
      <c r="G478" s="4" t="s">
        <v>12004</v>
      </c>
      <c r="H478" s="4" t="n">
        <f aca="false">COUNTIF(Albums!$B$2:$B$2811,A478)</f>
        <v>1</v>
      </c>
      <c r="I478" s="2"/>
      <c r="J478" s="2"/>
      <c r="K478" s="4"/>
    </row>
    <row r="479" customFormat="false" ht="15" hidden="false" customHeight="false" outlineLevel="0" collapsed="false">
      <c r="A479" s="4" t="s">
        <v>19248</v>
      </c>
      <c r="B479" s="4" t="s">
        <v>1993</v>
      </c>
      <c r="C479" s="4" t="s">
        <v>753</v>
      </c>
      <c r="D479" s="4" t="s">
        <v>21435</v>
      </c>
      <c r="E479" s="4" t="s">
        <v>11394</v>
      </c>
      <c r="F479" s="4" t="s">
        <v>20929</v>
      </c>
      <c r="G479" s="4" t="s">
        <v>21786</v>
      </c>
      <c r="H479" s="4" t="n">
        <f aca="false">COUNTIF(Albums!$B$2:$B$2811,A479)</f>
        <v>2</v>
      </c>
      <c r="I479" s="2"/>
      <c r="J479" s="2"/>
      <c r="K479" s="4"/>
    </row>
    <row r="480" customFormat="false" ht="15" hidden="false" customHeight="false" outlineLevel="0" collapsed="false">
      <c r="A480" s="4" t="s">
        <v>10488</v>
      </c>
      <c r="B480" s="4" t="s">
        <v>10492</v>
      </c>
      <c r="C480" s="4" t="s">
        <v>10491</v>
      </c>
      <c r="D480" s="4" t="s">
        <v>21407</v>
      </c>
      <c r="E480" s="4" t="s">
        <v>10381</v>
      </c>
      <c r="F480" s="4" t="s">
        <v>20978</v>
      </c>
      <c r="G480" s="4" t="s">
        <v>21787</v>
      </c>
      <c r="H480" s="4" t="n">
        <f aca="false">COUNTIF(Albums!$B$2:$B$2811,A480)</f>
        <v>4</v>
      </c>
      <c r="I480" s="2"/>
      <c r="J480" s="2"/>
      <c r="K480" s="4"/>
    </row>
    <row r="481" customFormat="false" ht="15" hidden="false" customHeight="false" outlineLevel="0" collapsed="false">
      <c r="A481" s="4" t="s">
        <v>18868</v>
      </c>
      <c r="B481" s="4" t="s">
        <v>1565</v>
      </c>
      <c r="C481" s="4" t="s">
        <v>472</v>
      </c>
      <c r="D481" s="4" t="s">
        <v>21788</v>
      </c>
      <c r="E481" s="4" t="s">
        <v>18841</v>
      </c>
      <c r="F481" s="4" t="s">
        <v>21186</v>
      </c>
      <c r="G481" s="4" t="s">
        <v>21789</v>
      </c>
      <c r="H481" s="4" t="n">
        <f aca="false">COUNTIF(Albums!$B$2:$B$2811,A481)</f>
        <v>3</v>
      </c>
      <c r="I481" s="2"/>
      <c r="J481" s="2"/>
      <c r="K481" s="4"/>
    </row>
    <row r="482" customFormat="false" ht="15" hidden="false" customHeight="false" outlineLevel="0" collapsed="false">
      <c r="A482" s="4" t="s">
        <v>15998</v>
      </c>
      <c r="B482" s="4" t="s">
        <v>1565</v>
      </c>
      <c r="C482" s="4" t="s">
        <v>472</v>
      </c>
      <c r="D482" s="4" t="s">
        <v>21420</v>
      </c>
      <c r="E482" s="4" t="s">
        <v>15507</v>
      </c>
      <c r="F482" s="4" t="s">
        <v>20978</v>
      </c>
      <c r="G482" s="4" t="s">
        <v>21790</v>
      </c>
      <c r="H482" s="4" t="n">
        <f aca="false">COUNTIF(Albums!$B$2:$B$2811,A482)</f>
        <v>3</v>
      </c>
      <c r="I482" s="2"/>
      <c r="J482" s="2"/>
      <c r="K482" s="4"/>
    </row>
    <row r="483" customFormat="false" ht="15" hidden="false" customHeight="false" outlineLevel="0" collapsed="false">
      <c r="A483" s="4" t="s">
        <v>10253</v>
      </c>
      <c r="B483" s="4" t="s">
        <v>10056</v>
      </c>
      <c r="C483" s="4" t="s">
        <v>516</v>
      </c>
      <c r="D483" s="4" t="s">
        <v>21791</v>
      </c>
      <c r="E483" s="4" t="s">
        <v>9972</v>
      </c>
      <c r="F483" s="4" t="s">
        <v>20978</v>
      </c>
      <c r="G483" s="4" t="s">
        <v>21792</v>
      </c>
      <c r="H483" s="4" t="n">
        <f aca="false">COUNTIF(Albums!$B$2:$B$2811,A483)</f>
        <v>5</v>
      </c>
      <c r="I483" s="2"/>
      <c r="J483" s="2"/>
      <c r="K483" s="4"/>
    </row>
    <row r="484" customFormat="false" ht="15" hidden="false" customHeight="false" outlineLevel="0" collapsed="false">
      <c r="A484" s="4" t="s">
        <v>10672</v>
      </c>
      <c r="B484" s="4" t="s">
        <v>10674</v>
      </c>
      <c r="C484" s="4" t="s">
        <v>887</v>
      </c>
      <c r="D484" s="4" t="s">
        <v>21793</v>
      </c>
      <c r="E484" s="4" t="s">
        <v>10381</v>
      </c>
      <c r="F484" s="4" t="s">
        <v>20978</v>
      </c>
      <c r="G484" s="4" t="s">
        <v>10671</v>
      </c>
      <c r="H484" s="4" t="n">
        <f aca="false">COUNTIF(Albums!$B$2:$B$2811,A484)</f>
        <v>1</v>
      </c>
      <c r="I484" s="2"/>
      <c r="J484" s="2"/>
      <c r="K484" s="4"/>
    </row>
    <row r="485" customFormat="false" ht="15" hidden="false" customHeight="false" outlineLevel="0" collapsed="false">
      <c r="A485" s="4" t="s">
        <v>12593</v>
      </c>
      <c r="B485" s="4" t="s">
        <v>12595</v>
      </c>
      <c r="C485" s="4" t="s">
        <v>93</v>
      </c>
      <c r="D485" s="4" t="s">
        <v>21276</v>
      </c>
      <c r="E485" s="4" t="s">
        <v>11394</v>
      </c>
      <c r="F485" s="4" t="s">
        <v>20929</v>
      </c>
      <c r="G485" s="4" t="s">
        <v>21794</v>
      </c>
      <c r="H485" s="4" t="n">
        <f aca="false">COUNTIF(Albums!$B$2:$B$2811,A485)</f>
        <v>2</v>
      </c>
      <c r="I485" s="2"/>
      <c r="J485" s="2"/>
      <c r="K485" s="4" t="s">
        <v>75</v>
      </c>
    </row>
    <row r="486" customFormat="false" ht="15" hidden="false" customHeight="false" outlineLevel="0" collapsed="false">
      <c r="A486" s="4" t="s">
        <v>17157</v>
      </c>
      <c r="B486" s="4" t="s">
        <v>131</v>
      </c>
      <c r="C486" s="4" t="s">
        <v>45</v>
      </c>
      <c r="D486" s="4" t="s">
        <v>21419</v>
      </c>
      <c r="E486" s="4" t="s">
        <v>17094</v>
      </c>
      <c r="F486" s="4" t="s">
        <v>21186</v>
      </c>
      <c r="G486" s="4" t="s">
        <v>17156</v>
      </c>
      <c r="H486" s="4" t="n">
        <f aca="false">COUNTIF(Albums!$B$2:$B$2811,A486)</f>
        <v>1</v>
      </c>
      <c r="I486" s="2"/>
      <c r="J486" s="2"/>
      <c r="K486" s="4"/>
    </row>
    <row r="487" customFormat="false" ht="15" hidden="false" customHeight="false" outlineLevel="0" collapsed="false">
      <c r="A487" s="4" t="s">
        <v>2832</v>
      </c>
      <c r="B487" s="4" t="s">
        <v>131</v>
      </c>
      <c r="C487" s="4" t="s">
        <v>45</v>
      </c>
      <c r="D487" s="4" t="s">
        <v>21795</v>
      </c>
      <c r="E487" s="4" t="s">
        <v>2721</v>
      </c>
      <c r="F487" s="4" t="s">
        <v>20978</v>
      </c>
      <c r="G487" s="4" t="s">
        <v>21796</v>
      </c>
      <c r="H487" s="4" t="n">
        <f aca="false">COUNTIF(Albums!$B$2:$B$2811,A487)</f>
        <v>5</v>
      </c>
      <c r="I487" s="2"/>
      <c r="J487" s="2"/>
      <c r="K487" s="4"/>
    </row>
    <row r="488" customFormat="false" ht="15" hidden="false" customHeight="false" outlineLevel="0" collapsed="false">
      <c r="A488" s="4" t="s">
        <v>17214</v>
      </c>
      <c r="B488" s="4" t="s">
        <v>17217</v>
      </c>
      <c r="C488" s="4" t="s">
        <v>93</v>
      </c>
      <c r="D488" s="4" t="s">
        <v>21316</v>
      </c>
      <c r="E488" s="4" t="s">
        <v>17205</v>
      </c>
      <c r="F488" s="4" t="s">
        <v>21186</v>
      </c>
      <c r="G488" s="4" t="s">
        <v>17213</v>
      </c>
      <c r="H488" s="4" t="n">
        <f aca="false">COUNTIF(Albums!$B$2:$B$2811,A488)</f>
        <v>1</v>
      </c>
      <c r="I488" s="2"/>
      <c r="J488" s="2"/>
      <c r="K488" s="4"/>
    </row>
    <row r="489" customFormat="false" ht="15" hidden="false" customHeight="false" outlineLevel="0" collapsed="false">
      <c r="A489" s="4" t="s">
        <v>9126</v>
      </c>
      <c r="B489" s="4" t="s">
        <v>8632</v>
      </c>
      <c r="C489" s="4" t="s">
        <v>45</v>
      </c>
      <c r="D489" s="4" t="s">
        <v>21793</v>
      </c>
      <c r="E489" s="4" t="s">
        <v>8998</v>
      </c>
      <c r="F489" s="4" t="s">
        <v>20978</v>
      </c>
      <c r="G489" s="4" t="s">
        <v>9125</v>
      </c>
      <c r="H489" s="4" t="n">
        <f aca="false">COUNTIF(Albums!$B$2:$B$2811,A489)</f>
        <v>1</v>
      </c>
      <c r="I489" s="2"/>
      <c r="J489" s="2"/>
      <c r="K489" s="4"/>
    </row>
    <row r="490" customFormat="false" ht="15" hidden="false" customHeight="false" outlineLevel="0" collapsed="false">
      <c r="A490" s="4" t="s">
        <v>9134</v>
      </c>
      <c r="B490" s="4" t="s">
        <v>8632</v>
      </c>
      <c r="C490" s="4" t="s">
        <v>45</v>
      </c>
      <c r="D490" s="4" t="s">
        <v>21341</v>
      </c>
      <c r="E490" s="4" t="s">
        <v>8998</v>
      </c>
      <c r="F490" s="4" t="s">
        <v>20978</v>
      </c>
      <c r="G490" s="4" t="s">
        <v>9133</v>
      </c>
      <c r="H490" s="4" t="n">
        <f aca="false">COUNTIF(Albums!$B$2:$B$2811,A490)</f>
        <v>1</v>
      </c>
      <c r="I490" s="2"/>
      <c r="J490" s="2"/>
      <c r="K490" s="4"/>
    </row>
    <row r="491" customFormat="false" ht="15" hidden="false" customHeight="false" outlineLevel="0" collapsed="false">
      <c r="A491" s="4" t="s">
        <v>436</v>
      </c>
      <c r="B491" s="4" t="s">
        <v>353</v>
      </c>
      <c r="C491" s="4" t="s">
        <v>352</v>
      </c>
      <c r="D491" s="4" t="s">
        <v>21797</v>
      </c>
      <c r="E491" s="4" t="s">
        <v>350</v>
      </c>
      <c r="F491" s="4" t="s">
        <v>20978</v>
      </c>
      <c r="G491" s="4" t="s">
        <v>21798</v>
      </c>
      <c r="H491" s="4" t="n">
        <f aca="false">COUNTIF(Albums!$B$2:$B$2811,A491)</f>
        <v>4</v>
      </c>
      <c r="I491" s="2"/>
      <c r="J491" s="2"/>
      <c r="K491" s="4"/>
    </row>
    <row r="492" customFormat="false" ht="15" hidden="false" customHeight="false" outlineLevel="0" collapsed="false">
      <c r="A492" s="4" t="s">
        <v>13635</v>
      </c>
      <c r="B492" s="4" t="s">
        <v>13637</v>
      </c>
      <c r="C492" s="4" t="s">
        <v>352</v>
      </c>
      <c r="D492" s="4" t="s">
        <v>21341</v>
      </c>
      <c r="E492" s="4" t="s">
        <v>350</v>
      </c>
      <c r="F492" s="4" t="s">
        <v>20978</v>
      </c>
      <c r="G492" s="4" t="s">
        <v>13634</v>
      </c>
      <c r="H492" s="4" t="n">
        <f aca="false">COUNTIF(Albums!$B$2:$B$2811,A492)</f>
        <v>1</v>
      </c>
      <c r="I492" s="2"/>
      <c r="J492" s="2"/>
      <c r="K492" s="4"/>
    </row>
    <row r="493" customFormat="false" ht="15" hidden="false" customHeight="false" outlineLevel="0" collapsed="false">
      <c r="A493" s="4" t="s">
        <v>10870</v>
      </c>
      <c r="B493" s="4" t="s">
        <v>10767</v>
      </c>
      <c r="C493" s="4" t="s">
        <v>352</v>
      </c>
      <c r="D493" s="4" t="s">
        <v>21302</v>
      </c>
      <c r="E493" s="4" t="s">
        <v>10766</v>
      </c>
      <c r="F493" s="4" t="s">
        <v>20978</v>
      </c>
      <c r="G493" s="4" t="s">
        <v>10869</v>
      </c>
      <c r="H493" s="4" t="n">
        <f aca="false">COUNTIF(Albums!$B$2:$B$2811,A493)</f>
        <v>1</v>
      </c>
      <c r="I493" s="2"/>
      <c r="J493" s="2"/>
      <c r="K493" s="4"/>
    </row>
    <row r="494" customFormat="false" ht="15" hidden="false" customHeight="false" outlineLevel="0" collapsed="false">
      <c r="A494" s="4" t="s">
        <v>10879</v>
      </c>
      <c r="B494" s="4" t="s">
        <v>3431</v>
      </c>
      <c r="C494" s="4" t="s">
        <v>352</v>
      </c>
      <c r="D494" s="4" t="s">
        <v>21799</v>
      </c>
      <c r="E494" s="4" t="s">
        <v>10766</v>
      </c>
      <c r="F494" s="4" t="s">
        <v>20978</v>
      </c>
      <c r="G494" s="4" t="s">
        <v>21800</v>
      </c>
      <c r="H494" s="4" t="n">
        <f aca="false">COUNTIF(Albums!$B$2:$B$2811,A494)</f>
        <v>7</v>
      </c>
      <c r="I494" s="2"/>
      <c r="J494" s="2"/>
      <c r="K494" s="4" t="s">
        <v>75</v>
      </c>
    </row>
    <row r="495" customFormat="false" ht="15" hidden="false" customHeight="false" outlineLevel="0" collapsed="false">
      <c r="A495" s="4" t="s">
        <v>17357</v>
      </c>
      <c r="B495" s="4" t="s">
        <v>17360</v>
      </c>
      <c r="C495" s="4" t="s">
        <v>93</v>
      </c>
      <c r="D495" s="4" t="s">
        <v>21323</v>
      </c>
      <c r="E495" s="4" t="s">
        <v>17300</v>
      </c>
      <c r="F495" s="4" t="s">
        <v>21186</v>
      </c>
      <c r="G495" s="4" t="s">
        <v>17356</v>
      </c>
      <c r="H495" s="4" t="n">
        <f aca="false">COUNTIF(Albums!$B$2:$B$2811,A495)</f>
        <v>1</v>
      </c>
      <c r="I495" s="2"/>
      <c r="J495" s="2"/>
      <c r="K495" s="4"/>
    </row>
    <row r="496" customFormat="false" ht="15" hidden="false" customHeight="false" outlineLevel="0" collapsed="false">
      <c r="A496" s="4" t="s">
        <v>4879</v>
      </c>
      <c r="B496" s="4" t="s">
        <v>4598</v>
      </c>
      <c r="C496" s="4" t="s">
        <v>2133</v>
      </c>
      <c r="D496" s="4" t="s">
        <v>21801</v>
      </c>
      <c r="E496" s="4" t="s">
        <v>4508</v>
      </c>
      <c r="F496" s="4" t="s">
        <v>20978</v>
      </c>
      <c r="G496" s="4" t="s">
        <v>4878</v>
      </c>
      <c r="H496" s="4" t="n">
        <f aca="false">COUNTIF(Albums!$B$2:$B$2811,A496)</f>
        <v>1</v>
      </c>
      <c r="I496" s="2"/>
      <c r="J496" s="2"/>
      <c r="K496" s="4"/>
    </row>
    <row r="497" customFormat="false" ht="15" hidden="false" customHeight="false" outlineLevel="0" collapsed="false">
      <c r="A497" s="4" t="s">
        <v>294</v>
      </c>
      <c r="B497" s="4" t="s">
        <v>297</v>
      </c>
      <c r="C497" s="4" t="s">
        <v>45</v>
      </c>
      <c r="D497" s="4" t="s">
        <v>21802</v>
      </c>
      <c r="E497" s="4" t="s">
        <v>43</v>
      </c>
      <c r="F497" s="4" t="s">
        <v>20978</v>
      </c>
      <c r="G497" s="4" t="s">
        <v>293</v>
      </c>
      <c r="H497" s="4" t="n">
        <f aca="false">COUNTIF(Albums!$B$2:$B$2811,A497)</f>
        <v>1</v>
      </c>
      <c r="I497" s="2"/>
      <c r="J497" s="2"/>
      <c r="K497" s="4"/>
    </row>
    <row r="498" customFormat="false" ht="15" hidden="false" customHeight="false" outlineLevel="0" collapsed="false">
      <c r="A498" s="4" t="s">
        <v>8264</v>
      </c>
      <c r="B498" s="4" t="s">
        <v>238</v>
      </c>
      <c r="C498" s="4" t="s">
        <v>472</v>
      </c>
      <c r="D498" s="4" t="s">
        <v>21744</v>
      </c>
      <c r="E498" s="4" t="s">
        <v>7783</v>
      </c>
      <c r="F498" s="4" t="s">
        <v>20978</v>
      </c>
      <c r="G498" s="4" t="s">
        <v>8263</v>
      </c>
      <c r="H498" s="4" t="n">
        <f aca="false">COUNTIF(Albums!$B$2:$B$2811,A498)</f>
        <v>1</v>
      </c>
      <c r="I498" s="2"/>
      <c r="J498" s="2"/>
      <c r="K498" s="4"/>
    </row>
    <row r="499" customFormat="false" ht="15" hidden="false" customHeight="false" outlineLevel="0" collapsed="false">
      <c r="A499" s="4" t="s">
        <v>20151</v>
      </c>
      <c r="B499" s="4" t="s">
        <v>990</v>
      </c>
      <c r="C499" s="4" t="s">
        <v>472</v>
      </c>
      <c r="D499" s="4" t="s">
        <v>21323</v>
      </c>
      <c r="E499" s="4" t="s">
        <v>14242</v>
      </c>
      <c r="F499" s="4" t="s">
        <v>20929</v>
      </c>
      <c r="G499" s="4" t="s">
        <v>20150</v>
      </c>
      <c r="H499" s="4" t="n">
        <f aca="false">COUNTIF(Albums!$B$2:$B$2811,A499)</f>
        <v>1</v>
      </c>
      <c r="I499" s="2"/>
      <c r="J499" s="2"/>
      <c r="K499" s="4"/>
    </row>
    <row r="500" customFormat="false" ht="15" hidden="false" customHeight="false" outlineLevel="0" collapsed="false">
      <c r="A500" s="4" t="s">
        <v>9731</v>
      </c>
      <c r="B500" s="4" t="s">
        <v>353</v>
      </c>
      <c r="C500" s="4" t="s">
        <v>352</v>
      </c>
      <c r="D500" s="4" t="s">
        <v>21705</v>
      </c>
      <c r="E500" s="4" t="s">
        <v>9653</v>
      </c>
      <c r="F500" s="4" t="s">
        <v>20978</v>
      </c>
      <c r="G500" s="4" t="s">
        <v>21803</v>
      </c>
      <c r="H500" s="4" t="n">
        <f aca="false">COUNTIF(Albums!$B$2:$B$2811,A500)</f>
        <v>3</v>
      </c>
      <c r="I500" s="2"/>
      <c r="J500" s="2"/>
      <c r="K500" s="4" t="s">
        <v>75</v>
      </c>
    </row>
    <row r="501" customFormat="false" ht="15" hidden="false" customHeight="false" outlineLevel="0" collapsed="false">
      <c r="A501" s="4" t="s">
        <v>4483</v>
      </c>
      <c r="B501" s="4" t="s">
        <v>1696</v>
      </c>
      <c r="C501" s="4" t="s">
        <v>472</v>
      </c>
      <c r="D501" s="4" t="s">
        <v>21804</v>
      </c>
      <c r="E501" s="4" t="s">
        <v>4052</v>
      </c>
      <c r="F501" s="4" t="s">
        <v>20978</v>
      </c>
      <c r="G501" s="4" t="s">
        <v>21805</v>
      </c>
      <c r="H501" s="4" t="n">
        <f aca="false">COUNTIF(Albums!$B$2:$B$2811,A501)</f>
        <v>2</v>
      </c>
      <c r="I501" s="2"/>
      <c r="J501" s="2"/>
      <c r="K501" s="4"/>
    </row>
    <row r="502" customFormat="false" ht="15" hidden="false" customHeight="false" outlineLevel="0" collapsed="false">
      <c r="A502" s="4" t="s">
        <v>8376</v>
      </c>
      <c r="B502" s="4" t="s">
        <v>8299</v>
      </c>
      <c r="C502" s="4" t="s">
        <v>472</v>
      </c>
      <c r="D502" s="4" t="s">
        <v>21619</v>
      </c>
      <c r="E502" s="4" t="s">
        <v>8298</v>
      </c>
      <c r="F502" s="4" t="s">
        <v>20978</v>
      </c>
      <c r="G502" s="4" t="s">
        <v>21806</v>
      </c>
      <c r="H502" s="4" t="n">
        <f aca="false">COUNTIF(Albums!$B$2:$B$2811,A502)</f>
        <v>2</v>
      </c>
      <c r="I502" s="2"/>
      <c r="J502" s="2"/>
      <c r="K502" s="4"/>
    </row>
    <row r="503" customFormat="false" ht="15" hidden="false" customHeight="false" outlineLevel="0" collapsed="false">
      <c r="A503" s="4" t="s">
        <v>8407</v>
      </c>
      <c r="B503" s="4" t="s">
        <v>8299</v>
      </c>
      <c r="C503" s="4" t="s">
        <v>472</v>
      </c>
      <c r="D503" s="4" t="s">
        <v>21345</v>
      </c>
      <c r="E503" s="4" t="s">
        <v>8298</v>
      </c>
      <c r="F503" s="4" t="s">
        <v>20978</v>
      </c>
      <c r="G503" s="4" t="s">
        <v>8406</v>
      </c>
      <c r="H503" s="4" t="n">
        <f aca="false">COUNTIF(Albums!$B$2:$B$2811,A503)</f>
        <v>1</v>
      </c>
      <c r="I503" s="2"/>
      <c r="J503" s="2"/>
      <c r="K503" s="4"/>
    </row>
    <row r="504" customFormat="false" ht="15" hidden="false" customHeight="false" outlineLevel="0" collapsed="false">
      <c r="A504" s="4" t="s">
        <v>8392</v>
      </c>
      <c r="B504" s="4" t="s">
        <v>8299</v>
      </c>
      <c r="C504" s="4" t="s">
        <v>472</v>
      </c>
      <c r="D504" s="4" t="s">
        <v>21624</v>
      </c>
      <c r="E504" s="4" t="s">
        <v>8298</v>
      </c>
      <c r="F504" s="4" t="s">
        <v>20978</v>
      </c>
      <c r="G504" s="4" t="s">
        <v>8391</v>
      </c>
      <c r="H504" s="4" t="n">
        <f aca="false">COUNTIF(Albums!$B$2:$B$2811,A504)</f>
        <v>1</v>
      </c>
      <c r="I504" s="2"/>
      <c r="J504" s="2"/>
      <c r="K504" s="4"/>
    </row>
    <row r="505" customFormat="false" ht="15" hidden="false" customHeight="false" outlineLevel="0" collapsed="false">
      <c r="A505" s="4" t="s">
        <v>8415</v>
      </c>
      <c r="B505" s="4" t="s">
        <v>8299</v>
      </c>
      <c r="C505" s="4" t="s">
        <v>472</v>
      </c>
      <c r="D505" s="4" t="s">
        <v>21291</v>
      </c>
      <c r="E505" s="4" t="s">
        <v>8298</v>
      </c>
      <c r="F505" s="4" t="s">
        <v>20978</v>
      </c>
      <c r="G505" s="4" t="s">
        <v>8414</v>
      </c>
      <c r="H505" s="4" t="n">
        <f aca="false">COUNTIF(Albums!$B$2:$B$2811,A505)</f>
        <v>1</v>
      </c>
      <c r="I505" s="2"/>
      <c r="J505" s="2"/>
      <c r="K505" s="4"/>
    </row>
    <row r="506" customFormat="false" ht="15" hidden="false" customHeight="false" outlineLevel="0" collapsed="false">
      <c r="A506" s="4" t="s">
        <v>7178</v>
      </c>
      <c r="B506" s="4" t="s">
        <v>902</v>
      </c>
      <c r="C506" s="4" t="s">
        <v>93</v>
      </c>
      <c r="D506" s="4" t="s">
        <v>21807</v>
      </c>
      <c r="E506" s="4" t="s">
        <v>7080</v>
      </c>
      <c r="F506" s="4" t="s">
        <v>20978</v>
      </c>
      <c r="G506" s="4" t="s">
        <v>21808</v>
      </c>
      <c r="H506" s="4" t="n">
        <f aca="false">COUNTIF(Albums!$B$2:$B$2811,A506)</f>
        <v>3</v>
      </c>
      <c r="I506" s="2"/>
      <c r="J506" s="2"/>
      <c r="K506" s="4"/>
    </row>
    <row r="507" customFormat="false" ht="15" hidden="false" customHeight="false" outlineLevel="0" collapsed="false">
      <c r="A507" s="4" t="s">
        <v>8154</v>
      </c>
      <c r="B507" s="4" t="s">
        <v>131</v>
      </c>
      <c r="C507" s="4" t="s">
        <v>45</v>
      </c>
      <c r="D507" s="4" t="s">
        <v>21594</v>
      </c>
      <c r="E507" s="4" t="s">
        <v>7783</v>
      </c>
      <c r="F507" s="4" t="s">
        <v>20978</v>
      </c>
      <c r="G507" s="4" t="s">
        <v>8153</v>
      </c>
      <c r="H507" s="4" t="n">
        <f aca="false">COUNTIF(Albums!$B$2:$B$2811,A507)</f>
        <v>1</v>
      </c>
      <c r="I507" s="2"/>
      <c r="J507" s="2"/>
      <c r="K507" s="4"/>
    </row>
    <row r="508" customFormat="false" ht="15" hidden="false" customHeight="false" outlineLevel="0" collapsed="false">
      <c r="A508" s="4" t="s">
        <v>19471</v>
      </c>
      <c r="B508" s="4" t="s">
        <v>1565</v>
      </c>
      <c r="C508" s="4" t="s">
        <v>472</v>
      </c>
      <c r="D508" s="4" t="s">
        <v>21270</v>
      </c>
      <c r="E508" s="4" t="s">
        <v>11394</v>
      </c>
      <c r="F508" s="4" t="s">
        <v>20929</v>
      </c>
      <c r="G508" s="4" t="s">
        <v>19470</v>
      </c>
      <c r="H508" s="4" t="n">
        <f aca="false">COUNTIF(Albums!$B$2:$B$2811,A508)</f>
        <v>1</v>
      </c>
      <c r="I508" s="2"/>
      <c r="J508" s="2"/>
      <c r="K508" s="4"/>
    </row>
    <row r="509" customFormat="false" ht="15" hidden="false" customHeight="false" outlineLevel="0" collapsed="false">
      <c r="A509" s="4" t="s">
        <v>18276</v>
      </c>
      <c r="B509" s="4" t="s">
        <v>18278</v>
      </c>
      <c r="C509" s="4" t="s">
        <v>472</v>
      </c>
      <c r="D509" s="4" t="s">
        <v>21270</v>
      </c>
      <c r="E509" s="4" t="s">
        <v>11546</v>
      </c>
      <c r="F509" s="4" t="s">
        <v>20929</v>
      </c>
      <c r="G509" s="4" t="s">
        <v>18275</v>
      </c>
      <c r="H509" s="4" t="n">
        <f aca="false">COUNTIF(Albums!$B$2:$B$2811,A509)</f>
        <v>1</v>
      </c>
      <c r="I509" s="2"/>
      <c r="J509" s="2"/>
      <c r="K509" s="4"/>
    </row>
    <row r="510" customFormat="false" ht="15" hidden="false" customHeight="false" outlineLevel="0" collapsed="false">
      <c r="A510" s="4" t="s">
        <v>18225</v>
      </c>
      <c r="B510" s="4" t="s">
        <v>15875</v>
      </c>
      <c r="C510" s="4" t="s">
        <v>45</v>
      </c>
      <c r="D510" s="4" t="s">
        <v>21270</v>
      </c>
      <c r="E510" s="4" t="s">
        <v>5469</v>
      </c>
      <c r="F510" s="4" t="s">
        <v>20929</v>
      </c>
      <c r="G510" s="4" t="s">
        <v>18224</v>
      </c>
      <c r="H510" s="4" t="n">
        <f aca="false">COUNTIF(Albums!$B$2:$B$2811,A510)</f>
        <v>1</v>
      </c>
      <c r="I510" s="2"/>
      <c r="J510" s="2"/>
      <c r="K510" s="4"/>
    </row>
    <row r="511" customFormat="false" ht="15" hidden="false" customHeight="false" outlineLevel="0" collapsed="false">
      <c r="A511" s="4" t="s">
        <v>7725</v>
      </c>
      <c r="B511" s="4" t="s">
        <v>7727</v>
      </c>
      <c r="C511" s="4" t="s">
        <v>887</v>
      </c>
      <c r="D511" s="4" t="s">
        <v>21560</v>
      </c>
      <c r="E511" s="4" t="s">
        <v>7423</v>
      </c>
      <c r="F511" s="4" t="s">
        <v>20978</v>
      </c>
      <c r="G511" s="4" t="s">
        <v>21809</v>
      </c>
      <c r="H511" s="4" t="n">
        <f aca="false">COUNTIF(Albums!$B$2:$B$2811,A511)</f>
        <v>3</v>
      </c>
      <c r="I511" s="2"/>
      <c r="J511" s="2"/>
      <c r="K511" s="4"/>
    </row>
    <row r="512" customFormat="false" ht="15" hidden="false" customHeight="false" outlineLevel="0" collapsed="false">
      <c r="A512" s="4" t="s">
        <v>15240</v>
      </c>
      <c r="B512" s="4" t="s">
        <v>15243</v>
      </c>
      <c r="C512" s="4" t="s">
        <v>352</v>
      </c>
      <c r="D512" s="4" t="s">
        <v>21810</v>
      </c>
      <c r="E512" s="4" t="s">
        <v>14012</v>
      </c>
      <c r="F512" s="4" t="s">
        <v>20978</v>
      </c>
      <c r="G512" s="4" t="s">
        <v>21811</v>
      </c>
      <c r="H512" s="4" t="n">
        <f aca="false">COUNTIF(Albums!$B$2:$B$2811,A512)</f>
        <v>2</v>
      </c>
      <c r="I512" s="2"/>
      <c r="J512" s="2"/>
      <c r="K512" s="4"/>
    </row>
    <row r="513" customFormat="false" ht="15" hidden="false" customHeight="false" outlineLevel="0" collapsed="false">
      <c r="A513" s="4" t="s">
        <v>12788</v>
      </c>
      <c r="B513" s="4" t="s">
        <v>1565</v>
      </c>
      <c r="C513" s="4" t="s">
        <v>472</v>
      </c>
      <c r="D513" s="4" t="s">
        <v>21791</v>
      </c>
      <c r="E513" s="4" t="s">
        <v>11394</v>
      </c>
      <c r="F513" s="4" t="s">
        <v>20929</v>
      </c>
      <c r="G513" s="4" t="s">
        <v>21812</v>
      </c>
      <c r="H513" s="4" t="n">
        <f aca="false">COUNTIF(Albums!$B$2:$B$2811,A513)</f>
        <v>3</v>
      </c>
      <c r="I513" s="2"/>
      <c r="J513" s="2"/>
      <c r="K513" s="4"/>
    </row>
    <row r="514" customFormat="false" ht="15" hidden="false" customHeight="false" outlineLevel="0" collapsed="false">
      <c r="A514" s="4" t="s">
        <v>18363</v>
      </c>
      <c r="B514" s="4" t="s">
        <v>353</v>
      </c>
      <c r="C514" s="4" t="s">
        <v>352</v>
      </c>
      <c r="D514" s="4" t="s">
        <v>21705</v>
      </c>
      <c r="E514" s="4" t="s">
        <v>11394</v>
      </c>
      <c r="F514" s="4" t="s">
        <v>20929</v>
      </c>
      <c r="G514" s="4" t="s">
        <v>21813</v>
      </c>
      <c r="H514" s="4" t="n">
        <f aca="false">COUNTIF(Albums!$B$2:$B$2811,A514)</f>
        <v>2</v>
      </c>
      <c r="I514" s="2"/>
      <c r="J514" s="2"/>
      <c r="K514" s="4"/>
    </row>
    <row r="515" customFormat="false" ht="15" hidden="false" customHeight="false" outlineLevel="0" collapsed="false">
      <c r="A515" s="4" t="s">
        <v>6894</v>
      </c>
      <c r="B515" s="4" t="s">
        <v>131</v>
      </c>
      <c r="C515" s="4" t="s">
        <v>45</v>
      </c>
      <c r="D515" s="4" t="s">
        <v>21814</v>
      </c>
      <c r="E515" s="4" t="s">
        <v>6705</v>
      </c>
      <c r="F515" s="4" t="s">
        <v>20978</v>
      </c>
      <c r="G515" s="4" t="s">
        <v>21815</v>
      </c>
      <c r="H515" s="4" t="n">
        <f aca="false">COUNTIF(Albums!$B$2:$B$2811,A515)</f>
        <v>3</v>
      </c>
      <c r="I515" s="2"/>
      <c r="J515" s="2"/>
      <c r="K515" s="4"/>
    </row>
    <row r="516" customFormat="false" ht="15" hidden="false" customHeight="false" outlineLevel="0" collapsed="false">
      <c r="A516" s="4" t="s">
        <v>16209</v>
      </c>
      <c r="B516" s="4" t="s">
        <v>902</v>
      </c>
      <c r="C516" s="4" t="s">
        <v>93</v>
      </c>
      <c r="D516" s="4" t="s">
        <v>21816</v>
      </c>
      <c r="E516" s="4" t="s">
        <v>14242</v>
      </c>
      <c r="F516" s="4" t="s">
        <v>20929</v>
      </c>
      <c r="G516" s="4" t="s">
        <v>21817</v>
      </c>
      <c r="H516" s="4" t="n">
        <f aca="false">COUNTIF(Albums!$B$2:$B$2811,A516)</f>
        <v>5</v>
      </c>
      <c r="I516" s="2"/>
      <c r="J516" s="2"/>
      <c r="K516" s="4" t="s">
        <v>75</v>
      </c>
    </row>
    <row r="517" customFormat="false" ht="15" hidden="false" customHeight="false" outlineLevel="0" collapsed="false">
      <c r="A517" s="4" t="s">
        <v>7772</v>
      </c>
      <c r="B517" s="4" t="s">
        <v>1565</v>
      </c>
      <c r="C517" s="4" t="s">
        <v>472</v>
      </c>
      <c r="D517" s="4" t="s">
        <v>21432</v>
      </c>
      <c r="E517" s="4" t="s">
        <v>7423</v>
      </c>
      <c r="F517" s="4" t="s">
        <v>20978</v>
      </c>
      <c r="G517" s="4" t="s">
        <v>7771</v>
      </c>
      <c r="H517" s="4" t="n">
        <f aca="false">COUNTIF(Albums!$B$2:$B$2811,A517)</f>
        <v>1</v>
      </c>
      <c r="I517" s="2"/>
      <c r="J517" s="2"/>
      <c r="K517" s="4"/>
    </row>
    <row r="518" customFormat="false" ht="15" hidden="false" customHeight="false" outlineLevel="0" collapsed="false">
      <c r="A518" s="4" t="s">
        <v>2576</v>
      </c>
      <c r="B518" s="4" t="s">
        <v>131</v>
      </c>
      <c r="C518" s="4" t="s">
        <v>45</v>
      </c>
      <c r="D518" s="4" t="s">
        <v>21818</v>
      </c>
      <c r="E518" s="4" t="s">
        <v>2160</v>
      </c>
      <c r="F518" s="4" t="s">
        <v>20978</v>
      </c>
      <c r="G518" s="4" t="s">
        <v>21819</v>
      </c>
      <c r="H518" s="4" t="n">
        <f aca="false">COUNTIF(Albums!$B$2:$B$2811,A518)</f>
        <v>3</v>
      </c>
      <c r="I518" s="2"/>
      <c r="J518" s="2"/>
      <c r="K518" s="4"/>
    </row>
    <row r="519" customFormat="false" ht="15" hidden="false" customHeight="false" outlineLevel="0" collapsed="false">
      <c r="A519" s="4" t="s">
        <v>2444</v>
      </c>
      <c r="B519" s="4" t="s">
        <v>5147</v>
      </c>
      <c r="C519" s="4" t="s">
        <v>93</v>
      </c>
      <c r="D519" s="4" t="s">
        <v>21232</v>
      </c>
      <c r="E519" s="4" t="s">
        <v>2160</v>
      </c>
      <c r="F519" s="4" t="s">
        <v>20978</v>
      </c>
      <c r="G519" s="4" t="s">
        <v>21820</v>
      </c>
      <c r="H519" s="4" t="n">
        <f aca="false">COUNTIF(Albums!$B$2:$B$2811,A519)</f>
        <v>5</v>
      </c>
      <c r="I519" s="2"/>
      <c r="J519" s="2"/>
      <c r="K519" s="4"/>
    </row>
    <row r="520" customFormat="false" ht="15" hidden="false" customHeight="false" outlineLevel="0" collapsed="false">
      <c r="A520" s="4" t="s">
        <v>56</v>
      </c>
      <c r="B520" s="4" t="s">
        <v>59</v>
      </c>
      <c r="C520" s="4" t="s">
        <v>45</v>
      </c>
      <c r="D520" s="4" t="s">
        <v>21327</v>
      </c>
      <c r="E520" s="4" t="s">
        <v>43</v>
      </c>
      <c r="F520" s="4" t="s">
        <v>20978</v>
      </c>
      <c r="G520" s="4" t="s">
        <v>55</v>
      </c>
      <c r="H520" s="4" t="n">
        <f aca="false">COUNTIF(Albums!$B$2:$B$2811,A520)</f>
        <v>1</v>
      </c>
      <c r="I520" s="2"/>
      <c r="J520" s="2"/>
      <c r="K520" s="4"/>
    </row>
    <row r="521" customFormat="false" ht="15" hidden="false" customHeight="false" outlineLevel="0" collapsed="false">
      <c r="A521" s="4" t="s">
        <v>5504</v>
      </c>
      <c r="B521" s="4" t="s">
        <v>353</v>
      </c>
      <c r="C521" s="4" t="s">
        <v>352</v>
      </c>
      <c r="D521" s="4" t="s">
        <v>21821</v>
      </c>
      <c r="E521" s="4" t="s">
        <v>5178</v>
      </c>
      <c r="F521" s="4" t="s">
        <v>20978</v>
      </c>
      <c r="G521" s="4" t="s">
        <v>21822</v>
      </c>
      <c r="H521" s="4" t="n">
        <f aca="false">COUNTIF(Albums!$B$2:$B$2811,A521)</f>
        <v>3</v>
      </c>
      <c r="I521" s="2"/>
      <c r="J521" s="2"/>
      <c r="K521" s="4"/>
    </row>
    <row r="522" customFormat="false" ht="15" hidden="false" customHeight="false" outlineLevel="0" collapsed="false">
      <c r="A522" s="4" t="s">
        <v>17455</v>
      </c>
      <c r="B522" s="4" t="s">
        <v>10220</v>
      </c>
      <c r="C522" s="4" t="s">
        <v>472</v>
      </c>
      <c r="D522" s="4" t="s">
        <v>21823</v>
      </c>
      <c r="E522" s="4" t="s">
        <v>17442</v>
      </c>
      <c r="F522" s="4" t="s">
        <v>21186</v>
      </c>
      <c r="G522" s="4" t="s">
        <v>21824</v>
      </c>
      <c r="H522" s="4" t="n">
        <f aca="false">COUNTIF(Albums!$B$2:$B$2811,A522)</f>
        <v>2</v>
      </c>
      <c r="I522" s="2"/>
      <c r="J522" s="2"/>
      <c r="K522" s="4"/>
    </row>
    <row r="523" customFormat="false" ht="15" hidden="false" customHeight="false" outlineLevel="0" collapsed="false">
      <c r="A523" s="4" t="s">
        <v>12850</v>
      </c>
      <c r="B523" s="4" t="s">
        <v>1982</v>
      </c>
      <c r="C523" s="4" t="s">
        <v>45</v>
      </c>
      <c r="D523" s="4" t="s">
        <v>21578</v>
      </c>
      <c r="E523" s="4" t="s">
        <v>11394</v>
      </c>
      <c r="F523" s="4" t="s">
        <v>20929</v>
      </c>
      <c r="G523" s="4" t="s">
        <v>21825</v>
      </c>
      <c r="H523" s="4" t="n">
        <f aca="false">COUNTIF(Albums!$B$2:$B$2811,A523)</f>
        <v>7</v>
      </c>
      <c r="I523" s="2"/>
      <c r="J523" s="2"/>
      <c r="K523" s="4"/>
    </row>
    <row r="524" customFormat="false" ht="15" hidden="false" customHeight="false" outlineLevel="0" collapsed="false">
      <c r="A524" s="4" t="s">
        <v>18242</v>
      </c>
      <c r="B524" s="4" t="s">
        <v>131</v>
      </c>
      <c r="C524" s="4" t="s">
        <v>45</v>
      </c>
      <c r="D524" s="4" t="s">
        <v>21323</v>
      </c>
      <c r="E524" s="4" t="s">
        <v>11546</v>
      </c>
      <c r="F524" s="4" t="s">
        <v>20929</v>
      </c>
      <c r="G524" s="4" t="s">
        <v>18241</v>
      </c>
      <c r="H524" s="4" t="n">
        <f aca="false">COUNTIF(Albums!$B$2:$B$2811,A524)</f>
        <v>1</v>
      </c>
      <c r="I524" s="2"/>
      <c r="J524" s="2"/>
      <c r="K524" s="4"/>
    </row>
    <row r="525" customFormat="false" ht="15" hidden="false" customHeight="false" outlineLevel="0" collapsed="false">
      <c r="A525" s="4" t="s">
        <v>5145</v>
      </c>
      <c r="B525" s="4" t="s">
        <v>5147</v>
      </c>
      <c r="C525" s="4" t="s">
        <v>93</v>
      </c>
      <c r="D525" s="4" t="s">
        <v>21826</v>
      </c>
      <c r="E525" s="4" t="s">
        <v>7080</v>
      </c>
      <c r="F525" s="4" t="s">
        <v>20978</v>
      </c>
      <c r="G525" s="4" t="s">
        <v>21827</v>
      </c>
      <c r="H525" s="4" t="n">
        <f aca="false">COUNTIF(Albums!$B$2:$B$2811,A525)</f>
        <v>8</v>
      </c>
      <c r="I525" s="2"/>
      <c r="J525" s="2"/>
      <c r="K525" s="4"/>
    </row>
    <row r="526" customFormat="false" ht="15" hidden="false" customHeight="false" outlineLevel="0" collapsed="false">
      <c r="A526" s="4" t="s">
        <v>16876</v>
      </c>
      <c r="B526" s="4" t="s">
        <v>20605</v>
      </c>
      <c r="C526" s="4" t="s">
        <v>352</v>
      </c>
      <c r="D526" s="4" t="s">
        <v>21426</v>
      </c>
      <c r="E526" s="4" t="s">
        <v>16811</v>
      </c>
      <c r="F526" s="4" t="s">
        <v>20929</v>
      </c>
      <c r="G526" s="4" t="s">
        <v>21828</v>
      </c>
      <c r="H526" s="4" t="n">
        <f aca="false">COUNTIF(Albums!$B$2:$B$2811,A526)</f>
        <v>2</v>
      </c>
      <c r="I526" s="2"/>
      <c r="J526" s="2"/>
      <c r="K526" s="4" t="s">
        <v>75</v>
      </c>
    </row>
    <row r="527" customFormat="false" ht="15" hidden="false" customHeight="false" outlineLevel="0" collapsed="false">
      <c r="A527" s="4" t="s">
        <v>2404</v>
      </c>
      <c r="B527" s="4" t="s">
        <v>1565</v>
      </c>
      <c r="C527" s="4" t="s">
        <v>472</v>
      </c>
      <c r="D527" s="4" t="s">
        <v>21829</v>
      </c>
      <c r="E527" s="4" t="s">
        <v>2160</v>
      </c>
      <c r="F527" s="4" t="s">
        <v>20978</v>
      </c>
      <c r="G527" s="4" t="s">
        <v>21830</v>
      </c>
      <c r="H527" s="4" t="n">
        <f aca="false">COUNTIF(Albums!$B$2:$B$2811,A527)</f>
        <v>4</v>
      </c>
      <c r="I527" s="2"/>
      <c r="J527" s="2"/>
      <c r="K527" s="4"/>
    </row>
    <row r="528" customFormat="false" ht="15" hidden="false" customHeight="false" outlineLevel="0" collapsed="false">
      <c r="A528" s="4" t="s">
        <v>15225</v>
      </c>
      <c r="B528" s="4" t="s">
        <v>353</v>
      </c>
      <c r="C528" s="4" t="s">
        <v>352</v>
      </c>
      <c r="D528" s="4" t="s">
        <v>21831</v>
      </c>
      <c r="E528" s="4" t="s">
        <v>14012</v>
      </c>
      <c r="F528" s="4" t="s">
        <v>20978</v>
      </c>
      <c r="G528" s="4" t="s">
        <v>21832</v>
      </c>
      <c r="H528" s="4" t="n">
        <f aca="false">COUNTIF(Albums!$B$2:$B$2811,A528)</f>
        <v>2</v>
      </c>
      <c r="I528" s="2"/>
      <c r="J528" s="2"/>
      <c r="K528" s="4"/>
    </row>
    <row r="529" customFormat="false" ht="15" hidden="false" customHeight="false" outlineLevel="0" collapsed="false">
      <c r="A529" s="4" t="s">
        <v>20068</v>
      </c>
      <c r="B529" s="4" t="s">
        <v>1565</v>
      </c>
      <c r="C529" s="4" t="s">
        <v>472</v>
      </c>
      <c r="D529" s="4" t="s">
        <v>21272</v>
      </c>
      <c r="E529" s="4" t="s">
        <v>14242</v>
      </c>
      <c r="F529" s="4" t="s">
        <v>20929</v>
      </c>
      <c r="G529" s="4" t="s">
        <v>20067</v>
      </c>
      <c r="H529" s="4" t="n">
        <f aca="false">COUNTIF(Albums!$B$2:$B$2811,A529)</f>
        <v>1</v>
      </c>
      <c r="I529" s="2"/>
      <c r="J529" s="2"/>
      <c r="K529" s="4"/>
    </row>
    <row r="530" customFormat="false" ht="15" hidden="false" customHeight="false" outlineLevel="0" collapsed="false">
      <c r="A530" s="4" t="s">
        <v>8215</v>
      </c>
      <c r="B530" s="4" t="s">
        <v>131</v>
      </c>
      <c r="C530" s="4" t="s">
        <v>45</v>
      </c>
      <c r="D530" s="4" t="s">
        <v>21342</v>
      </c>
      <c r="E530" s="4" t="s">
        <v>7783</v>
      </c>
      <c r="F530" s="4" t="s">
        <v>20978</v>
      </c>
      <c r="G530" s="4" t="s">
        <v>8214</v>
      </c>
      <c r="H530" s="4" t="n">
        <f aca="false">COUNTIF(Albums!$B$2:$B$2811,A530)</f>
        <v>1</v>
      </c>
      <c r="I530" s="2"/>
      <c r="J530" s="2"/>
      <c r="K530" s="4"/>
    </row>
    <row r="531" customFormat="false" ht="15" hidden="false" customHeight="false" outlineLevel="0" collapsed="false">
      <c r="A531" s="4" t="s">
        <v>16465</v>
      </c>
      <c r="B531" s="4" t="s">
        <v>16468</v>
      </c>
      <c r="C531" s="4" t="s">
        <v>753</v>
      </c>
      <c r="D531" s="4" t="s">
        <v>21833</v>
      </c>
      <c r="E531" s="4" t="s">
        <v>14242</v>
      </c>
      <c r="F531" s="4" t="s">
        <v>20929</v>
      </c>
      <c r="G531" s="4" t="s">
        <v>21834</v>
      </c>
      <c r="H531" s="4" t="n">
        <f aca="false">COUNTIF(Albums!$B$2:$B$2811,A531)</f>
        <v>2</v>
      </c>
      <c r="I531" s="2"/>
      <c r="J531" s="2"/>
      <c r="K531" s="4" t="s">
        <v>75</v>
      </c>
    </row>
    <row r="532" customFormat="false" ht="15" hidden="false" customHeight="false" outlineLevel="0" collapsed="false">
      <c r="A532" s="4" t="s">
        <v>8962</v>
      </c>
      <c r="B532" s="4" t="s">
        <v>316</v>
      </c>
      <c r="C532" s="4" t="s">
        <v>753</v>
      </c>
      <c r="D532" s="4" t="s">
        <v>21835</v>
      </c>
      <c r="E532" s="4" t="s">
        <v>8781</v>
      </c>
      <c r="F532" s="4" t="s">
        <v>20978</v>
      </c>
      <c r="G532" s="4" t="s">
        <v>21836</v>
      </c>
      <c r="H532" s="4" t="n">
        <f aca="false">COUNTIF(Albums!$B$2:$B$2811,A532)</f>
        <v>2</v>
      </c>
      <c r="I532" s="2"/>
      <c r="J532" s="2"/>
      <c r="K532" s="4"/>
    </row>
    <row r="533" customFormat="false" ht="15" hidden="false" customHeight="false" outlineLevel="0" collapsed="false">
      <c r="A533" s="4" t="s">
        <v>10379</v>
      </c>
      <c r="B533" s="4" t="s">
        <v>10382</v>
      </c>
      <c r="C533" s="4" t="s">
        <v>45</v>
      </c>
      <c r="D533" s="4" t="s">
        <v>21837</v>
      </c>
      <c r="E533" s="4" t="s">
        <v>10381</v>
      </c>
      <c r="F533" s="4" t="s">
        <v>20978</v>
      </c>
      <c r="G533" s="4" t="s">
        <v>21838</v>
      </c>
      <c r="H533" s="4" t="n">
        <f aca="false">COUNTIF(Albums!$B$2:$B$2811,A533)</f>
        <v>10</v>
      </c>
      <c r="I533" s="2"/>
      <c r="J533" s="2"/>
      <c r="K533" s="4"/>
    </row>
    <row r="534" customFormat="false" ht="15" hidden="false" customHeight="false" outlineLevel="0" collapsed="false">
      <c r="A534" s="4" t="s">
        <v>2467</v>
      </c>
      <c r="B534" s="4" t="s">
        <v>131</v>
      </c>
      <c r="C534" s="4" t="s">
        <v>45</v>
      </c>
      <c r="D534" s="4" t="s">
        <v>21374</v>
      </c>
      <c r="E534" s="4" t="s">
        <v>2160</v>
      </c>
      <c r="F534" s="4" t="s">
        <v>20978</v>
      </c>
      <c r="G534" s="4" t="s">
        <v>21839</v>
      </c>
      <c r="H534" s="4" t="n">
        <f aca="false">COUNTIF(Albums!$B$2:$B$2811,A534)</f>
        <v>2</v>
      </c>
      <c r="I534" s="2"/>
      <c r="J534" s="2"/>
      <c r="K534" s="4"/>
    </row>
    <row r="535" customFormat="false" ht="15" hidden="false" customHeight="false" outlineLevel="0" collapsed="false">
      <c r="A535" s="4" t="s">
        <v>9567</v>
      </c>
      <c r="B535" s="4" t="s">
        <v>4347</v>
      </c>
      <c r="C535" s="4" t="s">
        <v>887</v>
      </c>
      <c r="D535" s="4" t="s">
        <v>21840</v>
      </c>
      <c r="E535" s="4" t="s">
        <v>9421</v>
      </c>
      <c r="F535" s="4" t="s">
        <v>20978</v>
      </c>
      <c r="G535" s="4" t="s">
        <v>21841</v>
      </c>
      <c r="H535" s="4" t="n">
        <f aca="false">COUNTIF(Albums!$B$2:$B$2811,A535)</f>
        <v>2</v>
      </c>
      <c r="I535" s="2"/>
      <c r="J535" s="2"/>
      <c r="K535" s="4"/>
    </row>
    <row r="536" customFormat="false" ht="15" hidden="false" customHeight="false" outlineLevel="0" collapsed="false">
      <c r="A536" s="4" t="s">
        <v>17649</v>
      </c>
      <c r="B536" s="4" t="s">
        <v>2010</v>
      </c>
      <c r="C536" s="4" t="s">
        <v>352</v>
      </c>
      <c r="D536" s="4" t="s">
        <v>21271</v>
      </c>
      <c r="E536" s="4" t="s">
        <v>17606</v>
      </c>
      <c r="F536" s="4" t="s">
        <v>21186</v>
      </c>
      <c r="G536" s="4" t="s">
        <v>17648</v>
      </c>
      <c r="H536" s="4" t="n">
        <f aca="false">COUNTIF(Albums!$B$2:$B$2811,A536)</f>
        <v>1</v>
      </c>
      <c r="I536" s="2"/>
      <c r="J536" s="2"/>
      <c r="K536" s="4"/>
    </row>
    <row r="537" customFormat="false" ht="15" hidden="false" customHeight="false" outlineLevel="0" collapsed="false">
      <c r="A537" s="4" t="s">
        <v>9386</v>
      </c>
      <c r="B537" s="4" t="s">
        <v>157</v>
      </c>
      <c r="C537" s="4" t="s">
        <v>93</v>
      </c>
      <c r="D537" s="4" t="s">
        <v>21842</v>
      </c>
      <c r="E537" s="4" t="s">
        <v>8998</v>
      </c>
      <c r="F537" s="4" t="s">
        <v>20978</v>
      </c>
      <c r="G537" s="4" t="s">
        <v>21843</v>
      </c>
      <c r="H537" s="4" t="n">
        <f aca="false">COUNTIF(Albums!$B$2:$B$2811,A537)</f>
        <v>5</v>
      </c>
      <c r="I537" s="2"/>
      <c r="J537" s="2"/>
      <c r="K537" s="4"/>
    </row>
    <row r="538" customFormat="false" ht="15" hidden="false" customHeight="false" outlineLevel="0" collapsed="false">
      <c r="A538" s="4" t="s">
        <v>15552</v>
      </c>
      <c r="B538" s="4" t="s">
        <v>131</v>
      </c>
      <c r="C538" s="4" t="s">
        <v>45</v>
      </c>
      <c r="D538" s="4" t="s">
        <v>21270</v>
      </c>
      <c r="E538" s="4" t="s">
        <v>15507</v>
      </c>
      <c r="F538" s="4" t="s">
        <v>20978</v>
      </c>
      <c r="G538" s="4" t="s">
        <v>15551</v>
      </c>
      <c r="H538" s="4" t="n">
        <f aca="false">COUNTIF(Albums!$B$2:$B$2811,A538)</f>
        <v>1</v>
      </c>
      <c r="I538" s="2"/>
      <c r="J538" s="2"/>
      <c r="K538" s="4"/>
    </row>
    <row r="539" customFormat="false" ht="15" hidden="false" customHeight="false" outlineLevel="0" collapsed="false">
      <c r="A539" s="4" t="s">
        <v>8233</v>
      </c>
      <c r="B539" s="4" t="s">
        <v>341</v>
      </c>
      <c r="C539" s="4" t="s">
        <v>93</v>
      </c>
      <c r="D539" s="4" t="s">
        <v>21459</v>
      </c>
      <c r="E539" s="4" t="s">
        <v>7783</v>
      </c>
      <c r="F539" s="4" t="s">
        <v>20978</v>
      </c>
      <c r="G539" s="4" t="s">
        <v>8232</v>
      </c>
      <c r="H539" s="4" t="n">
        <f aca="false">COUNTIF(Albums!$B$2:$B$2811,A539)</f>
        <v>1</v>
      </c>
      <c r="I539" s="2"/>
      <c r="J539" s="2"/>
      <c r="K539" s="4"/>
    </row>
    <row r="540" customFormat="false" ht="15" hidden="false" customHeight="false" outlineLevel="0" collapsed="false">
      <c r="A540" s="4" t="s">
        <v>164</v>
      </c>
      <c r="B540" s="4" t="s">
        <v>131</v>
      </c>
      <c r="C540" s="4" t="s">
        <v>45</v>
      </c>
      <c r="D540" s="4" t="s">
        <v>21844</v>
      </c>
      <c r="E540" s="4" t="s">
        <v>7783</v>
      </c>
      <c r="F540" s="4" t="s">
        <v>20978</v>
      </c>
      <c r="G540" s="4" t="s">
        <v>21845</v>
      </c>
      <c r="H540" s="4" t="n">
        <f aca="false">COUNTIF(Albums!$B$2:$B$2811,A540)</f>
        <v>9</v>
      </c>
      <c r="I540" s="2"/>
      <c r="J540" s="2"/>
      <c r="K540" s="4"/>
    </row>
    <row r="541" customFormat="false" ht="15" hidden="false" customHeight="false" outlineLevel="0" collapsed="false">
      <c r="A541" s="4" t="s">
        <v>6959</v>
      </c>
      <c r="B541" s="4" t="s">
        <v>131</v>
      </c>
      <c r="C541" s="4" t="s">
        <v>45</v>
      </c>
      <c r="D541" s="4" t="s">
        <v>21846</v>
      </c>
      <c r="E541" s="4" t="s">
        <v>6705</v>
      </c>
      <c r="F541" s="4" t="s">
        <v>20978</v>
      </c>
      <c r="G541" s="4" t="s">
        <v>21847</v>
      </c>
      <c r="H541" s="4" t="n">
        <f aca="false">COUNTIF(Albums!$B$2:$B$2811,A541)</f>
        <v>3</v>
      </c>
      <c r="I541" s="2"/>
      <c r="J541" s="2"/>
      <c r="K541" s="4"/>
    </row>
    <row r="542" customFormat="false" ht="15" hidden="false" customHeight="false" outlineLevel="0" collapsed="false">
      <c r="A542" s="4" t="s">
        <v>7422</v>
      </c>
      <c r="B542" s="4" t="s">
        <v>7424</v>
      </c>
      <c r="C542" s="4" t="s">
        <v>352</v>
      </c>
      <c r="D542" s="4" t="s">
        <v>21848</v>
      </c>
      <c r="E542" s="4" t="s">
        <v>7423</v>
      </c>
      <c r="F542" s="4" t="s">
        <v>20978</v>
      </c>
      <c r="G542" s="4" t="s">
        <v>21849</v>
      </c>
      <c r="H542" s="4" t="n">
        <f aca="false">COUNTIF(Albums!$B$2:$B$2811,A542)</f>
        <v>11</v>
      </c>
      <c r="I542" s="2"/>
      <c r="J542" s="2"/>
      <c r="K542" s="4" t="s">
        <v>75</v>
      </c>
    </row>
    <row r="543" customFormat="false" ht="15" hidden="false" customHeight="false" outlineLevel="0" collapsed="false">
      <c r="A543" s="4" t="s">
        <v>10364</v>
      </c>
      <c r="B543" s="4" t="s">
        <v>1696</v>
      </c>
      <c r="C543" s="4" t="s">
        <v>472</v>
      </c>
      <c r="D543" s="4" t="s">
        <v>21823</v>
      </c>
      <c r="E543" s="4" t="s">
        <v>9972</v>
      </c>
      <c r="F543" s="4" t="s">
        <v>20978</v>
      </c>
      <c r="G543" s="4" t="s">
        <v>21850</v>
      </c>
      <c r="H543" s="4" t="n">
        <f aca="false">COUNTIF(Albums!$B$2:$B$2811,A543)</f>
        <v>2</v>
      </c>
      <c r="I543" s="2"/>
      <c r="J543" s="2"/>
      <c r="K543" s="4"/>
    </row>
    <row r="544" customFormat="false" ht="15" hidden="false" customHeight="false" outlineLevel="0" collapsed="false">
      <c r="A544" s="4" t="s">
        <v>8954</v>
      </c>
      <c r="B544" s="4" t="s">
        <v>754</v>
      </c>
      <c r="C544" s="4" t="s">
        <v>753</v>
      </c>
      <c r="D544" s="4" t="s">
        <v>21384</v>
      </c>
      <c r="E544" s="4" t="s">
        <v>8781</v>
      </c>
      <c r="F544" s="4" t="s">
        <v>20978</v>
      </c>
      <c r="G544" s="4" t="s">
        <v>8953</v>
      </c>
      <c r="H544" s="4" t="n">
        <f aca="false">COUNTIF(Albums!$B$2:$B$2811,A544)</f>
        <v>1</v>
      </c>
      <c r="I544" s="2"/>
      <c r="J544" s="2"/>
      <c r="K544" s="4"/>
    </row>
    <row r="545" customFormat="false" ht="15" hidden="false" customHeight="false" outlineLevel="0" collapsed="false">
      <c r="A545" s="4" t="s">
        <v>8933</v>
      </c>
      <c r="B545" s="4" t="s">
        <v>754</v>
      </c>
      <c r="C545" s="4" t="s">
        <v>753</v>
      </c>
      <c r="D545" s="4" t="s">
        <v>21851</v>
      </c>
      <c r="E545" s="4" t="s">
        <v>8781</v>
      </c>
      <c r="F545" s="4" t="s">
        <v>20978</v>
      </c>
      <c r="G545" s="4" t="s">
        <v>21852</v>
      </c>
      <c r="H545" s="4" t="n">
        <f aca="false">COUNTIF(Albums!$B$2:$B$2811,A545)</f>
        <v>3</v>
      </c>
      <c r="I545" s="2"/>
      <c r="J545" s="2"/>
      <c r="K545" s="4"/>
    </row>
    <row r="546" customFormat="false" ht="15" hidden="false" customHeight="false" outlineLevel="0" collapsed="false">
      <c r="A546" s="4" t="s">
        <v>16314</v>
      </c>
      <c r="B546" s="4" t="s">
        <v>1565</v>
      </c>
      <c r="C546" s="4" t="s">
        <v>472</v>
      </c>
      <c r="D546" s="4" t="s">
        <v>21853</v>
      </c>
      <c r="E546" s="4" t="s">
        <v>14242</v>
      </c>
      <c r="F546" s="4" t="s">
        <v>20929</v>
      </c>
      <c r="G546" s="4" t="s">
        <v>21854</v>
      </c>
      <c r="H546" s="4" t="n">
        <f aca="false">COUNTIF(Albums!$B$2:$B$2811,A546)</f>
        <v>4</v>
      </c>
      <c r="I546" s="2"/>
      <c r="J546" s="2"/>
      <c r="K546" s="4"/>
    </row>
    <row r="547" customFormat="false" ht="15" hidden="false" customHeight="false" outlineLevel="0" collapsed="false">
      <c r="A547" s="4" t="s">
        <v>18839</v>
      </c>
      <c r="B547" s="4" t="s">
        <v>1565</v>
      </c>
      <c r="C547" s="4" t="s">
        <v>472</v>
      </c>
      <c r="D547" s="4" t="s">
        <v>21855</v>
      </c>
      <c r="E547" s="4" t="s">
        <v>18841</v>
      </c>
      <c r="F547" s="4" t="s">
        <v>21186</v>
      </c>
      <c r="G547" s="4" t="s">
        <v>21856</v>
      </c>
      <c r="H547" s="4" t="n">
        <f aca="false">COUNTIF(Albums!$B$2:$B$2811,A547)</f>
        <v>3</v>
      </c>
      <c r="I547" s="2"/>
      <c r="J547" s="2"/>
      <c r="K547" s="4"/>
    </row>
    <row r="548" customFormat="false" ht="15" hidden="false" customHeight="false" outlineLevel="0" collapsed="false">
      <c r="A548" s="4" t="s">
        <v>20897</v>
      </c>
      <c r="B548" s="4" t="s">
        <v>353</v>
      </c>
      <c r="C548" s="4" t="s">
        <v>352</v>
      </c>
      <c r="D548" s="4" t="s">
        <v>21275</v>
      </c>
      <c r="E548" s="4" t="s">
        <v>10766</v>
      </c>
      <c r="F548" s="4" t="s">
        <v>20978</v>
      </c>
      <c r="G548" s="4" t="s">
        <v>20896</v>
      </c>
      <c r="H548" s="4" t="n">
        <f aca="false">COUNTIF(Albums!$B$2:$B$2811,A548)</f>
        <v>1</v>
      </c>
      <c r="I548" s="2"/>
      <c r="J548" s="2"/>
      <c r="K548" s="4"/>
    </row>
    <row r="549" customFormat="false" ht="15" hidden="false" customHeight="false" outlineLevel="0" collapsed="false">
      <c r="A549" s="4" t="s">
        <v>20501</v>
      </c>
      <c r="B549" s="4" t="s">
        <v>20503</v>
      </c>
      <c r="C549" s="4" t="s">
        <v>887</v>
      </c>
      <c r="D549" s="4" t="s">
        <v>21422</v>
      </c>
      <c r="E549" s="4" t="s">
        <v>16811</v>
      </c>
      <c r="F549" s="4" t="s">
        <v>20929</v>
      </c>
      <c r="G549" s="4" t="s">
        <v>21857</v>
      </c>
      <c r="H549" s="4" t="n">
        <f aca="false">COUNTIF(Albums!$B$2:$B$2811,A549)</f>
        <v>2</v>
      </c>
      <c r="I549" s="2"/>
      <c r="J549" s="2"/>
      <c r="K549" s="4"/>
    </row>
    <row r="550" customFormat="false" ht="15" hidden="false" customHeight="false" outlineLevel="0" collapsed="false">
      <c r="A550" s="4" t="s">
        <v>12101</v>
      </c>
      <c r="B550" s="4" t="s">
        <v>131</v>
      </c>
      <c r="C550" s="4" t="s">
        <v>45</v>
      </c>
      <c r="D550" s="4" t="s">
        <v>21300</v>
      </c>
      <c r="E550" s="4" t="s">
        <v>14012</v>
      </c>
      <c r="F550" s="4" t="s">
        <v>20978</v>
      </c>
      <c r="G550" s="4" t="s">
        <v>21858</v>
      </c>
      <c r="H550" s="4" t="n">
        <f aca="false">COUNTIF(Albums!$B$2:$B$2811,A550)</f>
        <v>4</v>
      </c>
      <c r="I550" s="2"/>
      <c r="J550" s="2"/>
      <c r="K550" s="4"/>
    </row>
    <row r="551" customFormat="false" ht="15" hidden="false" customHeight="false" outlineLevel="0" collapsed="false">
      <c r="A551" s="4" t="s">
        <v>19072</v>
      </c>
      <c r="B551" s="4" t="s">
        <v>1565</v>
      </c>
      <c r="C551" s="4" t="s">
        <v>472</v>
      </c>
      <c r="D551" s="4" t="s">
        <v>21369</v>
      </c>
      <c r="E551" s="4" t="s">
        <v>11394</v>
      </c>
      <c r="F551" s="4" t="s">
        <v>20929</v>
      </c>
      <c r="G551" s="4" t="s">
        <v>19071</v>
      </c>
      <c r="H551" s="4" t="n">
        <f aca="false">COUNTIF(Albums!$B$2:$B$2811,A551)</f>
        <v>1</v>
      </c>
      <c r="I551" s="2"/>
      <c r="J551" s="2"/>
      <c r="K551" s="4"/>
    </row>
    <row r="552" customFormat="false" ht="15" hidden="false" customHeight="false" outlineLevel="0" collapsed="false">
      <c r="A552" s="4" t="s">
        <v>12015</v>
      </c>
      <c r="B552" s="4" t="s">
        <v>131</v>
      </c>
      <c r="C552" s="4" t="s">
        <v>45</v>
      </c>
      <c r="D552" s="4" t="s">
        <v>21859</v>
      </c>
      <c r="E552" s="4" t="s">
        <v>5469</v>
      </c>
      <c r="F552" s="4" t="s">
        <v>20929</v>
      </c>
      <c r="G552" s="4" t="s">
        <v>21860</v>
      </c>
      <c r="H552" s="4" t="n">
        <f aca="false">COUNTIF(Albums!$B$2:$B$2811,A552)</f>
        <v>2</v>
      </c>
      <c r="I552" s="2"/>
      <c r="J552" s="2"/>
      <c r="K552" s="4"/>
    </row>
    <row r="553" customFormat="false" ht="15" hidden="false" customHeight="false" outlineLevel="0" collapsed="false">
      <c r="A553" s="4" t="s">
        <v>20737</v>
      </c>
      <c r="B553" s="4" t="s">
        <v>20739</v>
      </c>
      <c r="C553" s="4" t="s">
        <v>753</v>
      </c>
      <c r="D553" s="4" t="s">
        <v>21861</v>
      </c>
      <c r="E553" s="4" t="s">
        <v>9972</v>
      </c>
      <c r="F553" s="4" t="s">
        <v>20978</v>
      </c>
      <c r="G553" s="4" t="s">
        <v>21862</v>
      </c>
      <c r="H553" s="4" t="n">
        <f aca="false">COUNTIF(Albums!$B$2:$B$2811,A553)</f>
        <v>2</v>
      </c>
      <c r="I553" s="2"/>
      <c r="J553" s="2"/>
      <c r="K553" s="4"/>
    </row>
    <row r="554" customFormat="false" ht="15" hidden="false" customHeight="false" outlineLevel="0" collapsed="false">
      <c r="A554" s="4" t="s">
        <v>12271</v>
      </c>
      <c r="B554" s="4" t="s">
        <v>131</v>
      </c>
      <c r="C554" s="4" t="s">
        <v>45</v>
      </c>
      <c r="D554" s="4" t="s">
        <v>21705</v>
      </c>
      <c r="E554" s="4" t="s">
        <v>15507</v>
      </c>
      <c r="F554" s="4" t="s">
        <v>20978</v>
      </c>
      <c r="G554" s="4" t="s">
        <v>21863</v>
      </c>
      <c r="H554" s="4" t="n">
        <f aca="false">COUNTIF(Albums!$B$2:$B$2811,A554)</f>
        <v>3</v>
      </c>
      <c r="I554" s="2"/>
      <c r="J554" s="2"/>
      <c r="K554" s="4"/>
    </row>
    <row r="555" customFormat="false" ht="15" hidden="false" customHeight="false" outlineLevel="0" collapsed="false">
      <c r="A555" s="4" t="s">
        <v>15836</v>
      </c>
      <c r="B555" s="4" t="s">
        <v>1834</v>
      </c>
      <c r="C555" s="4" t="s">
        <v>93</v>
      </c>
      <c r="D555" s="4" t="s">
        <v>21864</v>
      </c>
      <c r="E555" s="4" t="s">
        <v>15507</v>
      </c>
      <c r="F555" s="4" t="s">
        <v>20978</v>
      </c>
      <c r="G555" s="4" t="s">
        <v>21865</v>
      </c>
      <c r="H555" s="4" t="n">
        <f aca="false">COUNTIF(Albums!$B$2:$B$2811,A555)</f>
        <v>3</v>
      </c>
      <c r="I555" s="2"/>
      <c r="J555" s="2"/>
      <c r="K555" s="4"/>
    </row>
    <row r="556" customFormat="false" ht="15" hidden="false" customHeight="false" outlineLevel="0" collapsed="false">
      <c r="A556" s="4" t="s">
        <v>13522</v>
      </c>
      <c r="B556" s="4" t="s">
        <v>13525</v>
      </c>
      <c r="C556" s="4" t="s">
        <v>753</v>
      </c>
      <c r="D556" s="4" t="s">
        <v>21278</v>
      </c>
      <c r="E556" s="4" t="s">
        <v>1687</v>
      </c>
      <c r="F556" s="4" t="s">
        <v>20929</v>
      </c>
      <c r="G556" s="4" t="s">
        <v>13521</v>
      </c>
      <c r="H556" s="4" t="n">
        <f aca="false">COUNTIF(Albums!$B$2:$B$2811,A556)</f>
        <v>1</v>
      </c>
      <c r="I556" s="2"/>
      <c r="J556" s="2"/>
      <c r="K556" s="4"/>
    </row>
    <row r="557" customFormat="false" ht="15" hidden="false" customHeight="false" outlineLevel="0" collapsed="false">
      <c r="A557" s="4" t="s">
        <v>12241</v>
      </c>
      <c r="B557" s="4" t="s">
        <v>131</v>
      </c>
      <c r="C557" s="4" t="s">
        <v>45</v>
      </c>
      <c r="D557" s="4" t="s">
        <v>21270</v>
      </c>
      <c r="E557" s="4" t="s">
        <v>11546</v>
      </c>
      <c r="F557" s="4" t="s">
        <v>20929</v>
      </c>
      <c r="G557" s="4" t="s">
        <v>12240</v>
      </c>
      <c r="H557" s="4" t="n">
        <f aca="false">COUNTIF(Albums!$B$2:$B$2811,A557)</f>
        <v>1</v>
      </c>
      <c r="I557" s="2"/>
      <c r="J557" s="2"/>
      <c r="K557" s="4"/>
    </row>
    <row r="558" customFormat="false" ht="15" hidden="false" customHeight="false" outlineLevel="0" collapsed="false">
      <c r="A558" s="4" t="s">
        <v>12681</v>
      </c>
      <c r="B558" s="4" t="s">
        <v>12684</v>
      </c>
      <c r="C558" s="4" t="s">
        <v>2133</v>
      </c>
      <c r="D558" s="4" t="s">
        <v>21866</v>
      </c>
      <c r="E558" s="4" t="s">
        <v>11394</v>
      </c>
      <c r="F558" s="4" t="s">
        <v>20929</v>
      </c>
      <c r="G558" s="4" t="s">
        <v>21867</v>
      </c>
      <c r="H558" s="4" t="n">
        <f aca="false">COUNTIF(Albums!$B$2:$B$2811,A558)</f>
        <v>3</v>
      </c>
      <c r="I558" s="2"/>
      <c r="J558" s="2"/>
      <c r="K558" s="4" t="s">
        <v>75</v>
      </c>
    </row>
    <row r="559" customFormat="false" ht="15" hidden="false" customHeight="false" outlineLevel="0" collapsed="false">
      <c r="A559" s="4" t="s">
        <v>19056</v>
      </c>
      <c r="B559" s="4" t="s">
        <v>902</v>
      </c>
      <c r="C559" s="4" t="s">
        <v>93</v>
      </c>
      <c r="D559" s="4" t="s">
        <v>21564</v>
      </c>
      <c r="E559" s="4" t="s">
        <v>11394</v>
      </c>
      <c r="F559" s="4" t="s">
        <v>20929</v>
      </c>
      <c r="G559" s="4" t="s">
        <v>19055</v>
      </c>
      <c r="H559" s="4" t="n">
        <f aca="false">COUNTIF(Albums!$B$2:$B$2811,A559)</f>
        <v>1</v>
      </c>
      <c r="I559" s="2"/>
      <c r="J559" s="2"/>
      <c r="K559" s="4"/>
    </row>
    <row r="560" customFormat="false" ht="15" hidden="false" customHeight="false" outlineLevel="0" collapsed="false">
      <c r="A560" s="4" t="s">
        <v>10285</v>
      </c>
      <c r="B560" s="4" t="s">
        <v>316</v>
      </c>
      <c r="C560" s="4" t="s">
        <v>753</v>
      </c>
      <c r="D560" s="4" t="s">
        <v>21816</v>
      </c>
      <c r="E560" s="4" t="s">
        <v>9972</v>
      </c>
      <c r="F560" s="4" t="s">
        <v>20978</v>
      </c>
      <c r="G560" s="4" t="s">
        <v>21868</v>
      </c>
      <c r="H560" s="4" t="n">
        <f aca="false">COUNTIF(Albums!$B$2:$B$2811,A560)</f>
        <v>3</v>
      </c>
      <c r="I560" s="2"/>
      <c r="J560" s="2"/>
      <c r="K560" s="4"/>
    </row>
    <row r="561" customFormat="false" ht="15" hidden="false" customHeight="false" outlineLevel="0" collapsed="false">
      <c r="A561" s="4" t="s">
        <v>2050</v>
      </c>
      <c r="B561" s="4" t="s">
        <v>2052</v>
      </c>
      <c r="C561" s="4" t="s">
        <v>887</v>
      </c>
      <c r="D561" s="4" t="s">
        <v>21821</v>
      </c>
      <c r="E561" s="4" t="s">
        <v>1592</v>
      </c>
      <c r="F561" s="4" t="s">
        <v>20978</v>
      </c>
      <c r="G561" s="4" t="s">
        <v>21869</v>
      </c>
      <c r="H561" s="4" t="n">
        <f aca="false">COUNTIF(Albums!$B$2:$B$2811,A561)</f>
        <v>2</v>
      </c>
      <c r="I561" s="2"/>
      <c r="J561" s="2"/>
      <c r="K561" s="4"/>
    </row>
    <row r="562" customFormat="false" ht="15" hidden="false" customHeight="false" outlineLevel="0" collapsed="false">
      <c r="A562" s="4" t="s">
        <v>2563</v>
      </c>
      <c r="B562" s="4" t="s">
        <v>131</v>
      </c>
      <c r="C562" s="4" t="s">
        <v>45</v>
      </c>
      <c r="D562" s="4" t="s">
        <v>21370</v>
      </c>
      <c r="E562" s="4" t="s">
        <v>2160</v>
      </c>
      <c r="F562" s="4" t="s">
        <v>20978</v>
      </c>
      <c r="G562" s="4" t="s">
        <v>21870</v>
      </c>
      <c r="H562" s="4" t="n">
        <f aca="false">COUNTIF(Albums!$B$2:$B$2811,A562)</f>
        <v>2</v>
      </c>
      <c r="I562" s="2"/>
      <c r="J562" s="2"/>
      <c r="K562" s="4"/>
    </row>
    <row r="563" customFormat="false" ht="15" hidden="false" customHeight="false" outlineLevel="0" collapsed="false">
      <c r="A563" s="4" t="s">
        <v>14875</v>
      </c>
      <c r="B563" s="4" t="s">
        <v>131</v>
      </c>
      <c r="C563" s="4" t="s">
        <v>45</v>
      </c>
      <c r="D563" s="4" t="s">
        <v>21871</v>
      </c>
      <c r="E563" s="4" t="s">
        <v>14012</v>
      </c>
      <c r="F563" s="4" t="s">
        <v>20978</v>
      </c>
      <c r="G563" s="4" t="s">
        <v>21872</v>
      </c>
      <c r="H563" s="4" t="n">
        <f aca="false">COUNTIF(Albums!$B$2:$B$2811,A563)</f>
        <v>6</v>
      </c>
      <c r="I563" s="2"/>
      <c r="J563" s="2"/>
      <c r="K563" s="4"/>
    </row>
    <row r="564" customFormat="false" ht="15" hidden="false" customHeight="false" outlineLevel="0" collapsed="false">
      <c r="A564" s="4" t="s">
        <v>20077</v>
      </c>
      <c r="B564" s="4" t="s">
        <v>1696</v>
      </c>
      <c r="C564" s="4" t="s">
        <v>472</v>
      </c>
      <c r="D564" s="4" t="s">
        <v>21323</v>
      </c>
      <c r="E564" s="4" t="s">
        <v>14242</v>
      </c>
      <c r="F564" s="4" t="s">
        <v>20929</v>
      </c>
      <c r="G564" s="4" t="s">
        <v>20076</v>
      </c>
      <c r="H564" s="4" t="n">
        <f aca="false">COUNTIF(Albums!$B$2:$B$2811,A564)</f>
        <v>1</v>
      </c>
      <c r="I564" s="2"/>
      <c r="J564" s="2"/>
      <c r="K564" s="4"/>
    </row>
    <row r="565" customFormat="false" ht="15" hidden="false" customHeight="false" outlineLevel="0" collapsed="false">
      <c r="A565" s="4" t="s">
        <v>18760</v>
      </c>
      <c r="B565" s="4" t="s">
        <v>18763</v>
      </c>
      <c r="C565" s="4" t="s">
        <v>93</v>
      </c>
      <c r="D565" s="4" t="s">
        <v>21873</v>
      </c>
      <c r="E565" s="4" t="s">
        <v>18762</v>
      </c>
      <c r="F565" s="4" t="s">
        <v>21186</v>
      </c>
      <c r="G565" s="4" t="s">
        <v>21874</v>
      </c>
      <c r="H565" s="4" t="n">
        <f aca="false">COUNTIF(Albums!$B$2:$B$2811,A565)</f>
        <v>2</v>
      </c>
      <c r="I565" s="2"/>
      <c r="J565" s="2"/>
      <c r="K565" s="4"/>
    </row>
    <row r="566" customFormat="false" ht="15" hidden="false" customHeight="false" outlineLevel="0" collapsed="false">
      <c r="A566" s="4" t="s">
        <v>16401</v>
      </c>
      <c r="B566" s="4" t="s">
        <v>16403</v>
      </c>
      <c r="C566" s="4" t="s">
        <v>887</v>
      </c>
      <c r="D566" s="4" t="s">
        <v>21875</v>
      </c>
      <c r="E566" s="4" t="s">
        <v>14242</v>
      </c>
      <c r="F566" s="4" t="s">
        <v>20929</v>
      </c>
      <c r="G566" s="4" t="s">
        <v>21876</v>
      </c>
      <c r="H566" s="4" t="n">
        <f aca="false">COUNTIF(Albums!$B$2:$B$2811,A566)</f>
        <v>3</v>
      </c>
      <c r="I566" s="2"/>
      <c r="J566" s="2"/>
      <c r="K566" s="4"/>
    </row>
    <row r="567" customFormat="false" ht="15" hidden="false" customHeight="false" outlineLevel="0" collapsed="false">
      <c r="A567" s="4" t="s">
        <v>16065</v>
      </c>
      <c r="B567" s="4" t="s">
        <v>131</v>
      </c>
      <c r="C567" s="4" t="s">
        <v>45</v>
      </c>
      <c r="D567" s="4" t="s">
        <v>21711</v>
      </c>
      <c r="E567" s="4" t="s">
        <v>15507</v>
      </c>
      <c r="F567" s="4" t="s">
        <v>20978</v>
      </c>
      <c r="G567" s="4" t="s">
        <v>21877</v>
      </c>
      <c r="H567" s="4" t="n">
        <f aca="false">COUNTIF(Albums!$B$2:$B$2811,A567)</f>
        <v>2</v>
      </c>
      <c r="I567" s="2"/>
      <c r="J567" s="2"/>
      <c r="K567" s="4"/>
    </row>
    <row r="568" customFormat="false" ht="15" hidden="false" customHeight="false" outlineLevel="0" collapsed="false">
      <c r="A568" s="4" t="s">
        <v>16136</v>
      </c>
      <c r="B568" s="4" t="s">
        <v>16138</v>
      </c>
      <c r="C568" s="4" t="s">
        <v>352</v>
      </c>
      <c r="D568" s="4" t="s">
        <v>21323</v>
      </c>
      <c r="E568" s="4" t="s">
        <v>11394</v>
      </c>
      <c r="F568" s="4" t="s">
        <v>20929</v>
      </c>
      <c r="G568" s="4" t="s">
        <v>16135</v>
      </c>
      <c r="H568" s="4" t="n">
        <f aca="false">COUNTIF(Albums!$B$2:$B$2811,A568)</f>
        <v>1</v>
      </c>
      <c r="I568" s="2"/>
      <c r="J568" s="2"/>
      <c r="K568" s="4"/>
    </row>
    <row r="569" customFormat="false" ht="15" hidden="false" customHeight="false" outlineLevel="0" collapsed="false">
      <c r="A569" s="4" t="s">
        <v>7651</v>
      </c>
      <c r="B569" s="4" t="s">
        <v>316</v>
      </c>
      <c r="C569" s="4" t="s">
        <v>753</v>
      </c>
      <c r="D569" s="4" t="s">
        <v>21878</v>
      </c>
      <c r="E569" s="4" t="s">
        <v>7423</v>
      </c>
      <c r="F569" s="4" t="s">
        <v>20978</v>
      </c>
      <c r="G569" s="4" t="s">
        <v>21879</v>
      </c>
      <c r="H569" s="4" t="n">
        <f aca="false">COUNTIF(Albums!$B$2:$B$2811,A569)</f>
        <v>2</v>
      </c>
      <c r="I569" s="2"/>
      <c r="J569" s="2"/>
      <c r="K569" s="4"/>
    </row>
    <row r="570" customFormat="false" ht="15" hidden="false" customHeight="false" outlineLevel="0" collapsed="false">
      <c r="A570" s="4" t="s">
        <v>19215</v>
      </c>
      <c r="B570" s="4" t="s">
        <v>3313</v>
      </c>
      <c r="C570" s="4" t="s">
        <v>472</v>
      </c>
      <c r="D570" s="4" t="s">
        <v>21285</v>
      </c>
      <c r="E570" s="4" t="s">
        <v>11394</v>
      </c>
      <c r="F570" s="4" t="s">
        <v>20929</v>
      </c>
      <c r="G570" s="4" t="s">
        <v>19214</v>
      </c>
      <c r="H570" s="4" t="n">
        <f aca="false">COUNTIF(Albums!$B$2:$B$2811,A570)</f>
        <v>1</v>
      </c>
      <c r="I570" s="2"/>
      <c r="J570" s="2"/>
      <c r="K570" s="4"/>
    </row>
    <row r="571" customFormat="false" ht="15" hidden="false" customHeight="false" outlineLevel="0" collapsed="false">
      <c r="A571" s="4" t="s">
        <v>13852</v>
      </c>
      <c r="B571" s="4" t="s">
        <v>11820</v>
      </c>
      <c r="C571" s="4" t="s">
        <v>753</v>
      </c>
      <c r="D571" s="4" t="s">
        <v>21480</v>
      </c>
      <c r="E571" s="4" t="s">
        <v>470</v>
      </c>
      <c r="F571" s="4" t="s">
        <v>20978</v>
      </c>
      <c r="G571" s="4" t="s">
        <v>21880</v>
      </c>
      <c r="H571" s="4" t="n">
        <f aca="false">COUNTIF(Albums!$B$2:$B$2811,A571)</f>
        <v>2</v>
      </c>
      <c r="I571" s="2"/>
      <c r="J571" s="2"/>
      <c r="K571" s="4"/>
    </row>
    <row r="572" customFormat="false" ht="15" hidden="false" customHeight="false" outlineLevel="0" collapsed="false">
      <c r="A572" s="4" t="s">
        <v>12915</v>
      </c>
      <c r="B572" s="4" t="s">
        <v>990</v>
      </c>
      <c r="C572" s="4" t="s">
        <v>472</v>
      </c>
      <c r="D572" s="4" t="s">
        <v>21520</v>
      </c>
      <c r="E572" s="4" t="s">
        <v>11394</v>
      </c>
      <c r="F572" s="4" t="s">
        <v>20929</v>
      </c>
      <c r="G572" s="4" t="s">
        <v>21881</v>
      </c>
      <c r="H572" s="4" t="n">
        <f aca="false">COUNTIF(Albums!$B$2:$B$2811,A572)</f>
        <v>2</v>
      </c>
      <c r="I572" s="2"/>
      <c r="J572" s="2"/>
      <c r="K572" s="4"/>
    </row>
    <row r="573" customFormat="false" ht="15" hidden="false" customHeight="false" outlineLevel="0" collapsed="false">
      <c r="A573" s="4" t="s">
        <v>18395</v>
      </c>
      <c r="B573" s="4" t="s">
        <v>18398</v>
      </c>
      <c r="C573" s="4" t="s">
        <v>45</v>
      </c>
      <c r="D573" s="4" t="s">
        <v>21270</v>
      </c>
      <c r="E573" s="4" t="s">
        <v>14242</v>
      </c>
      <c r="F573" s="4" t="s">
        <v>20929</v>
      </c>
      <c r="G573" s="4" t="s">
        <v>18394</v>
      </c>
      <c r="H573" s="4" t="n">
        <f aca="false">COUNTIF(Albums!$B$2:$B$2811,A573)</f>
        <v>1</v>
      </c>
      <c r="I573" s="2"/>
      <c r="J573" s="2"/>
      <c r="K573" s="4"/>
    </row>
    <row r="574" customFormat="false" ht="15" hidden="false" customHeight="false" outlineLevel="0" collapsed="false">
      <c r="A574" s="4" t="s">
        <v>15176</v>
      </c>
      <c r="B574" s="4" t="s">
        <v>15179</v>
      </c>
      <c r="C574" s="4" t="s">
        <v>887</v>
      </c>
      <c r="D574" s="4" t="s">
        <v>21882</v>
      </c>
      <c r="E574" s="4" t="s">
        <v>14012</v>
      </c>
      <c r="F574" s="4" t="s">
        <v>20978</v>
      </c>
      <c r="G574" s="4" t="s">
        <v>21883</v>
      </c>
      <c r="H574" s="4" t="n">
        <f aca="false">COUNTIF(Albums!$B$2:$B$2811,A574)</f>
        <v>4</v>
      </c>
      <c r="I574" s="2"/>
      <c r="J574" s="2"/>
      <c r="K574" s="4"/>
    </row>
    <row r="575" customFormat="false" ht="15" hidden="false" customHeight="false" outlineLevel="0" collapsed="false">
      <c r="A575" s="4" t="s">
        <v>12812</v>
      </c>
      <c r="B575" s="4" t="s">
        <v>12814</v>
      </c>
      <c r="C575" s="4" t="s">
        <v>93</v>
      </c>
      <c r="D575" s="4" t="s">
        <v>21738</v>
      </c>
      <c r="E575" s="4" t="s">
        <v>11394</v>
      </c>
      <c r="F575" s="4" t="s">
        <v>20929</v>
      </c>
      <c r="G575" s="4" t="s">
        <v>21884</v>
      </c>
      <c r="H575" s="4" t="n">
        <f aca="false">COUNTIF(Albums!$B$2:$B$2811,A575)</f>
        <v>3</v>
      </c>
      <c r="I575" s="2"/>
      <c r="J575" s="2"/>
      <c r="K575" s="4"/>
    </row>
    <row r="576" customFormat="false" ht="15" hidden="false" customHeight="false" outlineLevel="0" collapsed="false">
      <c r="A576" s="4" t="s">
        <v>4995</v>
      </c>
      <c r="B576" s="4" t="s">
        <v>4988</v>
      </c>
      <c r="C576" s="4" t="s">
        <v>887</v>
      </c>
      <c r="D576" s="4" t="s">
        <v>21345</v>
      </c>
      <c r="E576" s="4" t="s">
        <v>4890</v>
      </c>
      <c r="F576" s="4" t="s">
        <v>20978</v>
      </c>
      <c r="G576" s="4" t="s">
        <v>4994</v>
      </c>
      <c r="H576" s="4" t="n">
        <f aca="false">COUNTIF(Albums!$B$2:$B$2811,A576)</f>
        <v>1</v>
      </c>
      <c r="I576" s="2"/>
      <c r="J576" s="2"/>
      <c r="K576" s="4"/>
    </row>
    <row r="577" customFormat="false" ht="15" hidden="false" customHeight="false" outlineLevel="0" collapsed="false">
      <c r="A577" s="4" t="s">
        <v>4985</v>
      </c>
      <c r="B577" s="4" t="s">
        <v>4988</v>
      </c>
      <c r="C577" s="4" t="s">
        <v>887</v>
      </c>
      <c r="D577" s="4" t="s">
        <v>21885</v>
      </c>
      <c r="E577" s="4" t="s">
        <v>4890</v>
      </c>
      <c r="F577" s="4" t="s">
        <v>20978</v>
      </c>
      <c r="G577" s="4" t="s">
        <v>21886</v>
      </c>
      <c r="H577" s="4" t="n">
        <f aca="false">COUNTIF(Albums!$B$2:$B$2811,A577)</f>
        <v>2</v>
      </c>
      <c r="I577" s="2"/>
      <c r="J577" s="2"/>
      <c r="K577" s="4"/>
    </row>
    <row r="578" customFormat="false" ht="15" hidden="false" customHeight="false" outlineLevel="0" collapsed="false">
      <c r="A578" s="4" t="s">
        <v>20833</v>
      </c>
      <c r="B578" s="4" t="s">
        <v>353</v>
      </c>
      <c r="C578" s="4" t="s">
        <v>352</v>
      </c>
      <c r="D578" s="4" t="s">
        <v>21666</v>
      </c>
      <c r="E578" s="4" t="s">
        <v>10766</v>
      </c>
      <c r="F578" s="4" t="s">
        <v>20978</v>
      </c>
      <c r="G578" s="4" t="s">
        <v>20832</v>
      </c>
      <c r="H578" s="4" t="n">
        <f aca="false">COUNTIF(Albums!$B$2:$B$2811,A578)</f>
        <v>1</v>
      </c>
      <c r="I578" s="2"/>
      <c r="J578" s="2"/>
      <c r="K578" s="4"/>
    </row>
    <row r="579" customFormat="false" ht="15" hidden="false" customHeight="false" outlineLevel="0" collapsed="false">
      <c r="A579" s="4" t="s">
        <v>2515</v>
      </c>
      <c r="B579" s="4" t="s">
        <v>902</v>
      </c>
      <c r="C579" s="4" t="s">
        <v>93</v>
      </c>
      <c r="D579" s="4" t="s">
        <v>21887</v>
      </c>
      <c r="E579" s="4" t="s">
        <v>14012</v>
      </c>
      <c r="F579" s="4" t="s">
        <v>20978</v>
      </c>
      <c r="G579" s="4" t="s">
        <v>21888</v>
      </c>
      <c r="H579" s="4" t="n">
        <f aca="false">COUNTIF(Albums!$B$2:$B$2811,A579)</f>
        <v>4</v>
      </c>
      <c r="I579" s="2"/>
      <c r="J579" s="2"/>
      <c r="K579" s="4"/>
    </row>
    <row r="580" customFormat="false" ht="15" hidden="false" customHeight="false" outlineLevel="0" collapsed="false">
      <c r="A580" s="4" t="s">
        <v>15342</v>
      </c>
      <c r="B580" s="4" t="s">
        <v>15344</v>
      </c>
      <c r="C580" s="4" t="s">
        <v>352</v>
      </c>
      <c r="D580" s="4" t="s">
        <v>21889</v>
      </c>
      <c r="E580" s="4" t="s">
        <v>14012</v>
      </c>
      <c r="F580" s="4" t="s">
        <v>20978</v>
      </c>
      <c r="G580" s="4" t="s">
        <v>21890</v>
      </c>
      <c r="H580" s="4" t="n">
        <f aca="false">COUNTIF(Albums!$B$2:$B$2811,A580)</f>
        <v>4</v>
      </c>
      <c r="I580" s="2"/>
      <c r="J580" s="2"/>
      <c r="K580" s="4"/>
    </row>
    <row r="581" customFormat="false" ht="15" hidden="false" customHeight="false" outlineLevel="0" collapsed="false">
      <c r="A581" s="4" t="s">
        <v>12216</v>
      </c>
      <c r="B581" s="4" t="s">
        <v>157</v>
      </c>
      <c r="C581" s="4" t="s">
        <v>93</v>
      </c>
      <c r="D581" s="4" t="s">
        <v>21278</v>
      </c>
      <c r="E581" s="4" t="s">
        <v>11546</v>
      </c>
      <c r="F581" s="4" t="s">
        <v>20929</v>
      </c>
      <c r="G581" s="4" t="s">
        <v>12215</v>
      </c>
      <c r="H581" s="4" t="n">
        <f aca="false">COUNTIF(Albums!$B$2:$B$2811,A581)</f>
        <v>1</v>
      </c>
      <c r="I581" s="2"/>
      <c r="J581" s="2"/>
      <c r="K581" s="4" t="s">
        <v>75</v>
      </c>
    </row>
    <row r="582" customFormat="false" ht="15" hidden="false" customHeight="false" outlineLevel="0" collapsed="false">
      <c r="A582" s="4" t="s">
        <v>11882</v>
      </c>
      <c r="B582" s="4" t="s">
        <v>11575</v>
      </c>
      <c r="C582" s="4" t="s">
        <v>5550</v>
      </c>
      <c r="D582" s="4" t="s">
        <v>21272</v>
      </c>
      <c r="E582" s="4" t="s">
        <v>11259</v>
      </c>
      <c r="F582" s="4" t="s">
        <v>20929</v>
      </c>
      <c r="G582" s="4" t="s">
        <v>11881</v>
      </c>
      <c r="H582" s="4" t="n">
        <f aca="false">COUNTIF(Albums!$B$2:$B$2811,A582)</f>
        <v>1</v>
      </c>
      <c r="I582" s="2"/>
      <c r="J582" s="2"/>
      <c r="K582" s="4"/>
    </row>
    <row r="583" customFormat="false" ht="15" hidden="false" customHeight="false" outlineLevel="0" collapsed="false">
      <c r="A583" s="4" t="s">
        <v>16249</v>
      </c>
      <c r="B583" s="4" t="s">
        <v>2494</v>
      </c>
      <c r="C583" s="4" t="s">
        <v>352</v>
      </c>
      <c r="D583" s="4" t="s">
        <v>21891</v>
      </c>
      <c r="E583" s="4" t="s">
        <v>14242</v>
      </c>
      <c r="F583" s="4" t="s">
        <v>20929</v>
      </c>
      <c r="G583" s="4" t="s">
        <v>21892</v>
      </c>
      <c r="H583" s="4" t="n">
        <f aca="false">COUNTIF(Albums!$B$2:$B$2811,A583)</f>
        <v>8</v>
      </c>
      <c r="I583" s="2"/>
      <c r="J583" s="2"/>
      <c r="K583" s="4" t="s">
        <v>75</v>
      </c>
    </row>
    <row r="584" customFormat="false" ht="15" hidden="false" customHeight="false" outlineLevel="0" collapsed="false">
      <c r="A584" s="4" t="s">
        <v>2637</v>
      </c>
      <c r="B584" s="4" t="s">
        <v>131</v>
      </c>
      <c r="C584" s="4" t="s">
        <v>93</v>
      </c>
      <c r="D584" s="4" t="s">
        <v>1155</v>
      </c>
      <c r="E584" s="4" t="s">
        <v>2160</v>
      </c>
      <c r="F584" s="4" t="s">
        <v>20978</v>
      </c>
      <c r="G584" s="4" t="s">
        <v>2636</v>
      </c>
      <c r="H584" s="4" t="n">
        <f aca="false">COUNTIF(Albums!$B$2:$B$2811,A584)</f>
        <v>1</v>
      </c>
      <c r="I584" s="2"/>
      <c r="J584" s="2"/>
      <c r="K584" s="4"/>
    </row>
    <row r="585" customFormat="false" ht="15" hidden="false" customHeight="false" outlineLevel="0" collapsed="false">
      <c r="A585" s="4" t="s">
        <v>12303</v>
      </c>
      <c r="B585" s="4" t="s">
        <v>131</v>
      </c>
      <c r="C585" s="4" t="s">
        <v>352</v>
      </c>
      <c r="D585" s="4" t="s">
        <v>21272</v>
      </c>
      <c r="E585" s="4" t="s">
        <v>11546</v>
      </c>
      <c r="F585" s="4" t="s">
        <v>20929</v>
      </c>
      <c r="G585" s="4" t="s">
        <v>12302</v>
      </c>
      <c r="H585" s="4" t="n">
        <f aca="false">COUNTIF(Albums!$B$2:$B$2811,A585)</f>
        <v>1</v>
      </c>
      <c r="I585" s="2"/>
      <c r="J585" s="2"/>
      <c r="K585" s="4"/>
    </row>
    <row r="586" customFormat="false" ht="15" hidden="false" customHeight="false" outlineLevel="0" collapsed="false">
      <c r="A586" s="4" t="s">
        <v>2644</v>
      </c>
      <c r="B586" s="4" t="s">
        <v>131</v>
      </c>
      <c r="C586" s="4" t="s">
        <v>45</v>
      </c>
      <c r="D586" s="4" t="s">
        <v>21801</v>
      </c>
      <c r="E586" s="4" t="s">
        <v>2160</v>
      </c>
      <c r="F586" s="4" t="s">
        <v>20978</v>
      </c>
      <c r="G586" s="4" t="s">
        <v>2643</v>
      </c>
      <c r="H586" s="4" t="n">
        <f aca="false">COUNTIF(Albums!$B$2:$B$2811,A586)</f>
        <v>1</v>
      </c>
      <c r="I586" s="2"/>
      <c r="J586" s="2"/>
      <c r="K586" s="4"/>
    </row>
    <row r="587" customFormat="false" ht="15" hidden="false" customHeight="false" outlineLevel="0" collapsed="false">
      <c r="A587" s="4" t="s">
        <v>8460</v>
      </c>
      <c r="B587" s="4" t="s">
        <v>8299</v>
      </c>
      <c r="C587" s="4" t="s">
        <v>472</v>
      </c>
      <c r="D587" s="4" t="s">
        <v>21616</v>
      </c>
      <c r="E587" s="4" t="s">
        <v>8298</v>
      </c>
      <c r="F587" s="4" t="s">
        <v>20978</v>
      </c>
      <c r="G587" s="4" t="s">
        <v>8459</v>
      </c>
      <c r="H587" s="4" t="n">
        <f aca="false">COUNTIF(Albums!$B$2:$B$2811,A587)</f>
        <v>1</v>
      </c>
      <c r="I587" s="2"/>
      <c r="J587" s="2"/>
      <c r="K587" s="4"/>
    </row>
    <row r="588" customFormat="false" ht="15" hidden="false" customHeight="false" outlineLevel="0" collapsed="false">
      <c r="A588" s="4" t="s">
        <v>20465</v>
      </c>
      <c r="B588" s="4" t="s">
        <v>20467</v>
      </c>
      <c r="C588" s="4" t="s">
        <v>753</v>
      </c>
      <c r="D588" s="4" t="s">
        <v>21323</v>
      </c>
      <c r="E588" s="4" t="s">
        <v>16811</v>
      </c>
      <c r="F588" s="4" t="s">
        <v>20929</v>
      </c>
      <c r="G588" s="4" t="s">
        <v>20464</v>
      </c>
      <c r="H588" s="4" t="n">
        <f aca="false">COUNTIF(Albums!$B$2:$B$2811,A588)</f>
        <v>1</v>
      </c>
      <c r="I588" s="2"/>
      <c r="J588" s="2"/>
      <c r="K588" s="4"/>
    </row>
    <row r="589" customFormat="false" ht="15" hidden="false" customHeight="false" outlineLevel="0" collapsed="false">
      <c r="A589" s="4" t="s">
        <v>7368</v>
      </c>
      <c r="B589" s="4" t="s">
        <v>7370</v>
      </c>
      <c r="C589" s="4" t="s">
        <v>93</v>
      </c>
      <c r="D589" s="4" t="s">
        <v>21716</v>
      </c>
      <c r="E589" s="4" t="s">
        <v>7080</v>
      </c>
      <c r="F589" s="4" t="s">
        <v>20978</v>
      </c>
      <c r="G589" s="4" t="s">
        <v>21893</v>
      </c>
      <c r="H589" s="4" t="n">
        <f aca="false">COUNTIF(Albums!$B$2:$B$2811,A589)</f>
        <v>2</v>
      </c>
      <c r="I589" s="2"/>
      <c r="J589" s="2"/>
      <c r="K589" s="4"/>
    </row>
    <row r="590" customFormat="false" ht="15" hidden="false" customHeight="false" outlineLevel="0" collapsed="false">
      <c r="A590" s="4" t="s">
        <v>19717</v>
      </c>
      <c r="B590" s="4" t="s">
        <v>353</v>
      </c>
      <c r="C590" s="4" t="s">
        <v>352</v>
      </c>
      <c r="D590" s="4" t="s">
        <v>21272</v>
      </c>
      <c r="E590" s="4" t="s">
        <v>16811</v>
      </c>
      <c r="F590" s="4" t="s">
        <v>20929</v>
      </c>
      <c r="G590" s="4" t="s">
        <v>19716</v>
      </c>
      <c r="H590" s="4" t="n">
        <f aca="false">COUNTIF(Albums!$B$2:$B$2811,A590)</f>
        <v>1</v>
      </c>
      <c r="I590" s="2"/>
      <c r="J590" s="2"/>
      <c r="K590" s="4"/>
    </row>
    <row r="591" customFormat="false" ht="15" hidden="false" customHeight="false" outlineLevel="0" collapsed="false">
      <c r="A591" s="4" t="s">
        <v>331</v>
      </c>
      <c r="B591" s="4" t="s">
        <v>131</v>
      </c>
      <c r="C591" s="4" t="s">
        <v>45</v>
      </c>
      <c r="D591" s="4" t="s">
        <v>21894</v>
      </c>
      <c r="E591" s="4" t="s">
        <v>43</v>
      </c>
      <c r="F591" s="4" t="s">
        <v>20978</v>
      </c>
      <c r="G591" s="4" t="s">
        <v>21895</v>
      </c>
      <c r="H591" s="4" t="n">
        <f aca="false">COUNTIF(Albums!$B$2:$B$2811,A591)</f>
        <v>2</v>
      </c>
      <c r="I591" s="2"/>
      <c r="J591" s="2"/>
      <c r="K591" s="4"/>
    </row>
    <row r="592" customFormat="false" ht="15" hidden="false" customHeight="false" outlineLevel="0" collapsed="false">
      <c r="A592" s="4" t="s">
        <v>16985</v>
      </c>
      <c r="B592" s="4" t="s">
        <v>12953</v>
      </c>
      <c r="C592" s="4" t="s">
        <v>887</v>
      </c>
      <c r="D592" s="4" t="s">
        <v>21336</v>
      </c>
      <c r="E592" s="4" t="s">
        <v>16811</v>
      </c>
      <c r="F592" s="4" t="s">
        <v>20929</v>
      </c>
      <c r="G592" s="4" t="s">
        <v>21896</v>
      </c>
      <c r="H592" s="4" t="n">
        <f aca="false">COUNTIF(Albums!$B$2:$B$2811,A592)</f>
        <v>3</v>
      </c>
      <c r="I592" s="2"/>
      <c r="J592" s="2"/>
      <c r="K592" s="4" t="s">
        <v>75</v>
      </c>
    </row>
    <row r="593" customFormat="false" ht="15" hidden="false" customHeight="false" outlineLevel="0" collapsed="false">
      <c r="A593" s="4" t="s">
        <v>19530</v>
      </c>
      <c r="B593" s="4" t="s">
        <v>316</v>
      </c>
      <c r="C593" s="4" t="s">
        <v>753</v>
      </c>
      <c r="D593" s="4" t="s">
        <v>21278</v>
      </c>
      <c r="E593" s="4" t="s">
        <v>11394</v>
      </c>
      <c r="F593" s="4" t="s">
        <v>20929</v>
      </c>
      <c r="G593" s="4" t="s">
        <v>19529</v>
      </c>
      <c r="H593" s="4" t="n">
        <f aca="false">COUNTIF(Albums!$B$2:$B$2811,A593)</f>
        <v>1</v>
      </c>
      <c r="I593" s="2"/>
      <c r="J593" s="2"/>
      <c r="K593" s="4"/>
    </row>
    <row r="594" customFormat="false" ht="15" hidden="false" customHeight="false" outlineLevel="0" collapsed="false">
      <c r="A594" s="4" t="s">
        <v>4475</v>
      </c>
      <c r="B594" s="4" t="s">
        <v>1565</v>
      </c>
      <c r="C594" s="4" t="s">
        <v>472</v>
      </c>
      <c r="D594" s="4" t="s">
        <v>21269</v>
      </c>
      <c r="E594" s="4" t="s">
        <v>4052</v>
      </c>
      <c r="F594" s="4" t="s">
        <v>20978</v>
      </c>
      <c r="G594" s="4" t="s">
        <v>4474</v>
      </c>
      <c r="H594" s="4" t="n">
        <f aca="false">COUNTIF(Albums!$B$2:$B$2811,A594)</f>
        <v>1</v>
      </c>
      <c r="I594" s="2"/>
      <c r="J594" s="2"/>
      <c r="K594" s="4"/>
    </row>
    <row r="595" customFormat="false" ht="15" hidden="false" customHeight="false" outlineLevel="0" collapsed="false">
      <c r="A595" s="4" t="s">
        <v>2758</v>
      </c>
      <c r="B595" s="4" t="s">
        <v>1565</v>
      </c>
      <c r="C595" s="4" t="s">
        <v>472</v>
      </c>
      <c r="D595" s="4" t="s">
        <v>21271</v>
      </c>
      <c r="E595" s="4" t="s">
        <v>2721</v>
      </c>
      <c r="F595" s="4" t="s">
        <v>20978</v>
      </c>
      <c r="G595" s="4" t="s">
        <v>2757</v>
      </c>
      <c r="H595" s="4" t="n">
        <f aca="false">COUNTIF(Albums!$B$2:$B$2811,A595)</f>
        <v>1</v>
      </c>
      <c r="I595" s="2"/>
      <c r="J595" s="2"/>
      <c r="K595" s="4"/>
    </row>
    <row r="596" customFormat="false" ht="15" hidden="false" customHeight="false" outlineLevel="0" collapsed="false">
      <c r="A596" s="4" t="s">
        <v>6850</v>
      </c>
      <c r="B596" s="4" t="s">
        <v>131</v>
      </c>
      <c r="C596" s="4" t="s">
        <v>45</v>
      </c>
      <c r="D596" s="4" t="s">
        <v>21897</v>
      </c>
      <c r="E596" s="4" t="s">
        <v>6705</v>
      </c>
      <c r="F596" s="4" t="s">
        <v>20978</v>
      </c>
      <c r="G596" s="4" t="s">
        <v>21898</v>
      </c>
      <c r="H596" s="4" t="n">
        <f aca="false">COUNTIF(Albums!$B$2:$B$2811,A596)</f>
        <v>4</v>
      </c>
      <c r="I596" s="2"/>
      <c r="J596" s="2"/>
      <c r="K596" s="4"/>
    </row>
    <row r="597" customFormat="false" ht="15" hidden="false" customHeight="false" outlineLevel="0" collapsed="false">
      <c r="A597" s="4" t="s">
        <v>2121</v>
      </c>
      <c r="B597" s="4" t="s">
        <v>2123</v>
      </c>
      <c r="C597" s="4" t="s">
        <v>753</v>
      </c>
      <c r="D597" s="4" t="s">
        <v>21361</v>
      </c>
      <c r="E597" s="4" t="s">
        <v>1592</v>
      </c>
      <c r="F597" s="4" t="s">
        <v>20978</v>
      </c>
      <c r="G597" s="4" t="s">
        <v>2120</v>
      </c>
      <c r="H597" s="4" t="n">
        <f aca="false">COUNTIF(Albums!$B$2:$B$2811,A597)</f>
        <v>1</v>
      </c>
      <c r="I597" s="2"/>
      <c r="J597" s="2"/>
      <c r="K597" s="4"/>
    </row>
    <row r="598" customFormat="false" ht="15" hidden="false" customHeight="false" outlineLevel="0" collapsed="false">
      <c r="A598" s="4" t="s">
        <v>16809</v>
      </c>
      <c r="B598" s="4" t="s">
        <v>10492</v>
      </c>
      <c r="C598" s="4" t="s">
        <v>10491</v>
      </c>
      <c r="D598" s="4" t="s">
        <v>21464</v>
      </c>
      <c r="E598" s="4" t="s">
        <v>16811</v>
      </c>
      <c r="F598" s="4" t="s">
        <v>20929</v>
      </c>
      <c r="G598" s="4" t="s">
        <v>21899</v>
      </c>
      <c r="H598" s="4" t="n">
        <f aca="false">COUNTIF(Albums!$B$2:$B$2811,A598)</f>
        <v>8</v>
      </c>
      <c r="I598" s="2"/>
      <c r="J598" s="2"/>
      <c r="K598" s="4" t="s">
        <v>75</v>
      </c>
    </row>
    <row r="599" customFormat="false" ht="15" hidden="false" customHeight="false" outlineLevel="0" collapsed="false">
      <c r="A599" s="4" t="s">
        <v>20310</v>
      </c>
      <c r="B599" s="4" t="s">
        <v>20312</v>
      </c>
      <c r="C599" s="4" t="s">
        <v>10491</v>
      </c>
      <c r="D599" s="4" t="s">
        <v>21564</v>
      </c>
      <c r="E599" s="4" t="s">
        <v>16811</v>
      </c>
      <c r="F599" s="4" t="s">
        <v>20929</v>
      </c>
      <c r="G599" s="4" t="s">
        <v>20309</v>
      </c>
      <c r="H599" s="4" t="n">
        <f aca="false">COUNTIF(Albums!$B$2:$B$2811,A599)</f>
        <v>1</v>
      </c>
      <c r="I599" s="2"/>
      <c r="J599" s="2"/>
      <c r="K599" s="4"/>
    </row>
    <row r="600" customFormat="false" ht="15" hidden="false" customHeight="false" outlineLevel="0" collapsed="false">
      <c r="A600" s="4" t="s">
        <v>17184</v>
      </c>
      <c r="B600" s="4" t="s">
        <v>131</v>
      </c>
      <c r="C600" s="4" t="s">
        <v>45</v>
      </c>
      <c r="D600" s="4" t="s">
        <v>21369</v>
      </c>
      <c r="E600" s="4" t="s">
        <v>17094</v>
      </c>
      <c r="F600" s="4" t="s">
        <v>21186</v>
      </c>
      <c r="G600" s="4" t="s">
        <v>17183</v>
      </c>
      <c r="H600" s="4" t="n">
        <f aca="false">COUNTIF(Albums!$B$2:$B$2811,A600)</f>
        <v>1</v>
      </c>
      <c r="I600" s="2"/>
      <c r="J600" s="2"/>
      <c r="K600" s="4"/>
    </row>
    <row r="601" customFormat="false" ht="15" hidden="false" customHeight="false" outlineLevel="0" collapsed="false">
      <c r="A601" s="4" t="s">
        <v>14309</v>
      </c>
      <c r="B601" s="4" t="s">
        <v>131</v>
      </c>
      <c r="C601" s="4" t="s">
        <v>45</v>
      </c>
      <c r="D601" s="4" t="s">
        <v>21900</v>
      </c>
      <c r="E601" s="4" t="s">
        <v>9653</v>
      </c>
      <c r="F601" s="4" t="s">
        <v>20978</v>
      </c>
      <c r="G601" s="4" t="s">
        <v>21901</v>
      </c>
      <c r="H601" s="4" t="n">
        <f aca="false">COUNTIF(Albums!$B$2:$B$2811,A601)</f>
        <v>6</v>
      </c>
      <c r="I601" s="2"/>
      <c r="J601" s="2"/>
      <c r="K601" s="4" t="s">
        <v>75</v>
      </c>
    </row>
    <row r="602" customFormat="false" ht="15" hidden="false" customHeight="false" outlineLevel="0" collapsed="false">
      <c r="A602" s="4" t="s">
        <v>19513</v>
      </c>
      <c r="B602" s="4" t="s">
        <v>1993</v>
      </c>
      <c r="C602" s="4" t="s">
        <v>753</v>
      </c>
      <c r="D602" s="4" t="s">
        <v>21270</v>
      </c>
      <c r="E602" s="4" t="s">
        <v>11394</v>
      </c>
      <c r="F602" s="4" t="s">
        <v>20929</v>
      </c>
      <c r="G602" s="4" t="s">
        <v>19512</v>
      </c>
      <c r="H602" s="4" t="n">
        <f aca="false">COUNTIF(Albums!$B$2:$B$2811,A602)</f>
        <v>1</v>
      </c>
      <c r="I602" s="2"/>
      <c r="J602" s="2"/>
      <c r="K602" s="4"/>
    </row>
    <row r="603" customFormat="false" ht="15" hidden="false" customHeight="false" outlineLevel="0" collapsed="false">
      <c r="A603" s="4" t="s">
        <v>18745</v>
      </c>
      <c r="B603" s="4" t="s">
        <v>131</v>
      </c>
      <c r="C603" s="4" t="s">
        <v>45</v>
      </c>
      <c r="D603" s="4" t="s">
        <v>21902</v>
      </c>
      <c r="E603" s="4" t="s">
        <v>18670</v>
      </c>
      <c r="F603" s="4" t="s">
        <v>21186</v>
      </c>
      <c r="G603" s="4" t="s">
        <v>21903</v>
      </c>
      <c r="H603" s="4" t="n">
        <f aca="false">COUNTIF(Albums!$B$2:$B$2811,A603)</f>
        <v>2</v>
      </c>
      <c r="I603" s="2"/>
      <c r="J603" s="2"/>
      <c r="K603" s="4"/>
    </row>
    <row r="604" customFormat="false" ht="15" hidden="false" customHeight="false" outlineLevel="0" collapsed="false">
      <c r="A604" s="4" t="s">
        <v>8706</v>
      </c>
      <c r="B604" s="4" t="s">
        <v>8709</v>
      </c>
      <c r="C604" s="4" t="s">
        <v>45</v>
      </c>
      <c r="D604" s="4" t="s">
        <v>21689</v>
      </c>
      <c r="E604" s="4" t="s">
        <v>8469</v>
      </c>
      <c r="F604" s="4" t="s">
        <v>20978</v>
      </c>
      <c r="G604" s="4" t="s">
        <v>8705</v>
      </c>
      <c r="H604" s="4" t="n">
        <f aca="false">COUNTIF(Albums!$B$2:$B$2811,A604)</f>
        <v>1</v>
      </c>
      <c r="I604" s="2"/>
      <c r="J604" s="2"/>
      <c r="K604" s="4"/>
    </row>
    <row r="605" customFormat="false" ht="15" hidden="false" customHeight="false" outlineLevel="0" collapsed="false">
      <c r="A605" s="4" t="s">
        <v>20752</v>
      </c>
      <c r="B605" s="4" t="s">
        <v>4347</v>
      </c>
      <c r="C605" s="4" t="s">
        <v>887</v>
      </c>
      <c r="D605" s="4" t="s">
        <v>21398</v>
      </c>
      <c r="E605" s="4" t="s">
        <v>9972</v>
      </c>
      <c r="F605" s="4" t="s">
        <v>20978</v>
      </c>
      <c r="G605" s="4" t="s">
        <v>21904</v>
      </c>
      <c r="H605" s="4" t="n">
        <f aca="false">COUNTIF(Albums!$B$2:$B$2811,A605)</f>
        <v>2</v>
      </c>
      <c r="I605" s="2"/>
      <c r="J605" s="2"/>
      <c r="K605" s="4"/>
    </row>
    <row r="606" customFormat="false" ht="15" hidden="false" customHeight="false" outlineLevel="0" collapsed="false">
      <c r="A606" s="4" t="s">
        <v>10343</v>
      </c>
      <c r="B606" s="4" t="s">
        <v>990</v>
      </c>
      <c r="C606" s="4" t="s">
        <v>472</v>
      </c>
      <c r="D606" s="4" t="s">
        <v>21905</v>
      </c>
      <c r="E606" s="4" t="s">
        <v>9972</v>
      </c>
      <c r="F606" s="4" t="s">
        <v>20978</v>
      </c>
      <c r="G606" s="4" t="s">
        <v>21906</v>
      </c>
      <c r="H606" s="4" t="n">
        <f aca="false">COUNTIF(Albums!$B$2:$B$2811,A606)</f>
        <v>3</v>
      </c>
      <c r="I606" s="2"/>
      <c r="J606" s="2"/>
      <c r="K606" s="4"/>
    </row>
    <row r="607" customFormat="false" ht="15" hidden="false" customHeight="false" outlineLevel="0" collapsed="false">
      <c r="A607" s="4" t="s">
        <v>17892</v>
      </c>
      <c r="B607" s="4" t="s">
        <v>6568</v>
      </c>
      <c r="C607" s="4" t="s">
        <v>45</v>
      </c>
      <c r="D607" s="4" t="s">
        <v>21451</v>
      </c>
      <c r="E607" s="4" t="s">
        <v>16811</v>
      </c>
      <c r="F607" s="4" t="s">
        <v>20929</v>
      </c>
      <c r="G607" s="4" t="s">
        <v>21907</v>
      </c>
      <c r="H607" s="4" t="n">
        <f aca="false">COUNTIF(Albums!$B$2:$B$2811,A607)</f>
        <v>2</v>
      </c>
      <c r="I607" s="2"/>
      <c r="J607" s="2"/>
      <c r="K607" s="4" t="s">
        <v>75</v>
      </c>
    </row>
    <row r="608" customFormat="false" ht="15" hidden="false" customHeight="false" outlineLevel="0" collapsed="false">
      <c r="A608" s="4" t="s">
        <v>266</v>
      </c>
      <c r="B608" s="4" t="s">
        <v>268</v>
      </c>
      <c r="C608" s="4" t="s">
        <v>45</v>
      </c>
      <c r="D608" s="4" t="s">
        <v>21755</v>
      </c>
      <c r="E608" s="4" t="s">
        <v>43</v>
      </c>
      <c r="F608" s="4" t="s">
        <v>20978</v>
      </c>
      <c r="G608" s="4" t="s">
        <v>265</v>
      </c>
      <c r="H608" s="4" t="n">
        <f aca="false">COUNTIF(Albums!$B$2:$B$2811,A608)</f>
        <v>1</v>
      </c>
      <c r="I608" s="2"/>
      <c r="J608" s="2"/>
      <c r="K608" s="4"/>
    </row>
    <row r="609" customFormat="false" ht="15" hidden="false" customHeight="false" outlineLevel="0" collapsed="false">
      <c r="A609" s="4" t="s">
        <v>3330</v>
      </c>
      <c r="B609" s="4" t="s">
        <v>1565</v>
      </c>
      <c r="C609" s="4" t="s">
        <v>472</v>
      </c>
      <c r="D609" s="4" t="s">
        <v>21350</v>
      </c>
      <c r="E609" s="4" t="s">
        <v>3111</v>
      </c>
      <c r="F609" s="4" t="s">
        <v>20978</v>
      </c>
      <c r="G609" s="4" t="s">
        <v>3329</v>
      </c>
      <c r="H609" s="4" t="n">
        <f aca="false">COUNTIF(Albums!$B$2:$B$2811,A609)</f>
        <v>1</v>
      </c>
      <c r="I609" s="2"/>
      <c r="J609" s="2"/>
      <c r="K609" s="4"/>
    </row>
    <row r="610" customFormat="false" ht="15" hidden="false" customHeight="false" outlineLevel="0" collapsed="false">
      <c r="A610" s="4" t="s">
        <v>20160</v>
      </c>
      <c r="B610" s="4" t="s">
        <v>20163</v>
      </c>
      <c r="C610" s="4" t="s">
        <v>472</v>
      </c>
      <c r="D610" s="4" t="s">
        <v>21270</v>
      </c>
      <c r="E610" s="4" t="s">
        <v>14242</v>
      </c>
      <c r="F610" s="4" t="s">
        <v>20929</v>
      </c>
      <c r="G610" s="4" t="s">
        <v>20159</v>
      </c>
      <c r="H610" s="4" t="n">
        <f aca="false">COUNTIF(Albums!$B$2:$B$2811,A610)</f>
        <v>1</v>
      </c>
      <c r="I610" s="2"/>
      <c r="J610" s="2"/>
      <c r="K610" s="4"/>
    </row>
    <row r="611" customFormat="false" ht="15" hidden="false" customHeight="false" outlineLevel="0" collapsed="false">
      <c r="A611" s="4" t="s">
        <v>14077</v>
      </c>
      <c r="B611" s="4" t="s">
        <v>307</v>
      </c>
      <c r="C611" s="4" t="s">
        <v>45</v>
      </c>
      <c r="D611" s="4" t="s">
        <v>21908</v>
      </c>
      <c r="E611" s="4" t="s">
        <v>8998</v>
      </c>
      <c r="F611" s="4" t="s">
        <v>20978</v>
      </c>
      <c r="G611" s="4" t="s">
        <v>21909</v>
      </c>
      <c r="H611" s="4" t="n">
        <f aca="false">COUNTIF(Albums!$B$2:$B$2811,A611)</f>
        <v>4</v>
      </c>
      <c r="I611" s="2"/>
      <c r="J611" s="2"/>
      <c r="K611" s="4"/>
    </row>
    <row r="612" customFormat="false" ht="15" hidden="false" customHeight="false" outlineLevel="0" collapsed="false">
      <c r="A612" s="4" t="s">
        <v>7050</v>
      </c>
      <c r="B612" s="4" t="s">
        <v>131</v>
      </c>
      <c r="C612" s="4" t="s">
        <v>45</v>
      </c>
      <c r="D612" s="4" t="s">
        <v>21910</v>
      </c>
      <c r="E612" s="4" t="s">
        <v>6705</v>
      </c>
      <c r="F612" s="4" t="s">
        <v>20978</v>
      </c>
      <c r="G612" s="4" t="s">
        <v>21911</v>
      </c>
      <c r="H612" s="4" t="n">
        <f aca="false">COUNTIF(Albums!$B$2:$B$2811,A612)</f>
        <v>3</v>
      </c>
      <c r="I612" s="2"/>
      <c r="J612" s="2"/>
      <c r="K612" s="4"/>
    </row>
    <row r="613" customFormat="false" ht="15" hidden="false" customHeight="false" outlineLevel="0" collapsed="false">
      <c r="A613" s="4" t="s">
        <v>7621</v>
      </c>
      <c r="B613" s="4" t="s">
        <v>1565</v>
      </c>
      <c r="C613" s="4" t="s">
        <v>472</v>
      </c>
      <c r="D613" s="4" t="s">
        <v>21912</v>
      </c>
      <c r="E613" s="4" t="s">
        <v>7423</v>
      </c>
      <c r="F613" s="4" t="s">
        <v>20978</v>
      </c>
      <c r="G613" s="4" t="s">
        <v>21913</v>
      </c>
      <c r="H613" s="4" t="n">
        <f aca="false">COUNTIF(Albums!$B$2:$B$2811,A613)</f>
        <v>4</v>
      </c>
      <c r="I613" s="2"/>
      <c r="J613" s="2"/>
      <c r="K613" s="4"/>
    </row>
    <row r="614" customFormat="false" ht="15" hidden="false" customHeight="false" outlineLevel="0" collapsed="false">
      <c r="A614" s="4" t="s">
        <v>145</v>
      </c>
      <c r="B614" s="4" t="s">
        <v>147</v>
      </c>
      <c r="C614" s="4" t="s">
        <v>93</v>
      </c>
      <c r="D614" s="4" t="s">
        <v>21327</v>
      </c>
      <c r="E614" s="4" t="s">
        <v>43</v>
      </c>
      <c r="F614" s="4" t="s">
        <v>20978</v>
      </c>
      <c r="G614" s="4" t="s">
        <v>144</v>
      </c>
      <c r="H614" s="4" t="n">
        <f aca="false">COUNTIF(Albums!$B$2:$B$2811,A614)</f>
        <v>1</v>
      </c>
      <c r="I614" s="2"/>
      <c r="J614" s="2"/>
      <c r="K614" s="4"/>
    </row>
    <row r="615" customFormat="false" ht="15" hidden="false" customHeight="false" outlineLevel="0" collapsed="false">
      <c r="A615" s="4" t="s">
        <v>922</v>
      </c>
      <c r="B615" s="4" t="s">
        <v>754</v>
      </c>
      <c r="C615" s="4" t="s">
        <v>753</v>
      </c>
      <c r="D615" s="4" t="s">
        <v>21351</v>
      </c>
      <c r="E615" s="4" t="s">
        <v>3378</v>
      </c>
      <c r="F615" s="4" t="s">
        <v>20978</v>
      </c>
      <c r="G615" s="4" t="s">
        <v>21914</v>
      </c>
      <c r="H615" s="4" t="n">
        <f aca="false">COUNTIF(Albums!$B$2:$B$2811,A615)</f>
        <v>6</v>
      </c>
      <c r="I615" s="2"/>
      <c r="J615" s="2"/>
      <c r="K615" s="4"/>
    </row>
    <row r="616" customFormat="false" ht="15" hidden="false" customHeight="false" outlineLevel="0" collapsed="false">
      <c r="A616" s="4" t="s">
        <v>10472</v>
      </c>
      <c r="B616" s="4" t="s">
        <v>3431</v>
      </c>
      <c r="C616" s="4" t="s">
        <v>352</v>
      </c>
      <c r="D616" s="4" t="s">
        <v>21432</v>
      </c>
      <c r="E616" s="4" t="s">
        <v>10381</v>
      </c>
      <c r="F616" s="4" t="s">
        <v>20978</v>
      </c>
      <c r="G616" s="4" t="s">
        <v>10471</v>
      </c>
      <c r="H616" s="4" t="n">
        <f aca="false">COUNTIF(Albums!$B$2:$B$2811,A616)</f>
        <v>1</v>
      </c>
      <c r="I616" s="2"/>
      <c r="J616" s="2"/>
      <c r="K616" s="4"/>
    </row>
    <row r="617" customFormat="false" ht="15" hidden="false" customHeight="false" outlineLevel="0" collapsed="false">
      <c r="A617" s="4" t="s">
        <v>13305</v>
      </c>
      <c r="B617" s="4" t="s">
        <v>13307</v>
      </c>
      <c r="C617" s="4" t="s">
        <v>887</v>
      </c>
      <c r="D617" s="4" t="s">
        <v>21285</v>
      </c>
      <c r="E617" s="4" t="s">
        <v>11394</v>
      </c>
      <c r="F617" s="4" t="s">
        <v>20929</v>
      </c>
      <c r="G617" s="4" t="s">
        <v>13304</v>
      </c>
      <c r="H617" s="4" t="n">
        <f aca="false">COUNTIF(Albums!$B$2:$B$2811,A617)</f>
        <v>1</v>
      </c>
      <c r="I617" s="2"/>
      <c r="J617" s="2"/>
      <c r="K617" s="4"/>
    </row>
    <row r="618" customFormat="false" ht="15" hidden="false" customHeight="false" outlineLevel="0" collapsed="false">
      <c r="A618" s="4" t="s">
        <v>4135</v>
      </c>
      <c r="B618" s="4" t="s">
        <v>4137</v>
      </c>
      <c r="C618" s="4" t="s">
        <v>516</v>
      </c>
      <c r="D618" s="4" t="s">
        <v>21580</v>
      </c>
      <c r="E618" s="4" t="s">
        <v>4052</v>
      </c>
      <c r="F618" s="4" t="s">
        <v>20978</v>
      </c>
      <c r="G618" s="4" t="s">
        <v>21915</v>
      </c>
      <c r="H618" s="4" t="n">
        <f aca="false">COUNTIF(Albums!$B$2:$B$2811,A618)</f>
        <v>2</v>
      </c>
      <c r="I618" s="2"/>
      <c r="J618" s="2"/>
      <c r="K618" s="4"/>
    </row>
    <row r="619" customFormat="false" ht="15" hidden="false" customHeight="false" outlineLevel="0" collapsed="false">
      <c r="A619" s="4" t="s">
        <v>6678</v>
      </c>
      <c r="B619" s="4" t="s">
        <v>6680</v>
      </c>
      <c r="C619" s="4" t="s">
        <v>753</v>
      </c>
      <c r="D619" s="4" t="s">
        <v>21586</v>
      </c>
      <c r="E619" s="4" t="s">
        <v>6450</v>
      </c>
      <c r="F619" s="4" t="s">
        <v>20978</v>
      </c>
      <c r="G619" s="4" t="s">
        <v>21916</v>
      </c>
      <c r="H619" s="4" t="n">
        <f aca="false">COUNTIF(Albums!$B$2:$B$2811,A619)</f>
        <v>2</v>
      </c>
      <c r="I619" s="2"/>
      <c r="J619" s="2"/>
      <c r="K619" s="4"/>
    </row>
    <row r="620" customFormat="false" ht="15" hidden="false" customHeight="false" outlineLevel="0" collapsed="false">
      <c r="A620" s="4" t="s">
        <v>17431</v>
      </c>
      <c r="B620" s="4" t="s">
        <v>2413</v>
      </c>
      <c r="C620" s="4" t="s">
        <v>45</v>
      </c>
      <c r="D620" s="4" t="s">
        <v>21369</v>
      </c>
      <c r="E620" s="4" t="s">
        <v>17379</v>
      </c>
      <c r="F620" s="4" t="s">
        <v>21186</v>
      </c>
      <c r="G620" s="4" t="s">
        <v>17430</v>
      </c>
      <c r="H620" s="4" t="n">
        <f aca="false">COUNTIF(Albums!$B$2:$B$2811,A620)</f>
        <v>1</v>
      </c>
      <c r="I620" s="2"/>
      <c r="J620" s="2"/>
      <c r="K620" s="4"/>
    </row>
    <row r="621" customFormat="false" ht="15" hidden="false" customHeight="false" outlineLevel="0" collapsed="false">
      <c r="A621" s="4" t="s">
        <v>16631</v>
      </c>
      <c r="B621" s="4" t="s">
        <v>353</v>
      </c>
      <c r="C621" s="4" t="s">
        <v>352</v>
      </c>
      <c r="D621" s="4" t="s">
        <v>21614</v>
      </c>
      <c r="E621" s="4" t="s">
        <v>14242</v>
      </c>
      <c r="F621" s="4" t="s">
        <v>20929</v>
      </c>
      <c r="G621" s="4" t="s">
        <v>21917</v>
      </c>
      <c r="H621" s="4" t="n">
        <f aca="false">COUNTIF(Albums!$B$2:$B$2811,A621)</f>
        <v>2</v>
      </c>
      <c r="I621" s="2"/>
      <c r="J621" s="2"/>
      <c r="K621" s="4" t="s">
        <v>75</v>
      </c>
    </row>
    <row r="622" customFormat="false" ht="15" hidden="false" customHeight="false" outlineLevel="0" collapsed="false">
      <c r="A622" s="4" t="s">
        <v>13058</v>
      </c>
      <c r="B622" s="4" t="s">
        <v>11576</v>
      </c>
      <c r="C622" s="4" t="s">
        <v>5550</v>
      </c>
      <c r="D622" s="4" t="s">
        <v>21435</v>
      </c>
      <c r="E622" s="4" t="s">
        <v>11394</v>
      </c>
      <c r="F622" s="4" t="s">
        <v>20929</v>
      </c>
      <c r="G622" s="4" t="s">
        <v>21918</v>
      </c>
      <c r="H622" s="4" t="n">
        <f aca="false">COUNTIF(Albums!$B$2:$B$2811,A622)</f>
        <v>3</v>
      </c>
      <c r="I622" s="2"/>
      <c r="J622" s="2"/>
      <c r="K622" s="4" t="s">
        <v>75</v>
      </c>
    </row>
    <row r="623" customFormat="false" ht="15" hidden="false" customHeight="false" outlineLevel="0" collapsed="false">
      <c r="A623" s="4" t="s">
        <v>18901</v>
      </c>
      <c r="B623" s="4" t="s">
        <v>1565</v>
      </c>
      <c r="C623" s="4" t="s">
        <v>472</v>
      </c>
      <c r="D623" s="4" t="s">
        <v>21788</v>
      </c>
      <c r="E623" s="4" t="s">
        <v>18841</v>
      </c>
      <c r="F623" s="4" t="s">
        <v>21186</v>
      </c>
      <c r="G623" s="4" t="s">
        <v>21919</v>
      </c>
      <c r="H623" s="4" t="n">
        <f aca="false">COUNTIF(Albums!$B$2:$B$2811,A623)</f>
        <v>2</v>
      </c>
      <c r="I623" s="2"/>
      <c r="J623" s="2"/>
      <c r="K623" s="4"/>
    </row>
    <row r="624" customFormat="false" ht="15" hidden="false" customHeight="false" outlineLevel="0" collapsed="false">
      <c r="A624" s="4" t="s">
        <v>18378</v>
      </c>
      <c r="B624" s="4" t="s">
        <v>10492</v>
      </c>
      <c r="C624" s="4" t="s">
        <v>10491</v>
      </c>
      <c r="D624" s="4" t="s">
        <v>21270</v>
      </c>
      <c r="E624" s="4" t="s">
        <v>11394</v>
      </c>
      <c r="F624" s="4" t="s">
        <v>20929</v>
      </c>
      <c r="G624" s="4" t="s">
        <v>18377</v>
      </c>
      <c r="H624" s="4" t="n">
        <f aca="false">COUNTIF(Albums!$B$2:$B$2811,A624)</f>
        <v>1</v>
      </c>
      <c r="I624" s="2"/>
      <c r="J624" s="2"/>
      <c r="K624" s="4"/>
    </row>
    <row r="625" customFormat="false" ht="15" hidden="false" customHeight="false" outlineLevel="0" collapsed="false">
      <c r="A625" s="4" t="s">
        <v>2107</v>
      </c>
      <c r="B625" s="4" t="s">
        <v>2109</v>
      </c>
      <c r="C625" s="4" t="s">
        <v>352</v>
      </c>
      <c r="D625" s="4" t="s">
        <v>21457</v>
      </c>
      <c r="E625" s="4" t="s">
        <v>1592</v>
      </c>
      <c r="F625" s="4" t="s">
        <v>20978</v>
      </c>
      <c r="G625" s="4" t="s">
        <v>21920</v>
      </c>
      <c r="H625" s="4" t="n">
        <f aca="false">COUNTIF(Albums!$B$2:$B$2811,A625)</f>
        <v>2</v>
      </c>
      <c r="I625" s="2"/>
      <c r="J625" s="2"/>
      <c r="K625" s="4"/>
    </row>
    <row r="626" customFormat="false" ht="15" hidden="false" customHeight="false" outlineLevel="0" collapsed="false">
      <c r="A626" s="4" t="s">
        <v>8579</v>
      </c>
      <c r="B626" s="4" t="s">
        <v>1565</v>
      </c>
      <c r="C626" s="4" t="s">
        <v>472</v>
      </c>
      <c r="D626" s="4" t="s">
        <v>21921</v>
      </c>
      <c r="E626" s="4" t="s">
        <v>8469</v>
      </c>
      <c r="F626" s="4" t="s">
        <v>20978</v>
      </c>
      <c r="G626" s="4" t="s">
        <v>21922</v>
      </c>
      <c r="H626" s="4" t="n">
        <f aca="false">COUNTIF(Albums!$B$2:$B$2811,A626)</f>
        <v>5</v>
      </c>
      <c r="I626" s="2"/>
      <c r="J626" s="2"/>
      <c r="K626" s="4"/>
    </row>
    <row r="627" customFormat="false" ht="15" hidden="false" customHeight="false" outlineLevel="0" collapsed="false">
      <c r="A627" s="4" t="s">
        <v>13591</v>
      </c>
      <c r="B627" s="4" t="s">
        <v>2084</v>
      </c>
      <c r="C627" s="4" t="s">
        <v>887</v>
      </c>
      <c r="D627" s="4" t="s">
        <v>21270</v>
      </c>
      <c r="E627" s="4" t="s">
        <v>1687</v>
      </c>
      <c r="F627" s="4" t="s">
        <v>20929</v>
      </c>
      <c r="G627" s="4" t="s">
        <v>13590</v>
      </c>
      <c r="H627" s="4" t="n">
        <f aca="false">COUNTIF(Albums!$B$2:$B$2811,A627)</f>
        <v>1</v>
      </c>
      <c r="I627" s="2"/>
      <c r="J627" s="2"/>
      <c r="K627" s="4"/>
    </row>
    <row r="628" customFormat="false" ht="15" hidden="false" customHeight="false" outlineLevel="0" collapsed="false">
      <c r="A628" s="4" t="s">
        <v>13487</v>
      </c>
      <c r="B628" s="4" t="s">
        <v>902</v>
      </c>
      <c r="C628" s="4" t="s">
        <v>93</v>
      </c>
      <c r="D628" s="4" t="s">
        <v>21278</v>
      </c>
      <c r="E628" s="4" t="s">
        <v>1687</v>
      </c>
      <c r="F628" s="4" t="s">
        <v>20929</v>
      </c>
      <c r="G628" s="4" t="s">
        <v>13486</v>
      </c>
      <c r="H628" s="4" t="n">
        <f aca="false">COUNTIF(Albums!$B$2:$B$2811,A628)</f>
        <v>1</v>
      </c>
      <c r="I628" s="2"/>
      <c r="J628" s="2"/>
      <c r="K628" s="4"/>
    </row>
    <row r="629" customFormat="false" ht="15" hidden="false" customHeight="false" outlineLevel="0" collapsed="false">
      <c r="A629" s="4" t="s">
        <v>17875</v>
      </c>
      <c r="B629" s="4" t="s">
        <v>17877</v>
      </c>
      <c r="C629" s="4" t="s">
        <v>5550</v>
      </c>
      <c r="D629" s="4" t="s">
        <v>21272</v>
      </c>
      <c r="E629" s="4" t="s">
        <v>16811</v>
      </c>
      <c r="F629" s="4" t="s">
        <v>20929</v>
      </c>
      <c r="G629" s="4" t="s">
        <v>17874</v>
      </c>
      <c r="H629" s="4" t="n">
        <f aca="false">COUNTIF(Albums!$B$2:$B$2811,A629)</f>
        <v>1</v>
      </c>
      <c r="I629" s="2"/>
      <c r="J629" s="2"/>
      <c r="K629" s="4" t="s">
        <v>75</v>
      </c>
    </row>
    <row r="630" customFormat="false" ht="15" hidden="false" customHeight="false" outlineLevel="0" collapsed="false">
      <c r="A630" s="4" t="s">
        <v>737</v>
      </c>
      <c r="B630" s="4" t="s">
        <v>353</v>
      </c>
      <c r="C630" s="4" t="s">
        <v>352</v>
      </c>
      <c r="D630" s="4" t="s">
        <v>21638</v>
      </c>
      <c r="E630" s="4" t="s">
        <v>470</v>
      </c>
      <c r="F630" s="4" t="s">
        <v>20978</v>
      </c>
      <c r="G630" s="4" t="s">
        <v>21923</v>
      </c>
      <c r="H630" s="4" t="n">
        <f aca="false">COUNTIF(Albums!$B$2:$B$2811,A630)</f>
        <v>2</v>
      </c>
      <c r="I630" s="2"/>
      <c r="J630" s="2"/>
      <c r="K630" s="4"/>
    </row>
    <row r="631" customFormat="false" ht="15" hidden="false" customHeight="false" outlineLevel="0" collapsed="false">
      <c r="A631" s="4" t="s">
        <v>19520</v>
      </c>
      <c r="B631" s="4" t="s">
        <v>316</v>
      </c>
      <c r="C631" s="4" t="s">
        <v>753</v>
      </c>
      <c r="D631" s="4" t="s">
        <v>21270</v>
      </c>
      <c r="E631" s="4" t="s">
        <v>11546</v>
      </c>
      <c r="F631" s="4" t="s">
        <v>20929</v>
      </c>
      <c r="G631" s="4" t="s">
        <v>19519</v>
      </c>
      <c r="H631" s="4" t="n">
        <f aca="false">COUNTIF(Albums!$B$2:$B$2811,A631)</f>
        <v>1</v>
      </c>
      <c r="I631" s="2"/>
      <c r="J631" s="2"/>
      <c r="K631" s="4"/>
    </row>
    <row r="632" customFormat="false" ht="15" hidden="false" customHeight="false" outlineLevel="0" collapsed="false">
      <c r="A632" s="4" t="s">
        <v>17049</v>
      </c>
      <c r="B632" s="4" t="s">
        <v>17051</v>
      </c>
      <c r="C632" s="4" t="s">
        <v>93</v>
      </c>
      <c r="D632" s="4" t="s">
        <v>21875</v>
      </c>
      <c r="E632" s="4" t="s">
        <v>1687</v>
      </c>
      <c r="F632" s="4" t="s">
        <v>20929</v>
      </c>
      <c r="G632" s="4" t="s">
        <v>21924</v>
      </c>
      <c r="H632" s="4" t="n">
        <f aca="false">COUNTIF(Albums!$B$2:$B$2811,A632)</f>
        <v>3</v>
      </c>
      <c r="I632" s="2"/>
      <c r="J632" s="2"/>
      <c r="K632" s="4" t="s">
        <v>75</v>
      </c>
    </row>
    <row r="633" customFormat="false" ht="15" hidden="false" customHeight="false" outlineLevel="0" collapsed="false">
      <c r="A633" s="4" t="s">
        <v>2824</v>
      </c>
      <c r="B633" s="4" t="s">
        <v>1565</v>
      </c>
      <c r="C633" s="4" t="s">
        <v>472</v>
      </c>
      <c r="D633" s="4" t="s">
        <v>21271</v>
      </c>
      <c r="E633" s="4" t="s">
        <v>2721</v>
      </c>
      <c r="F633" s="4" t="s">
        <v>20978</v>
      </c>
      <c r="G633" s="4" t="s">
        <v>2823</v>
      </c>
      <c r="H633" s="4" t="n">
        <f aca="false">COUNTIF(Albums!$B$2:$B$2811,A633)</f>
        <v>1</v>
      </c>
      <c r="I633" s="2"/>
      <c r="J633" s="2"/>
      <c r="K633" s="4"/>
    </row>
    <row r="634" customFormat="false" ht="15" hidden="false" customHeight="false" outlineLevel="0" collapsed="false">
      <c r="A634" s="4" t="s">
        <v>3182</v>
      </c>
      <c r="B634" s="4" t="s">
        <v>1565</v>
      </c>
      <c r="C634" s="4" t="s">
        <v>472</v>
      </c>
      <c r="D634" s="4" t="s">
        <v>21925</v>
      </c>
      <c r="E634" s="4" t="s">
        <v>3111</v>
      </c>
      <c r="F634" s="4" t="s">
        <v>20978</v>
      </c>
      <c r="G634" s="4" t="s">
        <v>21926</v>
      </c>
      <c r="H634" s="4" t="n">
        <f aca="false">COUNTIF(Albums!$B$2:$B$2811,A634)</f>
        <v>4</v>
      </c>
      <c r="I634" s="2"/>
      <c r="J634" s="2"/>
      <c r="K634" s="4"/>
    </row>
    <row r="635" customFormat="false" ht="15" hidden="false" customHeight="false" outlineLevel="0" collapsed="false">
      <c r="A635" s="4" t="s">
        <v>4767</v>
      </c>
      <c r="B635" s="4" t="s">
        <v>4509</v>
      </c>
      <c r="C635" s="4" t="s">
        <v>2133</v>
      </c>
      <c r="D635" s="4" t="s">
        <v>21291</v>
      </c>
      <c r="E635" s="4" t="s">
        <v>4508</v>
      </c>
      <c r="F635" s="4" t="s">
        <v>20978</v>
      </c>
      <c r="G635" s="4" t="s">
        <v>4766</v>
      </c>
      <c r="H635" s="4" t="n">
        <f aca="false">COUNTIF(Albums!$B$2:$B$2811,A635)</f>
        <v>1</v>
      </c>
      <c r="I635" s="2"/>
      <c r="J635" s="2"/>
      <c r="K635" s="4"/>
    </row>
    <row r="636" customFormat="false" ht="15" hidden="false" customHeight="false" outlineLevel="0" collapsed="false">
      <c r="A636" s="4" t="s">
        <v>9759</v>
      </c>
      <c r="B636" s="4" t="s">
        <v>353</v>
      </c>
      <c r="C636" s="4" t="s">
        <v>352</v>
      </c>
      <c r="D636" s="4" t="s">
        <v>21927</v>
      </c>
      <c r="E636" s="4" t="s">
        <v>9653</v>
      </c>
      <c r="F636" s="4" t="s">
        <v>20978</v>
      </c>
      <c r="G636" s="4" t="s">
        <v>21928</v>
      </c>
      <c r="H636" s="4" t="n">
        <f aca="false">COUNTIF(Albums!$B$2:$B$2811,A636)</f>
        <v>2</v>
      </c>
      <c r="I636" s="2"/>
      <c r="J636" s="2"/>
      <c r="K636" s="4"/>
    </row>
    <row r="637" customFormat="false" ht="15" hidden="false" customHeight="false" outlineLevel="0" collapsed="false">
      <c r="A637" s="4" t="s">
        <v>8003</v>
      </c>
      <c r="B637" s="4" t="s">
        <v>131</v>
      </c>
      <c r="C637" s="4" t="s">
        <v>45</v>
      </c>
      <c r="D637" s="4" t="s">
        <v>21929</v>
      </c>
      <c r="E637" s="4" t="s">
        <v>7783</v>
      </c>
      <c r="F637" s="4" t="s">
        <v>20978</v>
      </c>
      <c r="G637" s="4" t="s">
        <v>21930</v>
      </c>
      <c r="H637" s="4" t="n">
        <f aca="false">COUNTIF(Albums!$B$2:$B$2811,A637)</f>
        <v>4</v>
      </c>
      <c r="I637" s="2"/>
      <c r="J637" s="2"/>
      <c r="K637" s="4"/>
    </row>
    <row r="638" customFormat="false" ht="15" hidden="false" customHeight="false" outlineLevel="0" collapsed="false">
      <c r="A638" s="4" t="s">
        <v>3088</v>
      </c>
      <c r="B638" s="4" t="s">
        <v>3090</v>
      </c>
      <c r="C638" s="4" t="s">
        <v>472</v>
      </c>
      <c r="D638" s="4" t="s">
        <v>21350</v>
      </c>
      <c r="E638" s="4" t="s">
        <v>2721</v>
      </c>
      <c r="F638" s="4" t="s">
        <v>20978</v>
      </c>
      <c r="G638" s="4" t="s">
        <v>3087</v>
      </c>
      <c r="H638" s="4" t="n">
        <f aca="false">COUNTIF(Albums!$B$2:$B$2811,A638)</f>
        <v>1</v>
      </c>
      <c r="I638" s="2"/>
      <c r="J638" s="2"/>
      <c r="K638" s="4"/>
    </row>
    <row r="639" customFormat="false" ht="15" hidden="false" customHeight="false" outlineLevel="0" collapsed="false">
      <c r="A639" s="4" t="s">
        <v>19590</v>
      </c>
      <c r="B639" s="4" t="s">
        <v>19592</v>
      </c>
      <c r="C639" s="4" t="s">
        <v>887</v>
      </c>
      <c r="D639" s="4" t="s">
        <v>21278</v>
      </c>
      <c r="E639" s="4" t="s">
        <v>1687</v>
      </c>
      <c r="F639" s="4" t="s">
        <v>20929</v>
      </c>
      <c r="G639" s="4" t="s">
        <v>19589</v>
      </c>
      <c r="H639" s="4" t="n">
        <f aca="false">COUNTIF(Albums!$B$2:$B$2811,A639)</f>
        <v>1</v>
      </c>
      <c r="I639" s="2"/>
      <c r="J639" s="2"/>
      <c r="K639" s="4"/>
    </row>
    <row r="640" customFormat="false" ht="15" hidden="false" customHeight="false" outlineLevel="0" collapsed="false">
      <c r="A640" s="4" t="s">
        <v>1230</v>
      </c>
      <c r="B640" s="4" t="s">
        <v>1113</v>
      </c>
      <c r="C640" s="4" t="s">
        <v>753</v>
      </c>
      <c r="D640" s="4" t="s">
        <v>21361</v>
      </c>
      <c r="E640" s="4" t="s">
        <v>1045</v>
      </c>
      <c r="F640" s="4" t="s">
        <v>20978</v>
      </c>
      <c r="G640" s="4" t="s">
        <v>1229</v>
      </c>
      <c r="H640" s="4" t="n">
        <f aca="false">COUNTIF(Albums!$B$2:$B$2811,A640)</f>
        <v>1</v>
      </c>
      <c r="I640" s="2"/>
      <c r="J640" s="2"/>
      <c r="K640" s="4"/>
    </row>
    <row r="641" customFormat="false" ht="15" hidden="false" customHeight="false" outlineLevel="0" collapsed="false">
      <c r="A641" s="4" t="s">
        <v>4196</v>
      </c>
      <c r="B641" s="4" t="s">
        <v>1696</v>
      </c>
      <c r="C641" s="4" t="s">
        <v>472</v>
      </c>
      <c r="D641" s="4" t="s">
        <v>21801</v>
      </c>
      <c r="E641" s="4" t="s">
        <v>4052</v>
      </c>
      <c r="F641" s="4" t="s">
        <v>20978</v>
      </c>
      <c r="G641" s="4" t="s">
        <v>4195</v>
      </c>
      <c r="H641" s="4" t="n">
        <f aca="false">COUNTIF(Albums!$B$2:$B$2811,A641)</f>
        <v>1</v>
      </c>
      <c r="I641" s="2"/>
      <c r="J641" s="2"/>
      <c r="K641" s="4"/>
    </row>
    <row r="642" customFormat="false" ht="15" hidden="false" customHeight="false" outlineLevel="0" collapsed="false">
      <c r="A642" s="4" t="s">
        <v>7697</v>
      </c>
      <c r="B642" s="4" t="s">
        <v>316</v>
      </c>
      <c r="C642" s="4" t="s">
        <v>753</v>
      </c>
      <c r="D642" s="4" t="s">
        <v>21835</v>
      </c>
      <c r="E642" s="4" t="s">
        <v>7423</v>
      </c>
      <c r="F642" s="4" t="s">
        <v>20978</v>
      </c>
      <c r="G642" s="4" t="s">
        <v>21931</v>
      </c>
      <c r="H642" s="4" t="n">
        <f aca="false">COUNTIF(Albums!$B$2:$B$2811,A642)</f>
        <v>4</v>
      </c>
      <c r="I642" s="2"/>
      <c r="J642" s="2"/>
      <c r="K642" s="4"/>
    </row>
    <row r="643" customFormat="false" ht="15" hidden="false" customHeight="false" outlineLevel="0" collapsed="false">
      <c r="A643" s="4" t="s">
        <v>8839</v>
      </c>
      <c r="B643" s="4" t="s">
        <v>316</v>
      </c>
      <c r="C643" s="4" t="s">
        <v>753</v>
      </c>
      <c r="D643" s="4" t="s">
        <v>21932</v>
      </c>
      <c r="E643" s="4" t="s">
        <v>8781</v>
      </c>
      <c r="F643" s="4" t="s">
        <v>20978</v>
      </c>
      <c r="G643" s="4" t="s">
        <v>21933</v>
      </c>
      <c r="H643" s="4" t="n">
        <f aca="false">COUNTIF(Albums!$B$2:$B$2811,A643)</f>
        <v>8</v>
      </c>
      <c r="I643" s="2"/>
      <c r="J643" s="2"/>
      <c r="K643" s="4"/>
    </row>
    <row r="644" customFormat="false" ht="15" hidden="false" customHeight="false" outlineLevel="0" collapsed="false">
      <c r="A644" s="4" t="s">
        <v>18386</v>
      </c>
      <c r="B644" s="4" t="s">
        <v>131</v>
      </c>
      <c r="C644" s="4" t="s">
        <v>45</v>
      </c>
      <c r="D644" s="4" t="s">
        <v>21369</v>
      </c>
      <c r="E644" s="4" t="s">
        <v>14242</v>
      </c>
      <c r="F644" s="4" t="s">
        <v>20929</v>
      </c>
      <c r="G644" s="4" t="s">
        <v>18385</v>
      </c>
      <c r="H644" s="4" t="n">
        <f aca="false">COUNTIF(Albums!$B$2:$B$2811,A644)</f>
        <v>1</v>
      </c>
      <c r="I644" s="2"/>
      <c r="J644" s="2"/>
      <c r="K644" s="4"/>
    </row>
    <row r="645" customFormat="false" ht="15" hidden="false" customHeight="false" outlineLevel="0" collapsed="false">
      <c r="A645" s="4" t="s">
        <v>110</v>
      </c>
      <c r="B645" s="4" t="s">
        <v>114</v>
      </c>
      <c r="C645" s="4" t="s">
        <v>45</v>
      </c>
      <c r="D645" s="4" t="s">
        <v>21934</v>
      </c>
      <c r="E645" s="4" t="s">
        <v>43</v>
      </c>
      <c r="F645" s="4" t="s">
        <v>20978</v>
      </c>
      <c r="G645" s="4" t="s">
        <v>21935</v>
      </c>
      <c r="H645" s="4" t="n">
        <f aca="false">COUNTIF(Albums!$B$2:$B$2811,A645)</f>
        <v>2</v>
      </c>
      <c r="I645" s="2"/>
      <c r="J645" s="2"/>
      <c r="K645" s="4"/>
    </row>
    <row r="646" customFormat="false" ht="15" hidden="false" customHeight="false" outlineLevel="0" collapsed="false">
      <c r="A646" s="4" t="s">
        <v>19358</v>
      </c>
      <c r="B646" s="4" t="s">
        <v>1164</v>
      </c>
      <c r="C646" s="4" t="s">
        <v>45</v>
      </c>
      <c r="D646" s="4" t="s">
        <v>21342</v>
      </c>
      <c r="E646" s="4" t="s">
        <v>3378</v>
      </c>
      <c r="F646" s="4" t="s">
        <v>20978</v>
      </c>
      <c r="G646" s="4" t="s">
        <v>19357</v>
      </c>
      <c r="H646" s="4" t="n">
        <f aca="false">COUNTIF(Albums!$B$2:$B$2811,A646)</f>
        <v>1</v>
      </c>
      <c r="I646" s="2"/>
      <c r="J646" s="2"/>
      <c r="K646" s="4"/>
    </row>
    <row r="647" customFormat="false" ht="15" hidden="false" customHeight="false" outlineLevel="0" collapsed="false">
      <c r="A647" s="4" t="s">
        <v>19599</v>
      </c>
      <c r="B647" s="4" t="s">
        <v>19601</v>
      </c>
      <c r="C647" s="4" t="s">
        <v>887</v>
      </c>
      <c r="D647" s="4" t="s">
        <v>21270</v>
      </c>
      <c r="E647" s="4" t="s">
        <v>1687</v>
      </c>
      <c r="F647" s="4" t="s">
        <v>20929</v>
      </c>
      <c r="G647" s="4" t="s">
        <v>19598</v>
      </c>
      <c r="H647" s="4" t="n">
        <f aca="false">COUNTIF(Albums!$B$2:$B$2811,A647)</f>
        <v>1</v>
      </c>
      <c r="I647" s="2"/>
      <c r="J647" s="2"/>
      <c r="K647" s="4"/>
    </row>
    <row r="648" customFormat="false" ht="15" hidden="false" customHeight="false" outlineLevel="0" collapsed="false">
      <c r="A648" s="4" t="s">
        <v>1625</v>
      </c>
      <c r="B648" s="4" t="s">
        <v>1628</v>
      </c>
      <c r="C648" s="4" t="s">
        <v>352</v>
      </c>
      <c r="D648" s="4" t="s">
        <v>21936</v>
      </c>
      <c r="E648" s="4" t="s">
        <v>1592</v>
      </c>
      <c r="F648" s="4" t="s">
        <v>20978</v>
      </c>
      <c r="G648" s="4" t="s">
        <v>21937</v>
      </c>
      <c r="H648" s="4" t="n">
        <f aca="false">COUNTIF(Albums!$B$2:$B$2811,A648)</f>
        <v>9</v>
      </c>
      <c r="I648" s="2"/>
      <c r="J648" s="2"/>
      <c r="K648" s="4" t="s">
        <v>75</v>
      </c>
    </row>
    <row r="649" customFormat="false" ht="15" hidden="false" customHeight="false" outlineLevel="0" collapsed="false">
      <c r="A649" s="4" t="s">
        <v>20795</v>
      </c>
      <c r="B649" s="4" t="s">
        <v>2123</v>
      </c>
      <c r="C649" s="4" t="s">
        <v>753</v>
      </c>
      <c r="D649" s="4" t="s">
        <v>21484</v>
      </c>
      <c r="E649" s="4" t="s">
        <v>9972</v>
      </c>
      <c r="F649" s="4" t="s">
        <v>20978</v>
      </c>
      <c r="G649" s="4" t="s">
        <v>20794</v>
      </c>
      <c r="H649" s="4" t="n">
        <f aca="false">COUNTIF(Albums!$B$2:$B$2811,A649)</f>
        <v>1</v>
      </c>
      <c r="I649" s="2"/>
      <c r="J649" s="2"/>
      <c r="K649" s="4"/>
    </row>
    <row r="650" customFormat="false" ht="15" hidden="false" customHeight="false" outlineLevel="0" collapsed="false">
      <c r="A650" s="4" t="s">
        <v>9141</v>
      </c>
      <c r="B650" s="4" t="s">
        <v>167</v>
      </c>
      <c r="C650" s="4" t="s">
        <v>45</v>
      </c>
      <c r="D650" s="4" t="s">
        <v>21938</v>
      </c>
      <c r="E650" s="4" t="s">
        <v>8998</v>
      </c>
      <c r="F650" s="4" t="s">
        <v>20978</v>
      </c>
      <c r="G650" s="4" t="s">
        <v>21939</v>
      </c>
      <c r="H650" s="4" t="n">
        <f aca="false">COUNTIF(Albums!$B$2:$B$2811,A650)</f>
        <v>11</v>
      </c>
      <c r="I650" s="2"/>
      <c r="J650" s="2"/>
      <c r="K650" s="4"/>
    </row>
    <row r="651" customFormat="false" ht="15" hidden="false" customHeight="false" outlineLevel="0" collapsed="false">
      <c r="A651" s="4" t="s">
        <v>2158</v>
      </c>
      <c r="B651" s="4" t="s">
        <v>1565</v>
      </c>
      <c r="C651" s="4" t="s">
        <v>45</v>
      </c>
      <c r="D651" s="4" t="s">
        <v>21940</v>
      </c>
      <c r="E651" s="4" t="s">
        <v>2160</v>
      </c>
      <c r="F651" s="4" t="s">
        <v>20978</v>
      </c>
      <c r="G651" s="4" t="s">
        <v>21941</v>
      </c>
      <c r="H651" s="4" t="n">
        <f aca="false">COUNTIF(Albums!$B$2:$B$2811,A651)</f>
        <v>8</v>
      </c>
      <c r="I651" s="2"/>
      <c r="J651" s="2"/>
      <c r="K651" s="4" t="s">
        <v>75</v>
      </c>
    </row>
    <row r="652" customFormat="false" ht="15" hidden="false" customHeight="false" outlineLevel="0" collapsed="false">
      <c r="A652" s="4" t="s">
        <v>19759</v>
      </c>
      <c r="B652" s="4" t="s">
        <v>353</v>
      </c>
      <c r="C652" s="4" t="s">
        <v>352</v>
      </c>
      <c r="D652" s="4" t="s">
        <v>21278</v>
      </c>
      <c r="E652" s="4" t="s">
        <v>11394</v>
      </c>
      <c r="F652" s="4" t="s">
        <v>20929</v>
      </c>
      <c r="G652" s="4" t="s">
        <v>19758</v>
      </c>
      <c r="H652" s="4" t="n">
        <f aca="false">COUNTIF(Albums!$B$2:$B$2811,A652)</f>
        <v>1</v>
      </c>
      <c r="I652" s="2"/>
      <c r="J652" s="2"/>
      <c r="K652" s="4"/>
    </row>
    <row r="653" customFormat="false" ht="15" hidden="false" customHeight="false" outlineLevel="0" collapsed="false">
      <c r="A653" s="4" t="s">
        <v>17175</v>
      </c>
      <c r="B653" s="4" t="s">
        <v>131</v>
      </c>
      <c r="C653" s="4" t="s">
        <v>45</v>
      </c>
      <c r="D653" s="4" t="s">
        <v>21564</v>
      </c>
      <c r="E653" s="4" t="s">
        <v>17094</v>
      </c>
      <c r="F653" s="4" t="s">
        <v>21186</v>
      </c>
      <c r="G653" s="4" t="s">
        <v>17174</v>
      </c>
      <c r="H653" s="4" t="n">
        <f aca="false">COUNTIF(Albums!$B$2:$B$2811,A653)</f>
        <v>1</v>
      </c>
      <c r="I653" s="2"/>
      <c r="J653" s="2"/>
      <c r="K653" s="4"/>
    </row>
    <row r="654" customFormat="false" ht="15" hidden="false" customHeight="false" outlineLevel="0" collapsed="false">
      <c r="A654" s="4" t="s">
        <v>13216</v>
      </c>
      <c r="B654" s="4" t="s">
        <v>1565</v>
      </c>
      <c r="C654" s="4" t="s">
        <v>472</v>
      </c>
      <c r="D654" s="4" t="s">
        <v>21270</v>
      </c>
      <c r="E654" s="4" t="s">
        <v>11394</v>
      </c>
      <c r="F654" s="4" t="s">
        <v>20929</v>
      </c>
      <c r="G654" s="4" t="s">
        <v>13215</v>
      </c>
      <c r="H654" s="4" t="n">
        <f aca="false">COUNTIF(Albums!$B$2:$B$2811,A654)</f>
        <v>1</v>
      </c>
      <c r="I654" s="2"/>
      <c r="J654" s="2"/>
      <c r="K654" s="4"/>
    </row>
    <row r="655" customFormat="false" ht="15" hidden="false" customHeight="false" outlineLevel="0" collapsed="false">
      <c r="A655" s="4" t="s">
        <v>17325</v>
      </c>
      <c r="B655" s="4" t="s">
        <v>1196</v>
      </c>
      <c r="C655" s="4" t="s">
        <v>753</v>
      </c>
      <c r="D655" s="4" t="s">
        <v>21660</v>
      </c>
      <c r="E655" s="4" t="s">
        <v>17300</v>
      </c>
      <c r="F655" s="4" t="s">
        <v>21186</v>
      </c>
      <c r="G655" s="4" t="s">
        <v>17324</v>
      </c>
      <c r="H655" s="4" t="n">
        <f aca="false">COUNTIF(Albums!$B$2:$B$2811,A655)</f>
        <v>1</v>
      </c>
      <c r="I655" s="2"/>
      <c r="J655" s="2"/>
      <c r="K655" s="4"/>
    </row>
    <row r="656" customFormat="false" ht="15" hidden="false" customHeight="false" outlineLevel="0" collapsed="false">
      <c r="A656" s="4" t="s">
        <v>17909</v>
      </c>
      <c r="B656" s="4" t="s">
        <v>10674</v>
      </c>
      <c r="C656" s="4" t="s">
        <v>887</v>
      </c>
      <c r="D656" s="4" t="s">
        <v>21384</v>
      </c>
      <c r="E656" s="4" t="s">
        <v>18463</v>
      </c>
      <c r="F656" s="4" t="s">
        <v>21186</v>
      </c>
      <c r="G656" s="4" t="s">
        <v>18530</v>
      </c>
      <c r="H656" s="4" t="n">
        <f aca="false">COUNTIF(Albums!$B$2:$B$2811,A656)</f>
        <v>1</v>
      </c>
      <c r="I656" s="2"/>
      <c r="J656" s="2"/>
      <c r="K656" s="4"/>
    </row>
    <row r="657" customFormat="false" ht="15" hidden="false" customHeight="false" outlineLevel="0" collapsed="false">
      <c r="A657" s="4" t="s">
        <v>13224</v>
      </c>
      <c r="B657" s="4" t="s">
        <v>11575</v>
      </c>
      <c r="C657" s="4" t="s">
        <v>5550</v>
      </c>
      <c r="D657" s="4" t="s">
        <v>21270</v>
      </c>
      <c r="E657" s="4" t="s">
        <v>11394</v>
      </c>
      <c r="F657" s="4" t="s">
        <v>20929</v>
      </c>
      <c r="G657" s="4" t="s">
        <v>13223</v>
      </c>
      <c r="H657" s="4" t="n">
        <f aca="false">COUNTIF(Albums!$B$2:$B$2811,A657)</f>
        <v>1</v>
      </c>
      <c r="I657" s="2"/>
      <c r="J657" s="2"/>
      <c r="K657" s="4"/>
    </row>
    <row r="658" customFormat="false" ht="15" hidden="false" customHeight="false" outlineLevel="0" collapsed="false">
      <c r="A658" s="4" t="s">
        <v>14802</v>
      </c>
      <c r="B658" s="4" t="s">
        <v>6394</v>
      </c>
      <c r="C658" s="4" t="s">
        <v>352</v>
      </c>
      <c r="D658" s="4" t="s">
        <v>21942</v>
      </c>
      <c r="E658" s="4" t="s">
        <v>14012</v>
      </c>
      <c r="F658" s="4" t="s">
        <v>20978</v>
      </c>
      <c r="G658" s="4" t="s">
        <v>21943</v>
      </c>
      <c r="H658" s="4" t="n">
        <f aca="false">COUNTIF(Albums!$B$2:$B$2811,A658)</f>
        <v>5</v>
      </c>
      <c r="I658" s="2"/>
      <c r="J658" s="2"/>
      <c r="K658" s="4"/>
    </row>
    <row r="659" customFormat="false" ht="15" hidden="false" customHeight="false" outlineLevel="0" collapsed="false">
      <c r="A659" s="4" t="s">
        <v>4955</v>
      </c>
      <c r="B659" s="4" t="s">
        <v>4957</v>
      </c>
      <c r="C659" s="4" t="s">
        <v>93</v>
      </c>
      <c r="D659" s="4" t="s">
        <v>21497</v>
      </c>
      <c r="E659" s="4" t="s">
        <v>4890</v>
      </c>
      <c r="F659" s="4" t="s">
        <v>20978</v>
      </c>
      <c r="G659" s="4" t="s">
        <v>21944</v>
      </c>
      <c r="H659" s="4" t="n">
        <f aca="false">COUNTIF(Albums!$B$2:$B$2811,A659)</f>
        <v>4</v>
      </c>
      <c r="I659" s="2"/>
      <c r="J659" s="2"/>
      <c r="K659" s="4"/>
    </row>
    <row r="660" customFormat="false" ht="15" hidden="false" customHeight="false" outlineLevel="0" collapsed="false">
      <c r="A660" s="4" t="s">
        <v>8506</v>
      </c>
      <c r="B660" s="4" t="s">
        <v>8508</v>
      </c>
      <c r="C660" s="4" t="s">
        <v>45</v>
      </c>
      <c r="D660" s="4" t="s">
        <v>21385</v>
      </c>
      <c r="E660" s="4" t="s">
        <v>8469</v>
      </c>
      <c r="F660" s="4" t="s">
        <v>20978</v>
      </c>
      <c r="G660" s="4" t="s">
        <v>21945</v>
      </c>
      <c r="H660" s="4" t="n">
        <f aca="false">COUNTIF(Albums!$B$2:$B$2811,A660)</f>
        <v>6</v>
      </c>
      <c r="I660" s="2"/>
      <c r="J660" s="2"/>
      <c r="K660" s="4" t="s">
        <v>75</v>
      </c>
    </row>
    <row r="661" customFormat="false" ht="15" hidden="false" customHeight="false" outlineLevel="0" collapsed="false">
      <c r="A661" s="4" t="s">
        <v>17783</v>
      </c>
      <c r="B661" s="4" t="s">
        <v>17785</v>
      </c>
      <c r="C661" s="4" t="s">
        <v>887</v>
      </c>
      <c r="D661" s="4" t="s">
        <v>21946</v>
      </c>
      <c r="E661" s="4" t="s">
        <v>16811</v>
      </c>
      <c r="F661" s="4" t="s">
        <v>20929</v>
      </c>
      <c r="G661" s="4" t="s">
        <v>21947</v>
      </c>
      <c r="H661" s="4" t="n">
        <f aca="false">COUNTIF(Albums!$B$2:$B$2811,A661)</f>
        <v>4</v>
      </c>
      <c r="I661" s="2"/>
      <c r="J661" s="2"/>
      <c r="K661" s="4" t="s">
        <v>75</v>
      </c>
    </row>
    <row r="662" customFormat="false" ht="15" hidden="false" customHeight="false" outlineLevel="0" collapsed="false">
      <c r="A662" s="4" t="s">
        <v>19198</v>
      </c>
      <c r="B662" s="4" t="s">
        <v>353</v>
      </c>
      <c r="C662" s="4" t="s">
        <v>352</v>
      </c>
      <c r="D662" s="4" t="s">
        <v>21285</v>
      </c>
      <c r="E662" s="4" t="s">
        <v>11394</v>
      </c>
      <c r="F662" s="4" t="s">
        <v>20929</v>
      </c>
      <c r="G662" s="4" t="s">
        <v>19197</v>
      </c>
      <c r="H662" s="4" t="n">
        <f aca="false">COUNTIF(Albums!$B$2:$B$2811,A662)</f>
        <v>1</v>
      </c>
      <c r="I662" s="2"/>
      <c r="J662" s="2"/>
      <c r="K662" s="4"/>
    </row>
    <row r="663" customFormat="false" ht="15" hidden="false" customHeight="false" outlineLevel="0" collapsed="false">
      <c r="A663" s="4" t="s">
        <v>13050</v>
      </c>
      <c r="B663" s="4" t="s">
        <v>13043</v>
      </c>
      <c r="C663" s="4" t="s">
        <v>472</v>
      </c>
      <c r="D663" s="4" t="s">
        <v>21278</v>
      </c>
      <c r="E663" s="4" t="s">
        <v>11394</v>
      </c>
      <c r="F663" s="4" t="s">
        <v>20929</v>
      </c>
      <c r="G663" s="4" t="s">
        <v>13049</v>
      </c>
      <c r="H663" s="4" t="n">
        <f aca="false">COUNTIF(Albums!$B$2:$B$2811,A663)</f>
        <v>1</v>
      </c>
      <c r="I663" s="2"/>
      <c r="J663" s="2"/>
      <c r="K663" s="4" t="s">
        <v>75</v>
      </c>
    </row>
    <row r="664" customFormat="false" ht="15" hidden="false" customHeight="false" outlineLevel="0" collapsed="false">
      <c r="A664" s="4" t="s">
        <v>13599</v>
      </c>
      <c r="B664" s="4" t="s">
        <v>353</v>
      </c>
      <c r="C664" s="4" t="s">
        <v>352</v>
      </c>
      <c r="D664" s="4" t="s">
        <v>21948</v>
      </c>
      <c r="E664" s="4" t="s">
        <v>350</v>
      </c>
      <c r="F664" s="4" t="s">
        <v>20978</v>
      </c>
      <c r="G664" s="4" t="s">
        <v>21949</v>
      </c>
      <c r="H664" s="4" t="n">
        <f aca="false">COUNTIF(Albums!$B$2:$B$2811,A664)</f>
        <v>5</v>
      </c>
      <c r="I664" s="2"/>
      <c r="J664" s="2"/>
      <c r="K664" s="4" t="s">
        <v>75</v>
      </c>
    </row>
    <row r="665" customFormat="false" ht="15" hidden="false" customHeight="false" outlineLevel="0" collapsed="false">
      <c r="A665" s="4" t="s">
        <v>18077</v>
      </c>
      <c r="B665" s="4" t="s">
        <v>18079</v>
      </c>
      <c r="C665" s="4" t="s">
        <v>352</v>
      </c>
      <c r="D665" s="4" t="s">
        <v>21285</v>
      </c>
      <c r="E665" s="4" t="s">
        <v>16811</v>
      </c>
      <c r="F665" s="4" t="s">
        <v>20929</v>
      </c>
      <c r="G665" s="4" t="s">
        <v>18076</v>
      </c>
      <c r="H665" s="4" t="n">
        <f aca="false">COUNTIF(Albums!$B$2:$B$2811,A665)</f>
        <v>1</v>
      </c>
      <c r="I665" s="2"/>
      <c r="J665" s="2"/>
      <c r="K665" s="4"/>
    </row>
    <row r="666" customFormat="false" ht="15" hidden="false" customHeight="false" outlineLevel="0" collapsed="false">
      <c r="A666" s="4" t="s">
        <v>18413</v>
      </c>
      <c r="B666" s="4" t="s">
        <v>316</v>
      </c>
      <c r="C666" s="4" t="s">
        <v>753</v>
      </c>
      <c r="D666" s="4" t="s">
        <v>21323</v>
      </c>
      <c r="E666" s="4" t="s">
        <v>11394</v>
      </c>
      <c r="F666" s="4" t="s">
        <v>20929</v>
      </c>
      <c r="G666" s="4" t="s">
        <v>18412</v>
      </c>
      <c r="H666" s="4" t="n">
        <f aca="false">COUNTIF(Albums!$B$2:$B$2811,A666)</f>
        <v>1</v>
      </c>
      <c r="I666" s="2"/>
      <c r="J666" s="2"/>
      <c r="K666" s="4"/>
    </row>
    <row r="667" customFormat="false" ht="15" hidden="false" customHeight="false" outlineLevel="0" collapsed="false">
      <c r="A667" s="4" t="s">
        <v>13504</v>
      </c>
      <c r="B667" s="4" t="s">
        <v>10492</v>
      </c>
      <c r="C667" s="4" t="s">
        <v>10491</v>
      </c>
      <c r="D667" s="4" t="s">
        <v>21278</v>
      </c>
      <c r="E667" s="4" t="s">
        <v>1687</v>
      </c>
      <c r="F667" s="4" t="s">
        <v>20929</v>
      </c>
      <c r="G667" s="4" t="s">
        <v>13503</v>
      </c>
      <c r="H667" s="4" t="n">
        <f aca="false">COUNTIF(Albums!$B$2:$B$2811,A667)</f>
        <v>1</v>
      </c>
      <c r="I667" s="2"/>
      <c r="J667" s="2"/>
      <c r="K667" s="4"/>
    </row>
    <row r="668" customFormat="false" ht="15" hidden="false" customHeight="false" outlineLevel="0" collapsed="false">
      <c r="A668" s="4" t="s">
        <v>16565</v>
      </c>
      <c r="B668" s="4" t="s">
        <v>1565</v>
      </c>
      <c r="C668" s="4" t="s">
        <v>472</v>
      </c>
      <c r="D668" s="4" t="s">
        <v>21420</v>
      </c>
      <c r="E668" s="4" t="s">
        <v>14242</v>
      </c>
      <c r="F668" s="4" t="s">
        <v>20929</v>
      </c>
      <c r="G668" s="4" t="s">
        <v>21950</v>
      </c>
      <c r="H668" s="4" t="n">
        <f aca="false">COUNTIF(Albums!$B$2:$B$2811,A668)</f>
        <v>5</v>
      </c>
      <c r="I668" s="2"/>
      <c r="J668" s="2"/>
      <c r="K668" s="4"/>
    </row>
    <row r="669" customFormat="false" ht="15" hidden="false" customHeight="false" outlineLevel="0" collapsed="false">
      <c r="A669" s="4" t="s">
        <v>13200</v>
      </c>
      <c r="B669" s="4" t="s">
        <v>12684</v>
      </c>
      <c r="C669" s="4" t="s">
        <v>2133</v>
      </c>
      <c r="D669" s="4" t="s">
        <v>21760</v>
      </c>
      <c r="E669" s="4" t="s">
        <v>11394</v>
      </c>
      <c r="F669" s="4" t="s">
        <v>20929</v>
      </c>
      <c r="G669" s="4" t="s">
        <v>21951</v>
      </c>
      <c r="H669" s="4" t="n">
        <f aca="false">COUNTIF(Albums!$B$2:$B$2811,A669)</f>
        <v>2</v>
      </c>
      <c r="I669" s="2"/>
      <c r="J669" s="2"/>
      <c r="K669" s="4"/>
    </row>
    <row r="670" customFormat="false" ht="15" hidden="false" customHeight="false" outlineLevel="0" collapsed="false">
      <c r="A670" s="4" t="s">
        <v>13285</v>
      </c>
      <c r="B670" s="4" t="s">
        <v>1993</v>
      </c>
      <c r="C670" s="4" t="s">
        <v>753</v>
      </c>
      <c r="D670" s="4" t="s">
        <v>21270</v>
      </c>
      <c r="E670" s="4" t="s">
        <v>11394</v>
      </c>
      <c r="F670" s="4" t="s">
        <v>20929</v>
      </c>
      <c r="G670" s="4" t="s">
        <v>13284</v>
      </c>
      <c r="H670" s="4" t="n">
        <f aca="false">COUNTIF(Albums!$B$2:$B$2811,A670)</f>
        <v>1</v>
      </c>
      <c r="I670" s="2"/>
      <c r="J670" s="2"/>
      <c r="K670" s="4"/>
    </row>
    <row r="671" customFormat="false" ht="15" hidden="false" customHeight="false" outlineLevel="0" collapsed="false">
      <c r="A671" s="4" t="s">
        <v>15600</v>
      </c>
      <c r="B671" s="4" t="s">
        <v>131</v>
      </c>
      <c r="C671" s="4" t="s">
        <v>45</v>
      </c>
      <c r="D671" s="4" t="s">
        <v>21330</v>
      </c>
      <c r="E671" s="4" t="s">
        <v>15507</v>
      </c>
      <c r="F671" s="4" t="s">
        <v>20978</v>
      </c>
      <c r="G671" s="4" t="s">
        <v>21952</v>
      </c>
      <c r="H671" s="4" t="n">
        <f aca="false">COUNTIF(Albums!$B$2:$B$2811,A671)</f>
        <v>5</v>
      </c>
      <c r="I671" s="2"/>
      <c r="J671" s="2"/>
      <c r="K671" s="4"/>
    </row>
    <row r="672" customFormat="false" ht="15" hidden="false" customHeight="false" outlineLevel="0" collapsed="false">
      <c r="A672" s="4" t="s">
        <v>13295</v>
      </c>
      <c r="B672" s="4" t="s">
        <v>1565</v>
      </c>
      <c r="C672" s="4" t="s">
        <v>472</v>
      </c>
      <c r="D672" s="4" t="s">
        <v>21369</v>
      </c>
      <c r="E672" s="4" t="s">
        <v>11394</v>
      </c>
      <c r="F672" s="4" t="s">
        <v>20929</v>
      </c>
      <c r="G672" s="4" t="s">
        <v>13294</v>
      </c>
      <c r="H672" s="4" t="n">
        <f aca="false">COUNTIF(Albums!$B$2:$B$2811,A672)</f>
        <v>1</v>
      </c>
      <c r="I672" s="2"/>
      <c r="J672" s="2"/>
      <c r="K672" s="4"/>
    </row>
    <row r="673" customFormat="false" ht="15" hidden="false" customHeight="false" outlineLevel="0" collapsed="false">
      <c r="A673" s="4" t="s">
        <v>10578</v>
      </c>
      <c r="B673" s="4" t="s">
        <v>990</v>
      </c>
      <c r="C673" s="4" t="s">
        <v>472</v>
      </c>
      <c r="D673" s="4" t="s">
        <v>21866</v>
      </c>
      <c r="E673" s="4" t="s">
        <v>10381</v>
      </c>
      <c r="F673" s="4" t="s">
        <v>20978</v>
      </c>
      <c r="G673" s="4" t="s">
        <v>21953</v>
      </c>
      <c r="H673" s="4" t="n">
        <f aca="false">COUNTIF(Albums!$B$2:$B$2811,A673)</f>
        <v>3</v>
      </c>
      <c r="I673" s="2"/>
      <c r="J673" s="2"/>
      <c r="K673" s="4"/>
    </row>
    <row r="674" customFormat="false" ht="15" hidden="false" customHeight="false" outlineLevel="0" collapsed="false">
      <c r="A674" s="4" t="s">
        <v>10309</v>
      </c>
      <c r="B674" s="4" t="s">
        <v>754</v>
      </c>
      <c r="C674" s="4" t="s">
        <v>753</v>
      </c>
      <c r="D674" s="4" t="s">
        <v>21954</v>
      </c>
      <c r="E674" s="4" t="s">
        <v>9972</v>
      </c>
      <c r="F674" s="4" t="s">
        <v>20978</v>
      </c>
      <c r="G674" s="4" t="s">
        <v>21955</v>
      </c>
      <c r="H674" s="4" t="n">
        <f aca="false">COUNTIF(Albums!$B$2:$B$2811,A674)</f>
        <v>3</v>
      </c>
      <c r="I674" s="2"/>
      <c r="J674" s="2"/>
      <c r="K674" s="4"/>
    </row>
    <row r="675" customFormat="false" ht="15" hidden="false" customHeight="false" outlineLevel="0" collapsed="false">
      <c r="A675" s="4" t="s">
        <v>1803</v>
      </c>
      <c r="B675" s="4" t="s">
        <v>1696</v>
      </c>
      <c r="C675" s="4" t="s">
        <v>472</v>
      </c>
      <c r="D675" s="4" t="s">
        <v>21755</v>
      </c>
      <c r="E675" s="4" t="s">
        <v>1592</v>
      </c>
      <c r="F675" s="4" t="s">
        <v>20978</v>
      </c>
      <c r="G675" s="4" t="s">
        <v>1802</v>
      </c>
      <c r="H675" s="4" t="n">
        <f aca="false">COUNTIF(Albums!$B$2:$B$2811,A675)</f>
        <v>1</v>
      </c>
      <c r="I675" s="2"/>
      <c r="J675" s="2"/>
      <c r="K675" s="4"/>
    </row>
    <row r="676" customFormat="false" ht="15" hidden="false" customHeight="false" outlineLevel="0" collapsed="false">
      <c r="A676" s="4" t="s">
        <v>19454</v>
      </c>
      <c r="B676" s="4" t="s">
        <v>2345</v>
      </c>
      <c r="C676" s="4" t="s">
        <v>472</v>
      </c>
      <c r="D676" s="4" t="s">
        <v>21327</v>
      </c>
      <c r="E676" s="4" t="s">
        <v>2160</v>
      </c>
      <c r="F676" s="4" t="s">
        <v>20978</v>
      </c>
      <c r="G676" s="4" t="s">
        <v>19453</v>
      </c>
      <c r="H676" s="4" t="n">
        <f aca="false">COUNTIF(Albums!$B$2:$B$2811,A676)</f>
        <v>1</v>
      </c>
      <c r="I676" s="2"/>
      <c r="J676" s="2"/>
      <c r="K676" s="4"/>
    </row>
    <row r="677" customFormat="false" ht="15" hidden="false" customHeight="false" outlineLevel="0" collapsed="false">
      <c r="A677" s="4" t="s">
        <v>4370</v>
      </c>
      <c r="B677" s="4" t="s">
        <v>4371</v>
      </c>
      <c r="C677" s="4" t="s">
        <v>352</v>
      </c>
      <c r="D677" s="4" t="s">
        <v>21342</v>
      </c>
      <c r="E677" s="4" t="s">
        <v>4052</v>
      </c>
      <c r="F677" s="4" t="s">
        <v>20978</v>
      </c>
      <c r="G677" s="4" t="s">
        <v>4369</v>
      </c>
      <c r="H677" s="4" t="n">
        <f aca="false">COUNTIF(Albums!$B$2:$B$2811,A677)</f>
        <v>1</v>
      </c>
      <c r="I677" s="2"/>
      <c r="J677" s="2"/>
      <c r="K677" s="4"/>
    </row>
    <row r="678" customFormat="false" ht="15" hidden="false" customHeight="false" outlineLevel="0" collapsed="false">
      <c r="A678" s="4" t="s">
        <v>8550</v>
      </c>
      <c r="B678" s="4" t="s">
        <v>8551</v>
      </c>
      <c r="C678" s="4" t="s">
        <v>45</v>
      </c>
      <c r="D678" s="4" t="s">
        <v>21385</v>
      </c>
      <c r="E678" s="4" t="s">
        <v>8469</v>
      </c>
      <c r="F678" s="4" t="s">
        <v>20978</v>
      </c>
      <c r="G678" s="4" t="s">
        <v>21956</v>
      </c>
      <c r="H678" s="4" t="n">
        <f aca="false">COUNTIF(Albums!$B$2:$B$2811,A678)</f>
        <v>4</v>
      </c>
      <c r="I678" s="2"/>
      <c r="J678" s="2"/>
      <c r="K678" s="4"/>
    </row>
    <row r="679" customFormat="false" ht="15" hidden="false" customHeight="false" outlineLevel="0" collapsed="false">
      <c r="A679" s="4" t="s">
        <v>227</v>
      </c>
      <c r="B679" s="4" t="s">
        <v>230</v>
      </c>
      <c r="C679" s="4" t="s">
        <v>229</v>
      </c>
      <c r="D679" s="4" t="s">
        <v>21957</v>
      </c>
      <c r="E679" s="4" t="s">
        <v>43</v>
      </c>
      <c r="F679" s="4" t="s">
        <v>20978</v>
      </c>
      <c r="G679" s="4" t="s">
        <v>226</v>
      </c>
      <c r="H679" s="4" t="n">
        <f aca="false">COUNTIF(Albums!$B$2:$B$2811,A679)</f>
        <v>1</v>
      </c>
      <c r="I679" s="2"/>
      <c r="J679" s="2"/>
      <c r="K679" s="4"/>
    </row>
    <row r="680" customFormat="false" ht="15" hidden="false" customHeight="false" outlineLevel="0" collapsed="false">
      <c r="A680" s="4" t="s">
        <v>5121</v>
      </c>
      <c r="B680" s="4" t="s">
        <v>131</v>
      </c>
      <c r="C680" s="4" t="s">
        <v>45</v>
      </c>
      <c r="D680" s="4" t="s">
        <v>21501</v>
      </c>
      <c r="E680" s="4" t="s">
        <v>4890</v>
      </c>
      <c r="F680" s="4" t="s">
        <v>20978</v>
      </c>
      <c r="G680" s="4" t="s">
        <v>5120</v>
      </c>
      <c r="H680" s="4" t="n">
        <f aca="false">COUNTIF(Albums!$B$2:$B$2811,A680)</f>
        <v>1</v>
      </c>
      <c r="I680" s="2"/>
      <c r="J680" s="2"/>
      <c r="K680" s="4"/>
    </row>
    <row r="681" customFormat="false" ht="15" hidden="false" customHeight="false" outlineLevel="0" collapsed="false">
      <c r="A681" s="4" t="s">
        <v>2709</v>
      </c>
      <c r="B681" s="4" t="s">
        <v>870</v>
      </c>
      <c r="C681" s="4" t="s">
        <v>753</v>
      </c>
      <c r="D681" s="4" t="s">
        <v>21471</v>
      </c>
      <c r="E681" s="4" t="s">
        <v>2160</v>
      </c>
      <c r="F681" s="4" t="s">
        <v>20978</v>
      </c>
      <c r="G681" s="4" t="s">
        <v>2708</v>
      </c>
      <c r="H681" s="4" t="n">
        <f aca="false">COUNTIF(Albums!$B$2:$B$2811,A681)</f>
        <v>1</v>
      </c>
      <c r="I681" s="2"/>
      <c r="J681" s="2"/>
      <c r="K681" s="4"/>
    </row>
    <row r="682" customFormat="false" ht="15" hidden="false" customHeight="false" outlineLevel="0" collapsed="false">
      <c r="A682" s="4" t="s">
        <v>19299</v>
      </c>
      <c r="B682" s="4" t="s">
        <v>754</v>
      </c>
      <c r="C682" s="4" t="s">
        <v>753</v>
      </c>
      <c r="D682" s="4" t="s">
        <v>21275</v>
      </c>
      <c r="E682" s="4" t="s">
        <v>470</v>
      </c>
      <c r="F682" s="4" t="s">
        <v>20978</v>
      </c>
      <c r="G682" s="4" t="s">
        <v>19298</v>
      </c>
      <c r="H682" s="4" t="n">
        <f aca="false">COUNTIF(Albums!$B$2:$B$2811,A682)</f>
        <v>1</v>
      </c>
      <c r="I682" s="2"/>
      <c r="J682" s="2"/>
      <c r="K682" s="4"/>
    </row>
    <row r="683" customFormat="false" ht="15" hidden="false" customHeight="false" outlineLevel="0" collapsed="false">
      <c r="A683" s="4" t="s">
        <v>6369</v>
      </c>
      <c r="B683" s="4" t="s">
        <v>353</v>
      </c>
      <c r="C683" s="4" t="s">
        <v>352</v>
      </c>
      <c r="D683" s="4" t="s">
        <v>21878</v>
      </c>
      <c r="E683" s="4" t="s">
        <v>6070</v>
      </c>
      <c r="F683" s="4" t="s">
        <v>20978</v>
      </c>
      <c r="G683" s="4" t="s">
        <v>21958</v>
      </c>
      <c r="H683" s="4" t="n">
        <f aca="false">COUNTIF(Albums!$B$2:$B$2811,A683)</f>
        <v>2</v>
      </c>
      <c r="I683" s="2"/>
      <c r="J683" s="2"/>
      <c r="K683" s="4"/>
    </row>
    <row r="684" customFormat="false" ht="15" hidden="false" customHeight="false" outlineLevel="0" collapsed="false">
      <c r="A684" s="4" t="s">
        <v>4415</v>
      </c>
      <c r="B684" s="4" t="s">
        <v>353</v>
      </c>
      <c r="C684" s="4" t="s">
        <v>352</v>
      </c>
      <c r="D684" s="4" t="s">
        <v>21291</v>
      </c>
      <c r="E684" s="4" t="s">
        <v>4052</v>
      </c>
      <c r="F684" s="4" t="s">
        <v>20978</v>
      </c>
      <c r="G684" s="4" t="s">
        <v>4414</v>
      </c>
      <c r="H684" s="4" t="n">
        <f aca="false">COUNTIF(Albums!$B$2:$B$2811,A684)</f>
        <v>1</v>
      </c>
      <c r="I684" s="2"/>
      <c r="J684" s="2"/>
      <c r="K684" s="4"/>
    </row>
    <row r="685" customFormat="false" ht="15" hidden="false" customHeight="false" outlineLevel="0" collapsed="false">
      <c r="A685" s="4" t="s">
        <v>4392</v>
      </c>
      <c r="B685" s="4" t="s">
        <v>4395</v>
      </c>
      <c r="C685" s="4" t="s">
        <v>352</v>
      </c>
      <c r="D685" s="4" t="s">
        <v>21959</v>
      </c>
      <c r="E685" s="4" t="s">
        <v>4052</v>
      </c>
      <c r="F685" s="4" t="s">
        <v>20978</v>
      </c>
      <c r="G685" s="4" t="s">
        <v>21960</v>
      </c>
      <c r="H685" s="4" t="n">
        <f aca="false">COUNTIF(Albums!$B$2:$B$2811,A685)</f>
        <v>2</v>
      </c>
      <c r="I685" s="2"/>
      <c r="J685" s="2"/>
      <c r="K685" s="4"/>
    </row>
    <row r="686" customFormat="false" ht="15" hidden="false" customHeight="false" outlineLevel="0" collapsed="false">
      <c r="A686" s="4" t="s">
        <v>5372</v>
      </c>
      <c r="B686" s="4" t="s">
        <v>1982</v>
      </c>
      <c r="C686" s="4" t="s">
        <v>45</v>
      </c>
      <c r="D686" s="4" t="s">
        <v>21961</v>
      </c>
      <c r="E686" s="4" t="s">
        <v>5178</v>
      </c>
      <c r="F686" s="4" t="s">
        <v>20978</v>
      </c>
      <c r="G686" s="4" t="s">
        <v>21962</v>
      </c>
      <c r="H686" s="4" t="n">
        <f aca="false">COUNTIF(Albums!$B$2:$B$2811,A686)</f>
        <v>2</v>
      </c>
      <c r="I686" s="2"/>
      <c r="J686" s="2"/>
      <c r="K686" s="4"/>
    </row>
    <row r="687" customFormat="false" ht="15" hidden="false" customHeight="false" outlineLevel="0" collapsed="false">
      <c r="A687" s="4" t="s">
        <v>1882</v>
      </c>
      <c r="B687" s="4" t="s">
        <v>1565</v>
      </c>
      <c r="C687" s="4" t="s">
        <v>472</v>
      </c>
      <c r="D687" s="4" t="s">
        <v>21963</v>
      </c>
      <c r="E687" s="4" t="s">
        <v>1592</v>
      </c>
      <c r="F687" s="4" t="s">
        <v>20978</v>
      </c>
      <c r="G687" s="4" t="s">
        <v>21964</v>
      </c>
      <c r="H687" s="4" t="n">
        <f aca="false">COUNTIF(Albums!$B$2:$B$2811,A687)</f>
        <v>3</v>
      </c>
      <c r="I687" s="2"/>
      <c r="J687" s="2"/>
      <c r="K687" s="4"/>
    </row>
    <row r="688" customFormat="false" ht="15" hidden="false" customHeight="false" outlineLevel="0" collapsed="false">
      <c r="A688" s="4" t="s">
        <v>3589</v>
      </c>
      <c r="B688" s="4" t="s">
        <v>3590</v>
      </c>
      <c r="C688" s="4" t="s">
        <v>472</v>
      </c>
      <c r="D688" s="4" t="s">
        <v>21795</v>
      </c>
      <c r="E688" s="4" t="s">
        <v>3378</v>
      </c>
      <c r="F688" s="4" t="s">
        <v>20978</v>
      </c>
      <c r="G688" s="4" t="s">
        <v>21965</v>
      </c>
      <c r="H688" s="4" t="n">
        <f aca="false">COUNTIF(Albums!$B$2:$B$2811,A688)</f>
        <v>6</v>
      </c>
      <c r="I688" s="2"/>
      <c r="J688" s="2"/>
      <c r="K688" s="4" t="s">
        <v>75</v>
      </c>
    </row>
    <row r="689" customFormat="false" ht="15" hidden="false" customHeight="false" outlineLevel="0" collapsed="false">
      <c r="A689" s="4" t="s">
        <v>19025</v>
      </c>
      <c r="B689" s="4" t="s">
        <v>1696</v>
      </c>
      <c r="C689" s="4" t="s">
        <v>472</v>
      </c>
      <c r="D689" s="4" t="s">
        <v>21323</v>
      </c>
      <c r="E689" s="4" t="s">
        <v>1687</v>
      </c>
      <c r="F689" s="4" t="s">
        <v>20929</v>
      </c>
      <c r="G689" s="4" t="s">
        <v>19024</v>
      </c>
      <c r="H689" s="4" t="n">
        <f aca="false">COUNTIF(Albums!$B$2:$B$2811,A689)</f>
        <v>1</v>
      </c>
      <c r="I689" s="2"/>
      <c r="J689" s="2"/>
      <c r="K689" s="4"/>
    </row>
    <row r="690" customFormat="false" ht="15" hidden="false" customHeight="false" outlineLevel="0" collapsed="false">
      <c r="A690" s="4" t="s">
        <v>19182</v>
      </c>
      <c r="B690" s="4" t="s">
        <v>662</v>
      </c>
      <c r="C690" s="4" t="s">
        <v>472</v>
      </c>
      <c r="D690" s="4" t="s">
        <v>21285</v>
      </c>
      <c r="E690" s="4" t="s">
        <v>11394</v>
      </c>
      <c r="F690" s="4" t="s">
        <v>20929</v>
      </c>
      <c r="G690" s="4" t="s">
        <v>19181</v>
      </c>
      <c r="H690" s="4" t="n">
        <f aca="false">COUNTIF(Albums!$B$2:$B$2811,A690)</f>
        <v>1</v>
      </c>
      <c r="I690" s="2"/>
      <c r="J690" s="2"/>
      <c r="K690" s="4"/>
    </row>
    <row r="691" customFormat="false" ht="15" hidden="false" customHeight="false" outlineLevel="0" collapsed="false">
      <c r="A691" s="4" t="s">
        <v>14374</v>
      </c>
      <c r="B691" s="4" t="s">
        <v>10056</v>
      </c>
      <c r="C691" s="4" t="s">
        <v>516</v>
      </c>
      <c r="D691" s="4" t="s">
        <v>21966</v>
      </c>
      <c r="E691" s="4" t="s">
        <v>9653</v>
      </c>
      <c r="F691" s="4" t="s">
        <v>20978</v>
      </c>
      <c r="G691" s="4" t="s">
        <v>21967</v>
      </c>
      <c r="H691" s="4" t="n">
        <f aca="false">COUNTIF(Albums!$B$2:$B$2811,A691)</f>
        <v>2</v>
      </c>
      <c r="I691" s="2"/>
      <c r="J691" s="2"/>
      <c r="K691" s="4"/>
    </row>
    <row r="692" customFormat="false" ht="15" hidden="false" customHeight="false" outlineLevel="0" collapsed="false">
      <c r="A692" s="4" t="s">
        <v>20723</v>
      </c>
      <c r="B692" s="4" t="s">
        <v>10492</v>
      </c>
      <c r="C692" s="4" t="s">
        <v>753</v>
      </c>
      <c r="D692" s="4" t="s">
        <v>21793</v>
      </c>
      <c r="E692" s="4" t="s">
        <v>9972</v>
      </c>
      <c r="F692" s="4" t="s">
        <v>20978</v>
      </c>
      <c r="G692" s="4" t="s">
        <v>20722</v>
      </c>
      <c r="H692" s="4" t="n">
        <f aca="false">COUNTIF(Albums!$B$2:$B$2811,A692)</f>
        <v>1</v>
      </c>
      <c r="I692" s="2"/>
      <c r="J692" s="2"/>
      <c r="K692" s="4"/>
    </row>
    <row r="693" customFormat="false" ht="15" hidden="false" customHeight="false" outlineLevel="0" collapsed="false">
      <c r="A693" s="4" t="s">
        <v>2868</v>
      </c>
      <c r="B693" s="4" t="s">
        <v>2871</v>
      </c>
      <c r="C693" s="4" t="s">
        <v>887</v>
      </c>
      <c r="D693" s="4" t="s">
        <v>21357</v>
      </c>
      <c r="E693" s="4" t="s">
        <v>2721</v>
      </c>
      <c r="F693" s="4" t="s">
        <v>20978</v>
      </c>
      <c r="G693" s="4" t="s">
        <v>21968</v>
      </c>
      <c r="H693" s="4" t="n">
        <f aca="false">COUNTIF(Albums!$B$2:$B$2811,A693)</f>
        <v>5</v>
      </c>
      <c r="I693" s="2"/>
      <c r="J693" s="2"/>
      <c r="K693" s="4"/>
    </row>
    <row r="694" customFormat="false" ht="15" hidden="false" customHeight="false" outlineLevel="0" collapsed="false">
      <c r="A694" s="4" t="s">
        <v>16057</v>
      </c>
      <c r="B694" s="4" t="s">
        <v>131</v>
      </c>
      <c r="C694" s="4" t="s">
        <v>45</v>
      </c>
      <c r="D694" s="4" t="s">
        <v>21369</v>
      </c>
      <c r="E694" s="4" t="s">
        <v>15507</v>
      </c>
      <c r="F694" s="4" t="s">
        <v>20978</v>
      </c>
      <c r="G694" s="4" t="s">
        <v>16056</v>
      </c>
      <c r="H694" s="4" t="n">
        <f aca="false">COUNTIF(Albums!$B$2:$B$2811,A694)</f>
        <v>1</v>
      </c>
      <c r="I694" s="2"/>
      <c r="J694" s="2"/>
      <c r="K694" s="4"/>
    </row>
    <row r="695" customFormat="false" ht="15" hidden="false" customHeight="false" outlineLevel="0" collapsed="false">
      <c r="A695" s="4" t="s">
        <v>11818</v>
      </c>
      <c r="B695" s="4" t="s">
        <v>11820</v>
      </c>
      <c r="C695" s="4" t="s">
        <v>753</v>
      </c>
      <c r="D695" s="4" t="s">
        <v>21270</v>
      </c>
      <c r="E695" s="4" t="s">
        <v>11259</v>
      </c>
      <c r="F695" s="4" t="s">
        <v>20929</v>
      </c>
      <c r="G695" s="4" t="s">
        <v>11817</v>
      </c>
      <c r="H695" s="4" t="n">
        <f aca="false">COUNTIF(Albums!$B$2:$B$2811,A695)</f>
        <v>1</v>
      </c>
      <c r="I695" s="2"/>
      <c r="J695" s="2"/>
      <c r="K695" s="4"/>
    </row>
    <row r="696" customFormat="false" ht="15" hidden="false" customHeight="false" outlineLevel="0" collapsed="false">
      <c r="A696" s="4" t="s">
        <v>7870</v>
      </c>
      <c r="B696" s="4" t="s">
        <v>238</v>
      </c>
      <c r="C696" s="4" t="s">
        <v>472</v>
      </c>
      <c r="D696" s="4" t="s">
        <v>21969</v>
      </c>
      <c r="E696" s="4" t="s">
        <v>7783</v>
      </c>
      <c r="F696" s="4" t="s">
        <v>20978</v>
      </c>
      <c r="G696" s="4" t="s">
        <v>21970</v>
      </c>
      <c r="H696" s="4" t="n">
        <f aca="false">COUNTIF(Albums!$B$2:$B$2811,A696)</f>
        <v>2</v>
      </c>
      <c r="I696" s="2"/>
      <c r="J696" s="2"/>
      <c r="K696" s="4"/>
    </row>
    <row r="697" customFormat="false" ht="15" hidden="false" customHeight="false" outlineLevel="0" collapsed="false">
      <c r="A697" s="4" t="s">
        <v>7781</v>
      </c>
      <c r="B697" s="4" t="s">
        <v>238</v>
      </c>
      <c r="C697" s="4" t="s">
        <v>472</v>
      </c>
      <c r="D697" s="4" t="s">
        <v>21367</v>
      </c>
      <c r="E697" s="4" t="s">
        <v>7783</v>
      </c>
      <c r="F697" s="4" t="s">
        <v>20978</v>
      </c>
      <c r="G697" s="4" t="s">
        <v>21971</v>
      </c>
      <c r="H697" s="4" t="n">
        <f aca="false">COUNTIF(Albums!$B$2:$B$2811,A697)</f>
        <v>13</v>
      </c>
      <c r="I697" s="2"/>
      <c r="J697" s="2"/>
      <c r="K697" s="4"/>
    </row>
    <row r="698" customFormat="false" ht="15" hidden="false" customHeight="false" outlineLevel="0" collapsed="false">
      <c r="A698" s="4" t="s">
        <v>19608</v>
      </c>
      <c r="B698" s="4" t="s">
        <v>12684</v>
      </c>
      <c r="C698" s="4" t="s">
        <v>2133</v>
      </c>
      <c r="D698" s="4" t="s">
        <v>21278</v>
      </c>
      <c r="E698" s="4" t="s">
        <v>5469</v>
      </c>
      <c r="F698" s="4" t="s">
        <v>20929</v>
      </c>
      <c r="G698" s="4" t="s">
        <v>19607</v>
      </c>
      <c r="H698" s="4" t="n">
        <f aca="false">COUNTIF(Albums!$B$2:$B$2811,A698)</f>
        <v>1</v>
      </c>
      <c r="I698" s="2"/>
      <c r="J698" s="2"/>
      <c r="K698" s="4"/>
    </row>
    <row r="699" customFormat="false" ht="15" hidden="false" customHeight="false" outlineLevel="0" collapsed="false">
      <c r="A699" s="4" t="s">
        <v>9641</v>
      </c>
      <c r="B699" s="4" t="s">
        <v>2871</v>
      </c>
      <c r="C699" s="4" t="s">
        <v>887</v>
      </c>
      <c r="D699" s="4" t="s">
        <v>21972</v>
      </c>
      <c r="E699" s="4" t="s">
        <v>9421</v>
      </c>
      <c r="F699" s="4" t="s">
        <v>20978</v>
      </c>
      <c r="G699" s="4" t="s">
        <v>21973</v>
      </c>
      <c r="H699" s="4" t="n">
        <f aca="false">COUNTIF(Albums!$B$2:$B$2811,A699)</f>
        <v>3</v>
      </c>
      <c r="I699" s="2"/>
      <c r="J699" s="2"/>
      <c r="K699" s="4"/>
    </row>
    <row r="700" customFormat="false" ht="15" hidden="false" customHeight="false" outlineLevel="0" collapsed="false">
      <c r="A700" s="4" t="s">
        <v>5547</v>
      </c>
      <c r="B700" s="4" t="s">
        <v>5551</v>
      </c>
      <c r="C700" s="4" t="s">
        <v>5550</v>
      </c>
      <c r="D700" s="4" t="s">
        <v>21974</v>
      </c>
      <c r="E700" s="4" t="s">
        <v>5178</v>
      </c>
      <c r="F700" s="4" t="s">
        <v>20978</v>
      </c>
      <c r="G700" s="4" t="s">
        <v>21975</v>
      </c>
      <c r="H700" s="4" t="n">
        <f aca="false">COUNTIF(Albums!$B$2:$B$2811,A700)</f>
        <v>4</v>
      </c>
      <c r="I700" s="2"/>
      <c r="J700" s="2"/>
      <c r="K700" s="4"/>
    </row>
    <row r="701" customFormat="false" ht="15" hidden="false" customHeight="false" outlineLevel="0" collapsed="false">
      <c r="A701" s="4" t="s">
        <v>20710</v>
      </c>
      <c r="B701" s="4" t="s">
        <v>5551</v>
      </c>
      <c r="C701" s="4" t="s">
        <v>5550</v>
      </c>
      <c r="D701" s="4" t="s">
        <v>21341</v>
      </c>
      <c r="E701" s="4" t="s">
        <v>5178</v>
      </c>
      <c r="F701" s="4" t="s">
        <v>20978</v>
      </c>
      <c r="G701" s="4" t="s">
        <v>20709</v>
      </c>
      <c r="H701" s="4" t="n">
        <f aca="false">COUNTIF(Albums!$B$2:$B$2811,A701)</f>
        <v>1</v>
      </c>
      <c r="I701" s="2"/>
      <c r="J701" s="2"/>
      <c r="K701" s="4"/>
    </row>
    <row r="702" customFormat="false" ht="15" hidden="false" customHeight="false" outlineLevel="0" collapsed="false">
      <c r="A702" s="4" t="s">
        <v>5564</v>
      </c>
      <c r="B702" s="4" t="s">
        <v>5551</v>
      </c>
      <c r="C702" s="4" t="s">
        <v>5550</v>
      </c>
      <c r="D702" s="4" t="s">
        <v>21616</v>
      </c>
      <c r="E702" s="4" t="s">
        <v>5178</v>
      </c>
      <c r="F702" s="4" t="s">
        <v>20978</v>
      </c>
      <c r="G702" s="4" t="s">
        <v>5563</v>
      </c>
      <c r="H702" s="4" t="n">
        <f aca="false">COUNTIF(Albums!$B$2:$B$2811,A702)</f>
        <v>1</v>
      </c>
      <c r="I702" s="2"/>
      <c r="J702" s="2"/>
      <c r="K702" s="4"/>
    </row>
    <row r="703" customFormat="false" ht="15" hidden="false" customHeight="false" outlineLevel="0" collapsed="false">
      <c r="A703" s="4" t="s">
        <v>7311</v>
      </c>
      <c r="B703" s="4" t="s">
        <v>902</v>
      </c>
      <c r="C703" s="4" t="s">
        <v>93</v>
      </c>
      <c r="D703" s="4" t="s">
        <v>21976</v>
      </c>
      <c r="E703" s="4" t="s">
        <v>7080</v>
      </c>
      <c r="F703" s="4" t="s">
        <v>20978</v>
      </c>
      <c r="G703" s="4" t="s">
        <v>21977</v>
      </c>
      <c r="H703" s="4" t="n">
        <f aca="false">COUNTIF(Albums!$B$2:$B$2811,A703)</f>
        <v>2</v>
      </c>
      <c r="I703" s="2"/>
      <c r="J703" s="2"/>
      <c r="K703" s="4"/>
    </row>
    <row r="704" customFormat="false" ht="15" hidden="false" customHeight="false" outlineLevel="0" collapsed="false">
      <c r="A704" s="4" t="s">
        <v>6256</v>
      </c>
      <c r="B704" s="4" t="s">
        <v>1565</v>
      </c>
      <c r="C704" s="4" t="s">
        <v>472</v>
      </c>
      <c r="D704" s="4" t="s">
        <v>21338</v>
      </c>
      <c r="E704" s="4" t="s">
        <v>6070</v>
      </c>
      <c r="F704" s="4" t="s">
        <v>20978</v>
      </c>
      <c r="G704" s="4" t="s">
        <v>6255</v>
      </c>
      <c r="H704" s="4" t="n">
        <f aca="false">COUNTIF(Albums!$B$2:$B$2811,A704)</f>
        <v>1</v>
      </c>
      <c r="I704" s="2"/>
      <c r="J704" s="2"/>
      <c r="K704" s="4"/>
    </row>
    <row r="705" customFormat="false" ht="15" hidden="false" customHeight="false" outlineLevel="0" collapsed="false">
      <c r="A705" s="4" t="s">
        <v>6236</v>
      </c>
      <c r="B705" s="4" t="s">
        <v>1565</v>
      </c>
      <c r="C705" s="4" t="s">
        <v>472</v>
      </c>
      <c r="D705" s="4" t="s">
        <v>21978</v>
      </c>
      <c r="E705" s="4" t="s">
        <v>6070</v>
      </c>
      <c r="F705" s="4" t="s">
        <v>20978</v>
      </c>
      <c r="G705" s="4" t="s">
        <v>21979</v>
      </c>
      <c r="H705" s="4" t="n">
        <f aca="false">COUNTIF(Albums!$B$2:$B$2811,A705)</f>
        <v>3</v>
      </c>
      <c r="I705" s="2"/>
      <c r="J705" s="2"/>
      <c r="K705" s="4"/>
    </row>
    <row r="706" customFormat="false" ht="15" hidden="false" customHeight="false" outlineLevel="0" collapsed="false">
      <c r="A706" s="4" t="s">
        <v>2668</v>
      </c>
      <c r="B706" s="4" t="s">
        <v>1696</v>
      </c>
      <c r="C706" s="4" t="s">
        <v>472</v>
      </c>
      <c r="D706" s="4" t="s">
        <v>21345</v>
      </c>
      <c r="E706" s="4" t="s">
        <v>2160</v>
      </c>
      <c r="F706" s="4" t="s">
        <v>20978</v>
      </c>
      <c r="G706" s="4" t="s">
        <v>2667</v>
      </c>
      <c r="H706" s="4" t="n">
        <f aca="false">COUNTIF(Albums!$B$2:$B$2811,A706)</f>
        <v>1</v>
      </c>
      <c r="I706" s="2"/>
      <c r="J706" s="2"/>
      <c r="K706" s="4"/>
    </row>
    <row r="707" customFormat="false" ht="15" hidden="false" customHeight="false" outlineLevel="0" collapsed="false">
      <c r="A707" s="4" t="s">
        <v>7547</v>
      </c>
      <c r="B707" s="4" t="s">
        <v>131</v>
      </c>
      <c r="C707" s="4" t="s">
        <v>45</v>
      </c>
      <c r="D707" s="4" t="s">
        <v>21307</v>
      </c>
      <c r="E707" s="4" t="s">
        <v>7423</v>
      </c>
      <c r="F707" s="4" t="s">
        <v>20978</v>
      </c>
      <c r="G707" s="4" t="s">
        <v>21980</v>
      </c>
      <c r="H707" s="4" t="n">
        <f aca="false">COUNTIF(Albums!$B$2:$B$2811,A707)</f>
        <v>3</v>
      </c>
      <c r="I707" s="2"/>
      <c r="J707" s="2"/>
      <c r="K707" s="4"/>
    </row>
    <row r="708" customFormat="false" ht="15" hidden="false" customHeight="false" outlineLevel="0" collapsed="false">
      <c r="A708" s="4" t="s">
        <v>1320</v>
      </c>
      <c r="B708" s="4" t="s">
        <v>1322</v>
      </c>
      <c r="C708" s="4" t="s">
        <v>472</v>
      </c>
      <c r="D708" s="4" t="s">
        <v>21981</v>
      </c>
      <c r="E708" s="4" t="s">
        <v>1045</v>
      </c>
      <c r="F708" s="4" t="s">
        <v>20978</v>
      </c>
      <c r="G708" s="4" t="s">
        <v>21982</v>
      </c>
      <c r="H708" s="4" t="n">
        <f aca="false">COUNTIF(Albums!$B$2:$B$2811,A708)</f>
        <v>3</v>
      </c>
      <c r="I708" s="2"/>
      <c r="J708" s="2"/>
      <c r="K708" s="4"/>
    </row>
    <row r="709" customFormat="false" ht="15" hidden="false" customHeight="false" outlineLevel="0" collapsed="false">
      <c r="A709" s="4" t="s">
        <v>16754</v>
      </c>
      <c r="B709" s="4" t="s">
        <v>16756</v>
      </c>
      <c r="C709" s="4" t="s">
        <v>753</v>
      </c>
      <c r="D709" s="4" t="s">
        <v>21276</v>
      </c>
      <c r="E709" s="4" t="s">
        <v>14242</v>
      </c>
      <c r="F709" s="4" t="s">
        <v>20929</v>
      </c>
      <c r="G709" s="4" t="s">
        <v>21983</v>
      </c>
      <c r="H709" s="4" t="n">
        <f aca="false">COUNTIF(Albums!$B$2:$B$2811,A709)</f>
        <v>2</v>
      </c>
      <c r="I709" s="2"/>
      <c r="J709" s="2"/>
      <c r="K709" s="4"/>
    </row>
    <row r="710" customFormat="false" ht="15" hidden="false" customHeight="false" outlineLevel="0" collapsed="false">
      <c r="A710" s="4" t="s">
        <v>9118</v>
      </c>
      <c r="B710" s="4" t="s">
        <v>1164</v>
      </c>
      <c r="C710" s="4" t="s">
        <v>45</v>
      </c>
      <c r="D710" s="4" t="s">
        <v>21476</v>
      </c>
      <c r="E710" s="4" t="s">
        <v>8998</v>
      </c>
      <c r="F710" s="4" t="s">
        <v>20978</v>
      </c>
      <c r="G710" s="4" t="s">
        <v>9117</v>
      </c>
      <c r="H710" s="4" t="n">
        <f aca="false">COUNTIF(Albums!$B$2:$B$2811,A710)</f>
        <v>1</v>
      </c>
      <c r="I710" s="2"/>
      <c r="J710" s="2"/>
      <c r="K710" s="4"/>
    </row>
    <row r="711" customFormat="false" ht="15" hidden="false" customHeight="false" outlineLevel="0" collapsed="false">
      <c r="A711" s="4" t="s">
        <v>12085</v>
      </c>
      <c r="B711" s="4" t="s">
        <v>11250</v>
      </c>
      <c r="C711" s="4" t="s">
        <v>472</v>
      </c>
      <c r="D711" s="4" t="s">
        <v>21767</v>
      </c>
      <c r="E711" s="4" t="s">
        <v>5469</v>
      </c>
      <c r="F711" s="4" t="s">
        <v>20929</v>
      </c>
      <c r="G711" s="4" t="s">
        <v>21984</v>
      </c>
      <c r="H711" s="4" t="n">
        <f aca="false">COUNTIF(Albums!$B$2:$B$2811,A711)</f>
        <v>2</v>
      </c>
      <c r="I711" s="2"/>
      <c r="J711" s="2"/>
      <c r="K711" s="4" t="s">
        <v>75</v>
      </c>
    </row>
    <row r="712" customFormat="false" ht="15" hidden="false" customHeight="false" outlineLevel="0" collapsed="false">
      <c r="A712" s="4" t="s">
        <v>19289</v>
      </c>
      <c r="B712" s="4" t="s">
        <v>19292</v>
      </c>
      <c r="C712" s="4" t="s">
        <v>472</v>
      </c>
      <c r="D712" s="4" t="s">
        <v>21275</v>
      </c>
      <c r="E712" s="4" t="s">
        <v>470</v>
      </c>
      <c r="F712" s="4" t="s">
        <v>20978</v>
      </c>
      <c r="G712" s="4" t="s">
        <v>19288</v>
      </c>
      <c r="H712" s="4" t="n">
        <f aca="false">COUNTIF(Albums!$B$2:$B$2811,A712)</f>
        <v>1</v>
      </c>
      <c r="I712" s="2"/>
      <c r="J712" s="2"/>
      <c r="K712" s="4"/>
    </row>
    <row r="713" customFormat="false" ht="15" hidden="false" customHeight="false" outlineLevel="0" collapsed="false">
      <c r="A713" s="4" t="s">
        <v>17552</v>
      </c>
      <c r="B713" s="4" t="s">
        <v>4957</v>
      </c>
      <c r="C713" s="4" t="s">
        <v>93</v>
      </c>
      <c r="D713" s="4" t="s">
        <v>21327</v>
      </c>
      <c r="E713" s="4" t="s">
        <v>17534</v>
      </c>
      <c r="F713" s="4" t="s">
        <v>21186</v>
      </c>
      <c r="G713" s="4" t="s">
        <v>17551</v>
      </c>
      <c r="H713" s="4" t="n">
        <f aca="false">COUNTIF(Albums!$B$2:$B$2811,A713)</f>
        <v>1</v>
      </c>
      <c r="I713" s="2"/>
      <c r="J713" s="2"/>
      <c r="K713" s="4"/>
    </row>
    <row r="714" customFormat="false" ht="15" hidden="false" customHeight="false" outlineLevel="0" collapsed="false">
      <c r="A714" s="4" t="s">
        <v>16690</v>
      </c>
      <c r="B714" s="4" t="s">
        <v>353</v>
      </c>
      <c r="C714" s="4" t="s">
        <v>352</v>
      </c>
      <c r="D714" s="4" t="s">
        <v>21435</v>
      </c>
      <c r="E714" s="4" t="s">
        <v>14242</v>
      </c>
      <c r="F714" s="4" t="s">
        <v>20929</v>
      </c>
      <c r="G714" s="4" t="s">
        <v>21985</v>
      </c>
      <c r="H714" s="4" t="n">
        <f aca="false">COUNTIF(Albums!$B$2:$B$2811,A714)</f>
        <v>2</v>
      </c>
      <c r="I714" s="2"/>
      <c r="J714" s="2"/>
      <c r="K714" s="4"/>
    </row>
    <row r="715" customFormat="false" ht="15" hidden="false" customHeight="false" outlineLevel="0" collapsed="false">
      <c r="A715" s="4" t="s">
        <v>18960</v>
      </c>
      <c r="B715" s="4" t="s">
        <v>870</v>
      </c>
      <c r="C715" s="4" t="s">
        <v>753</v>
      </c>
      <c r="D715" s="4" t="s">
        <v>21501</v>
      </c>
      <c r="E715" s="4" t="s">
        <v>18925</v>
      </c>
      <c r="F715" s="4" t="s">
        <v>21186</v>
      </c>
      <c r="G715" s="4" t="s">
        <v>18959</v>
      </c>
      <c r="H715" s="4" t="n">
        <f aca="false">COUNTIF(Albums!$B$2:$B$2811,A715)</f>
        <v>1</v>
      </c>
      <c r="I715" s="2"/>
      <c r="J715" s="2"/>
      <c r="K715" s="4"/>
    </row>
    <row r="716" customFormat="false" ht="15" hidden="false" customHeight="false" outlineLevel="0" collapsed="false">
      <c r="A716" s="4" t="s">
        <v>3535</v>
      </c>
      <c r="B716" s="4" t="s">
        <v>3537</v>
      </c>
      <c r="C716" s="4" t="s">
        <v>472</v>
      </c>
      <c r="D716" s="4" t="s">
        <v>21986</v>
      </c>
      <c r="E716" s="4" t="s">
        <v>3378</v>
      </c>
      <c r="F716" s="4" t="s">
        <v>20978</v>
      </c>
      <c r="G716" s="4" t="s">
        <v>21987</v>
      </c>
      <c r="H716" s="4" t="n">
        <f aca="false">COUNTIF(Albums!$B$2:$B$2811,A716)</f>
        <v>5</v>
      </c>
      <c r="I716" s="2"/>
      <c r="J716" s="2"/>
      <c r="K716" s="4" t="s">
        <v>75</v>
      </c>
    </row>
    <row r="717" customFormat="false" ht="15" hidden="false" customHeight="false" outlineLevel="0" collapsed="false">
      <c r="A717" s="4" t="s">
        <v>4013</v>
      </c>
      <c r="B717" s="4" t="s">
        <v>4015</v>
      </c>
      <c r="C717" s="4" t="s">
        <v>753</v>
      </c>
      <c r="D717" s="4" t="s">
        <v>21471</v>
      </c>
      <c r="E717" s="4" t="s">
        <v>3378</v>
      </c>
      <c r="F717" s="4" t="s">
        <v>20978</v>
      </c>
      <c r="G717" s="4" t="s">
        <v>4012</v>
      </c>
      <c r="H717" s="4" t="n">
        <f aca="false">COUNTIF(Albums!$B$2:$B$2811,A717)</f>
        <v>1</v>
      </c>
      <c r="I717" s="2"/>
      <c r="J717" s="2"/>
      <c r="K717" s="4"/>
    </row>
    <row r="718" customFormat="false" ht="15" hidden="false" customHeight="false" outlineLevel="0" collapsed="false">
      <c r="A718" s="4" t="s">
        <v>18588</v>
      </c>
      <c r="B718" s="4" t="s">
        <v>754</v>
      </c>
      <c r="C718" s="4" t="s">
        <v>753</v>
      </c>
      <c r="D718" s="4" t="s">
        <v>21988</v>
      </c>
      <c r="E718" s="4" t="s">
        <v>18569</v>
      </c>
      <c r="F718" s="4" t="s">
        <v>21186</v>
      </c>
      <c r="G718" s="4" t="s">
        <v>21989</v>
      </c>
      <c r="H718" s="4" t="n">
        <f aca="false">COUNTIF(Albums!$B$2:$B$2811,A718)</f>
        <v>2</v>
      </c>
      <c r="I718" s="2"/>
      <c r="J718" s="2"/>
      <c r="K718" s="4"/>
    </row>
    <row r="719" customFormat="false" ht="15" hidden="false" customHeight="false" outlineLevel="0" collapsed="false">
      <c r="A719" s="4" t="s">
        <v>275</v>
      </c>
      <c r="B719" s="4" t="s">
        <v>277</v>
      </c>
      <c r="C719" s="4" t="s">
        <v>45</v>
      </c>
      <c r="D719" s="4" t="s">
        <v>21755</v>
      </c>
      <c r="E719" s="4" t="s">
        <v>43</v>
      </c>
      <c r="F719" s="4" t="s">
        <v>20978</v>
      </c>
      <c r="G719" s="4" t="s">
        <v>274</v>
      </c>
      <c r="H719" s="4" t="n">
        <f aca="false">COUNTIF(Albums!$B$2:$B$2811,A719)</f>
        <v>1</v>
      </c>
      <c r="I719" s="2"/>
      <c r="J719" s="2"/>
      <c r="K719" s="4"/>
    </row>
    <row r="720" customFormat="false" ht="15" hidden="false" customHeight="false" outlineLevel="0" collapsed="false">
      <c r="A720" s="4" t="s">
        <v>18821</v>
      </c>
      <c r="B720" s="4" t="s">
        <v>316</v>
      </c>
      <c r="C720" s="4" t="s">
        <v>753</v>
      </c>
      <c r="D720" s="4" t="s">
        <v>21323</v>
      </c>
      <c r="E720" s="4" t="s">
        <v>18762</v>
      </c>
      <c r="F720" s="4" t="s">
        <v>21186</v>
      </c>
      <c r="G720" s="4" t="s">
        <v>18820</v>
      </c>
      <c r="H720" s="4" t="n">
        <f aca="false">COUNTIF(Albums!$B$2:$B$2811,A720)</f>
        <v>1</v>
      </c>
      <c r="I720" s="2"/>
      <c r="J720" s="2"/>
      <c r="K720" s="4"/>
    </row>
    <row r="721" customFormat="false" ht="15" hidden="false" customHeight="false" outlineLevel="0" collapsed="false">
      <c r="A721" s="4" t="s">
        <v>11257</v>
      </c>
      <c r="B721" s="4" t="s">
        <v>10189</v>
      </c>
      <c r="C721" s="4" t="s">
        <v>516</v>
      </c>
      <c r="D721" s="4" t="s">
        <v>21990</v>
      </c>
      <c r="E721" s="4" t="s">
        <v>11259</v>
      </c>
      <c r="F721" s="4" t="s">
        <v>20929</v>
      </c>
      <c r="G721" s="4" t="s">
        <v>21991</v>
      </c>
      <c r="H721" s="4" t="n">
        <f aca="false">COUNTIF(Albums!$B$2:$B$2811,A721)</f>
        <v>7</v>
      </c>
      <c r="I721" s="2"/>
      <c r="J721" s="2"/>
      <c r="K721" s="4" t="s">
        <v>75</v>
      </c>
    </row>
    <row r="722" customFormat="false" ht="15" hidden="false" customHeight="false" outlineLevel="0" collapsed="false">
      <c r="A722" s="4" t="s">
        <v>17577</v>
      </c>
      <c r="B722" s="4" t="s">
        <v>10492</v>
      </c>
      <c r="C722" s="4" t="s">
        <v>10491</v>
      </c>
      <c r="D722" s="4" t="s">
        <v>21288</v>
      </c>
      <c r="E722" s="4" t="s">
        <v>17534</v>
      </c>
      <c r="F722" s="4" t="s">
        <v>21186</v>
      </c>
      <c r="G722" s="4" t="s">
        <v>17576</v>
      </c>
      <c r="H722" s="4" t="n">
        <f aca="false">COUNTIF(Albums!$B$2:$B$2811,A722)</f>
        <v>1</v>
      </c>
      <c r="I722" s="2"/>
      <c r="J722" s="2"/>
      <c r="K722" s="4"/>
    </row>
    <row r="723" customFormat="false" ht="15" hidden="false" customHeight="false" outlineLevel="0" collapsed="false">
      <c r="A723" s="4" t="s">
        <v>8924</v>
      </c>
      <c r="B723" s="4" t="s">
        <v>754</v>
      </c>
      <c r="C723" s="4" t="s">
        <v>753</v>
      </c>
      <c r="D723" s="4" t="s">
        <v>21616</v>
      </c>
      <c r="E723" s="4" t="s">
        <v>8781</v>
      </c>
      <c r="F723" s="4" t="s">
        <v>20978</v>
      </c>
      <c r="G723" s="4" t="s">
        <v>8923</v>
      </c>
      <c r="H723" s="4" t="n">
        <f aca="false">COUNTIF(Albums!$B$2:$B$2811,A723)</f>
        <v>1</v>
      </c>
      <c r="I723" s="2"/>
      <c r="J723" s="2"/>
      <c r="K723" s="4"/>
    </row>
    <row r="724" customFormat="false" ht="15" hidden="false" customHeight="false" outlineLevel="0" collapsed="false">
      <c r="A724" s="4" t="s">
        <v>715</v>
      </c>
      <c r="B724" s="4" t="s">
        <v>717</v>
      </c>
      <c r="C724" s="4" t="s">
        <v>472</v>
      </c>
      <c r="D724" s="4" t="s">
        <v>21267</v>
      </c>
      <c r="E724" s="4" t="s">
        <v>470</v>
      </c>
      <c r="F724" s="4" t="s">
        <v>20978</v>
      </c>
      <c r="G724" s="4" t="s">
        <v>21992</v>
      </c>
      <c r="H724" s="4" t="n">
        <f aca="false">COUNTIF(Albums!$B$2:$B$2811,A724)</f>
        <v>3</v>
      </c>
      <c r="I724" s="2"/>
      <c r="J724" s="2"/>
      <c r="K724" s="4"/>
    </row>
    <row r="725" customFormat="false" ht="15" hidden="false" customHeight="false" outlineLevel="0" collapsed="false">
      <c r="A725" s="4" t="s">
        <v>8184</v>
      </c>
      <c r="B725" s="4" t="s">
        <v>131</v>
      </c>
      <c r="C725" s="4" t="s">
        <v>45</v>
      </c>
      <c r="D725" s="4" t="s">
        <v>21411</v>
      </c>
      <c r="E725" s="4" t="s">
        <v>7783</v>
      </c>
      <c r="F725" s="4" t="s">
        <v>20978</v>
      </c>
      <c r="G725" s="4" t="s">
        <v>21993</v>
      </c>
      <c r="H725" s="4" t="n">
        <f aca="false">COUNTIF(Albums!$B$2:$B$2811,A725)</f>
        <v>2</v>
      </c>
      <c r="I725" s="2"/>
      <c r="J725" s="2"/>
      <c r="K725" s="4"/>
    </row>
    <row r="726" customFormat="false" ht="15" hidden="false" customHeight="false" outlineLevel="0" collapsed="false">
      <c r="A726" s="4" t="s">
        <v>1966</v>
      </c>
      <c r="B726" s="4" t="s">
        <v>1968</v>
      </c>
      <c r="C726" s="4" t="s">
        <v>887</v>
      </c>
      <c r="D726" s="4" t="s">
        <v>21707</v>
      </c>
      <c r="E726" s="4" t="s">
        <v>1592</v>
      </c>
      <c r="F726" s="4" t="s">
        <v>20978</v>
      </c>
      <c r="G726" s="4" t="s">
        <v>21994</v>
      </c>
      <c r="H726" s="4" t="n">
        <f aca="false">COUNTIF(Albums!$B$2:$B$2811,A726)</f>
        <v>2</v>
      </c>
      <c r="I726" s="2"/>
      <c r="J726" s="2"/>
      <c r="K726" s="4"/>
    </row>
    <row r="727" customFormat="false" ht="15" hidden="false" customHeight="false" outlineLevel="0" collapsed="false">
      <c r="A727" s="4" t="s">
        <v>3059</v>
      </c>
      <c r="B727" s="4" t="s">
        <v>2992</v>
      </c>
      <c r="C727" s="4" t="s">
        <v>472</v>
      </c>
      <c r="D727" s="4" t="s">
        <v>21995</v>
      </c>
      <c r="E727" s="4" t="s">
        <v>2721</v>
      </c>
      <c r="F727" s="4" t="s">
        <v>20978</v>
      </c>
      <c r="G727" s="4" t="s">
        <v>21996</v>
      </c>
      <c r="H727" s="4" t="n">
        <f aca="false">COUNTIF(Albums!$B$2:$B$2811,A727)</f>
        <v>2</v>
      </c>
      <c r="I727" s="2"/>
      <c r="J727" s="2"/>
      <c r="K727" s="4"/>
    </row>
    <row r="728" customFormat="false" ht="15" hidden="false" customHeight="false" outlineLevel="0" collapsed="false">
      <c r="A728" s="4" t="s">
        <v>8755</v>
      </c>
      <c r="B728" s="4" t="s">
        <v>8508</v>
      </c>
      <c r="C728" s="4" t="s">
        <v>45</v>
      </c>
      <c r="D728" s="4" t="s">
        <v>21624</v>
      </c>
      <c r="E728" s="4" t="s">
        <v>8469</v>
      </c>
      <c r="F728" s="4" t="s">
        <v>20978</v>
      </c>
      <c r="G728" s="4" t="s">
        <v>8754</v>
      </c>
      <c r="H728" s="4" t="n">
        <f aca="false">COUNTIF(Albums!$B$2:$B$2811,A728)</f>
        <v>1</v>
      </c>
      <c r="I728" s="2"/>
      <c r="J728" s="2"/>
      <c r="K728" s="4"/>
    </row>
    <row r="729" customFormat="false" ht="15" hidden="false" customHeight="false" outlineLevel="0" collapsed="false">
      <c r="A729" s="4" t="s">
        <v>17416</v>
      </c>
      <c r="B729" s="4" t="s">
        <v>131</v>
      </c>
      <c r="C729" s="4" t="s">
        <v>472</v>
      </c>
      <c r="D729" s="4" t="s">
        <v>21369</v>
      </c>
      <c r="E729" s="4" t="s">
        <v>17379</v>
      </c>
      <c r="F729" s="4" t="s">
        <v>21186</v>
      </c>
      <c r="G729" s="4" t="s">
        <v>17415</v>
      </c>
      <c r="H729" s="4" t="n">
        <f aca="false">COUNTIF(Albums!$B$2:$B$2811,A729)</f>
        <v>1</v>
      </c>
      <c r="I729" s="2"/>
      <c r="J729" s="2"/>
      <c r="K729" s="4"/>
    </row>
    <row r="730" customFormat="false" ht="15" hidden="false" customHeight="false" outlineLevel="0" collapsed="false">
      <c r="A730" s="4" t="s">
        <v>13652</v>
      </c>
      <c r="B730" s="4" t="s">
        <v>1538</v>
      </c>
      <c r="C730" s="4" t="s">
        <v>352</v>
      </c>
      <c r="D730" s="4" t="s">
        <v>21341</v>
      </c>
      <c r="E730" s="4" t="s">
        <v>9653</v>
      </c>
      <c r="F730" s="4" t="s">
        <v>20978</v>
      </c>
      <c r="G730" s="4" t="s">
        <v>13651</v>
      </c>
      <c r="H730" s="4" t="n">
        <f aca="false">COUNTIF(Albums!$B$2:$B$2811,A730)</f>
        <v>1</v>
      </c>
      <c r="I730" s="2"/>
      <c r="J730" s="2"/>
      <c r="K730" s="4"/>
    </row>
    <row r="731" customFormat="false" ht="15" hidden="false" customHeight="false" outlineLevel="0" collapsed="false">
      <c r="A731" s="4" t="s">
        <v>17166</v>
      </c>
      <c r="B731" s="4" t="s">
        <v>131</v>
      </c>
      <c r="C731" s="4" t="s">
        <v>45</v>
      </c>
      <c r="D731" s="4" t="s">
        <v>21285</v>
      </c>
      <c r="E731" s="4" t="s">
        <v>17094</v>
      </c>
      <c r="F731" s="4" t="s">
        <v>21186</v>
      </c>
      <c r="G731" s="4" t="s">
        <v>17165</v>
      </c>
      <c r="H731" s="4" t="n">
        <f aca="false">COUNTIF(Albums!$B$2:$B$2811,A731)</f>
        <v>1</v>
      </c>
      <c r="I731" s="2"/>
      <c r="J731" s="2"/>
      <c r="K731" s="4"/>
    </row>
    <row r="732" customFormat="false" ht="15" hidden="false" customHeight="false" outlineLevel="0" collapsed="false">
      <c r="A732" s="4" t="s">
        <v>18086</v>
      </c>
      <c r="B732" s="4" t="s">
        <v>990</v>
      </c>
      <c r="C732" s="4" t="s">
        <v>472</v>
      </c>
      <c r="D732" s="4" t="s">
        <v>21369</v>
      </c>
      <c r="E732" s="4" t="s">
        <v>16811</v>
      </c>
      <c r="F732" s="4" t="s">
        <v>20929</v>
      </c>
      <c r="G732" s="4" t="s">
        <v>18085</v>
      </c>
      <c r="H732" s="4" t="n">
        <f aca="false">COUNTIF(Albums!$B$2:$B$2811,A732)</f>
        <v>1</v>
      </c>
      <c r="I732" s="2"/>
      <c r="J732" s="2"/>
      <c r="K732" s="4"/>
    </row>
    <row r="733" customFormat="false" ht="15" hidden="false" customHeight="false" outlineLevel="0" collapsed="false">
      <c r="A733" s="4" t="s">
        <v>1350</v>
      </c>
      <c r="B733" s="4" t="s">
        <v>1353</v>
      </c>
      <c r="C733" s="4" t="s">
        <v>472</v>
      </c>
      <c r="D733" s="4" t="s">
        <v>21997</v>
      </c>
      <c r="E733" s="4" t="s">
        <v>1045</v>
      </c>
      <c r="F733" s="4" t="s">
        <v>20978</v>
      </c>
      <c r="G733" s="4" t="s">
        <v>21998</v>
      </c>
      <c r="H733" s="4" t="n">
        <f aca="false">COUNTIF(Albums!$B$2:$B$2811,A733)</f>
        <v>10</v>
      </c>
      <c r="I733" s="2"/>
      <c r="J733" s="2"/>
      <c r="K733" s="4"/>
    </row>
    <row r="734" customFormat="false" ht="15" hidden="false" customHeight="false" outlineLevel="0" collapsed="false">
      <c r="A734" s="4" t="s">
        <v>20786</v>
      </c>
      <c r="B734" s="4" t="s">
        <v>20788</v>
      </c>
      <c r="C734" s="4" t="s">
        <v>753</v>
      </c>
      <c r="D734" s="4" t="s">
        <v>21419</v>
      </c>
      <c r="E734" s="4" t="s">
        <v>9972</v>
      </c>
      <c r="F734" s="4" t="s">
        <v>20978</v>
      </c>
      <c r="G734" s="4" t="s">
        <v>20785</v>
      </c>
      <c r="H734" s="4" t="n">
        <f aca="false">COUNTIF(Albums!$B$2:$B$2811,A734)</f>
        <v>1</v>
      </c>
      <c r="I734" s="2"/>
      <c r="J734" s="2"/>
      <c r="K734" s="4"/>
    </row>
    <row r="735" customFormat="false" ht="15" hidden="false" customHeight="false" outlineLevel="0" collapsed="false">
      <c r="A735" s="4" t="s">
        <v>1343</v>
      </c>
      <c r="B735" s="4" t="s">
        <v>1322</v>
      </c>
      <c r="C735" s="4" t="s">
        <v>472</v>
      </c>
      <c r="D735" s="4" t="s">
        <v>21292</v>
      </c>
      <c r="E735" s="4" t="s">
        <v>1045</v>
      </c>
      <c r="F735" s="4" t="s">
        <v>20978</v>
      </c>
      <c r="G735" s="4" t="s">
        <v>1342</v>
      </c>
      <c r="H735" s="4" t="n">
        <f aca="false">COUNTIF(Albums!$B$2:$B$2811,A735)</f>
        <v>1</v>
      </c>
      <c r="I735" s="2"/>
      <c r="J735" s="2"/>
      <c r="K735" s="4"/>
    </row>
    <row r="736" customFormat="false" ht="15" hidden="false" customHeight="false" outlineLevel="0" collapsed="false">
      <c r="A736" s="4" t="s">
        <v>14424</v>
      </c>
      <c r="B736" s="4" t="s">
        <v>10056</v>
      </c>
      <c r="C736" s="4" t="s">
        <v>516</v>
      </c>
      <c r="D736" s="4" t="s">
        <v>21589</v>
      </c>
      <c r="E736" s="4" t="s">
        <v>9653</v>
      </c>
      <c r="F736" s="4" t="s">
        <v>20978</v>
      </c>
      <c r="G736" s="4" t="s">
        <v>21999</v>
      </c>
      <c r="H736" s="4" t="n">
        <f aca="false">COUNTIF(Albums!$B$2:$B$2811,A736)</f>
        <v>2</v>
      </c>
      <c r="I736" s="2"/>
      <c r="J736" s="2"/>
      <c r="K736" s="4"/>
    </row>
    <row r="737" customFormat="false" ht="15" hidden="false" customHeight="false" outlineLevel="0" collapsed="false">
      <c r="A737" s="4" t="s">
        <v>17722</v>
      </c>
      <c r="B737" s="4" t="s">
        <v>662</v>
      </c>
      <c r="C737" s="4" t="s">
        <v>472</v>
      </c>
      <c r="D737" s="4" t="s">
        <v>21345</v>
      </c>
      <c r="E737" s="4" t="s">
        <v>17674</v>
      </c>
      <c r="F737" s="4" t="s">
        <v>21186</v>
      </c>
      <c r="G737" s="4" t="s">
        <v>17721</v>
      </c>
      <c r="H737" s="4" t="n">
        <f aca="false">COUNTIF(Albums!$B$2:$B$2811,A737)</f>
        <v>1</v>
      </c>
      <c r="I737" s="2"/>
      <c r="J737" s="2"/>
      <c r="K737" s="4"/>
    </row>
    <row r="738" customFormat="false" ht="15" hidden="false" customHeight="false" outlineLevel="0" collapsed="false">
      <c r="A738" s="4" t="s">
        <v>17316</v>
      </c>
      <c r="B738" s="4" t="s">
        <v>4347</v>
      </c>
      <c r="C738" s="4" t="s">
        <v>887</v>
      </c>
      <c r="D738" s="4" t="s">
        <v>21341</v>
      </c>
      <c r="E738" s="4" t="s">
        <v>17300</v>
      </c>
      <c r="F738" s="4" t="s">
        <v>21186</v>
      </c>
      <c r="G738" s="4" t="s">
        <v>17315</v>
      </c>
      <c r="H738" s="4" t="n">
        <f aca="false">COUNTIF(Albums!$B$2:$B$2811,A738)</f>
        <v>1</v>
      </c>
      <c r="I738" s="2"/>
      <c r="J738" s="2"/>
      <c r="K738" s="4"/>
    </row>
    <row r="739" customFormat="false" ht="15" hidden="false" customHeight="false" outlineLevel="0" collapsed="false">
      <c r="A739" s="4" t="s">
        <v>1312</v>
      </c>
      <c r="B739" s="4" t="s">
        <v>1164</v>
      </c>
      <c r="C739" s="4" t="s">
        <v>45</v>
      </c>
      <c r="D739" s="4" t="s">
        <v>21316</v>
      </c>
      <c r="E739" s="4" t="s">
        <v>1045</v>
      </c>
      <c r="F739" s="4" t="s">
        <v>20978</v>
      </c>
      <c r="G739" s="4" t="s">
        <v>1311</v>
      </c>
      <c r="H739" s="4" t="n">
        <f aca="false">COUNTIF(Albums!$B$2:$B$2811,A739)</f>
        <v>1</v>
      </c>
      <c r="I739" s="2"/>
      <c r="J739" s="2"/>
      <c r="K739" s="4"/>
    </row>
    <row r="740" customFormat="false" ht="15" hidden="false" customHeight="false" outlineLevel="0" collapsed="false">
      <c r="A740" s="4" t="s">
        <v>14459</v>
      </c>
      <c r="B740" s="4" t="s">
        <v>990</v>
      </c>
      <c r="C740" s="4" t="s">
        <v>472</v>
      </c>
      <c r="D740" s="4" t="s">
        <v>21675</v>
      </c>
      <c r="E740" s="4" t="s">
        <v>9653</v>
      </c>
      <c r="F740" s="4" t="s">
        <v>20978</v>
      </c>
      <c r="G740" s="4" t="s">
        <v>22000</v>
      </c>
      <c r="H740" s="4" t="n">
        <f aca="false">COUNTIF(Albums!$B$2:$B$2811,A740)</f>
        <v>3</v>
      </c>
      <c r="I740" s="2"/>
      <c r="J740" s="2"/>
      <c r="K740" s="4"/>
    </row>
    <row r="741" customFormat="false" ht="15" hidden="false" customHeight="false" outlineLevel="0" collapsed="false">
      <c r="A741" s="4" t="s">
        <v>18461</v>
      </c>
      <c r="B741" s="4" t="s">
        <v>18465</v>
      </c>
      <c r="C741" s="4" t="s">
        <v>887</v>
      </c>
      <c r="D741" s="4" t="s">
        <v>22001</v>
      </c>
      <c r="E741" s="4" t="s">
        <v>18463</v>
      </c>
      <c r="F741" s="4" t="s">
        <v>21186</v>
      </c>
      <c r="G741" s="4" t="s">
        <v>22002</v>
      </c>
      <c r="H741" s="4" t="n">
        <f aca="false">COUNTIF(Albums!$B$2:$B$2811,A741)</f>
        <v>2</v>
      </c>
      <c r="I741" s="2"/>
      <c r="J741" s="2"/>
      <c r="K741" s="4" t="s">
        <v>75</v>
      </c>
    </row>
    <row r="742" customFormat="false" ht="15" hidden="false" customHeight="false" outlineLevel="0" collapsed="false">
      <c r="A742" s="4" t="s">
        <v>9825</v>
      </c>
      <c r="B742" s="4" t="s">
        <v>1982</v>
      </c>
      <c r="C742" s="4" t="s">
        <v>45</v>
      </c>
      <c r="D742" s="4" t="s">
        <v>22003</v>
      </c>
      <c r="E742" s="4" t="s">
        <v>9653</v>
      </c>
      <c r="F742" s="4" t="s">
        <v>20978</v>
      </c>
      <c r="G742" s="4" t="s">
        <v>22004</v>
      </c>
      <c r="H742" s="4" t="n">
        <f aca="false">COUNTIF(Albums!$B$2:$B$2811,A742)</f>
        <v>7</v>
      </c>
      <c r="I742" s="2"/>
      <c r="J742" s="2"/>
      <c r="K742" s="4"/>
    </row>
    <row r="743" customFormat="false" ht="15" hidden="false" customHeight="false" outlineLevel="0" collapsed="false">
      <c r="A743" s="4" t="s">
        <v>3311</v>
      </c>
      <c r="B743" s="4" t="s">
        <v>3313</v>
      </c>
      <c r="C743" s="4" t="s">
        <v>472</v>
      </c>
      <c r="D743" s="4" t="s">
        <v>21471</v>
      </c>
      <c r="E743" s="4" t="s">
        <v>3111</v>
      </c>
      <c r="F743" s="4" t="s">
        <v>20978</v>
      </c>
      <c r="G743" s="4" t="s">
        <v>3310</v>
      </c>
      <c r="H743" s="4" t="n">
        <f aca="false">COUNTIF(Albums!$B$2:$B$2811,A743)</f>
        <v>1</v>
      </c>
      <c r="I743" s="2"/>
      <c r="J743" s="2"/>
      <c r="K743" s="4"/>
    </row>
    <row r="744" customFormat="false" ht="15" hidden="false" customHeight="false" outlineLevel="0" collapsed="false">
      <c r="A744" s="4" t="s">
        <v>19634</v>
      </c>
      <c r="B744" s="4" t="s">
        <v>19636</v>
      </c>
      <c r="C744" s="4" t="s">
        <v>352</v>
      </c>
      <c r="D744" s="4" t="s">
        <v>21369</v>
      </c>
      <c r="E744" s="4" t="s">
        <v>1687</v>
      </c>
      <c r="F744" s="4" t="s">
        <v>20929</v>
      </c>
      <c r="G744" s="4" t="s">
        <v>19633</v>
      </c>
      <c r="H744" s="4" t="n">
        <f aca="false">COUNTIF(Albums!$B$2:$B$2811,A744)</f>
        <v>1</v>
      </c>
      <c r="I744" s="2"/>
      <c r="J744" s="2"/>
      <c r="K744" s="4"/>
    </row>
    <row r="745" customFormat="false" ht="15" hidden="false" customHeight="false" outlineLevel="0" collapsed="false">
      <c r="A745" s="4" t="s">
        <v>2483</v>
      </c>
      <c r="B745" s="4" t="s">
        <v>902</v>
      </c>
      <c r="C745" s="4" t="s">
        <v>93</v>
      </c>
      <c r="D745" s="4" t="s">
        <v>22005</v>
      </c>
      <c r="E745" s="4" t="s">
        <v>4890</v>
      </c>
      <c r="F745" s="4" t="s">
        <v>20978</v>
      </c>
      <c r="G745" s="4" t="s">
        <v>22006</v>
      </c>
      <c r="H745" s="4" t="n">
        <f aca="false">COUNTIF(Albums!$B$2:$B$2811,A745)</f>
        <v>4</v>
      </c>
      <c r="I745" s="2"/>
      <c r="J745" s="2"/>
      <c r="K745" s="4"/>
    </row>
    <row r="746" customFormat="false" ht="15" hidden="false" customHeight="false" outlineLevel="0" collapsed="false">
      <c r="A746" s="4" t="s">
        <v>17831</v>
      </c>
      <c r="B746" s="4" t="s">
        <v>17834</v>
      </c>
      <c r="C746" s="4" t="s">
        <v>887</v>
      </c>
      <c r="D746" s="4" t="s">
        <v>22007</v>
      </c>
      <c r="E746" s="4" t="s">
        <v>16811</v>
      </c>
      <c r="F746" s="4" t="s">
        <v>20929</v>
      </c>
      <c r="G746" s="4" t="s">
        <v>22008</v>
      </c>
      <c r="H746" s="4" t="n">
        <f aca="false">COUNTIF(Albums!$B$2:$B$2811,A746)</f>
        <v>5</v>
      </c>
      <c r="I746" s="2"/>
      <c r="J746" s="2"/>
      <c r="K746" s="4" t="s">
        <v>75</v>
      </c>
    </row>
    <row r="747" customFormat="false" ht="15" hidden="false" customHeight="false" outlineLevel="0" collapsed="false">
      <c r="A747" s="4" t="s">
        <v>6345</v>
      </c>
      <c r="B747" s="4" t="s">
        <v>1565</v>
      </c>
      <c r="C747" s="4" t="s">
        <v>472</v>
      </c>
      <c r="D747" s="4" t="s">
        <v>21624</v>
      </c>
      <c r="E747" s="4" t="s">
        <v>6070</v>
      </c>
      <c r="F747" s="4" t="s">
        <v>20978</v>
      </c>
      <c r="G747" s="4" t="s">
        <v>6344</v>
      </c>
      <c r="H747" s="4" t="n">
        <f aca="false">COUNTIF(Albums!$B$2:$B$2811,A747)</f>
        <v>1</v>
      </c>
      <c r="I747" s="2"/>
      <c r="J747" s="2"/>
      <c r="K747" s="4"/>
    </row>
    <row r="748" customFormat="false" ht="15" hidden="false" customHeight="false" outlineLevel="0" collapsed="false">
      <c r="A748" s="4" t="s">
        <v>12992</v>
      </c>
      <c r="B748" s="4" t="s">
        <v>12994</v>
      </c>
      <c r="C748" s="4" t="s">
        <v>516</v>
      </c>
      <c r="D748" s="4" t="s">
        <v>21535</v>
      </c>
      <c r="E748" s="4" t="s">
        <v>11394</v>
      </c>
      <c r="F748" s="4" t="s">
        <v>20929</v>
      </c>
      <c r="G748" s="4" t="s">
        <v>22009</v>
      </c>
      <c r="H748" s="4" t="n">
        <f aca="false">COUNTIF(Albums!$B$2:$B$2811,A748)</f>
        <v>3</v>
      </c>
      <c r="I748" s="2"/>
      <c r="J748" s="2"/>
      <c r="K748" s="4" t="s">
        <v>75</v>
      </c>
    </row>
    <row r="749" customFormat="false" ht="15" hidden="false" customHeight="false" outlineLevel="0" collapsed="false">
      <c r="A749" s="4" t="s">
        <v>17349</v>
      </c>
      <c r="B749" s="4" t="s">
        <v>1196</v>
      </c>
      <c r="C749" s="4" t="s">
        <v>472</v>
      </c>
      <c r="D749" s="4" t="s">
        <v>21290</v>
      </c>
      <c r="E749" s="4" t="s">
        <v>17300</v>
      </c>
      <c r="F749" s="4" t="s">
        <v>21186</v>
      </c>
      <c r="G749" s="4" t="s">
        <v>17348</v>
      </c>
      <c r="H749" s="4" t="n">
        <f aca="false">COUNTIF(Albums!$B$2:$B$2811,A749)</f>
        <v>1</v>
      </c>
      <c r="I749" s="2"/>
      <c r="J749" s="2"/>
      <c r="K749" s="4"/>
    </row>
    <row r="750" customFormat="false" ht="15" hidden="false" customHeight="false" outlineLevel="0" collapsed="false">
      <c r="A750" s="4" t="s">
        <v>10600</v>
      </c>
      <c r="B750" s="4" t="s">
        <v>1982</v>
      </c>
      <c r="C750" s="4" t="s">
        <v>45</v>
      </c>
      <c r="D750" s="4" t="s">
        <v>22010</v>
      </c>
      <c r="E750" s="4" t="s">
        <v>10381</v>
      </c>
      <c r="F750" s="4" t="s">
        <v>20978</v>
      </c>
      <c r="G750" s="4" t="s">
        <v>22011</v>
      </c>
      <c r="H750" s="4" t="n">
        <f aca="false">COUNTIF(Albums!$B$2:$B$2811,A750)</f>
        <v>3</v>
      </c>
      <c r="I750" s="2"/>
      <c r="J750" s="2"/>
      <c r="K750" s="4"/>
    </row>
    <row r="751" customFormat="false" ht="15" hidden="false" customHeight="false" outlineLevel="0" collapsed="false">
      <c r="A751" s="4" t="s">
        <v>12189</v>
      </c>
      <c r="B751" s="4" t="s">
        <v>353</v>
      </c>
      <c r="C751" s="4" t="s">
        <v>352</v>
      </c>
      <c r="D751" s="4" t="s">
        <v>21272</v>
      </c>
      <c r="E751" s="4" t="s">
        <v>11546</v>
      </c>
      <c r="F751" s="4" t="s">
        <v>20929</v>
      </c>
      <c r="G751" s="4" t="s">
        <v>12188</v>
      </c>
      <c r="H751" s="4" t="n">
        <f aca="false">COUNTIF(Albums!$B$2:$B$2811,A751)</f>
        <v>1</v>
      </c>
      <c r="I751" s="2"/>
      <c r="J751" s="2"/>
      <c r="K751" s="4" t="s">
        <v>75</v>
      </c>
    </row>
    <row r="752" customFormat="false" ht="15" hidden="false" customHeight="false" outlineLevel="0" collapsed="false">
      <c r="A752" s="4" t="s">
        <v>18064</v>
      </c>
      <c r="B752" s="4" t="s">
        <v>353</v>
      </c>
      <c r="C752" s="4" t="s">
        <v>352</v>
      </c>
      <c r="D752" s="4" t="s">
        <v>22012</v>
      </c>
      <c r="E752" s="4" t="s">
        <v>16811</v>
      </c>
      <c r="F752" s="4" t="s">
        <v>20929</v>
      </c>
      <c r="G752" s="4" t="s">
        <v>22013</v>
      </c>
      <c r="H752" s="4" t="n">
        <f aca="false">COUNTIF(Albums!$B$2:$B$2811,A752)</f>
        <v>2</v>
      </c>
      <c r="I752" s="2"/>
      <c r="J752" s="2"/>
      <c r="K752" s="4"/>
    </row>
    <row r="753" customFormat="false" ht="15" hidden="false" customHeight="false" outlineLevel="0" collapsed="false">
      <c r="A753" s="4" t="s">
        <v>20716</v>
      </c>
      <c r="B753" s="4" t="s">
        <v>902</v>
      </c>
      <c r="C753" s="4" t="s">
        <v>45</v>
      </c>
      <c r="D753" s="4" t="s">
        <v>21302</v>
      </c>
      <c r="E753" s="4" t="s">
        <v>5178</v>
      </c>
      <c r="F753" s="4" t="s">
        <v>20978</v>
      </c>
      <c r="G753" s="4" t="s">
        <v>20715</v>
      </c>
      <c r="H753" s="4" t="n">
        <f aca="false">COUNTIF(Albums!$B$2:$B$2811,A753)</f>
        <v>1</v>
      </c>
      <c r="I753" s="2"/>
      <c r="J753" s="2"/>
      <c r="K753" s="4"/>
    </row>
    <row r="754" customFormat="false" ht="15" hidden="false" customHeight="false" outlineLevel="0" collapsed="false">
      <c r="A754" s="4" t="s">
        <v>5668</v>
      </c>
      <c r="B754" s="4" t="s">
        <v>5649</v>
      </c>
      <c r="C754" s="4" t="s">
        <v>887</v>
      </c>
      <c r="D754" s="4" t="s">
        <v>22014</v>
      </c>
      <c r="E754" s="4" t="s">
        <v>5648</v>
      </c>
      <c r="F754" s="4" t="s">
        <v>20978</v>
      </c>
      <c r="G754" s="4" t="s">
        <v>22015</v>
      </c>
      <c r="H754" s="4" t="n">
        <f aca="false">COUNTIF(Albums!$B$2:$B$2811,A754)</f>
        <v>28</v>
      </c>
      <c r="I754" s="2"/>
      <c r="J754" s="2"/>
      <c r="K754" s="4" t="s">
        <v>75</v>
      </c>
    </row>
    <row r="755" customFormat="false" ht="15" hidden="false" customHeight="false" outlineLevel="0" collapsed="false">
      <c r="A755" s="4" t="s">
        <v>5709</v>
      </c>
      <c r="B755" s="4" t="s">
        <v>5649</v>
      </c>
      <c r="C755" s="4" t="s">
        <v>887</v>
      </c>
      <c r="D755" s="4" t="s">
        <v>22016</v>
      </c>
      <c r="E755" s="4" t="s">
        <v>5648</v>
      </c>
      <c r="F755" s="4" t="s">
        <v>20978</v>
      </c>
      <c r="G755" s="4" t="s">
        <v>22017</v>
      </c>
      <c r="H755" s="4" t="n">
        <f aca="false">COUNTIF(Albums!$B$2:$B$2811,A755)</f>
        <v>20</v>
      </c>
      <c r="I755" s="2"/>
      <c r="J755" s="2"/>
      <c r="K755" s="4" t="s">
        <v>75</v>
      </c>
    </row>
    <row r="756" customFormat="false" ht="15" hidden="false" customHeight="false" outlineLevel="0" collapsed="false">
      <c r="A756" s="4" t="s">
        <v>5999</v>
      </c>
      <c r="B756" s="4" t="s">
        <v>5649</v>
      </c>
      <c r="C756" s="4" t="s">
        <v>887</v>
      </c>
      <c r="D756" s="4" t="s">
        <v>21278</v>
      </c>
      <c r="E756" s="4" t="s">
        <v>5648</v>
      </c>
      <c r="F756" s="4" t="s">
        <v>20978</v>
      </c>
      <c r="G756" s="4" t="s">
        <v>5998</v>
      </c>
      <c r="H756" s="4" t="n">
        <f aca="false">COUNTIF(Albums!$B$2:$B$2811,A756)</f>
        <v>1</v>
      </c>
      <c r="I756" s="2"/>
      <c r="J756" s="2"/>
      <c r="K756" s="4"/>
    </row>
    <row r="757" customFormat="false" ht="15" hidden="false" customHeight="false" outlineLevel="0" collapsed="false">
      <c r="A757" s="4" t="s">
        <v>5768</v>
      </c>
      <c r="B757" s="4" t="s">
        <v>5649</v>
      </c>
      <c r="C757" s="4" t="s">
        <v>887</v>
      </c>
      <c r="D757" s="4" t="s">
        <v>21634</v>
      </c>
      <c r="E757" s="4" t="s">
        <v>5648</v>
      </c>
      <c r="F757" s="4" t="s">
        <v>20978</v>
      </c>
      <c r="G757" s="4" t="s">
        <v>5767</v>
      </c>
      <c r="H757" s="4" t="n">
        <f aca="false">COUNTIF(Albums!$B$2:$B$2811,A757)</f>
        <v>1</v>
      </c>
      <c r="I757" s="2"/>
      <c r="J757" s="2"/>
      <c r="K757" s="4"/>
    </row>
    <row r="758" customFormat="false" ht="15" hidden="false" customHeight="false" outlineLevel="0" collapsed="false">
      <c r="A758" s="4" t="s">
        <v>6020</v>
      </c>
      <c r="B758" s="4" t="s">
        <v>5649</v>
      </c>
      <c r="C758" s="4" t="s">
        <v>887</v>
      </c>
      <c r="D758" s="4" t="s">
        <v>21387</v>
      </c>
      <c r="E758" s="4" t="s">
        <v>5648</v>
      </c>
      <c r="F758" s="4" t="s">
        <v>20978</v>
      </c>
      <c r="G758" s="4" t="s">
        <v>6019</v>
      </c>
      <c r="H758" s="4" t="n">
        <f aca="false">COUNTIF(Albums!$B$2:$B$2811,A758)</f>
        <v>1</v>
      </c>
      <c r="I758" s="2"/>
      <c r="J758" s="2"/>
      <c r="K758" s="4"/>
    </row>
    <row r="759" customFormat="false" ht="15" hidden="false" customHeight="false" outlineLevel="0" collapsed="false">
      <c r="A759" s="4" t="s">
        <v>5992</v>
      </c>
      <c r="B759" s="4" t="s">
        <v>5649</v>
      </c>
      <c r="C759" s="4" t="s">
        <v>887</v>
      </c>
      <c r="D759" s="4" t="s">
        <v>21270</v>
      </c>
      <c r="E759" s="4" t="s">
        <v>5648</v>
      </c>
      <c r="F759" s="4" t="s">
        <v>20978</v>
      </c>
      <c r="G759" s="4" t="s">
        <v>5991</v>
      </c>
      <c r="H759" s="4" t="n">
        <f aca="false">COUNTIF(Albums!$B$2:$B$2811,A759)</f>
        <v>1</v>
      </c>
      <c r="I759" s="2"/>
      <c r="J759" s="2"/>
      <c r="K759" s="4"/>
    </row>
    <row r="760" customFormat="false" ht="15" hidden="false" customHeight="false" outlineLevel="0" collapsed="false">
      <c r="A760" s="4" t="s">
        <v>14569</v>
      </c>
      <c r="B760" s="4" t="s">
        <v>14572</v>
      </c>
      <c r="C760" s="4" t="s">
        <v>352</v>
      </c>
      <c r="D760" s="4" t="s">
        <v>22018</v>
      </c>
      <c r="E760" s="4" t="s">
        <v>14012</v>
      </c>
      <c r="F760" s="4" t="s">
        <v>20978</v>
      </c>
      <c r="G760" s="4" t="s">
        <v>22019</v>
      </c>
      <c r="H760" s="4" t="n">
        <f aca="false">COUNTIF(Albums!$B$2:$B$2811,A760)</f>
        <v>9</v>
      </c>
      <c r="I760" s="2"/>
      <c r="J760" s="2"/>
      <c r="K760" s="4" t="s">
        <v>75</v>
      </c>
    </row>
    <row r="761" customFormat="false" ht="15" hidden="false" customHeight="false" outlineLevel="0" collapsed="false">
      <c r="A761" s="4" t="s">
        <v>17864</v>
      </c>
      <c r="B761" s="4" t="s">
        <v>17867</v>
      </c>
      <c r="C761" s="4" t="s">
        <v>352</v>
      </c>
      <c r="D761" s="4" t="s">
        <v>21278</v>
      </c>
      <c r="E761" s="4" t="s">
        <v>16811</v>
      </c>
      <c r="F761" s="4" t="s">
        <v>20929</v>
      </c>
      <c r="G761" s="4" t="s">
        <v>17863</v>
      </c>
      <c r="H761" s="4" t="n">
        <f aca="false">COUNTIF(Albums!$B$2:$B$2811,A761)</f>
        <v>1</v>
      </c>
      <c r="I761" s="2"/>
      <c r="J761" s="2"/>
      <c r="K761" s="4" t="s">
        <v>75</v>
      </c>
    </row>
    <row r="762" customFormat="false" ht="15" hidden="false" customHeight="false" outlineLevel="0" collapsed="false">
      <c r="A762" s="4" t="s">
        <v>1162</v>
      </c>
      <c r="B762" s="4" t="s">
        <v>1164</v>
      </c>
      <c r="C762" s="4" t="s">
        <v>45</v>
      </c>
      <c r="D762" s="4" t="s">
        <v>21480</v>
      </c>
      <c r="E762" s="4" t="s">
        <v>1045</v>
      </c>
      <c r="F762" s="4" t="s">
        <v>20978</v>
      </c>
      <c r="G762" s="4" t="s">
        <v>22020</v>
      </c>
      <c r="H762" s="4" t="n">
        <f aca="false">COUNTIF(Albums!$B$2:$B$2811,A762)</f>
        <v>2</v>
      </c>
      <c r="I762" s="2"/>
      <c r="J762" s="2"/>
      <c r="K762" s="4" t="s">
        <v>75</v>
      </c>
    </row>
    <row r="763" customFormat="false" ht="15" hidden="false" customHeight="false" outlineLevel="0" collapsed="false">
      <c r="A763" s="4" t="s">
        <v>17377</v>
      </c>
      <c r="B763" s="4" t="s">
        <v>1982</v>
      </c>
      <c r="C763" s="4" t="s">
        <v>45</v>
      </c>
      <c r="D763" s="4" t="s">
        <v>21338</v>
      </c>
      <c r="E763" s="4" t="s">
        <v>17379</v>
      </c>
      <c r="F763" s="4" t="s">
        <v>21186</v>
      </c>
      <c r="G763" s="4" t="s">
        <v>17376</v>
      </c>
      <c r="H763" s="4" t="n">
        <f aca="false">COUNTIF(Albums!$B$2:$B$2811,A763)</f>
        <v>1</v>
      </c>
      <c r="I763" s="2"/>
      <c r="J763" s="2"/>
      <c r="K763" s="4"/>
    </row>
    <row r="764" customFormat="false" ht="15" hidden="false" customHeight="false" outlineLevel="0" collapsed="false">
      <c r="A764" s="4" t="s">
        <v>19390</v>
      </c>
      <c r="B764" s="4" t="s">
        <v>316</v>
      </c>
      <c r="C764" s="4" t="s">
        <v>753</v>
      </c>
      <c r="D764" s="4" t="s">
        <v>21631</v>
      </c>
      <c r="E764" s="4" t="s">
        <v>43</v>
      </c>
      <c r="F764" s="4" t="s">
        <v>20978</v>
      </c>
      <c r="G764" s="4" t="s">
        <v>19389</v>
      </c>
      <c r="H764" s="4" t="n">
        <f aca="false">COUNTIF(Albums!$B$2:$B$2811,A764)</f>
        <v>1</v>
      </c>
      <c r="I764" s="2"/>
      <c r="J764" s="2"/>
      <c r="K764" s="4"/>
    </row>
    <row r="765" customFormat="false" ht="15" hidden="false" customHeight="false" outlineLevel="0" collapsed="false">
      <c r="A765" s="4" t="s">
        <v>8423</v>
      </c>
      <c r="B765" s="4" t="s">
        <v>8299</v>
      </c>
      <c r="C765" s="4" t="s">
        <v>472</v>
      </c>
      <c r="D765" s="4" t="s">
        <v>21840</v>
      </c>
      <c r="E765" s="4" t="s">
        <v>8298</v>
      </c>
      <c r="F765" s="4" t="s">
        <v>20978</v>
      </c>
      <c r="G765" s="4" t="s">
        <v>22021</v>
      </c>
      <c r="H765" s="4" t="n">
        <f aca="false">COUNTIF(Albums!$B$2:$B$2811,A765)</f>
        <v>3</v>
      </c>
      <c r="I765" s="2"/>
      <c r="J765" s="2"/>
      <c r="K765" s="4"/>
    </row>
    <row r="766" customFormat="false" ht="15" hidden="false" customHeight="false" outlineLevel="0" collapsed="false">
      <c r="A766" s="4" t="s">
        <v>1853</v>
      </c>
      <c r="B766" s="4" t="s">
        <v>1855</v>
      </c>
      <c r="C766" s="4" t="s">
        <v>93</v>
      </c>
      <c r="D766" s="4" t="s">
        <v>21302</v>
      </c>
      <c r="E766" s="4" t="s">
        <v>1592</v>
      </c>
      <c r="F766" s="4" t="s">
        <v>20978</v>
      </c>
      <c r="G766" s="4" t="s">
        <v>1852</v>
      </c>
      <c r="H766" s="4" t="n">
        <f aca="false">COUNTIF(Albums!$B$2:$B$2811,A766)</f>
        <v>1</v>
      </c>
      <c r="I766" s="2"/>
      <c r="J766" s="2"/>
      <c r="K766" s="4"/>
    </row>
    <row r="767" customFormat="false" ht="15" hidden="false" customHeight="false" outlineLevel="0" collapsed="false">
      <c r="A767" s="4" t="s">
        <v>9519</v>
      </c>
      <c r="B767" s="4" t="s">
        <v>9522</v>
      </c>
      <c r="C767" s="4" t="s">
        <v>887</v>
      </c>
      <c r="D767" s="4" t="s">
        <v>21662</v>
      </c>
      <c r="E767" s="4" t="s">
        <v>9421</v>
      </c>
      <c r="F767" s="4" t="s">
        <v>20978</v>
      </c>
      <c r="G767" s="4" t="s">
        <v>22022</v>
      </c>
      <c r="H767" s="4" t="n">
        <f aca="false">COUNTIF(Albums!$B$2:$B$2811,A767)</f>
        <v>3</v>
      </c>
      <c r="I767" s="2"/>
      <c r="J767" s="2"/>
      <c r="K767" s="4"/>
    </row>
    <row r="768" customFormat="false" ht="15" hidden="false" customHeight="false" outlineLevel="0" collapsed="false">
      <c r="A768" s="4" t="s">
        <v>17394</v>
      </c>
      <c r="B768" s="4" t="s">
        <v>2992</v>
      </c>
      <c r="C768" s="4" t="s">
        <v>472</v>
      </c>
      <c r="D768" s="4" t="s">
        <v>21666</v>
      </c>
      <c r="E768" s="4" t="s">
        <v>17379</v>
      </c>
      <c r="F768" s="4" t="s">
        <v>21186</v>
      </c>
      <c r="G768" s="4" t="s">
        <v>17393</v>
      </c>
      <c r="H768" s="4" t="n">
        <f aca="false">COUNTIF(Albums!$B$2:$B$2811,A768)</f>
        <v>1</v>
      </c>
      <c r="I768" s="2"/>
      <c r="J768" s="2"/>
      <c r="K768" s="4"/>
    </row>
    <row r="769" customFormat="false" ht="15" hidden="false" customHeight="false" outlineLevel="0" collapsed="false">
      <c r="A769" s="4" t="s">
        <v>15872</v>
      </c>
      <c r="B769" s="4" t="s">
        <v>15875</v>
      </c>
      <c r="C769" s="4" t="s">
        <v>45</v>
      </c>
      <c r="D769" s="4" t="s">
        <v>21487</v>
      </c>
      <c r="E769" s="4" t="s">
        <v>15507</v>
      </c>
      <c r="F769" s="4" t="s">
        <v>20978</v>
      </c>
      <c r="G769" s="4" t="s">
        <v>22023</v>
      </c>
      <c r="H769" s="4" t="n">
        <f aca="false">COUNTIF(Albums!$B$2:$B$2811,A769)</f>
        <v>3</v>
      </c>
      <c r="I769" s="2"/>
      <c r="J769" s="2"/>
      <c r="K769" s="4"/>
    </row>
    <row r="770" customFormat="false" ht="15" hidden="false" customHeight="false" outlineLevel="0" collapsed="false">
      <c r="A770" s="4" t="s">
        <v>8895</v>
      </c>
      <c r="B770" s="4" t="s">
        <v>316</v>
      </c>
      <c r="C770" s="4" t="s">
        <v>753</v>
      </c>
      <c r="D770" s="4" t="s">
        <v>22024</v>
      </c>
      <c r="E770" s="4" t="s">
        <v>8781</v>
      </c>
      <c r="F770" s="4" t="s">
        <v>20978</v>
      </c>
      <c r="G770" s="4" t="s">
        <v>22025</v>
      </c>
      <c r="H770" s="4" t="n">
        <f aca="false">COUNTIF(Albums!$B$2:$B$2811,A770)</f>
        <v>4</v>
      </c>
      <c r="I770" s="2"/>
      <c r="J770" s="2"/>
      <c r="K770" s="4"/>
    </row>
    <row r="771" customFormat="false" ht="15" hidden="false" customHeight="false" outlineLevel="0" collapsed="false">
      <c r="A771" s="4" t="s">
        <v>15715</v>
      </c>
      <c r="B771" s="4" t="s">
        <v>131</v>
      </c>
      <c r="C771" s="4" t="s">
        <v>45</v>
      </c>
      <c r="D771" s="4" t="s">
        <v>22026</v>
      </c>
      <c r="E771" s="4" t="s">
        <v>15507</v>
      </c>
      <c r="F771" s="4" t="s">
        <v>20978</v>
      </c>
      <c r="G771" s="4" t="s">
        <v>22027</v>
      </c>
      <c r="H771" s="4" t="n">
        <f aca="false">COUNTIF(Albums!$B$2:$B$2811,A771)</f>
        <v>4</v>
      </c>
      <c r="I771" s="2"/>
      <c r="J771" s="2"/>
      <c r="K771" s="4"/>
    </row>
    <row r="772" customFormat="false" ht="15" hidden="false" customHeight="false" outlineLevel="0" collapsed="false">
      <c r="A772" s="4" t="s">
        <v>2066</v>
      </c>
      <c r="B772" s="4" t="s">
        <v>316</v>
      </c>
      <c r="C772" s="4" t="s">
        <v>753</v>
      </c>
      <c r="D772" s="4" t="s">
        <v>21621</v>
      </c>
      <c r="E772" s="4" t="s">
        <v>1592</v>
      </c>
      <c r="F772" s="4" t="s">
        <v>20978</v>
      </c>
      <c r="G772" s="4" t="s">
        <v>22028</v>
      </c>
      <c r="H772" s="4" t="n">
        <f aca="false">COUNTIF(Albums!$B$2:$B$2811,A772)</f>
        <v>2</v>
      </c>
      <c r="I772" s="2"/>
      <c r="J772" s="2"/>
      <c r="K772" s="4"/>
    </row>
    <row r="773" customFormat="false" ht="15" hidden="false" customHeight="false" outlineLevel="0" collapsed="false">
      <c r="A773" s="4" t="s">
        <v>17672</v>
      </c>
      <c r="B773" s="4" t="s">
        <v>17675</v>
      </c>
      <c r="C773" s="4" t="s">
        <v>472</v>
      </c>
      <c r="D773" s="4" t="s">
        <v>21449</v>
      </c>
      <c r="E773" s="4" t="s">
        <v>17674</v>
      </c>
      <c r="F773" s="4" t="s">
        <v>21186</v>
      </c>
      <c r="G773" s="4" t="s">
        <v>22029</v>
      </c>
      <c r="H773" s="4" t="n">
        <f aca="false">COUNTIF(Albums!$B$2:$B$2811,A773)</f>
        <v>3</v>
      </c>
      <c r="I773" s="2"/>
      <c r="J773" s="2"/>
      <c r="K773" s="4"/>
    </row>
    <row r="774" customFormat="false" ht="15" hidden="false" customHeight="false" outlineLevel="0" collapsed="false">
      <c r="A774" s="4" t="s">
        <v>13233</v>
      </c>
      <c r="B774" s="4"/>
      <c r="C774" s="4" t="s">
        <v>229</v>
      </c>
      <c r="D774" s="4" t="s">
        <v>21272</v>
      </c>
      <c r="E774" s="4" t="s">
        <v>11394</v>
      </c>
      <c r="F774" s="4" t="s">
        <v>20929</v>
      </c>
      <c r="G774" s="4" t="s">
        <v>13232</v>
      </c>
      <c r="H774" s="4" t="n">
        <f aca="false">COUNTIF(Albums!$B$2:$B$2811,A774)</f>
        <v>1</v>
      </c>
      <c r="I774" s="2"/>
      <c r="J774" s="2"/>
      <c r="K774" s="4"/>
    </row>
    <row r="775" customFormat="false" ht="15" hidden="false" customHeight="false" outlineLevel="0" collapsed="false">
      <c r="A775" s="4" t="s">
        <v>13875</v>
      </c>
      <c r="B775" s="4" t="s">
        <v>353</v>
      </c>
      <c r="C775" s="4" t="s">
        <v>352</v>
      </c>
      <c r="D775" s="4" t="s">
        <v>21328</v>
      </c>
      <c r="E775" s="4" t="s">
        <v>470</v>
      </c>
      <c r="F775" s="4" t="s">
        <v>20978</v>
      </c>
      <c r="G775" s="4" t="s">
        <v>22030</v>
      </c>
      <c r="H775" s="4" t="n">
        <f aca="false">COUNTIF(Albums!$B$2:$B$2811,A775)</f>
        <v>2</v>
      </c>
      <c r="I775" s="2"/>
      <c r="J775" s="2"/>
      <c r="K775" s="4"/>
    </row>
    <row r="776" customFormat="false" ht="15" hidden="false" customHeight="false" outlineLevel="0" collapsed="false">
      <c r="A776" s="4" t="s">
        <v>304</v>
      </c>
      <c r="B776" s="4" t="s">
        <v>307</v>
      </c>
      <c r="C776" s="4" t="s">
        <v>45</v>
      </c>
      <c r="D776" s="4" t="s">
        <v>22031</v>
      </c>
      <c r="E776" s="4" t="s">
        <v>43</v>
      </c>
      <c r="F776" s="4" t="s">
        <v>20978</v>
      </c>
      <c r="G776" s="4" t="s">
        <v>303</v>
      </c>
      <c r="H776" s="4" t="n">
        <f aca="false">COUNTIF(Albums!$B$2:$B$2811,A776)</f>
        <v>1</v>
      </c>
      <c r="I776" s="2"/>
      <c r="J776" s="2"/>
      <c r="K776" s="4"/>
    </row>
    <row r="777" customFormat="false" ht="15" hidden="false" customHeight="false" outlineLevel="0" collapsed="false">
      <c r="A777" s="4" t="s">
        <v>1296</v>
      </c>
      <c r="B777" s="4" t="s">
        <v>1164</v>
      </c>
      <c r="C777" s="4" t="s">
        <v>45</v>
      </c>
      <c r="D777" s="4" t="s">
        <v>21370</v>
      </c>
      <c r="E777" s="4" t="s">
        <v>1045</v>
      </c>
      <c r="F777" s="4" t="s">
        <v>20978</v>
      </c>
      <c r="G777" s="4" t="s">
        <v>22032</v>
      </c>
      <c r="H777" s="4" t="n">
        <f aca="false">COUNTIF(Albums!$B$2:$B$2811,A777)</f>
        <v>2</v>
      </c>
      <c r="I777" s="2"/>
      <c r="J777" s="2"/>
      <c r="K777" s="4"/>
    </row>
    <row r="778" customFormat="false" ht="15" hidden="false" customHeight="false" outlineLevel="0" collapsed="false">
      <c r="A778" s="4" t="s">
        <v>13183</v>
      </c>
      <c r="B778" s="4" t="s">
        <v>13186</v>
      </c>
      <c r="C778" s="4" t="s">
        <v>352</v>
      </c>
      <c r="D778" s="4" t="s">
        <v>21387</v>
      </c>
      <c r="E778" s="4" t="s">
        <v>11394</v>
      </c>
      <c r="F778" s="4" t="s">
        <v>20929</v>
      </c>
      <c r="G778" s="4" t="s">
        <v>13182</v>
      </c>
      <c r="H778" s="4" t="n">
        <f aca="false">COUNTIF(Albums!$B$2:$B$2811,A778)</f>
        <v>1</v>
      </c>
      <c r="I778" s="2"/>
      <c r="J778" s="2"/>
      <c r="K778" s="4"/>
    </row>
    <row r="779" customFormat="false" ht="15" hidden="false" customHeight="false" outlineLevel="0" collapsed="false">
      <c r="A779" s="4" t="s">
        <v>5094</v>
      </c>
      <c r="B779" s="4" t="s">
        <v>131</v>
      </c>
      <c r="C779" s="4" t="s">
        <v>45</v>
      </c>
      <c r="D779" s="4" t="s">
        <v>21508</v>
      </c>
      <c r="E779" s="4" t="s">
        <v>4890</v>
      </c>
      <c r="F779" s="4" t="s">
        <v>20978</v>
      </c>
      <c r="G779" s="4" t="s">
        <v>5093</v>
      </c>
      <c r="H779" s="4" t="n">
        <f aca="false">COUNTIF(Albums!$B$2:$B$2811,A779)</f>
        <v>1</v>
      </c>
      <c r="I779" s="2"/>
      <c r="J779" s="2"/>
      <c r="K779" s="4"/>
    </row>
    <row r="780" customFormat="false" ht="15" hidden="false" customHeight="false" outlineLevel="0" collapsed="false">
      <c r="A780" s="4" t="s">
        <v>9772</v>
      </c>
      <c r="B780" s="4" t="s">
        <v>902</v>
      </c>
      <c r="C780" s="4" t="s">
        <v>93</v>
      </c>
      <c r="D780" s="4" t="s">
        <v>22033</v>
      </c>
      <c r="E780" s="4" t="s">
        <v>9653</v>
      </c>
      <c r="F780" s="4" t="s">
        <v>20978</v>
      </c>
      <c r="G780" s="4" t="s">
        <v>22034</v>
      </c>
      <c r="H780" s="4" t="n">
        <f aca="false">COUNTIF(Albums!$B$2:$B$2811,A780)</f>
        <v>6</v>
      </c>
      <c r="I780" s="2"/>
      <c r="J780" s="2"/>
      <c r="K780" s="4" t="s">
        <v>75</v>
      </c>
    </row>
    <row r="781" customFormat="false" ht="15" hidden="false" customHeight="false" outlineLevel="0" collapsed="false">
      <c r="A781" s="4" t="s">
        <v>10925</v>
      </c>
      <c r="B781" s="4" t="s">
        <v>1834</v>
      </c>
      <c r="C781" s="4" t="s">
        <v>93</v>
      </c>
      <c r="D781" s="4" t="s">
        <v>22035</v>
      </c>
      <c r="E781" s="4" t="s">
        <v>10766</v>
      </c>
      <c r="F781" s="4" t="s">
        <v>20978</v>
      </c>
      <c r="G781" s="4" t="s">
        <v>22036</v>
      </c>
      <c r="H781" s="4" t="n">
        <f aca="false">COUNTIF(Albums!$B$2:$B$2811,A781)</f>
        <v>10</v>
      </c>
      <c r="I781" s="2"/>
      <c r="J781" s="2"/>
      <c r="K781" s="4"/>
    </row>
    <row r="782" customFormat="false" ht="15" hidden="false" customHeight="false" outlineLevel="0" collapsed="false">
      <c r="A782" s="4" t="s">
        <v>8400</v>
      </c>
      <c r="B782" s="4" t="s">
        <v>8299</v>
      </c>
      <c r="C782" s="4" t="s">
        <v>472</v>
      </c>
      <c r="D782" s="4" t="s">
        <v>21689</v>
      </c>
      <c r="E782" s="4" t="s">
        <v>8298</v>
      </c>
      <c r="F782" s="4" t="s">
        <v>20978</v>
      </c>
      <c r="G782" s="4" t="s">
        <v>8399</v>
      </c>
      <c r="H782" s="4" t="n">
        <f aca="false">COUNTIF(Albums!$B$2:$B$2811,A782)</f>
        <v>1</v>
      </c>
      <c r="I782" s="2"/>
      <c r="J782" s="2"/>
      <c r="K782" s="4"/>
    </row>
    <row r="783" customFormat="false" ht="15" hidden="false" customHeight="false" outlineLevel="0" collapsed="false">
      <c r="A783" s="4" t="s">
        <v>17297</v>
      </c>
      <c r="B783" s="4" t="s">
        <v>131</v>
      </c>
      <c r="C783" s="4" t="s">
        <v>45</v>
      </c>
      <c r="D783" s="4" t="s">
        <v>21588</v>
      </c>
      <c r="E783" s="4" t="s">
        <v>17300</v>
      </c>
      <c r="F783" s="4" t="s">
        <v>21186</v>
      </c>
      <c r="G783" s="4" t="s">
        <v>17296</v>
      </c>
      <c r="H783" s="4" t="n">
        <f aca="false">COUNTIF(Albums!$B$2:$B$2811,A783)</f>
        <v>1</v>
      </c>
      <c r="I783" s="2"/>
      <c r="J783" s="2"/>
      <c r="K783" s="4"/>
    </row>
    <row r="784" customFormat="false" ht="15" hidden="false" customHeight="false" outlineLevel="0" collapsed="false">
      <c r="A784" s="4" t="s">
        <v>11757</v>
      </c>
      <c r="B784" s="4" t="s">
        <v>11759</v>
      </c>
      <c r="C784" s="4" t="s">
        <v>45</v>
      </c>
      <c r="D784" s="4" t="s">
        <v>21278</v>
      </c>
      <c r="E784" s="4" t="s">
        <v>11259</v>
      </c>
      <c r="F784" s="4" t="s">
        <v>20929</v>
      </c>
      <c r="G784" s="4" t="s">
        <v>11756</v>
      </c>
      <c r="H784" s="4" t="n">
        <f aca="false">COUNTIF(Albums!$B$2:$B$2811,A784)</f>
        <v>1</v>
      </c>
      <c r="I784" s="2"/>
      <c r="J784" s="2"/>
      <c r="K784" s="4" t="s">
        <v>75</v>
      </c>
    </row>
    <row r="785" customFormat="false" ht="15" hidden="false" customHeight="false" outlineLevel="0" collapsed="false">
      <c r="A785" s="4" t="s">
        <v>1178</v>
      </c>
      <c r="B785" s="4" t="s">
        <v>1164</v>
      </c>
      <c r="C785" s="4" t="s">
        <v>45</v>
      </c>
      <c r="D785" s="4" t="s">
        <v>21713</v>
      </c>
      <c r="E785" s="4" t="s">
        <v>1045</v>
      </c>
      <c r="F785" s="4" t="s">
        <v>20978</v>
      </c>
      <c r="G785" s="4" t="s">
        <v>22037</v>
      </c>
      <c r="H785" s="4" t="n">
        <f aca="false">COUNTIF(Albums!$B$2:$B$2811,A785)</f>
        <v>2</v>
      </c>
      <c r="I785" s="2"/>
      <c r="J785" s="2"/>
      <c r="K785" s="4"/>
    </row>
    <row r="786" customFormat="false" ht="15" hidden="false" customHeight="false" outlineLevel="0" collapsed="false">
      <c r="A786" s="4" t="s">
        <v>3250</v>
      </c>
      <c r="B786" s="4" t="s">
        <v>1565</v>
      </c>
      <c r="C786" s="4" t="s">
        <v>472</v>
      </c>
      <c r="D786" s="4" t="s">
        <v>21471</v>
      </c>
      <c r="E786" s="4" t="s">
        <v>3111</v>
      </c>
      <c r="F786" s="4" t="s">
        <v>20978</v>
      </c>
      <c r="G786" s="4" t="s">
        <v>3249</v>
      </c>
      <c r="H786" s="4" t="n">
        <f aca="false">COUNTIF(Albums!$B$2:$B$2811,A786)</f>
        <v>1</v>
      </c>
      <c r="I786" s="2"/>
      <c r="J786" s="2"/>
      <c r="K786" s="4"/>
    </row>
    <row r="787" customFormat="false" ht="15" hidden="false" customHeight="false" outlineLevel="0" collapsed="false">
      <c r="A787" s="4" t="s">
        <v>16680</v>
      </c>
      <c r="B787" s="4" t="s">
        <v>16683</v>
      </c>
      <c r="C787" s="4" t="s">
        <v>887</v>
      </c>
      <c r="D787" s="4" t="s">
        <v>21272</v>
      </c>
      <c r="E787" s="4" t="s">
        <v>14242</v>
      </c>
      <c r="F787" s="4" t="s">
        <v>20929</v>
      </c>
      <c r="G787" s="4" t="s">
        <v>16679</v>
      </c>
      <c r="H787" s="4" t="n">
        <f aca="false">COUNTIF(Albums!$B$2:$B$2811,A787)</f>
        <v>1</v>
      </c>
      <c r="I787" s="2"/>
      <c r="J787" s="2"/>
      <c r="K787" s="4" t="s">
        <v>75</v>
      </c>
    </row>
    <row r="788" customFormat="false" ht="15" hidden="false" customHeight="false" outlineLevel="0" collapsed="false">
      <c r="A788" s="4" t="s">
        <v>18777</v>
      </c>
      <c r="B788" s="4" t="s">
        <v>11234</v>
      </c>
      <c r="C788" s="4" t="s">
        <v>472</v>
      </c>
      <c r="D788" s="4" t="s">
        <v>21683</v>
      </c>
      <c r="E788" s="4" t="s">
        <v>18762</v>
      </c>
      <c r="F788" s="4" t="s">
        <v>21186</v>
      </c>
      <c r="G788" s="4" t="s">
        <v>22038</v>
      </c>
      <c r="H788" s="4" t="n">
        <f aca="false">COUNTIF(Albums!$B$2:$B$2811,A788)</f>
        <v>2</v>
      </c>
      <c r="I788" s="2"/>
      <c r="J788" s="2"/>
      <c r="K788" s="4"/>
    </row>
    <row r="789" customFormat="false" ht="15" hidden="false" customHeight="false" outlineLevel="0" collapsed="false">
      <c r="A789" s="4" t="s">
        <v>13407</v>
      </c>
      <c r="B789" s="4" t="s">
        <v>316</v>
      </c>
      <c r="C789" s="4" t="s">
        <v>753</v>
      </c>
      <c r="D789" s="4" t="s">
        <v>21278</v>
      </c>
      <c r="E789" s="4" t="s">
        <v>1687</v>
      </c>
      <c r="F789" s="4" t="s">
        <v>20929</v>
      </c>
      <c r="G789" s="4" t="s">
        <v>13406</v>
      </c>
      <c r="H789" s="4" t="n">
        <f aca="false">COUNTIF(Albums!$B$2:$B$2811,A789)</f>
        <v>1</v>
      </c>
      <c r="I789" s="2"/>
      <c r="J789" s="2"/>
      <c r="K789" s="4" t="s">
        <v>75</v>
      </c>
    </row>
    <row r="790" customFormat="false" ht="15" hidden="false" customHeight="false" outlineLevel="0" collapsed="false">
      <c r="A790" s="4" t="s">
        <v>8649</v>
      </c>
      <c r="B790" s="4" t="s">
        <v>2035</v>
      </c>
      <c r="C790" s="4" t="s">
        <v>45</v>
      </c>
      <c r="D790" s="4" t="s">
        <v>21689</v>
      </c>
      <c r="E790" s="4" t="s">
        <v>8469</v>
      </c>
      <c r="F790" s="4" t="s">
        <v>20978</v>
      </c>
      <c r="G790" s="4" t="s">
        <v>8648</v>
      </c>
      <c r="H790" s="4" t="n">
        <f aca="false">COUNTIF(Albums!$B$2:$B$2811,A790)</f>
        <v>1</v>
      </c>
      <c r="I790" s="2"/>
      <c r="J790" s="2"/>
      <c r="K790" s="4"/>
    </row>
    <row r="791" customFormat="false" ht="15" hidden="false" customHeight="false" outlineLevel="0" collapsed="false">
      <c r="A791" s="4" t="s">
        <v>11810</v>
      </c>
      <c r="B791" s="4" t="s">
        <v>131</v>
      </c>
      <c r="C791" s="4" t="s">
        <v>45</v>
      </c>
      <c r="D791" s="4" t="s">
        <v>21272</v>
      </c>
      <c r="E791" s="4" t="s">
        <v>11259</v>
      </c>
      <c r="F791" s="4" t="s">
        <v>20929</v>
      </c>
      <c r="G791" s="4" t="s">
        <v>11809</v>
      </c>
      <c r="H791" s="4" t="n">
        <f aca="false">COUNTIF(Albums!$B$2:$B$2811,A791)</f>
        <v>1</v>
      </c>
      <c r="I791" s="2"/>
      <c r="J791" s="2"/>
      <c r="K791" s="4" t="s">
        <v>75</v>
      </c>
    </row>
    <row r="792" customFormat="false" ht="15" hidden="false" customHeight="false" outlineLevel="0" collapsed="false">
      <c r="A792" s="4" t="s">
        <v>5317</v>
      </c>
      <c r="B792" s="4" t="s">
        <v>1982</v>
      </c>
      <c r="C792" s="4" t="s">
        <v>45</v>
      </c>
      <c r="D792" s="4" t="s">
        <v>21638</v>
      </c>
      <c r="E792" s="4" t="s">
        <v>5178</v>
      </c>
      <c r="F792" s="4" t="s">
        <v>20978</v>
      </c>
      <c r="G792" s="4" t="s">
        <v>22039</v>
      </c>
      <c r="H792" s="4" t="n">
        <f aca="false">COUNTIF(Albums!$B$2:$B$2811,A792)</f>
        <v>2</v>
      </c>
      <c r="I792" s="2"/>
      <c r="J792" s="2"/>
      <c r="K792" s="4" t="s">
        <v>75</v>
      </c>
    </row>
    <row r="793" customFormat="false" ht="15" hidden="false" customHeight="false" outlineLevel="0" collapsed="false">
      <c r="A793" s="4" t="s">
        <v>5332</v>
      </c>
      <c r="B793" s="4" t="s">
        <v>1982</v>
      </c>
      <c r="C793" s="4" t="s">
        <v>45</v>
      </c>
      <c r="D793" s="4" t="s">
        <v>21493</v>
      </c>
      <c r="E793" s="4" t="s">
        <v>5178</v>
      </c>
      <c r="F793" s="4" t="s">
        <v>20978</v>
      </c>
      <c r="G793" s="4" t="s">
        <v>22040</v>
      </c>
      <c r="H793" s="4" t="n">
        <f aca="false">COUNTIF(Albums!$B$2:$B$2811,A793)</f>
        <v>2</v>
      </c>
      <c r="I793" s="2"/>
      <c r="J793" s="2"/>
      <c r="K793" s="4" t="s">
        <v>75</v>
      </c>
    </row>
    <row r="794" customFormat="false" ht="15" hidden="false" customHeight="false" outlineLevel="0" collapsed="false">
      <c r="A794" s="4" t="s">
        <v>18553</v>
      </c>
      <c r="B794" s="4" t="s">
        <v>10748</v>
      </c>
      <c r="C794" s="4" t="s">
        <v>887</v>
      </c>
      <c r="D794" s="4" t="s">
        <v>22041</v>
      </c>
      <c r="E794" s="4" t="s">
        <v>18463</v>
      </c>
      <c r="F794" s="4" t="s">
        <v>21186</v>
      </c>
      <c r="G794" s="4" t="s">
        <v>22042</v>
      </c>
      <c r="H794" s="4" t="n">
        <f aca="false">COUNTIF(Albums!$B$2:$B$2811,A794)</f>
        <v>2</v>
      </c>
      <c r="I794" s="2"/>
      <c r="J794" s="2"/>
      <c r="K794" s="4"/>
    </row>
    <row r="795" customFormat="false" ht="15" hidden="false" customHeight="false" outlineLevel="0" collapsed="false">
      <c r="A795" s="4" t="s">
        <v>5476</v>
      </c>
      <c r="B795" s="4" t="s">
        <v>1982</v>
      </c>
      <c r="C795" s="4" t="s">
        <v>45</v>
      </c>
      <c r="D795" s="4" t="s">
        <v>21981</v>
      </c>
      <c r="E795" s="4" t="s">
        <v>5178</v>
      </c>
      <c r="F795" s="4" t="s">
        <v>20978</v>
      </c>
      <c r="G795" s="4" t="s">
        <v>22043</v>
      </c>
      <c r="H795" s="4" t="n">
        <f aca="false">COUNTIF(Albums!$B$2:$B$2811,A795)</f>
        <v>2</v>
      </c>
      <c r="I795" s="2"/>
      <c r="J795" s="2"/>
      <c r="K795" s="4"/>
    </row>
    <row r="796" customFormat="false" ht="15" hidden="false" customHeight="false" outlineLevel="0" collapsed="false">
      <c r="A796" s="4" t="s">
        <v>12048</v>
      </c>
      <c r="B796" s="4" t="s">
        <v>11575</v>
      </c>
      <c r="C796" s="4" t="s">
        <v>5550</v>
      </c>
      <c r="D796" s="4" t="s">
        <v>21278</v>
      </c>
      <c r="E796" s="4" t="s">
        <v>5469</v>
      </c>
      <c r="F796" s="4" t="s">
        <v>20929</v>
      </c>
      <c r="G796" s="4" t="s">
        <v>12047</v>
      </c>
      <c r="H796" s="4" t="n">
        <f aca="false">COUNTIF(Albums!$B$2:$B$2811,A796)</f>
        <v>1</v>
      </c>
      <c r="I796" s="2"/>
      <c r="J796" s="2"/>
      <c r="K796" s="4"/>
    </row>
    <row r="797" customFormat="false" ht="15" hidden="false" customHeight="false" outlineLevel="0" collapsed="false">
      <c r="A797" s="4" t="s">
        <v>17989</v>
      </c>
      <c r="B797" s="4" t="s">
        <v>1696</v>
      </c>
      <c r="C797" s="4" t="s">
        <v>472</v>
      </c>
      <c r="D797" s="4" t="s">
        <v>22044</v>
      </c>
      <c r="E797" s="4" t="s">
        <v>16811</v>
      </c>
      <c r="F797" s="4" t="s">
        <v>20929</v>
      </c>
      <c r="G797" s="4" t="s">
        <v>22045</v>
      </c>
      <c r="H797" s="4" t="n">
        <f aca="false">COUNTIF(Albums!$B$2:$B$2811,A797)</f>
        <v>2</v>
      </c>
      <c r="I797" s="2"/>
      <c r="J797" s="2"/>
      <c r="K797" s="4"/>
    </row>
    <row r="798" customFormat="false" ht="15" hidden="false" customHeight="false" outlineLevel="0" collapsed="false">
      <c r="A798" s="4" t="s">
        <v>18005</v>
      </c>
      <c r="B798" s="4" t="s">
        <v>18008</v>
      </c>
      <c r="C798" s="4" t="s">
        <v>753</v>
      </c>
      <c r="D798" s="4" t="s">
        <v>22046</v>
      </c>
      <c r="E798" s="4" t="s">
        <v>16811</v>
      </c>
      <c r="F798" s="4" t="s">
        <v>20929</v>
      </c>
      <c r="G798" s="4" t="s">
        <v>22047</v>
      </c>
      <c r="H798" s="4" t="n">
        <f aca="false">COUNTIF(Albums!$B$2:$B$2811,A798)</f>
        <v>2</v>
      </c>
      <c r="I798" s="2"/>
      <c r="J798" s="2"/>
      <c r="K798" s="4"/>
    </row>
    <row r="799" customFormat="false" ht="15" hidden="false" customHeight="false" outlineLevel="0" collapsed="false">
      <c r="A799" s="4" t="s">
        <v>17223</v>
      </c>
      <c r="B799" s="4" t="s">
        <v>8281</v>
      </c>
      <c r="C799" s="4" t="s">
        <v>93</v>
      </c>
      <c r="D799" s="4" t="s">
        <v>21292</v>
      </c>
      <c r="E799" s="4" t="s">
        <v>17205</v>
      </c>
      <c r="F799" s="4" t="s">
        <v>21186</v>
      </c>
      <c r="G799" s="4" t="s">
        <v>17222</v>
      </c>
      <c r="H799" s="4" t="n">
        <f aca="false">COUNTIF(Albums!$B$2:$B$2811,A799)</f>
        <v>1</v>
      </c>
      <c r="I799" s="2"/>
      <c r="J799" s="2"/>
      <c r="K799" s="4"/>
    </row>
    <row r="800" customFormat="false" ht="15" hidden="false" customHeight="false" outlineLevel="0" collapsed="false">
      <c r="A800" s="4" t="s">
        <v>189</v>
      </c>
      <c r="B800" s="4" t="s">
        <v>193</v>
      </c>
      <c r="C800" s="4" t="s">
        <v>45</v>
      </c>
      <c r="D800" s="4" t="s">
        <v>21441</v>
      </c>
      <c r="E800" s="4" t="s">
        <v>43</v>
      </c>
      <c r="F800" s="4" t="s">
        <v>20978</v>
      </c>
      <c r="G800" s="4" t="s">
        <v>188</v>
      </c>
      <c r="H800" s="4" t="n">
        <f aca="false">COUNTIF(Albums!$B$2:$B$2811,A800)</f>
        <v>1</v>
      </c>
      <c r="I800" s="2"/>
      <c r="J800" s="2"/>
      <c r="K800" s="4"/>
    </row>
    <row r="801" customFormat="false" ht="15" hidden="false" customHeight="false" outlineLevel="0" collapsed="false">
      <c r="A801" s="4" t="s">
        <v>9092</v>
      </c>
      <c r="B801" s="4" t="s">
        <v>1164</v>
      </c>
      <c r="C801" s="4" t="s">
        <v>45</v>
      </c>
      <c r="D801" s="4" t="s">
        <v>22048</v>
      </c>
      <c r="E801" s="4" t="s">
        <v>8998</v>
      </c>
      <c r="F801" s="4" t="s">
        <v>20978</v>
      </c>
      <c r="G801" s="4" t="s">
        <v>22049</v>
      </c>
      <c r="H801" s="4" t="n">
        <f aca="false">COUNTIF(Albums!$B$2:$B$2811,A801)</f>
        <v>4</v>
      </c>
      <c r="I801" s="2"/>
      <c r="J801" s="2"/>
      <c r="K801" s="4"/>
    </row>
    <row r="802" customFormat="false" ht="15" hidden="false" customHeight="false" outlineLevel="0" collapsed="false">
      <c r="A802" s="4" t="s">
        <v>16042</v>
      </c>
      <c r="B802" s="4" t="s">
        <v>16044</v>
      </c>
      <c r="C802" s="4" t="s">
        <v>93</v>
      </c>
      <c r="D802" s="4" t="s">
        <v>22050</v>
      </c>
      <c r="E802" s="4" t="s">
        <v>15507</v>
      </c>
      <c r="F802" s="4" t="s">
        <v>20978</v>
      </c>
      <c r="G802" s="4" t="s">
        <v>22051</v>
      </c>
      <c r="H802" s="4" t="n">
        <f aca="false">COUNTIF(Albums!$B$2:$B$2811,A802)</f>
        <v>2</v>
      </c>
      <c r="I802" s="2"/>
      <c r="J802" s="2"/>
      <c r="K802" s="4"/>
    </row>
    <row r="803" customFormat="false" ht="15" hidden="false" customHeight="false" outlineLevel="0" collapsed="false">
      <c r="A803" s="4" t="s">
        <v>467</v>
      </c>
      <c r="B803" s="4" t="s">
        <v>473</v>
      </c>
      <c r="C803" s="4" t="s">
        <v>472</v>
      </c>
      <c r="D803" s="4" t="s">
        <v>21829</v>
      </c>
      <c r="E803" s="4" t="s">
        <v>470</v>
      </c>
      <c r="F803" s="4" t="s">
        <v>20978</v>
      </c>
      <c r="G803" s="4" t="s">
        <v>22052</v>
      </c>
      <c r="H803" s="4" t="n">
        <f aca="false">COUNTIF(Albums!$B$2:$B$2811,A803)</f>
        <v>6</v>
      </c>
      <c r="I803" s="2"/>
      <c r="J803" s="2"/>
      <c r="K803" s="4" t="s">
        <v>75</v>
      </c>
    </row>
    <row r="804" customFormat="false" ht="15" hidden="false" customHeight="false" outlineLevel="0" collapsed="false">
      <c r="A804" s="4" t="s">
        <v>13242</v>
      </c>
      <c r="B804" s="4" t="s">
        <v>10492</v>
      </c>
      <c r="C804" s="4" t="s">
        <v>10491</v>
      </c>
      <c r="D804" s="4" t="s">
        <v>21272</v>
      </c>
      <c r="E804" s="4" t="s">
        <v>11394</v>
      </c>
      <c r="F804" s="4" t="s">
        <v>20929</v>
      </c>
      <c r="G804" s="4" t="s">
        <v>13241</v>
      </c>
      <c r="H804" s="4" t="n">
        <f aca="false">COUNTIF(Albums!$B$2:$B$2811,A804)</f>
        <v>1</v>
      </c>
      <c r="I804" s="2"/>
      <c r="J804" s="2"/>
      <c r="K804" s="4"/>
    </row>
    <row r="805" customFormat="false" ht="15" hidden="false" customHeight="false" outlineLevel="0" collapsed="false">
      <c r="A805" s="4" t="s">
        <v>17694</v>
      </c>
      <c r="B805" s="4" t="s">
        <v>662</v>
      </c>
      <c r="C805" s="4" t="s">
        <v>472</v>
      </c>
      <c r="D805" s="4" t="s">
        <v>21485</v>
      </c>
      <c r="E805" s="4" t="s">
        <v>17674</v>
      </c>
      <c r="F805" s="4" t="s">
        <v>21186</v>
      </c>
      <c r="G805" s="4" t="s">
        <v>22053</v>
      </c>
      <c r="H805" s="4" t="n">
        <f aca="false">COUNTIF(Albums!$B$2:$B$2811,A805)</f>
        <v>2</v>
      </c>
      <c r="I805" s="2"/>
      <c r="J805" s="2"/>
      <c r="K805" s="4"/>
    </row>
    <row r="806" customFormat="false" ht="15" hidden="false" customHeight="false" outlineLevel="0" collapsed="false">
      <c r="A806" s="4" t="s">
        <v>13968</v>
      </c>
      <c r="B806" s="4" t="s">
        <v>662</v>
      </c>
      <c r="C806" s="4" t="s">
        <v>472</v>
      </c>
      <c r="D806" s="4" t="s">
        <v>21571</v>
      </c>
      <c r="E806" s="4" t="s">
        <v>1592</v>
      </c>
      <c r="F806" s="4" t="s">
        <v>20978</v>
      </c>
      <c r="G806" s="4" t="s">
        <v>22054</v>
      </c>
      <c r="H806" s="4" t="n">
        <f aca="false">COUNTIF(Albums!$B$2:$B$2811,A806)</f>
        <v>2</v>
      </c>
      <c r="I806" s="2"/>
      <c r="J806" s="2"/>
      <c r="K806" s="4"/>
    </row>
    <row r="807" customFormat="false" ht="15" hidden="false" customHeight="false" outlineLevel="0" collapsed="false">
      <c r="A807" s="4" t="s">
        <v>9582</v>
      </c>
      <c r="B807" s="4" t="s">
        <v>4347</v>
      </c>
      <c r="C807" s="4" t="s">
        <v>887</v>
      </c>
      <c r="D807" s="4" t="s">
        <v>21432</v>
      </c>
      <c r="E807" s="4" t="s">
        <v>9421</v>
      </c>
      <c r="F807" s="4" t="s">
        <v>20978</v>
      </c>
      <c r="G807" s="4" t="s">
        <v>9581</v>
      </c>
      <c r="H807" s="4" t="n">
        <f aca="false">COUNTIF(Albums!$B$2:$B$2811,A807)</f>
        <v>1</v>
      </c>
      <c r="I807" s="2"/>
      <c r="J807" s="2"/>
      <c r="K807" s="4"/>
    </row>
    <row r="808" customFormat="false" ht="15" hidden="false" customHeight="false" outlineLevel="0" collapsed="false">
      <c r="A808" s="4" t="s">
        <v>19616</v>
      </c>
      <c r="B808" s="4" t="s">
        <v>12932</v>
      </c>
      <c r="C808" s="4" t="s">
        <v>753</v>
      </c>
      <c r="D808" s="4" t="s">
        <v>21278</v>
      </c>
      <c r="E808" s="4" t="s">
        <v>1687</v>
      </c>
      <c r="F808" s="4" t="s">
        <v>20929</v>
      </c>
      <c r="G808" s="4" t="s">
        <v>19615</v>
      </c>
      <c r="H808" s="4" t="n">
        <f aca="false">COUNTIF(Albums!$B$2:$B$2811,A808)</f>
        <v>1</v>
      </c>
      <c r="I808" s="2"/>
      <c r="J808" s="2"/>
      <c r="K808" s="4"/>
    </row>
    <row r="809" customFormat="false" ht="15" hidden="false" customHeight="false" outlineLevel="0" collapsed="false">
      <c r="A809" s="4" t="s">
        <v>2677</v>
      </c>
      <c r="B809" s="4" t="s">
        <v>1565</v>
      </c>
      <c r="C809" s="4" t="s">
        <v>472</v>
      </c>
      <c r="D809" s="4" t="s">
        <v>21508</v>
      </c>
      <c r="E809" s="4" t="s">
        <v>2160</v>
      </c>
      <c r="F809" s="4" t="s">
        <v>20978</v>
      </c>
      <c r="G809" s="4" t="s">
        <v>2676</v>
      </c>
      <c r="H809" s="4" t="n">
        <f aca="false">COUNTIF(Albums!$B$2:$B$2811,A809)</f>
        <v>1</v>
      </c>
      <c r="I809" s="2"/>
      <c r="J809" s="2"/>
      <c r="K809" s="4"/>
    </row>
    <row r="810" customFormat="false" ht="15" hidden="false" customHeight="false" outlineLevel="0" collapsed="false">
      <c r="A810" s="4" t="s">
        <v>9922</v>
      </c>
      <c r="B810" s="4" t="s">
        <v>1164</v>
      </c>
      <c r="C810" s="4" t="s">
        <v>45</v>
      </c>
      <c r="D810" s="4" t="s">
        <v>22055</v>
      </c>
      <c r="E810" s="4" t="s">
        <v>9653</v>
      </c>
      <c r="F810" s="4" t="s">
        <v>20978</v>
      </c>
      <c r="G810" s="4" t="s">
        <v>22056</v>
      </c>
      <c r="H810" s="4" t="n">
        <f aca="false">COUNTIF(Albums!$B$2:$B$2811,A810)</f>
        <v>7</v>
      </c>
      <c r="I810" s="2"/>
      <c r="J810" s="2"/>
      <c r="K810" s="4"/>
    </row>
    <row r="811" customFormat="false" ht="15" hidden="false" customHeight="false" outlineLevel="0" collapsed="false">
      <c r="A811" s="4" t="s">
        <v>12395</v>
      </c>
      <c r="B811" s="4" t="s">
        <v>12398</v>
      </c>
      <c r="C811" s="4" t="s">
        <v>753</v>
      </c>
      <c r="D811" s="4" t="s">
        <v>21908</v>
      </c>
      <c r="E811" s="4" t="s">
        <v>12397</v>
      </c>
      <c r="F811" s="4" t="s">
        <v>20929</v>
      </c>
      <c r="G811" s="4" t="s">
        <v>22057</v>
      </c>
      <c r="H811" s="4" t="n">
        <f aca="false">COUNTIF(Albums!$B$2:$B$2811,A811)</f>
        <v>5</v>
      </c>
      <c r="I811" s="2"/>
      <c r="J811" s="2"/>
      <c r="K811" s="4" t="s">
        <v>75</v>
      </c>
    </row>
    <row r="812" customFormat="false" ht="15" hidden="false" customHeight="false" outlineLevel="0" collapsed="false">
      <c r="A812" s="4" t="s">
        <v>20841</v>
      </c>
      <c r="B812" s="4" t="s">
        <v>353</v>
      </c>
      <c r="C812" s="4" t="s">
        <v>352</v>
      </c>
      <c r="D812" s="4" t="s">
        <v>21275</v>
      </c>
      <c r="E812" s="4" t="s">
        <v>10766</v>
      </c>
      <c r="F812" s="4" t="s">
        <v>20978</v>
      </c>
      <c r="G812" s="4" t="s">
        <v>20840</v>
      </c>
      <c r="H812" s="4" t="n">
        <f aca="false">COUNTIF(Albums!$B$2:$B$2811,A812)</f>
        <v>1</v>
      </c>
      <c r="I812" s="2"/>
      <c r="J812" s="2"/>
      <c r="K812" s="4"/>
    </row>
    <row r="813" customFormat="false" ht="15" hidden="false" customHeight="false" outlineLevel="0" collapsed="false">
      <c r="A813" s="4" t="s">
        <v>3814</v>
      </c>
      <c r="B813" s="4" t="s">
        <v>754</v>
      </c>
      <c r="C813" s="4" t="s">
        <v>753</v>
      </c>
      <c r="D813" s="4" t="s">
        <v>22058</v>
      </c>
      <c r="E813" s="4" t="s">
        <v>3378</v>
      </c>
      <c r="F813" s="4" t="s">
        <v>20978</v>
      </c>
      <c r="G813" s="4" t="s">
        <v>22059</v>
      </c>
      <c r="H813" s="4" t="n">
        <f aca="false">COUNTIF(Albums!$B$2:$B$2811,A813)</f>
        <v>5</v>
      </c>
      <c r="I813" s="2"/>
      <c r="J813" s="2"/>
      <c r="K813" s="4"/>
    </row>
    <row r="814" customFormat="false" ht="15" hidden="false" customHeight="false" outlineLevel="0" collapsed="false">
      <c r="A814" s="4" t="s">
        <v>12141</v>
      </c>
      <c r="B814" s="4" t="s">
        <v>12143</v>
      </c>
      <c r="C814" s="4" t="s">
        <v>93</v>
      </c>
      <c r="D814" s="4" t="s">
        <v>21369</v>
      </c>
      <c r="E814" s="4" t="s">
        <v>11546</v>
      </c>
      <c r="F814" s="4" t="s">
        <v>20929</v>
      </c>
      <c r="G814" s="4" t="s">
        <v>12140</v>
      </c>
      <c r="H814" s="4" t="n">
        <f aca="false">COUNTIF(Albums!$B$2:$B$2811,A814)</f>
        <v>1</v>
      </c>
      <c r="I814" s="2"/>
      <c r="J814" s="2"/>
      <c r="K814" s="4" t="s">
        <v>75</v>
      </c>
    </row>
    <row r="815" customFormat="false" ht="15" hidden="false" customHeight="false" outlineLevel="0" collapsed="false">
      <c r="A815" s="4" t="s">
        <v>4322</v>
      </c>
      <c r="B815" s="4" t="s">
        <v>1565</v>
      </c>
      <c r="C815" s="4" t="s">
        <v>472</v>
      </c>
      <c r="D815" s="4" t="s">
        <v>22060</v>
      </c>
      <c r="E815" s="4" t="s">
        <v>4052</v>
      </c>
      <c r="F815" s="4" t="s">
        <v>20978</v>
      </c>
      <c r="G815" s="4" t="s">
        <v>22061</v>
      </c>
      <c r="H815" s="4" t="n">
        <f aca="false">COUNTIF(Albums!$B$2:$B$2811,A815)</f>
        <v>2</v>
      </c>
      <c r="I815" s="2"/>
      <c r="J815" s="2"/>
      <c r="K815" s="4"/>
    </row>
    <row r="816" customFormat="false" ht="15" hidden="false" customHeight="false" outlineLevel="0" collapsed="false">
      <c r="A816" s="4" t="s">
        <v>5630</v>
      </c>
      <c r="B816" s="4" t="s">
        <v>353</v>
      </c>
      <c r="C816" s="4" t="s">
        <v>352</v>
      </c>
      <c r="D816" s="4" t="s">
        <v>21275</v>
      </c>
      <c r="E816" s="4" t="s">
        <v>5178</v>
      </c>
      <c r="F816" s="4" t="s">
        <v>20978</v>
      </c>
      <c r="G816" s="4" t="s">
        <v>5629</v>
      </c>
      <c r="H816" s="4" t="n">
        <f aca="false">COUNTIF(Albums!$B$2:$B$2811,A816)</f>
        <v>1</v>
      </c>
      <c r="I816" s="2"/>
      <c r="J816" s="2"/>
      <c r="K816" s="4"/>
    </row>
    <row r="817" customFormat="false" ht="15" hidden="false" customHeight="false" outlineLevel="0" collapsed="false">
      <c r="A817" s="4" t="s">
        <v>6263</v>
      </c>
      <c r="B817" s="4" t="s">
        <v>1565</v>
      </c>
      <c r="C817" s="4" t="s">
        <v>472</v>
      </c>
      <c r="D817" s="4" t="s">
        <v>21307</v>
      </c>
      <c r="E817" s="4" t="s">
        <v>6070</v>
      </c>
      <c r="F817" s="4" t="s">
        <v>20978</v>
      </c>
      <c r="G817" s="4" t="s">
        <v>22062</v>
      </c>
      <c r="H817" s="4" t="n">
        <f aca="false">COUNTIF(Albums!$B$2:$B$2811,A817)</f>
        <v>5</v>
      </c>
      <c r="I817" s="2"/>
      <c r="J817" s="2"/>
      <c r="K817" s="4"/>
    </row>
    <row r="818" customFormat="false" ht="15" hidden="false" customHeight="false" outlineLevel="0" collapsed="false">
      <c r="A818" s="4" t="s">
        <v>695</v>
      </c>
      <c r="B818" s="4" t="s">
        <v>287</v>
      </c>
      <c r="C818" s="4" t="s">
        <v>516</v>
      </c>
      <c r="D818" s="4" t="s">
        <v>21781</v>
      </c>
      <c r="E818" s="4" t="s">
        <v>470</v>
      </c>
      <c r="F818" s="4" t="s">
        <v>20978</v>
      </c>
      <c r="G818" s="4" t="s">
        <v>22063</v>
      </c>
      <c r="H818" s="4" t="n">
        <f aca="false">COUNTIF(Albums!$B$2:$B$2811,A818)</f>
        <v>3</v>
      </c>
      <c r="I818" s="2"/>
      <c r="J818" s="2"/>
      <c r="K818" s="4"/>
    </row>
    <row r="819" customFormat="false" ht="15" hidden="false" customHeight="false" outlineLevel="0" collapsed="false">
      <c r="A819" s="4" t="s">
        <v>12067</v>
      </c>
      <c r="B819" s="4" t="s">
        <v>12070</v>
      </c>
      <c r="C819" s="4" t="s">
        <v>45</v>
      </c>
      <c r="D819" s="4" t="s">
        <v>22064</v>
      </c>
      <c r="E819" s="4" t="s">
        <v>5469</v>
      </c>
      <c r="F819" s="4" t="s">
        <v>20929</v>
      </c>
      <c r="G819" s="4" t="s">
        <v>22065</v>
      </c>
      <c r="H819" s="4" t="n">
        <f aca="false">COUNTIF(Albums!$B$2:$B$2811,A819)</f>
        <v>2</v>
      </c>
      <c r="I819" s="2"/>
      <c r="J819" s="2"/>
      <c r="K819" s="4"/>
    </row>
    <row r="820" customFormat="false" ht="15" hidden="false" customHeight="false" outlineLevel="0" collapsed="false">
      <c r="A820" s="4" t="s">
        <v>4422</v>
      </c>
      <c r="B820" s="4" t="s">
        <v>4292</v>
      </c>
      <c r="C820" s="4" t="s">
        <v>887</v>
      </c>
      <c r="D820" s="4" t="s">
        <v>1155</v>
      </c>
      <c r="E820" s="4" t="s">
        <v>4052</v>
      </c>
      <c r="F820" s="4" t="s">
        <v>20978</v>
      </c>
      <c r="G820" s="4" t="s">
        <v>4421</v>
      </c>
      <c r="H820" s="4" t="n">
        <f aca="false">COUNTIF(Albums!$B$2:$B$2811,A820)</f>
        <v>1</v>
      </c>
      <c r="I820" s="2"/>
      <c r="J820" s="2"/>
      <c r="K820" s="4"/>
    </row>
    <row r="821" customFormat="false" ht="15" hidden="false" customHeight="false" outlineLevel="0" collapsed="false">
      <c r="A821" s="4" t="s">
        <v>8250</v>
      </c>
      <c r="B821" s="4" t="s">
        <v>131</v>
      </c>
      <c r="C821" s="4" t="s">
        <v>45</v>
      </c>
      <c r="D821" s="4" t="s">
        <v>22066</v>
      </c>
      <c r="E821" s="4" t="s">
        <v>7783</v>
      </c>
      <c r="F821" s="4" t="s">
        <v>20978</v>
      </c>
      <c r="G821" s="4" t="s">
        <v>22067</v>
      </c>
      <c r="H821" s="4" t="n">
        <f aca="false">COUNTIF(Albums!$B$2:$B$2811,A821)</f>
        <v>2</v>
      </c>
      <c r="I821" s="2"/>
      <c r="J821" s="2"/>
      <c r="K821" s="4"/>
    </row>
    <row r="822" customFormat="false" ht="15" hidden="false" customHeight="false" outlineLevel="0" collapsed="false">
      <c r="A822" s="4" t="s">
        <v>4377</v>
      </c>
      <c r="B822" s="4" t="s">
        <v>4379</v>
      </c>
      <c r="C822" s="4" t="s">
        <v>472</v>
      </c>
      <c r="D822" s="4" t="s">
        <v>21804</v>
      </c>
      <c r="E822" s="4" t="s">
        <v>4052</v>
      </c>
      <c r="F822" s="4" t="s">
        <v>20978</v>
      </c>
      <c r="G822" s="4" t="s">
        <v>22068</v>
      </c>
      <c r="H822" s="4" t="n">
        <f aca="false">COUNTIF(Albums!$B$2:$B$2811,A822)</f>
        <v>2</v>
      </c>
      <c r="I822" s="2"/>
      <c r="J822" s="2"/>
      <c r="K822" s="4"/>
    </row>
    <row r="823" customFormat="false" ht="15" hidden="false" customHeight="false" outlineLevel="0" collapsed="false">
      <c r="A823" s="4" t="s">
        <v>18830</v>
      </c>
      <c r="B823" s="4" t="s">
        <v>1834</v>
      </c>
      <c r="C823" s="4" t="s">
        <v>45</v>
      </c>
      <c r="D823" s="4" t="s">
        <v>21270</v>
      </c>
      <c r="E823" s="4" t="s">
        <v>18762</v>
      </c>
      <c r="F823" s="4" t="s">
        <v>21186</v>
      </c>
      <c r="G823" s="4" t="s">
        <v>18829</v>
      </c>
      <c r="H823" s="4" t="n">
        <f aca="false">COUNTIF(Albums!$B$2:$B$2811,A823)</f>
        <v>1</v>
      </c>
      <c r="I823" s="2"/>
      <c r="J823" s="2"/>
      <c r="K823" s="4"/>
    </row>
    <row r="824" customFormat="false" ht="15" hidden="false" customHeight="false" outlineLevel="0" collapsed="false">
      <c r="A824" s="4" t="s">
        <v>19174</v>
      </c>
      <c r="B824" s="4" t="s">
        <v>131</v>
      </c>
      <c r="C824" s="4" t="s">
        <v>45</v>
      </c>
      <c r="D824" s="4" t="s">
        <v>21290</v>
      </c>
      <c r="E824" s="4" t="s">
        <v>14242</v>
      </c>
      <c r="F824" s="4" t="s">
        <v>20929</v>
      </c>
      <c r="G824" s="4" t="s">
        <v>19173</v>
      </c>
      <c r="H824" s="4" t="n">
        <f aca="false">COUNTIF(Albums!$B$2:$B$2811,A824)</f>
        <v>1</v>
      </c>
      <c r="I824" s="2"/>
      <c r="J824" s="2"/>
      <c r="K824" s="4"/>
    </row>
    <row r="825" customFormat="false" ht="15" hidden="false" customHeight="false" outlineLevel="0" collapsed="false">
      <c r="A825" s="4" t="s">
        <v>17569</v>
      </c>
      <c r="B825" s="4" t="s">
        <v>1451</v>
      </c>
      <c r="C825" s="4" t="s">
        <v>352</v>
      </c>
      <c r="D825" s="4" t="s">
        <v>21327</v>
      </c>
      <c r="E825" s="4" t="s">
        <v>17534</v>
      </c>
      <c r="F825" s="4" t="s">
        <v>21186</v>
      </c>
      <c r="G825" s="4" t="s">
        <v>17568</v>
      </c>
      <c r="H825" s="4" t="n">
        <f aca="false">COUNTIF(Albums!$B$2:$B$2811,A825)</f>
        <v>1</v>
      </c>
      <c r="I825" s="2"/>
      <c r="J825" s="2"/>
      <c r="K825" s="4"/>
    </row>
    <row r="826" customFormat="false" ht="15" hidden="false" customHeight="false" outlineLevel="0" collapsed="false">
      <c r="A826" s="4" t="s">
        <v>18637</v>
      </c>
      <c r="B826" s="4" t="s">
        <v>4371</v>
      </c>
      <c r="C826" s="4" t="s">
        <v>352</v>
      </c>
      <c r="D826" s="4" t="s">
        <v>22012</v>
      </c>
      <c r="E826" s="4" t="s">
        <v>18569</v>
      </c>
      <c r="F826" s="4" t="s">
        <v>21186</v>
      </c>
      <c r="G826" s="4" t="s">
        <v>22069</v>
      </c>
      <c r="H826" s="4" t="n">
        <f aca="false">COUNTIF(Albums!$B$2:$B$2811,A826)</f>
        <v>2</v>
      </c>
      <c r="I826" s="2"/>
      <c r="J826" s="2"/>
      <c r="K826" s="4"/>
    </row>
    <row r="827" customFormat="false" ht="15" hidden="false" customHeight="false" outlineLevel="0" collapsed="false">
      <c r="A827" s="4" t="s">
        <v>12566</v>
      </c>
      <c r="B827" s="4" t="s">
        <v>902</v>
      </c>
      <c r="C827" s="4" t="s">
        <v>93</v>
      </c>
      <c r="D827" s="4" t="s">
        <v>21272</v>
      </c>
      <c r="E827" s="4" t="s">
        <v>12397</v>
      </c>
      <c r="F827" s="4" t="s">
        <v>20929</v>
      </c>
      <c r="G827" s="4" t="s">
        <v>12565</v>
      </c>
      <c r="H827" s="4" t="n">
        <f aca="false">COUNTIF(Albums!$B$2:$B$2811,A827)</f>
        <v>1</v>
      </c>
      <c r="I827" s="2"/>
      <c r="J827" s="2"/>
      <c r="K827" s="4"/>
    </row>
    <row r="828" customFormat="false" ht="15" hidden="false" customHeight="false" outlineLevel="0" collapsed="false">
      <c r="A828" s="4" t="s">
        <v>17401</v>
      </c>
      <c r="B828" s="4" t="s">
        <v>316</v>
      </c>
      <c r="C828" s="4" t="s">
        <v>753</v>
      </c>
      <c r="D828" s="4" t="s">
        <v>21484</v>
      </c>
      <c r="E828" s="4" t="s">
        <v>17379</v>
      </c>
      <c r="F828" s="4" t="s">
        <v>21186</v>
      </c>
      <c r="G828" s="4" t="s">
        <v>17400</v>
      </c>
      <c r="H828" s="4" t="n">
        <f aca="false">COUNTIF(Albums!$B$2:$B$2811,A828)</f>
        <v>1</v>
      </c>
      <c r="I828" s="2"/>
      <c r="J828" s="2"/>
      <c r="K828" s="4"/>
    </row>
    <row r="829" customFormat="false" ht="15" hidden="false" customHeight="false" outlineLevel="0" collapsed="false">
      <c r="A829" s="4" t="s">
        <v>6393</v>
      </c>
      <c r="B829" s="4" t="s">
        <v>6394</v>
      </c>
      <c r="C829" s="4" t="s">
        <v>352</v>
      </c>
      <c r="D829" s="4" t="s">
        <v>21338</v>
      </c>
      <c r="E829" s="4" t="s">
        <v>6070</v>
      </c>
      <c r="F829" s="4" t="s">
        <v>20978</v>
      </c>
      <c r="G829" s="4" t="s">
        <v>22070</v>
      </c>
      <c r="H829" s="4" t="n">
        <f aca="false">COUNTIF(Albums!$B$2:$B$2811,A829)</f>
        <v>2</v>
      </c>
      <c r="I829" s="2"/>
      <c r="J829" s="2"/>
      <c r="K829" s="4"/>
    </row>
    <row r="830" customFormat="false" ht="15" hidden="false" customHeight="false" outlineLevel="0" collapsed="false">
      <c r="A830" s="4" t="s">
        <v>5468</v>
      </c>
      <c r="B830" s="4" t="s">
        <v>353</v>
      </c>
      <c r="C830" s="4" t="s">
        <v>45</v>
      </c>
      <c r="D830" s="4" t="s">
        <v>21387</v>
      </c>
      <c r="E830" s="4" t="s">
        <v>5469</v>
      </c>
      <c r="F830" s="4" t="s">
        <v>20929</v>
      </c>
      <c r="G830" s="4" t="s">
        <v>5467</v>
      </c>
      <c r="H830" s="4" t="n">
        <f aca="false">COUNTIF(Albums!$B$2:$B$2811,A830)</f>
        <v>1</v>
      </c>
      <c r="I830" s="2"/>
      <c r="J830" s="2"/>
      <c r="K830" s="4" t="s">
        <v>75</v>
      </c>
    </row>
    <row r="831" customFormat="false" ht="15" hidden="false" customHeight="false" outlineLevel="0" collapsed="false">
      <c r="A831" s="4" t="s">
        <v>4150</v>
      </c>
      <c r="B831" s="4" t="s">
        <v>1164</v>
      </c>
      <c r="C831" s="4" t="s">
        <v>45</v>
      </c>
      <c r="D831" s="4" t="s">
        <v>22071</v>
      </c>
      <c r="E831" s="4" t="s">
        <v>4052</v>
      </c>
      <c r="F831" s="4" t="s">
        <v>20978</v>
      </c>
      <c r="G831" s="4" t="s">
        <v>22072</v>
      </c>
      <c r="H831" s="4" t="n">
        <f aca="false">COUNTIF(Albums!$B$2:$B$2811,A831)</f>
        <v>2</v>
      </c>
      <c r="I831" s="2"/>
      <c r="J831" s="2"/>
      <c r="K831" s="4"/>
    </row>
    <row r="832" customFormat="false" ht="15" hidden="false" customHeight="false" outlineLevel="0" collapsed="false">
      <c r="A832" s="4" t="s">
        <v>1011</v>
      </c>
      <c r="B832" s="4" t="s">
        <v>990</v>
      </c>
      <c r="C832" s="4" t="s">
        <v>472</v>
      </c>
      <c r="D832" s="4" t="s">
        <v>21325</v>
      </c>
      <c r="E832" s="4" t="s">
        <v>470</v>
      </c>
      <c r="F832" s="4" t="s">
        <v>20978</v>
      </c>
      <c r="G832" s="4" t="s">
        <v>22073</v>
      </c>
      <c r="H832" s="4" t="n">
        <f aca="false">COUNTIF(Albums!$B$2:$B$2811,A832)</f>
        <v>2</v>
      </c>
      <c r="I832" s="2"/>
      <c r="J832" s="2"/>
      <c r="K832" s="4"/>
    </row>
    <row r="833" customFormat="false" ht="15" hidden="false" customHeight="false" outlineLevel="0" collapsed="false">
      <c r="A833" s="4" t="s">
        <v>13163</v>
      </c>
      <c r="B833" s="4" t="s">
        <v>131</v>
      </c>
      <c r="C833" s="4" t="s">
        <v>45</v>
      </c>
      <c r="D833" s="4" t="s">
        <v>21420</v>
      </c>
      <c r="E833" s="4" t="s">
        <v>11394</v>
      </c>
      <c r="F833" s="4" t="s">
        <v>20929</v>
      </c>
      <c r="G833" s="4" t="s">
        <v>22074</v>
      </c>
      <c r="H833" s="4" t="n">
        <f aca="false">COUNTIF(Albums!$B$2:$B$2811,A833)</f>
        <v>3</v>
      </c>
      <c r="I833" s="2"/>
      <c r="J833" s="2"/>
      <c r="K833" s="4"/>
    </row>
    <row r="834" customFormat="false" ht="15" hidden="false" customHeight="false" outlineLevel="0" collapsed="false">
      <c r="A834" s="4" t="s">
        <v>17517</v>
      </c>
      <c r="B834" s="4" t="s">
        <v>8978</v>
      </c>
      <c r="C834" s="4" t="s">
        <v>352</v>
      </c>
      <c r="D834" s="4" t="s">
        <v>21278</v>
      </c>
      <c r="E834" s="4" t="s">
        <v>17442</v>
      </c>
      <c r="F834" s="4" t="s">
        <v>21186</v>
      </c>
      <c r="G834" s="4" t="s">
        <v>17516</v>
      </c>
      <c r="H834" s="4" t="n">
        <f aca="false">COUNTIF(Albums!$B$2:$B$2811,A834)</f>
        <v>1</v>
      </c>
      <c r="I834" s="2"/>
      <c r="J834" s="2"/>
      <c r="K834" s="4"/>
    </row>
    <row r="835" customFormat="false" ht="15" hidden="false" customHeight="false" outlineLevel="0" collapsed="false">
      <c r="A835" s="4" t="s">
        <v>19324</v>
      </c>
      <c r="B835" s="4" t="s">
        <v>1565</v>
      </c>
      <c r="C835" s="4" t="s">
        <v>472</v>
      </c>
      <c r="D835" s="4" t="s">
        <v>21316</v>
      </c>
      <c r="E835" s="4" t="s">
        <v>470</v>
      </c>
      <c r="F835" s="4" t="s">
        <v>20978</v>
      </c>
      <c r="G835" s="4" t="s">
        <v>19323</v>
      </c>
      <c r="H835" s="4" t="n">
        <f aca="false">COUNTIF(Albums!$B$2:$B$2811,A835)</f>
        <v>1</v>
      </c>
      <c r="I835" s="2"/>
      <c r="J835" s="2"/>
      <c r="K835" s="4"/>
    </row>
    <row r="836" customFormat="false" ht="15" hidden="false" customHeight="false" outlineLevel="0" collapsed="false">
      <c r="A836" s="4" t="s">
        <v>17974</v>
      </c>
      <c r="B836" s="4" t="s">
        <v>10492</v>
      </c>
      <c r="C836" s="4" t="s">
        <v>10491</v>
      </c>
      <c r="D836" s="4" t="s">
        <v>21504</v>
      </c>
      <c r="E836" s="4" t="s">
        <v>16811</v>
      </c>
      <c r="F836" s="4" t="s">
        <v>20929</v>
      </c>
      <c r="G836" s="4" t="s">
        <v>22075</v>
      </c>
      <c r="H836" s="4" t="n">
        <f aca="false">COUNTIF(Albums!$B$2:$B$2811,A836)</f>
        <v>2</v>
      </c>
      <c r="I836" s="2"/>
      <c r="J836" s="2"/>
      <c r="K836" s="4"/>
    </row>
    <row r="837" customFormat="false" ht="15" hidden="false" customHeight="false" outlineLevel="0" collapsed="false">
      <c r="A837" s="4" t="s">
        <v>19087</v>
      </c>
      <c r="B837" s="4" t="s">
        <v>902</v>
      </c>
      <c r="C837" s="4" t="s">
        <v>93</v>
      </c>
      <c r="D837" s="4" t="s">
        <v>21510</v>
      </c>
      <c r="E837" s="4" t="s">
        <v>11394</v>
      </c>
      <c r="F837" s="4" t="s">
        <v>20929</v>
      </c>
      <c r="G837" s="4" t="s">
        <v>19086</v>
      </c>
      <c r="H837" s="4" t="n">
        <f aca="false">COUNTIF(Albums!$B$2:$B$2811,A837)</f>
        <v>1</v>
      </c>
      <c r="I837" s="2"/>
      <c r="J837" s="2"/>
      <c r="K837" s="4"/>
    </row>
    <row r="838" customFormat="false" ht="15" hidden="false" customHeight="false" outlineLevel="0" collapsed="false">
      <c r="A838" s="4" t="s">
        <v>3212</v>
      </c>
      <c r="B838" s="4" t="s">
        <v>1565</v>
      </c>
      <c r="C838" s="4" t="s">
        <v>472</v>
      </c>
      <c r="D838" s="4" t="s">
        <v>22076</v>
      </c>
      <c r="E838" s="4" t="s">
        <v>3111</v>
      </c>
      <c r="F838" s="4" t="s">
        <v>20978</v>
      </c>
      <c r="G838" s="4" t="s">
        <v>22077</v>
      </c>
      <c r="H838" s="4" t="n">
        <f aca="false">COUNTIF(Albums!$B$2:$B$2811,A838)</f>
        <v>2</v>
      </c>
      <c r="I838" s="2"/>
      <c r="J838" s="2"/>
      <c r="K838" s="4"/>
    </row>
    <row r="839" customFormat="false" ht="15" hidden="false" customHeight="false" outlineLevel="0" collapsed="false">
      <c r="A839" s="4" t="s">
        <v>18924</v>
      </c>
      <c r="B839" s="4" t="s">
        <v>18926</v>
      </c>
      <c r="C839" s="4" t="s">
        <v>753</v>
      </c>
      <c r="D839" s="4" t="s">
        <v>21506</v>
      </c>
      <c r="E839" s="4" t="s">
        <v>18925</v>
      </c>
      <c r="F839" s="4" t="s">
        <v>21186</v>
      </c>
      <c r="G839" s="4" t="s">
        <v>22078</v>
      </c>
      <c r="H839" s="4" t="n">
        <f aca="false">COUNTIF(Albums!$B$2:$B$2811,A839)</f>
        <v>3</v>
      </c>
      <c r="I839" s="2"/>
      <c r="J839" s="2"/>
      <c r="K839" s="4"/>
    </row>
    <row r="840" customFormat="false" ht="15" hidden="false" customHeight="false" outlineLevel="0" collapsed="false">
      <c r="A840" s="4" t="s">
        <v>17110</v>
      </c>
      <c r="B840" s="4" t="s">
        <v>131</v>
      </c>
      <c r="C840" s="4" t="s">
        <v>45</v>
      </c>
      <c r="D840" s="4" t="s">
        <v>21508</v>
      </c>
      <c r="E840" s="4" t="s">
        <v>17094</v>
      </c>
      <c r="F840" s="4" t="s">
        <v>21186</v>
      </c>
      <c r="G840" s="4" t="s">
        <v>17109</v>
      </c>
      <c r="H840" s="4" t="n">
        <f aca="false">COUNTIF(Albums!$B$2:$B$2811,A840)</f>
        <v>1</v>
      </c>
      <c r="I840" s="2"/>
      <c r="J840" s="2"/>
      <c r="K840" s="4"/>
    </row>
    <row r="841" customFormat="false" ht="15" hidden="false" customHeight="false" outlineLevel="0" collapsed="false">
      <c r="A841" s="4" t="s">
        <v>2807</v>
      </c>
      <c r="B841" s="4" t="s">
        <v>902</v>
      </c>
      <c r="C841" s="4" t="s">
        <v>93</v>
      </c>
      <c r="D841" s="4" t="s">
        <v>21776</v>
      </c>
      <c r="E841" s="4" t="s">
        <v>2721</v>
      </c>
      <c r="F841" s="4" t="s">
        <v>20978</v>
      </c>
      <c r="G841" s="4" t="s">
        <v>22079</v>
      </c>
      <c r="H841" s="4" t="n">
        <f aca="false">COUNTIF(Albums!$B$2:$B$2811,A841)</f>
        <v>3</v>
      </c>
      <c r="I841" s="2"/>
      <c r="J841" s="2"/>
      <c r="K841" s="4"/>
    </row>
    <row r="842" customFormat="false" ht="15" hidden="false" customHeight="false" outlineLevel="0" collapsed="false">
      <c r="A842" s="4" t="s">
        <v>4276</v>
      </c>
      <c r="B842" s="4" t="s">
        <v>1503</v>
      </c>
      <c r="C842" s="4" t="s">
        <v>352</v>
      </c>
      <c r="D842" s="4" t="s">
        <v>21338</v>
      </c>
      <c r="E842" s="4" t="s">
        <v>4052</v>
      </c>
      <c r="F842" s="4" t="s">
        <v>20978</v>
      </c>
      <c r="G842" s="4" t="s">
        <v>22080</v>
      </c>
      <c r="H842" s="4" t="n">
        <f aca="false">COUNTIF(Albums!$B$2:$B$2811,A842)</f>
        <v>2</v>
      </c>
      <c r="I842" s="2"/>
      <c r="J842" s="2"/>
      <c r="K842" s="4"/>
    </row>
    <row r="843" customFormat="false" ht="15" hidden="false" customHeight="false" outlineLevel="0" collapsed="false">
      <c r="A843" s="4" t="s">
        <v>11600</v>
      </c>
      <c r="B843" s="4" t="s">
        <v>353</v>
      </c>
      <c r="C843" s="4" t="s">
        <v>352</v>
      </c>
      <c r="D843" s="4" t="s">
        <v>21554</v>
      </c>
      <c r="E843" s="4" t="s">
        <v>11259</v>
      </c>
      <c r="F843" s="4" t="s">
        <v>20929</v>
      </c>
      <c r="G843" s="4" t="s">
        <v>22081</v>
      </c>
      <c r="H843" s="4" t="n">
        <f aca="false">COUNTIF(Albums!$B$2:$B$2811,A843)</f>
        <v>6</v>
      </c>
      <c r="I843" s="2"/>
      <c r="J843" s="2"/>
      <c r="K843" s="4" t="s">
        <v>75</v>
      </c>
    </row>
    <row r="844" customFormat="false" ht="15" hidden="false" customHeight="false" outlineLevel="0" collapsed="false">
      <c r="A844" s="4" t="s">
        <v>246</v>
      </c>
      <c r="B844" s="4" t="s">
        <v>250</v>
      </c>
      <c r="C844" s="4" t="s">
        <v>45</v>
      </c>
      <c r="D844" s="4" t="s">
        <v>22082</v>
      </c>
      <c r="E844" s="4" t="s">
        <v>43</v>
      </c>
      <c r="F844" s="4" t="s">
        <v>20978</v>
      </c>
      <c r="G844" s="4" t="s">
        <v>245</v>
      </c>
      <c r="H844" s="4" t="n">
        <f aca="false">COUNTIF(Albums!$B$2:$B$2811,A844)</f>
        <v>1</v>
      </c>
      <c r="I844" s="2"/>
      <c r="J844" s="2"/>
      <c r="K844" s="4"/>
    </row>
    <row r="845" customFormat="false" ht="15" hidden="false" customHeight="false" outlineLevel="0" collapsed="false">
      <c r="A845" s="4" t="s">
        <v>8162</v>
      </c>
      <c r="B845" s="4" t="s">
        <v>131</v>
      </c>
      <c r="C845" s="4" t="s">
        <v>45</v>
      </c>
      <c r="D845" s="4" t="s">
        <v>21691</v>
      </c>
      <c r="E845" s="4" t="s">
        <v>7783</v>
      </c>
      <c r="F845" s="4" t="s">
        <v>20978</v>
      </c>
      <c r="G845" s="4" t="s">
        <v>8161</v>
      </c>
      <c r="H845" s="4" t="n">
        <f aca="false">COUNTIF(Albums!$B$2:$B$2811,A845)</f>
        <v>1</v>
      </c>
      <c r="I845" s="2"/>
      <c r="J845" s="2"/>
      <c r="K845" s="4"/>
    </row>
    <row r="846" customFormat="false" ht="15" hidden="false" customHeight="false" outlineLevel="0" collapsed="false">
      <c r="A846" s="4" t="s">
        <v>7384</v>
      </c>
      <c r="B846" s="4" t="s">
        <v>1834</v>
      </c>
      <c r="C846" s="4" t="s">
        <v>93</v>
      </c>
      <c r="D846" s="4" t="s">
        <v>22083</v>
      </c>
      <c r="E846" s="4" t="s">
        <v>7080</v>
      </c>
      <c r="F846" s="4" t="s">
        <v>20978</v>
      </c>
      <c r="G846" s="4" t="s">
        <v>22084</v>
      </c>
      <c r="H846" s="4" t="n">
        <f aca="false">COUNTIF(Albums!$B$2:$B$2811,A846)</f>
        <v>2</v>
      </c>
      <c r="I846" s="2"/>
      <c r="J846" s="2"/>
      <c r="K846" s="4"/>
    </row>
    <row r="847" customFormat="false" ht="15" hidden="false" customHeight="false" outlineLevel="0" collapsed="false">
      <c r="A847" s="4" t="s">
        <v>18233</v>
      </c>
      <c r="B847" s="4" t="s">
        <v>18235</v>
      </c>
      <c r="C847" s="4" t="s">
        <v>516</v>
      </c>
      <c r="D847" s="4" t="s">
        <v>21270</v>
      </c>
      <c r="E847" s="4" t="s">
        <v>5469</v>
      </c>
      <c r="F847" s="4" t="s">
        <v>20929</v>
      </c>
      <c r="G847" s="4" t="s">
        <v>18232</v>
      </c>
      <c r="H847" s="4" t="n">
        <f aca="false">COUNTIF(Albums!$B$2:$B$2811,A847)</f>
        <v>1</v>
      </c>
      <c r="I847" s="2"/>
      <c r="J847" s="2"/>
      <c r="K847" s="4"/>
    </row>
    <row r="848" customFormat="false" ht="15" hidden="false" customHeight="false" outlineLevel="0" collapsed="false">
      <c r="A848" s="4" t="s">
        <v>17931</v>
      </c>
      <c r="B848" s="4" t="s">
        <v>16418</v>
      </c>
      <c r="C848" s="4" t="s">
        <v>753</v>
      </c>
      <c r="D848" s="4" t="s">
        <v>21736</v>
      </c>
      <c r="E848" s="4" t="s">
        <v>16811</v>
      </c>
      <c r="F848" s="4" t="s">
        <v>20929</v>
      </c>
      <c r="G848" s="4" t="s">
        <v>22085</v>
      </c>
      <c r="H848" s="4" t="n">
        <f aca="false">COUNTIF(Albums!$B$2:$B$2811,A848)</f>
        <v>2</v>
      </c>
      <c r="I848" s="2"/>
      <c r="J848" s="2"/>
      <c r="K848" s="4"/>
    </row>
    <row r="849" customFormat="false" ht="15" hidden="false" customHeight="false" outlineLevel="0" collapsed="false">
      <c r="A849" s="4" t="s">
        <v>4345</v>
      </c>
      <c r="B849" s="4" t="s">
        <v>4347</v>
      </c>
      <c r="C849" s="4" t="s">
        <v>887</v>
      </c>
      <c r="D849" s="4" t="s">
        <v>21269</v>
      </c>
      <c r="E849" s="4" t="s">
        <v>4052</v>
      </c>
      <c r="F849" s="4" t="s">
        <v>20978</v>
      </c>
      <c r="G849" s="4" t="s">
        <v>4344</v>
      </c>
      <c r="H849" s="4" t="n">
        <f aca="false">COUNTIF(Albums!$B$2:$B$2811,A849)</f>
        <v>1</v>
      </c>
      <c r="I849" s="2"/>
      <c r="J849" s="2"/>
      <c r="K849" s="4"/>
    </row>
    <row r="850" customFormat="false" ht="15" hidden="false" customHeight="false" outlineLevel="0" collapsed="false">
      <c r="A850" s="4" t="s">
        <v>1694</v>
      </c>
      <c r="B850" s="4" t="s">
        <v>1696</v>
      </c>
      <c r="C850" s="4" t="s">
        <v>472</v>
      </c>
      <c r="D850" s="4" t="s">
        <v>21293</v>
      </c>
      <c r="E850" s="4" t="s">
        <v>1592</v>
      </c>
      <c r="F850" s="4" t="s">
        <v>20978</v>
      </c>
      <c r="G850" s="4" t="s">
        <v>22086</v>
      </c>
      <c r="H850" s="4" t="n">
        <f aca="false">COUNTIF(Albums!$B$2:$B$2811,A850)</f>
        <v>6</v>
      </c>
      <c r="I850" s="2"/>
      <c r="J850" s="2"/>
      <c r="K850" s="4" t="s">
        <v>75</v>
      </c>
    </row>
    <row r="851" customFormat="false" ht="15" hidden="false" customHeight="false" outlineLevel="0" collapsed="false">
      <c r="A851" s="4" t="s">
        <v>12199</v>
      </c>
      <c r="B851" s="4" t="s">
        <v>353</v>
      </c>
      <c r="C851" s="4" t="s">
        <v>352</v>
      </c>
      <c r="D851" s="4" t="s">
        <v>21272</v>
      </c>
      <c r="E851" s="4" t="s">
        <v>11546</v>
      </c>
      <c r="F851" s="4" t="s">
        <v>20929</v>
      </c>
      <c r="G851" s="4" t="s">
        <v>12198</v>
      </c>
      <c r="H851" s="4" t="n">
        <f aca="false">COUNTIF(Albums!$B$2:$B$2811,A851)</f>
        <v>1</v>
      </c>
      <c r="I851" s="2"/>
      <c r="J851" s="2"/>
      <c r="K851" s="4" t="s">
        <v>75</v>
      </c>
    </row>
    <row r="852" customFormat="false" ht="15" hidden="false" customHeight="false" outlineLevel="0" collapsed="false">
      <c r="A852" s="4" t="s">
        <v>5572</v>
      </c>
      <c r="B852" s="4" t="s">
        <v>353</v>
      </c>
      <c r="C852" s="4" t="s">
        <v>352</v>
      </c>
      <c r="D852" s="4" t="s">
        <v>21632</v>
      </c>
      <c r="E852" s="4" t="s">
        <v>5178</v>
      </c>
      <c r="F852" s="4" t="s">
        <v>20978</v>
      </c>
      <c r="G852" s="4" t="s">
        <v>22087</v>
      </c>
      <c r="H852" s="4" t="n">
        <f aca="false">COUNTIF(Albums!$B$2:$B$2811,A852)</f>
        <v>2</v>
      </c>
      <c r="I852" s="2"/>
      <c r="J852" s="2"/>
      <c r="K852" s="4"/>
    </row>
    <row r="853" customFormat="false" ht="15" hidden="false" customHeight="false" outlineLevel="0" collapsed="false">
      <c r="A853" s="4" t="s">
        <v>8242</v>
      </c>
      <c r="B853" s="4" t="s">
        <v>238</v>
      </c>
      <c r="C853" s="4" t="s">
        <v>472</v>
      </c>
      <c r="D853" s="4" t="s">
        <v>21744</v>
      </c>
      <c r="E853" s="4" t="s">
        <v>7783</v>
      </c>
      <c r="F853" s="4" t="s">
        <v>20978</v>
      </c>
      <c r="G853" s="4" t="s">
        <v>8241</v>
      </c>
      <c r="H853" s="4" t="n">
        <f aca="false">COUNTIF(Albums!$B$2:$B$2811,A853)</f>
        <v>1</v>
      </c>
      <c r="I853" s="2"/>
      <c r="J853" s="2"/>
      <c r="K853" s="4"/>
    </row>
    <row r="854" customFormat="false" ht="15" hidden="false" customHeight="false" outlineLevel="0" collapsed="false">
      <c r="A854" s="4" t="s">
        <v>3375</v>
      </c>
      <c r="B854" s="4" t="s">
        <v>1164</v>
      </c>
      <c r="C854" s="4" t="s">
        <v>45</v>
      </c>
      <c r="D854" s="4" t="s">
        <v>22088</v>
      </c>
      <c r="E854" s="4" t="s">
        <v>3378</v>
      </c>
      <c r="F854" s="4" t="s">
        <v>20978</v>
      </c>
      <c r="G854" s="4" t="s">
        <v>22089</v>
      </c>
      <c r="H854" s="4" t="n">
        <f aca="false">COUNTIF(Albums!$B$2:$B$2811,A854)</f>
        <v>8</v>
      </c>
      <c r="I854" s="2"/>
      <c r="J854" s="2"/>
      <c r="K854" s="4" t="s">
        <v>75</v>
      </c>
    </row>
    <row r="855" customFormat="false" ht="15" hidden="false" customHeight="false" outlineLevel="0" collapsed="false">
      <c r="A855" s="4" t="s">
        <v>18042</v>
      </c>
      <c r="B855" s="4" t="s">
        <v>10492</v>
      </c>
      <c r="C855" s="4" t="s">
        <v>10491</v>
      </c>
      <c r="D855" s="4" t="s">
        <v>22090</v>
      </c>
      <c r="E855" s="4" t="s">
        <v>16811</v>
      </c>
      <c r="F855" s="4" t="s">
        <v>20929</v>
      </c>
      <c r="G855" s="4" t="s">
        <v>22091</v>
      </c>
      <c r="H855" s="4" t="n">
        <f aca="false">COUNTIF(Albums!$B$2:$B$2811,A855)</f>
        <v>3</v>
      </c>
      <c r="I855" s="2"/>
      <c r="J855" s="2"/>
      <c r="K855" s="4"/>
    </row>
    <row r="856" customFormat="false" ht="15" hidden="false" customHeight="false" outlineLevel="0" collapsed="false">
      <c r="A856" s="4" t="s">
        <v>13250</v>
      </c>
      <c r="B856" s="4" t="s">
        <v>1993</v>
      </c>
      <c r="C856" s="4" t="s">
        <v>753</v>
      </c>
      <c r="D856" s="4" t="s">
        <v>21369</v>
      </c>
      <c r="E856" s="4" t="s">
        <v>11394</v>
      </c>
      <c r="F856" s="4" t="s">
        <v>20929</v>
      </c>
      <c r="G856" s="4" t="s">
        <v>13249</v>
      </c>
      <c r="H856" s="4" t="n">
        <f aca="false">COUNTIF(Albums!$B$2:$B$2811,A856)</f>
        <v>1</v>
      </c>
      <c r="I856" s="2"/>
      <c r="J856" s="2"/>
      <c r="K856" s="4"/>
    </row>
    <row r="857" customFormat="false" ht="15" hidden="false" customHeight="false" outlineLevel="0" collapsed="false">
      <c r="A857" s="4" t="s">
        <v>19064</v>
      </c>
      <c r="B857" s="4" t="s">
        <v>19065</v>
      </c>
      <c r="C857" s="4" t="s">
        <v>45</v>
      </c>
      <c r="D857" s="4" t="s">
        <v>21285</v>
      </c>
      <c r="E857" s="4" t="s">
        <v>11394</v>
      </c>
      <c r="F857" s="4" t="s">
        <v>20929</v>
      </c>
      <c r="G857" s="4" t="s">
        <v>19063</v>
      </c>
      <c r="H857" s="4" t="n">
        <f aca="false">COUNTIF(Albums!$B$2:$B$2811,A857)</f>
        <v>1</v>
      </c>
      <c r="I857" s="2"/>
      <c r="J857" s="2"/>
      <c r="K857" s="4"/>
    </row>
    <row r="858" customFormat="false" ht="15" hidden="false" customHeight="false" outlineLevel="0" collapsed="false">
      <c r="A858" s="4" t="s">
        <v>3429</v>
      </c>
      <c r="B858" s="4" t="s">
        <v>3431</v>
      </c>
      <c r="C858" s="4" t="s">
        <v>352</v>
      </c>
      <c r="D858" s="4" t="s">
        <v>22092</v>
      </c>
      <c r="E858" s="4" t="s">
        <v>3378</v>
      </c>
      <c r="F858" s="4" t="s">
        <v>20978</v>
      </c>
      <c r="G858" s="4" t="s">
        <v>22093</v>
      </c>
      <c r="H858" s="4" t="n">
        <f aca="false">COUNTIF(Albums!$B$2:$B$2811,A858)</f>
        <v>8</v>
      </c>
      <c r="I858" s="2"/>
      <c r="J858" s="2"/>
      <c r="K858" s="4" t="s">
        <v>75</v>
      </c>
    </row>
    <row r="859" customFormat="false" ht="15" hidden="false" customHeight="false" outlineLevel="0" collapsed="false">
      <c r="A859" s="4" t="s">
        <v>19017</v>
      </c>
      <c r="B859" s="4" t="s">
        <v>902</v>
      </c>
      <c r="C859" s="4" t="s">
        <v>93</v>
      </c>
      <c r="D859" s="4" t="s">
        <v>21387</v>
      </c>
      <c r="E859" s="4" t="s">
        <v>14242</v>
      </c>
      <c r="F859" s="4" t="s">
        <v>20929</v>
      </c>
      <c r="G859" s="4" t="s">
        <v>19016</v>
      </c>
      <c r="H859" s="4" t="n">
        <f aca="false">COUNTIF(Albums!$B$2:$B$2811,A859)</f>
        <v>1</v>
      </c>
      <c r="I859" s="2"/>
      <c r="J859" s="2"/>
      <c r="K859" s="4"/>
    </row>
    <row r="860" customFormat="false" ht="15" hidden="false" customHeight="false" outlineLevel="0" collapsed="false">
      <c r="A860" s="4" t="s">
        <v>14707</v>
      </c>
      <c r="B860" s="4" t="s">
        <v>1834</v>
      </c>
      <c r="C860" s="4" t="s">
        <v>93</v>
      </c>
      <c r="D860" s="4" t="s">
        <v>21309</v>
      </c>
      <c r="E860" s="4" t="s">
        <v>14012</v>
      </c>
      <c r="F860" s="4" t="s">
        <v>20978</v>
      </c>
      <c r="G860" s="4" t="s">
        <v>14706</v>
      </c>
      <c r="H860" s="4" t="n">
        <f aca="false">COUNTIF(Albums!$B$2:$B$2811,A860)</f>
        <v>1</v>
      </c>
      <c r="I860" s="2"/>
      <c r="J860" s="2"/>
      <c r="K860" s="4"/>
    </row>
    <row r="861" customFormat="false" ht="15" hidden="false" customHeight="false" outlineLevel="0" collapsed="false">
      <c r="A861" s="4" t="s">
        <v>9480</v>
      </c>
      <c r="B861" s="4" t="s">
        <v>4347</v>
      </c>
      <c r="C861" s="4" t="s">
        <v>887</v>
      </c>
      <c r="D861" s="4" t="s">
        <v>22094</v>
      </c>
      <c r="E861" s="4" t="s">
        <v>9421</v>
      </c>
      <c r="F861" s="4" t="s">
        <v>20978</v>
      </c>
      <c r="G861" s="4" t="s">
        <v>22095</v>
      </c>
      <c r="H861" s="4" t="n">
        <f aca="false">COUNTIF(Albums!$B$2:$B$2811,A861)</f>
        <v>4</v>
      </c>
      <c r="I861" s="2"/>
      <c r="J861" s="2"/>
      <c r="K861" s="4"/>
    </row>
    <row r="862" customFormat="false" ht="15" hidden="false" customHeight="false" outlineLevel="0" collapsed="false">
      <c r="A862" s="4" t="s">
        <v>11197</v>
      </c>
      <c r="B862" s="4" t="s">
        <v>1696</v>
      </c>
      <c r="C862" s="4" t="s">
        <v>472</v>
      </c>
      <c r="D862" s="4" t="s">
        <v>21363</v>
      </c>
      <c r="E862" s="4" t="s">
        <v>10766</v>
      </c>
      <c r="F862" s="4" t="s">
        <v>20978</v>
      </c>
      <c r="G862" s="4" t="s">
        <v>22096</v>
      </c>
      <c r="H862" s="4" t="n">
        <f aca="false">COUNTIF(Albums!$B$2:$B$2811,A862)</f>
        <v>3</v>
      </c>
      <c r="I862" s="2"/>
      <c r="J862" s="2"/>
      <c r="K862" s="4"/>
    </row>
    <row r="863" customFormat="false" ht="15" hidden="false" customHeight="false" outlineLevel="0" collapsed="false">
      <c r="A863" s="4" t="s">
        <v>9511</v>
      </c>
      <c r="B863" s="4" t="s">
        <v>4347</v>
      </c>
      <c r="C863" s="4" t="s">
        <v>887</v>
      </c>
      <c r="D863" s="4" t="s">
        <v>21338</v>
      </c>
      <c r="E863" s="4" t="s">
        <v>9421</v>
      </c>
      <c r="F863" s="4" t="s">
        <v>20978</v>
      </c>
      <c r="G863" s="4" t="s">
        <v>9510</v>
      </c>
      <c r="H863" s="4" t="n">
        <f aca="false">COUNTIF(Albums!$B$2:$B$2811,A863)</f>
        <v>1</v>
      </c>
      <c r="I863" s="2"/>
      <c r="J863" s="2"/>
      <c r="K863" s="4"/>
    </row>
    <row r="864" customFormat="false" ht="15" hidden="false" customHeight="false" outlineLevel="0" collapsed="false">
      <c r="A864" s="4" t="s">
        <v>14715</v>
      </c>
      <c r="B864" s="4" t="s">
        <v>990</v>
      </c>
      <c r="C864" s="4" t="s">
        <v>472</v>
      </c>
      <c r="D864" s="4" t="s">
        <v>22033</v>
      </c>
      <c r="E864" s="4" t="s">
        <v>14012</v>
      </c>
      <c r="F864" s="4" t="s">
        <v>20978</v>
      </c>
      <c r="G864" s="4" t="s">
        <v>22097</v>
      </c>
      <c r="H864" s="4" t="n">
        <f aca="false">COUNTIF(Albums!$B$2:$B$2811,A864)</f>
        <v>5</v>
      </c>
      <c r="I864" s="2"/>
      <c r="J864" s="2"/>
      <c r="K864" s="4"/>
    </row>
    <row r="865" customFormat="false" ht="15" hidden="false" customHeight="false" outlineLevel="0" collapsed="false">
      <c r="A865" s="4" t="s">
        <v>6695</v>
      </c>
      <c r="B865" s="4" t="s">
        <v>6680</v>
      </c>
      <c r="C865" s="4" t="s">
        <v>887</v>
      </c>
      <c r="D865" s="4" t="s">
        <v>21591</v>
      </c>
      <c r="E865" s="4" t="s">
        <v>6450</v>
      </c>
      <c r="F865" s="4" t="s">
        <v>20978</v>
      </c>
      <c r="G865" s="4" t="s">
        <v>6694</v>
      </c>
      <c r="H865" s="4" t="n">
        <f aca="false">COUNTIF(Albums!$B$2:$B$2811,A865)</f>
        <v>1</v>
      </c>
      <c r="I865" s="2"/>
      <c r="J865" s="2"/>
      <c r="K865" s="4"/>
    </row>
    <row r="866" customFormat="false" ht="15" hidden="false" customHeight="false" outlineLevel="0" collapsed="false">
      <c r="A866" s="4" t="s">
        <v>6293</v>
      </c>
      <c r="B866" s="4" t="s">
        <v>1565</v>
      </c>
      <c r="C866" s="4" t="s">
        <v>472</v>
      </c>
      <c r="D866" s="4" t="s">
        <v>22098</v>
      </c>
      <c r="E866" s="4" t="s">
        <v>6070</v>
      </c>
      <c r="F866" s="4" t="s">
        <v>20978</v>
      </c>
      <c r="G866" s="4" t="s">
        <v>22099</v>
      </c>
      <c r="H866" s="4" t="n">
        <f aca="false">COUNTIF(Albums!$B$2:$B$2811,A866)</f>
        <v>2</v>
      </c>
      <c r="I866" s="2"/>
      <c r="J866" s="2"/>
      <c r="K866" s="4"/>
    </row>
    <row r="867" customFormat="false" ht="15" hidden="false" customHeight="false" outlineLevel="0" collapsed="false">
      <c r="A867" s="4" t="s">
        <v>16080</v>
      </c>
      <c r="B867" s="4" t="s">
        <v>16082</v>
      </c>
      <c r="C867" s="4" t="s">
        <v>472</v>
      </c>
      <c r="D867" s="4" t="s">
        <v>21285</v>
      </c>
      <c r="E867" s="4" t="s">
        <v>15507</v>
      </c>
      <c r="F867" s="4" t="s">
        <v>20978</v>
      </c>
      <c r="G867" s="4" t="s">
        <v>16079</v>
      </c>
      <c r="H867" s="4" t="n">
        <f aca="false">COUNTIF(Albums!$B$2:$B$2811,A867)</f>
        <v>1</v>
      </c>
      <c r="I867" s="2"/>
      <c r="J867" s="2"/>
      <c r="K867" s="4"/>
    </row>
    <row r="868" customFormat="false" ht="15" hidden="false" customHeight="false" outlineLevel="0" collapsed="false">
      <c r="A868" s="4" t="s">
        <v>18493</v>
      </c>
      <c r="B868" s="4" t="s">
        <v>18495</v>
      </c>
      <c r="C868" s="4" t="s">
        <v>887</v>
      </c>
      <c r="D868" s="4" t="s">
        <v>22041</v>
      </c>
      <c r="E868" s="4" t="s">
        <v>18463</v>
      </c>
      <c r="F868" s="4" t="s">
        <v>21186</v>
      </c>
      <c r="G868" s="4" t="s">
        <v>22100</v>
      </c>
      <c r="H868" s="4" t="n">
        <f aca="false">COUNTIF(Albums!$B$2:$B$2811,A868)</f>
        <v>2</v>
      </c>
      <c r="I868" s="2"/>
      <c r="J868" s="2"/>
      <c r="K868" s="4"/>
    </row>
    <row r="869" customFormat="false" ht="15" hidden="false" customHeight="false" outlineLevel="0" collapsed="false">
      <c r="A869" s="4" t="s">
        <v>18659</v>
      </c>
      <c r="B869" s="4" t="s">
        <v>11575</v>
      </c>
      <c r="C869" s="4" t="s">
        <v>5550</v>
      </c>
      <c r="D869" s="4" t="s">
        <v>21272</v>
      </c>
      <c r="E869" s="4" t="s">
        <v>18569</v>
      </c>
      <c r="F869" s="4" t="s">
        <v>21186</v>
      </c>
      <c r="G869" s="4" t="s">
        <v>18658</v>
      </c>
      <c r="H869" s="4" t="n">
        <f aca="false">COUNTIF(Albums!$B$2:$B$2811,A869)</f>
        <v>1</v>
      </c>
      <c r="I869" s="2"/>
      <c r="J869" s="2"/>
      <c r="K869" s="4" t="s">
        <v>75</v>
      </c>
    </row>
    <row r="870" customFormat="false" ht="15" hidden="false" customHeight="false" outlineLevel="0" collapsed="false">
      <c r="A870" s="4" t="s">
        <v>10449</v>
      </c>
      <c r="B870" s="4" t="s">
        <v>10451</v>
      </c>
      <c r="C870" s="4" t="s">
        <v>472</v>
      </c>
      <c r="D870" s="4" t="s">
        <v>22101</v>
      </c>
      <c r="E870" s="4" t="s">
        <v>10381</v>
      </c>
      <c r="F870" s="4" t="s">
        <v>20978</v>
      </c>
      <c r="G870" s="4" t="s">
        <v>22102</v>
      </c>
      <c r="H870" s="4" t="n">
        <f aca="false">COUNTIF(Albums!$B$2:$B$2811,A870)</f>
        <v>3</v>
      </c>
      <c r="I870" s="2"/>
      <c r="J870" s="2"/>
      <c r="K870" s="4"/>
    </row>
    <row r="871" customFormat="false" ht="15" hidden="false" customHeight="false" outlineLevel="0" collapsed="false">
      <c r="A871" s="4" t="s">
        <v>11032</v>
      </c>
      <c r="B871" s="4" t="s">
        <v>353</v>
      </c>
      <c r="C871" s="4" t="s">
        <v>352</v>
      </c>
      <c r="D871" s="4" t="s">
        <v>22103</v>
      </c>
      <c r="E871" s="4" t="s">
        <v>14012</v>
      </c>
      <c r="F871" s="4" t="s">
        <v>20978</v>
      </c>
      <c r="G871" s="4" t="s">
        <v>22104</v>
      </c>
      <c r="H871" s="4" t="n">
        <f aca="false">COUNTIF(Albums!$B$2:$B$2811,A871)</f>
        <v>5</v>
      </c>
      <c r="I871" s="2"/>
      <c r="J871" s="2"/>
      <c r="K871" s="4"/>
    </row>
    <row r="872" customFormat="false" ht="15" hidden="false" customHeight="false" outlineLevel="0" collapsed="false">
      <c r="A872" s="4" t="s">
        <v>2695</v>
      </c>
      <c r="B872" s="4" t="s">
        <v>4957</v>
      </c>
      <c r="C872" s="4" t="s">
        <v>93</v>
      </c>
      <c r="D872" s="4" t="s">
        <v>22105</v>
      </c>
      <c r="E872" s="4" t="s">
        <v>7080</v>
      </c>
      <c r="F872" s="4" t="s">
        <v>20978</v>
      </c>
      <c r="G872" s="4" t="s">
        <v>22106</v>
      </c>
      <c r="H872" s="4" t="n">
        <f aca="false">COUNTIF(Albums!$B$2:$B$2811,A872)</f>
        <v>4</v>
      </c>
      <c r="I872" s="2"/>
      <c r="J872" s="2"/>
      <c r="K872" s="4"/>
    </row>
    <row r="873" customFormat="false" ht="15" hidden="false" customHeight="false" outlineLevel="0" collapsed="false">
      <c r="A873" s="4" t="s">
        <v>4828</v>
      </c>
      <c r="B873" s="4" t="s">
        <v>4646</v>
      </c>
      <c r="C873" s="4" t="s">
        <v>2133</v>
      </c>
      <c r="D873" s="4" t="s">
        <v>1155</v>
      </c>
      <c r="E873" s="4" t="s">
        <v>4508</v>
      </c>
      <c r="F873" s="4" t="s">
        <v>20978</v>
      </c>
      <c r="G873" s="4" t="s">
        <v>4827</v>
      </c>
      <c r="H873" s="4" t="n">
        <f aca="false">COUNTIF(Albums!$B$2:$B$2811,A873)</f>
        <v>1</v>
      </c>
      <c r="I873" s="2"/>
      <c r="J873" s="2"/>
      <c r="K873" s="4"/>
    </row>
    <row r="874" customFormat="false" ht="15" hidden="false" customHeight="false" outlineLevel="0" collapsed="false">
      <c r="A874" s="4" t="s">
        <v>8452</v>
      </c>
      <c r="B874" s="4" t="s">
        <v>8299</v>
      </c>
      <c r="C874" s="4" t="s">
        <v>472</v>
      </c>
      <c r="D874" s="4" t="s">
        <v>21669</v>
      </c>
      <c r="E874" s="4" t="s">
        <v>8298</v>
      </c>
      <c r="F874" s="4" t="s">
        <v>20978</v>
      </c>
      <c r="G874" s="4" t="s">
        <v>8451</v>
      </c>
      <c r="H874" s="4" t="n">
        <f aca="false">COUNTIF(Albums!$B$2:$B$2811,A874)</f>
        <v>1</v>
      </c>
      <c r="I874" s="2"/>
      <c r="J874" s="2"/>
      <c r="K874" s="4"/>
    </row>
    <row r="875" customFormat="false" ht="15" hidden="false" customHeight="false" outlineLevel="0" collapsed="false">
      <c r="A875" s="4" t="s">
        <v>1088</v>
      </c>
      <c r="B875" s="4" t="s">
        <v>1047</v>
      </c>
      <c r="C875" s="4" t="s">
        <v>352</v>
      </c>
      <c r="D875" s="4" t="s">
        <v>21755</v>
      </c>
      <c r="E875" s="4" t="s">
        <v>1045</v>
      </c>
      <c r="F875" s="4" t="s">
        <v>20978</v>
      </c>
      <c r="G875" s="4" t="s">
        <v>1087</v>
      </c>
      <c r="H875" s="4" t="n">
        <f aca="false">COUNTIF(Albums!$B$2:$B$2811,A875)</f>
        <v>1</v>
      </c>
      <c r="I875" s="2"/>
      <c r="J875" s="2"/>
      <c r="K875" s="4"/>
    </row>
    <row r="876" customFormat="false" ht="15" hidden="false" customHeight="false" outlineLevel="0" collapsed="false">
      <c r="A876" s="4" t="s">
        <v>5032</v>
      </c>
      <c r="B876" s="4" t="s">
        <v>131</v>
      </c>
      <c r="C876" s="4" t="s">
        <v>45</v>
      </c>
      <c r="D876" s="4" t="s">
        <v>22107</v>
      </c>
      <c r="E876" s="4" t="s">
        <v>4890</v>
      </c>
      <c r="F876" s="4" t="s">
        <v>20978</v>
      </c>
      <c r="G876" s="4" t="s">
        <v>22108</v>
      </c>
      <c r="H876" s="4" t="n">
        <f aca="false">COUNTIF(Albums!$B$2:$B$2811,A876)</f>
        <v>2</v>
      </c>
      <c r="I876" s="2"/>
      <c r="J876" s="2"/>
      <c r="K876" s="4"/>
    </row>
    <row r="877" customFormat="false" ht="15" hidden="false" customHeight="false" outlineLevel="0" collapsed="false">
      <c r="A877" s="4" t="s">
        <v>17810</v>
      </c>
      <c r="B877" s="4" t="s">
        <v>16963</v>
      </c>
      <c r="C877" s="4" t="s">
        <v>2133</v>
      </c>
      <c r="D877" s="4" t="s">
        <v>21902</v>
      </c>
      <c r="E877" s="4" t="s">
        <v>16811</v>
      </c>
      <c r="F877" s="4" t="s">
        <v>20929</v>
      </c>
      <c r="G877" s="4" t="s">
        <v>22109</v>
      </c>
      <c r="H877" s="4" t="n">
        <f aca="false">COUNTIF(Albums!$B$2:$B$2811,A877)</f>
        <v>3</v>
      </c>
      <c r="I877" s="2"/>
      <c r="J877" s="2"/>
      <c r="K877" s="4" t="s">
        <v>75</v>
      </c>
    </row>
    <row r="878" customFormat="false" ht="15" hidden="false" customHeight="false" outlineLevel="0" collapsed="false">
      <c r="A878" s="4" t="s">
        <v>16595</v>
      </c>
      <c r="B878" s="4" t="s">
        <v>16598</v>
      </c>
      <c r="C878" s="4" t="s">
        <v>45</v>
      </c>
      <c r="D878" s="4" t="s">
        <v>21738</v>
      </c>
      <c r="E878" s="4" t="s">
        <v>14242</v>
      </c>
      <c r="F878" s="4" t="s">
        <v>20929</v>
      </c>
      <c r="G878" s="4" t="s">
        <v>22110</v>
      </c>
      <c r="H878" s="4" t="n">
        <f aca="false">COUNTIF(Albums!$B$2:$B$2811,A878)</f>
        <v>3</v>
      </c>
      <c r="I878" s="2"/>
      <c r="J878" s="2"/>
      <c r="K878" s="4"/>
    </row>
    <row r="879" customFormat="false" ht="15" hidden="false" customHeight="false" outlineLevel="0" collapsed="false">
      <c r="A879" s="4" t="s">
        <v>5010</v>
      </c>
      <c r="B879" s="4" t="s">
        <v>131</v>
      </c>
      <c r="C879" s="4" t="s">
        <v>45</v>
      </c>
      <c r="D879" s="4" t="s">
        <v>22092</v>
      </c>
      <c r="E879" s="4" t="s">
        <v>4890</v>
      </c>
      <c r="F879" s="4" t="s">
        <v>20978</v>
      </c>
      <c r="G879" s="4" t="s">
        <v>22111</v>
      </c>
      <c r="H879" s="4" t="n">
        <f aca="false">COUNTIF(Albums!$B$2:$B$2811,A879)</f>
        <v>3</v>
      </c>
      <c r="I879" s="2"/>
      <c r="J879" s="2"/>
      <c r="K879" s="4"/>
    </row>
    <row r="880" customFormat="false" ht="15" hidden="false" customHeight="false" outlineLevel="0" collapsed="false">
      <c r="A880" s="4" t="s">
        <v>16535</v>
      </c>
      <c r="B880" s="4" t="s">
        <v>990</v>
      </c>
      <c r="C880" s="4" t="s">
        <v>472</v>
      </c>
      <c r="D880" s="4" t="s">
        <v>21640</v>
      </c>
      <c r="E880" s="4" t="s">
        <v>14242</v>
      </c>
      <c r="F880" s="4" t="s">
        <v>20929</v>
      </c>
      <c r="G880" s="4" t="s">
        <v>22112</v>
      </c>
      <c r="H880" s="4" t="n">
        <f aca="false">COUNTIF(Albums!$B$2:$B$2811,A880)</f>
        <v>5</v>
      </c>
      <c r="I880" s="2"/>
      <c r="J880" s="2"/>
      <c r="K880" s="4" t="s">
        <v>75</v>
      </c>
    </row>
    <row r="881" customFormat="false" ht="15" hidden="false" customHeight="false" outlineLevel="0" collapsed="false">
      <c r="A881" s="4" t="s">
        <v>3051</v>
      </c>
      <c r="B881" s="4" t="s">
        <v>1565</v>
      </c>
      <c r="C881" s="4" t="s">
        <v>472</v>
      </c>
      <c r="D881" s="4" t="s">
        <v>21471</v>
      </c>
      <c r="E881" s="4" t="s">
        <v>2721</v>
      </c>
      <c r="F881" s="4" t="s">
        <v>20978</v>
      </c>
      <c r="G881" s="4" t="s">
        <v>3050</v>
      </c>
      <c r="H881" s="4" t="n">
        <f aca="false">COUNTIF(Albums!$B$2:$B$2811,A881)</f>
        <v>1</v>
      </c>
      <c r="I881" s="2"/>
      <c r="J881" s="2"/>
      <c r="K881" s="4"/>
    </row>
    <row r="882" customFormat="false" ht="15" hidden="false" customHeight="false" outlineLevel="0" collapsed="false">
      <c r="A882" s="4" t="s">
        <v>5435</v>
      </c>
      <c r="B882" s="4" t="s">
        <v>316</v>
      </c>
      <c r="C882" s="4" t="s">
        <v>753</v>
      </c>
      <c r="D882" s="4" t="s">
        <v>22113</v>
      </c>
      <c r="E882" s="4" t="s">
        <v>5178</v>
      </c>
      <c r="F882" s="4" t="s">
        <v>20978</v>
      </c>
      <c r="G882" s="4" t="s">
        <v>22114</v>
      </c>
      <c r="H882" s="4" t="n">
        <f aca="false">COUNTIF(Albums!$B$2:$B$2811,A882)</f>
        <v>5</v>
      </c>
      <c r="I882" s="2"/>
      <c r="J882" s="2"/>
      <c r="K882" s="4"/>
    </row>
    <row r="883" customFormat="false" ht="15" hidden="false" customHeight="false" outlineLevel="0" collapsed="false">
      <c r="A883" s="4" t="s">
        <v>2923</v>
      </c>
      <c r="B883" s="4" t="s">
        <v>2123</v>
      </c>
      <c r="C883" s="4" t="s">
        <v>753</v>
      </c>
      <c r="D883" s="4" t="s">
        <v>21350</v>
      </c>
      <c r="E883" s="4" t="s">
        <v>2721</v>
      </c>
      <c r="F883" s="4" t="s">
        <v>20978</v>
      </c>
      <c r="G883" s="4" t="s">
        <v>2922</v>
      </c>
      <c r="H883" s="4" t="n">
        <f aca="false">COUNTIF(Albums!$B$2:$B$2811,A883)</f>
        <v>1</v>
      </c>
      <c r="I883" s="2"/>
      <c r="J883" s="2"/>
      <c r="K883" s="4"/>
    </row>
    <row r="884" customFormat="false" ht="15" hidden="false" customHeight="false" outlineLevel="0" collapsed="false">
      <c r="A884" s="4" t="s">
        <v>19767</v>
      </c>
      <c r="B884" s="4" t="s">
        <v>19769</v>
      </c>
      <c r="C884" s="4" t="s">
        <v>753</v>
      </c>
      <c r="D884" s="4" t="s">
        <v>21272</v>
      </c>
      <c r="E884" s="4" t="s">
        <v>11394</v>
      </c>
      <c r="F884" s="4" t="s">
        <v>20929</v>
      </c>
      <c r="G884" s="4" t="s">
        <v>19766</v>
      </c>
      <c r="H884" s="4" t="n">
        <f aca="false">COUNTIF(Albums!$B$2:$B$2811,A884)</f>
        <v>1</v>
      </c>
      <c r="I884" s="2"/>
      <c r="J884" s="2"/>
      <c r="K884" s="4"/>
    </row>
    <row r="885" customFormat="false" ht="15" hidden="false" customHeight="false" outlineLevel="0" collapsed="false">
      <c r="A885" s="4" t="s">
        <v>3348</v>
      </c>
      <c r="B885" s="4" t="s">
        <v>3278</v>
      </c>
      <c r="C885" s="4" t="s">
        <v>472</v>
      </c>
      <c r="D885" s="4" t="s">
        <v>21508</v>
      </c>
      <c r="E885" s="4" t="s">
        <v>3111</v>
      </c>
      <c r="F885" s="4" t="s">
        <v>20978</v>
      </c>
      <c r="G885" s="4" t="s">
        <v>3347</v>
      </c>
      <c r="H885" s="4" t="n">
        <f aca="false">COUNTIF(Albums!$B$2:$B$2811,A885)</f>
        <v>1</v>
      </c>
      <c r="I885" s="2"/>
      <c r="J885" s="2"/>
      <c r="K885" s="4"/>
    </row>
    <row r="886" customFormat="false" ht="15" hidden="false" customHeight="false" outlineLevel="0" collapsed="false">
      <c r="A886" s="4" t="s">
        <v>18260</v>
      </c>
      <c r="B886" s="4" t="s">
        <v>131</v>
      </c>
      <c r="C886" s="4" t="s">
        <v>45</v>
      </c>
      <c r="D886" s="4" t="s">
        <v>21428</v>
      </c>
      <c r="E886" s="4" t="s">
        <v>11546</v>
      </c>
      <c r="F886" s="4" t="s">
        <v>20929</v>
      </c>
      <c r="G886" s="4" t="s">
        <v>18259</v>
      </c>
      <c r="H886" s="4" t="n">
        <f aca="false">COUNTIF(Albums!$B$2:$B$2811,A886)</f>
        <v>1</v>
      </c>
      <c r="I886" s="2"/>
      <c r="J886" s="2"/>
      <c r="K886" s="4"/>
    </row>
    <row r="887" customFormat="false" ht="15" hidden="false" customHeight="false" outlineLevel="0" collapsed="false">
      <c r="A887" s="4" t="s">
        <v>7335</v>
      </c>
      <c r="B887" s="4" t="s">
        <v>902</v>
      </c>
      <c r="C887" s="4" t="s">
        <v>93</v>
      </c>
      <c r="D887" s="4" t="s">
        <v>21689</v>
      </c>
      <c r="E887" s="4" t="s">
        <v>7080</v>
      </c>
      <c r="F887" s="4" t="s">
        <v>20978</v>
      </c>
      <c r="G887" s="4" t="s">
        <v>7334</v>
      </c>
      <c r="H887" s="4" t="n">
        <f aca="false">COUNTIF(Albums!$B$2:$B$2811,A887)</f>
        <v>1</v>
      </c>
      <c r="I887" s="2"/>
      <c r="J887" s="2"/>
      <c r="K887" s="4"/>
    </row>
    <row r="888" customFormat="false" ht="15" hidden="false" customHeight="false" outlineLevel="0" collapsed="false">
      <c r="A888" s="4" t="s">
        <v>14627</v>
      </c>
      <c r="B888" s="4" t="s">
        <v>131</v>
      </c>
      <c r="C888" s="4" t="s">
        <v>45</v>
      </c>
      <c r="D888" s="4" t="s">
        <v>22115</v>
      </c>
      <c r="E888" s="4" t="s">
        <v>14012</v>
      </c>
      <c r="F888" s="4" t="s">
        <v>20978</v>
      </c>
      <c r="G888" s="4" t="s">
        <v>22116</v>
      </c>
      <c r="H888" s="4" t="n">
        <f aca="false">COUNTIF(Albums!$B$2:$B$2811,A888)</f>
        <v>8</v>
      </c>
      <c r="I888" s="2"/>
      <c r="J888" s="2"/>
      <c r="K888" s="4"/>
    </row>
    <row r="889" customFormat="false" ht="15" hidden="false" customHeight="false" outlineLevel="0" collapsed="false">
      <c r="A889" s="4" t="s">
        <v>11890</v>
      </c>
      <c r="B889" s="4" t="s">
        <v>1982</v>
      </c>
      <c r="C889" s="4" t="s">
        <v>45</v>
      </c>
      <c r="D889" s="4" t="s">
        <v>21520</v>
      </c>
      <c r="E889" s="4" t="s">
        <v>5469</v>
      </c>
      <c r="F889" s="4" t="s">
        <v>20929</v>
      </c>
      <c r="G889" s="4" t="s">
        <v>22117</v>
      </c>
      <c r="H889" s="4" t="n">
        <f aca="false">COUNTIF(Albums!$B$2:$B$2811,A889)</f>
        <v>2</v>
      </c>
      <c r="I889" s="2"/>
      <c r="J889" s="2"/>
      <c r="K889" s="4" t="s">
        <v>75</v>
      </c>
    </row>
    <row r="890" customFormat="false" ht="15" hidden="false" customHeight="false" outlineLevel="0" collapsed="false">
      <c r="A890" s="4" t="s">
        <v>16785</v>
      </c>
      <c r="B890" s="4" t="s">
        <v>353</v>
      </c>
      <c r="C890" s="4" t="s">
        <v>352</v>
      </c>
      <c r="D890" s="4" t="s">
        <v>21518</v>
      </c>
      <c r="E890" s="4" t="s">
        <v>14242</v>
      </c>
      <c r="F890" s="4" t="s">
        <v>20929</v>
      </c>
      <c r="G890" s="4" t="s">
        <v>22118</v>
      </c>
      <c r="H890" s="4" t="n">
        <f aca="false">COUNTIF(Albums!$B$2:$B$2811,A890)</f>
        <v>3</v>
      </c>
      <c r="I890" s="2"/>
      <c r="J890" s="2"/>
      <c r="K890" s="4"/>
    </row>
    <row r="891" customFormat="false" ht="15" hidden="false" customHeight="false" outlineLevel="0" collapsed="false">
      <c r="A891" s="4" t="s">
        <v>11232</v>
      </c>
      <c r="B891" s="4" t="s">
        <v>11234</v>
      </c>
      <c r="C891" s="4" t="s">
        <v>887</v>
      </c>
      <c r="D891" s="4" t="s">
        <v>21609</v>
      </c>
      <c r="E891" s="4" t="s">
        <v>14012</v>
      </c>
      <c r="F891" s="4" t="s">
        <v>20978</v>
      </c>
      <c r="G891" s="4" t="s">
        <v>22119</v>
      </c>
      <c r="H891" s="4" t="n">
        <f aca="false">COUNTIF(Albums!$B$2:$B$2811,A891)</f>
        <v>6</v>
      </c>
      <c r="I891" s="2"/>
      <c r="J891" s="2"/>
      <c r="K891" s="4"/>
    </row>
    <row r="892" customFormat="false" ht="15" hidden="false" customHeight="false" outlineLevel="0" collapsed="false">
      <c r="A892" s="4" t="s">
        <v>13259</v>
      </c>
      <c r="B892" s="4" t="s">
        <v>10492</v>
      </c>
      <c r="C892" s="4" t="s">
        <v>10491</v>
      </c>
      <c r="D892" s="4" t="s">
        <v>21369</v>
      </c>
      <c r="E892" s="4" t="s">
        <v>11394</v>
      </c>
      <c r="F892" s="4" t="s">
        <v>20929</v>
      </c>
      <c r="G892" s="4" t="s">
        <v>13258</v>
      </c>
      <c r="H892" s="4" t="n">
        <f aca="false">COUNTIF(Albums!$B$2:$B$2811,A892)</f>
        <v>1</v>
      </c>
      <c r="I892" s="2"/>
      <c r="J892" s="2"/>
      <c r="K892" s="4"/>
    </row>
    <row r="893" customFormat="false" ht="15" hidden="false" customHeight="false" outlineLevel="0" collapsed="false">
      <c r="A893" s="4" t="s">
        <v>13120</v>
      </c>
      <c r="B893" s="4" t="s">
        <v>6394</v>
      </c>
      <c r="C893" s="4" t="s">
        <v>352</v>
      </c>
      <c r="D893" s="4" t="s">
        <v>21578</v>
      </c>
      <c r="E893" s="4" t="s">
        <v>11394</v>
      </c>
      <c r="F893" s="4" t="s">
        <v>20929</v>
      </c>
      <c r="G893" s="4" t="s">
        <v>22120</v>
      </c>
      <c r="H893" s="4" t="n">
        <f aca="false">COUNTIF(Albums!$B$2:$B$2811,A893)</f>
        <v>4</v>
      </c>
      <c r="I893" s="2"/>
      <c r="J893" s="2"/>
      <c r="K893" s="4"/>
    </row>
    <row r="894" customFormat="false" ht="15" hidden="false" customHeight="false" outlineLevel="0" collapsed="false">
      <c r="A894" s="4" t="s">
        <v>19333</v>
      </c>
      <c r="B894" s="4" t="s">
        <v>754</v>
      </c>
      <c r="C894" s="4" t="s">
        <v>753</v>
      </c>
      <c r="D894" s="4" t="s">
        <v>21471</v>
      </c>
      <c r="E894" s="4" t="s">
        <v>3378</v>
      </c>
      <c r="F894" s="4" t="s">
        <v>20978</v>
      </c>
      <c r="G894" s="4" t="s">
        <v>19332</v>
      </c>
      <c r="H894" s="4" t="n">
        <f aca="false">COUNTIF(Albums!$B$2:$B$2811,A894)</f>
        <v>1</v>
      </c>
      <c r="I894" s="2"/>
      <c r="J894" s="2"/>
      <c r="K894" s="4"/>
    </row>
    <row r="895" customFormat="false" ht="15" hidden="false" customHeight="false" outlineLevel="0" collapsed="false">
      <c r="A895" s="4" t="s">
        <v>3243</v>
      </c>
      <c r="B895" s="4" t="s">
        <v>1565</v>
      </c>
      <c r="C895" s="4" t="s">
        <v>472</v>
      </c>
      <c r="D895" s="4" t="s">
        <v>21342</v>
      </c>
      <c r="E895" s="4" t="s">
        <v>3111</v>
      </c>
      <c r="F895" s="4" t="s">
        <v>20978</v>
      </c>
      <c r="G895" s="4" t="s">
        <v>3242</v>
      </c>
      <c r="H895" s="4" t="n">
        <f aca="false">COUNTIF(Albums!$B$2:$B$2811,A895)</f>
        <v>1</v>
      </c>
      <c r="I895" s="2"/>
      <c r="J895" s="2"/>
      <c r="K895" s="4"/>
    </row>
    <row r="896" customFormat="false" ht="15" hidden="false" customHeight="false" outlineLevel="0" collapsed="false">
      <c r="A896" s="4" t="s">
        <v>20730</v>
      </c>
      <c r="B896" s="4" t="s">
        <v>20467</v>
      </c>
      <c r="C896" s="4" t="s">
        <v>753</v>
      </c>
      <c r="D896" s="4" t="s">
        <v>21476</v>
      </c>
      <c r="E896" s="4" t="s">
        <v>9972</v>
      </c>
      <c r="F896" s="4" t="s">
        <v>20978</v>
      </c>
      <c r="G896" s="4" t="s">
        <v>20729</v>
      </c>
      <c r="H896" s="4" t="n">
        <f aca="false">COUNTIF(Albums!$B$2:$B$2811,A896)</f>
        <v>1</v>
      </c>
      <c r="I896" s="2"/>
      <c r="J896" s="2"/>
      <c r="K896" s="4"/>
    </row>
    <row r="897" customFormat="false" ht="15" hidden="false" customHeight="false" outlineLevel="0" collapsed="false">
      <c r="A897" s="4" t="s">
        <v>16730</v>
      </c>
      <c r="B897" s="4" t="s">
        <v>16732</v>
      </c>
      <c r="C897" s="4" t="s">
        <v>472</v>
      </c>
      <c r="D897" s="4" t="s">
        <v>21520</v>
      </c>
      <c r="E897" s="4" t="s">
        <v>14242</v>
      </c>
      <c r="F897" s="4" t="s">
        <v>20929</v>
      </c>
      <c r="G897" s="4" t="s">
        <v>22121</v>
      </c>
      <c r="H897" s="4" t="n">
        <f aca="false">COUNTIF(Albums!$B$2:$B$2811,A897)</f>
        <v>2</v>
      </c>
      <c r="I897" s="2"/>
      <c r="J897" s="2"/>
      <c r="K897" s="4"/>
    </row>
    <row r="898" customFormat="false" ht="15" hidden="false" customHeight="false" outlineLevel="0" collapsed="false">
      <c r="A898" s="4" t="s">
        <v>16800</v>
      </c>
      <c r="B898" s="4" t="s">
        <v>16802</v>
      </c>
      <c r="C898" s="4" t="s">
        <v>472</v>
      </c>
      <c r="D898" s="4" t="s">
        <v>21303</v>
      </c>
      <c r="E898" s="4" t="s">
        <v>14242</v>
      </c>
      <c r="F898" s="4" t="s">
        <v>20929</v>
      </c>
      <c r="G898" s="4" t="s">
        <v>22122</v>
      </c>
      <c r="H898" s="4" t="n">
        <f aca="false">COUNTIF(Albums!$B$2:$B$2811,A898)</f>
        <v>2</v>
      </c>
      <c r="I898" s="2"/>
      <c r="J898" s="2"/>
      <c r="K898" s="4" t="s">
        <v>75</v>
      </c>
    </row>
    <row r="899" customFormat="false" ht="15" hidden="false" customHeight="false" outlineLevel="0" collapsed="false">
      <c r="A899" s="4" t="s">
        <v>20170</v>
      </c>
      <c r="B899" s="4" t="s">
        <v>20172</v>
      </c>
      <c r="C899" s="4" t="s">
        <v>753</v>
      </c>
      <c r="D899" s="4" t="s">
        <v>22123</v>
      </c>
      <c r="E899" s="4" t="s">
        <v>14242</v>
      </c>
      <c r="F899" s="4" t="s">
        <v>20929</v>
      </c>
      <c r="G899" s="4" t="s">
        <v>20169</v>
      </c>
      <c r="H899" s="4" t="n">
        <f aca="false">COUNTIF(Albums!$B$2:$B$2811,A899)</f>
        <v>1</v>
      </c>
      <c r="I899" s="2"/>
      <c r="J899" s="2"/>
      <c r="K899" s="4"/>
    </row>
    <row r="900" customFormat="false" ht="15" hidden="false" customHeight="false" outlineLevel="0" collapsed="false">
      <c r="A900" s="4" t="s">
        <v>7020</v>
      </c>
      <c r="B900" s="4" t="s">
        <v>131</v>
      </c>
      <c r="C900" s="4" t="s">
        <v>45</v>
      </c>
      <c r="D900" s="4" t="s">
        <v>21525</v>
      </c>
      <c r="E900" s="4" t="s">
        <v>6705</v>
      </c>
      <c r="F900" s="4" t="s">
        <v>20978</v>
      </c>
      <c r="G900" s="4" t="s">
        <v>7019</v>
      </c>
      <c r="H900" s="4" t="n">
        <f aca="false">COUNTIF(Albums!$B$2:$B$2811,A900)</f>
        <v>1</v>
      </c>
      <c r="I900" s="2"/>
      <c r="J900" s="2"/>
      <c r="K900" s="4"/>
    </row>
    <row r="901" customFormat="false" ht="15" hidden="false" customHeight="false" outlineLevel="0" collapsed="false">
      <c r="A901" s="4" t="s">
        <v>13267</v>
      </c>
      <c r="B901" s="4" t="s">
        <v>13269</v>
      </c>
      <c r="C901" s="4" t="s">
        <v>45</v>
      </c>
      <c r="D901" s="4" t="s">
        <v>21278</v>
      </c>
      <c r="E901" s="4" t="s">
        <v>11394</v>
      </c>
      <c r="F901" s="4" t="s">
        <v>20929</v>
      </c>
      <c r="G901" s="4" t="s">
        <v>13266</v>
      </c>
      <c r="H901" s="4" t="n">
        <f aca="false">COUNTIF(Albums!$B$2:$B$2811,A901)</f>
        <v>1</v>
      </c>
      <c r="I901" s="2"/>
      <c r="J901" s="2"/>
      <c r="K901" s="4"/>
    </row>
    <row r="902" customFormat="false" ht="15" hidden="false" customHeight="false" outlineLevel="0" collapsed="false">
      <c r="A902" s="4" t="s">
        <v>16018</v>
      </c>
      <c r="B902" s="4" t="s">
        <v>1565</v>
      </c>
      <c r="C902" s="4" t="s">
        <v>472</v>
      </c>
      <c r="D902" s="4" t="s">
        <v>22124</v>
      </c>
      <c r="E902" s="4" t="s">
        <v>15507</v>
      </c>
      <c r="F902" s="4" t="s">
        <v>20978</v>
      </c>
      <c r="G902" s="4" t="s">
        <v>22125</v>
      </c>
      <c r="H902" s="4" t="n">
        <f aca="false">COUNTIF(Albums!$B$2:$B$2811,A902)</f>
        <v>2</v>
      </c>
      <c r="I902" s="2"/>
      <c r="J902" s="2"/>
      <c r="K902" s="4"/>
    </row>
    <row r="903" customFormat="false" ht="15" hidden="false" customHeight="false" outlineLevel="0" collapsed="false">
      <c r="A903" s="4" t="s">
        <v>10480</v>
      </c>
      <c r="B903" s="4" t="s">
        <v>316</v>
      </c>
      <c r="C903" s="4" t="s">
        <v>753</v>
      </c>
      <c r="D903" s="4" t="s">
        <v>21691</v>
      </c>
      <c r="E903" s="4" t="s">
        <v>10381</v>
      </c>
      <c r="F903" s="4" t="s">
        <v>20978</v>
      </c>
      <c r="G903" s="4" t="s">
        <v>10479</v>
      </c>
      <c r="H903" s="4" t="n">
        <f aca="false">COUNTIF(Albums!$B$2:$B$2811,A903)</f>
        <v>1</v>
      </c>
      <c r="I903" s="2"/>
      <c r="J903" s="2"/>
      <c r="K903" s="4"/>
    </row>
    <row r="904" customFormat="false" ht="15" hidden="false" customHeight="false" outlineLevel="0" collapsed="false">
      <c r="A904" s="4" t="s">
        <v>9450</v>
      </c>
      <c r="B904" s="4" t="s">
        <v>4347</v>
      </c>
      <c r="C904" s="4" t="s">
        <v>887</v>
      </c>
      <c r="D904" s="4" t="s">
        <v>22126</v>
      </c>
      <c r="E904" s="4" t="s">
        <v>9421</v>
      </c>
      <c r="F904" s="4" t="s">
        <v>20978</v>
      </c>
      <c r="G904" s="4" t="s">
        <v>22127</v>
      </c>
      <c r="H904" s="4" t="n">
        <f aca="false">COUNTIF(Albums!$B$2:$B$2811,A904)</f>
        <v>3</v>
      </c>
      <c r="I904" s="2"/>
      <c r="J904" s="2"/>
      <c r="K904" s="4"/>
    </row>
    <row r="905" customFormat="false" ht="15" hidden="false" customHeight="false" outlineLevel="0" collapsed="false">
      <c r="A905" s="4" t="s">
        <v>14010</v>
      </c>
      <c r="B905" s="4" t="s">
        <v>287</v>
      </c>
      <c r="C905" s="4" t="s">
        <v>516</v>
      </c>
      <c r="D905" s="4" t="s">
        <v>21791</v>
      </c>
      <c r="E905" s="4" t="s">
        <v>14012</v>
      </c>
      <c r="F905" s="4" t="s">
        <v>20978</v>
      </c>
      <c r="G905" s="4" t="s">
        <v>22128</v>
      </c>
      <c r="H905" s="4" t="n">
        <f aca="false">COUNTIF(Albums!$B$2:$B$2811,A905)</f>
        <v>4</v>
      </c>
      <c r="I905" s="2"/>
      <c r="J905" s="2"/>
      <c r="K905" s="4"/>
    </row>
    <row r="906" customFormat="false" ht="15" hidden="false" customHeight="false" outlineLevel="0" collapsed="false">
      <c r="A906" s="4" t="s">
        <v>18169</v>
      </c>
      <c r="B906" s="4" t="s">
        <v>18172</v>
      </c>
      <c r="C906" s="4" t="s">
        <v>229</v>
      </c>
      <c r="D906" s="4" t="s">
        <v>21312</v>
      </c>
      <c r="E906" s="4" t="s">
        <v>16811</v>
      </c>
      <c r="F906" s="4" t="s">
        <v>20929</v>
      </c>
      <c r="G906" s="4" t="s">
        <v>22129</v>
      </c>
      <c r="H906" s="4" t="n">
        <f aca="false">COUNTIF(Albums!$B$2:$B$2811,A906)</f>
        <v>2</v>
      </c>
      <c r="I906" s="2"/>
      <c r="J906" s="2"/>
      <c r="K906" s="4"/>
    </row>
    <row r="907" customFormat="false" ht="15" hidden="false" customHeight="false" outlineLevel="0" collapsed="false">
      <c r="A907" s="4" t="s">
        <v>15398</v>
      </c>
      <c r="B907" s="4" t="s">
        <v>902</v>
      </c>
      <c r="C907" s="4" t="s">
        <v>93</v>
      </c>
      <c r="D907" s="4" t="s">
        <v>22130</v>
      </c>
      <c r="E907" s="4" t="s">
        <v>14012</v>
      </c>
      <c r="F907" s="4" t="s">
        <v>20978</v>
      </c>
      <c r="G907" s="4" t="s">
        <v>22131</v>
      </c>
      <c r="H907" s="4" t="n">
        <f aca="false">COUNTIF(Albums!$B$2:$B$2811,A907)</f>
        <v>3</v>
      </c>
      <c r="I907" s="2"/>
      <c r="J907" s="2"/>
      <c r="K907" s="4"/>
    </row>
    <row r="908" customFormat="false" ht="15" hidden="false" customHeight="false" outlineLevel="0" collapsed="false">
      <c r="A908" s="4" t="s">
        <v>5615</v>
      </c>
      <c r="B908" s="4" t="s">
        <v>5617</v>
      </c>
      <c r="C908" s="4" t="s">
        <v>887</v>
      </c>
      <c r="D908" s="4" t="s">
        <v>22132</v>
      </c>
      <c r="E908" s="4" t="s">
        <v>5178</v>
      </c>
      <c r="F908" s="4" t="s">
        <v>20978</v>
      </c>
      <c r="G908" s="4" t="s">
        <v>22133</v>
      </c>
      <c r="H908" s="4" t="n">
        <f aca="false">COUNTIF(Albums!$B$2:$B$2811,A908)</f>
        <v>2</v>
      </c>
      <c r="I908" s="2"/>
      <c r="J908" s="2"/>
      <c r="K908" s="4"/>
    </row>
    <row r="909" customFormat="false" ht="15" hidden="false" customHeight="false" outlineLevel="0" collapsed="false">
      <c r="A909" s="4" t="s">
        <v>19366</v>
      </c>
      <c r="B909" s="4" t="s">
        <v>6394</v>
      </c>
      <c r="C909" s="4" t="s">
        <v>352</v>
      </c>
      <c r="D909" s="4" t="s">
        <v>21345</v>
      </c>
      <c r="E909" s="4" t="s">
        <v>3378</v>
      </c>
      <c r="F909" s="4" t="s">
        <v>20978</v>
      </c>
      <c r="G909" s="4" t="s">
        <v>19365</v>
      </c>
      <c r="H909" s="4" t="n">
        <f aca="false">COUNTIF(Albums!$B$2:$B$2811,A909)</f>
        <v>1</v>
      </c>
      <c r="I909" s="2"/>
      <c r="J909" s="2"/>
      <c r="K909" s="4"/>
    </row>
    <row r="910" customFormat="false" ht="15" hidden="false" customHeight="false" outlineLevel="0" collapsed="false">
      <c r="A910" s="4" t="s">
        <v>17730</v>
      </c>
      <c r="B910" s="4" t="s">
        <v>17732</v>
      </c>
      <c r="C910" s="4" t="s">
        <v>472</v>
      </c>
      <c r="D910" s="4" t="s">
        <v>21384</v>
      </c>
      <c r="E910" s="4" t="s">
        <v>17674</v>
      </c>
      <c r="F910" s="4" t="s">
        <v>21186</v>
      </c>
      <c r="G910" s="4" t="s">
        <v>17729</v>
      </c>
      <c r="H910" s="4" t="n">
        <f aca="false">COUNTIF(Albums!$B$2:$B$2811,A910)</f>
        <v>1</v>
      </c>
      <c r="I910" s="2"/>
      <c r="J910" s="2"/>
      <c r="K910" s="4"/>
    </row>
    <row r="911" customFormat="false" ht="15" hidden="false" customHeight="false" outlineLevel="0" collapsed="false">
      <c r="A911" s="4" t="s">
        <v>3043</v>
      </c>
      <c r="B911" s="4" t="s">
        <v>1565</v>
      </c>
      <c r="C911" s="4" t="s">
        <v>472</v>
      </c>
      <c r="D911" s="4" t="s">
        <v>21350</v>
      </c>
      <c r="E911" s="4" t="s">
        <v>2721</v>
      </c>
      <c r="F911" s="4" t="s">
        <v>20978</v>
      </c>
      <c r="G911" s="4" t="s">
        <v>3042</v>
      </c>
      <c r="H911" s="4" t="n">
        <f aca="false">COUNTIF(Albums!$B$2:$B$2811,A911)</f>
        <v>1</v>
      </c>
      <c r="I911" s="2"/>
      <c r="J911" s="2"/>
      <c r="K911" s="4"/>
    </row>
    <row r="912" customFormat="false" ht="15" hidden="false" customHeight="false" outlineLevel="0" collapsed="false">
      <c r="A912" s="4" t="s">
        <v>20905</v>
      </c>
      <c r="B912" s="4" t="s">
        <v>2026</v>
      </c>
      <c r="C912" s="4" t="s">
        <v>753</v>
      </c>
      <c r="D912" s="4" t="s">
        <v>21400</v>
      </c>
      <c r="E912" s="4" t="s">
        <v>10766</v>
      </c>
      <c r="F912" s="4" t="s">
        <v>20978</v>
      </c>
      <c r="G912" s="4" t="s">
        <v>20904</v>
      </c>
      <c r="H912" s="4" t="n">
        <f aca="false">COUNTIF(Albums!$B$2:$B$2811,A912)</f>
        <v>1</v>
      </c>
      <c r="I912" s="2"/>
      <c r="J912" s="2"/>
      <c r="K912" s="4"/>
    </row>
    <row r="913" customFormat="false" ht="15" hidden="false" customHeight="false" outlineLevel="0" collapsed="false">
      <c r="A913" s="4" t="s">
        <v>2023</v>
      </c>
      <c r="B913" s="4" t="s">
        <v>2026</v>
      </c>
      <c r="C913" s="4" t="s">
        <v>753</v>
      </c>
      <c r="D913" s="4" t="s">
        <v>21755</v>
      </c>
      <c r="E913" s="4" t="s">
        <v>1592</v>
      </c>
      <c r="F913" s="4" t="s">
        <v>20978</v>
      </c>
      <c r="G913" s="4" t="s">
        <v>2022</v>
      </c>
      <c r="H913" s="4" t="n">
        <f aca="false">COUNTIF(Albums!$B$2:$B$2811,A913)</f>
        <v>1</v>
      </c>
      <c r="I913" s="2"/>
      <c r="J913" s="2"/>
      <c r="K913" s="4"/>
    </row>
    <row r="914" customFormat="false" ht="15" hidden="false" customHeight="false" outlineLevel="0" collapsed="false">
      <c r="A914" s="4" t="s">
        <v>8771</v>
      </c>
      <c r="B914" s="4" t="s">
        <v>8470</v>
      </c>
      <c r="C914" s="4" t="s">
        <v>45</v>
      </c>
      <c r="D914" s="4" t="s">
        <v>21591</v>
      </c>
      <c r="E914" s="4" t="s">
        <v>8469</v>
      </c>
      <c r="F914" s="4" t="s">
        <v>20978</v>
      </c>
      <c r="G914" s="4" t="s">
        <v>8770</v>
      </c>
      <c r="H914" s="4" t="n">
        <f aca="false">COUNTIF(Albums!$B$2:$B$2811,A914)</f>
        <v>1</v>
      </c>
      <c r="I914" s="2"/>
      <c r="J914" s="2"/>
      <c r="K914" s="4"/>
    </row>
    <row r="915" customFormat="false" ht="15" hidden="false" customHeight="false" outlineLevel="0" collapsed="false">
      <c r="A915" s="4" t="s">
        <v>832</v>
      </c>
      <c r="B915" s="4" t="s">
        <v>353</v>
      </c>
      <c r="C915" s="4" t="s">
        <v>352</v>
      </c>
      <c r="D915" s="4" t="s">
        <v>22134</v>
      </c>
      <c r="E915" s="4" t="s">
        <v>470</v>
      </c>
      <c r="F915" s="4" t="s">
        <v>20978</v>
      </c>
      <c r="G915" s="4" t="s">
        <v>22135</v>
      </c>
      <c r="H915" s="4" t="n">
        <f aca="false">COUNTIF(Albums!$B$2:$B$2811,A915)</f>
        <v>3</v>
      </c>
      <c r="I915" s="2"/>
      <c r="J915" s="2"/>
      <c r="K915" s="4"/>
    </row>
    <row r="916" customFormat="false" ht="15" hidden="false" customHeight="false" outlineLevel="0" collapsed="false">
      <c r="A916" s="4" t="s">
        <v>16648</v>
      </c>
      <c r="B916" s="4" t="s">
        <v>131</v>
      </c>
      <c r="C916" s="4" t="s">
        <v>45</v>
      </c>
      <c r="D916" s="4" t="s">
        <v>21705</v>
      </c>
      <c r="E916" s="4" t="s">
        <v>14242</v>
      </c>
      <c r="F916" s="4" t="s">
        <v>20929</v>
      </c>
      <c r="G916" s="4" t="s">
        <v>22136</v>
      </c>
      <c r="H916" s="4" t="n">
        <f aca="false">COUNTIF(Albums!$B$2:$B$2811,A916)</f>
        <v>2</v>
      </c>
      <c r="I916" s="2"/>
      <c r="J916" s="2"/>
      <c r="K916" s="4" t="s">
        <v>75</v>
      </c>
    </row>
    <row r="917" customFormat="false" ht="15" hidden="false" customHeight="false" outlineLevel="0" collapsed="false">
      <c r="A917" s="4" t="s">
        <v>1111</v>
      </c>
      <c r="B917" s="4" t="s">
        <v>1113</v>
      </c>
      <c r="C917" s="4" t="s">
        <v>753</v>
      </c>
      <c r="D917" s="4" t="s">
        <v>22137</v>
      </c>
      <c r="E917" s="4" t="s">
        <v>1045</v>
      </c>
      <c r="F917" s="4" t="s">
        <v>20978</v>
      </c>
      <c r="G917" s="4" t="s">
        <v>22138</v>
      </c>
      <c r="H917" s="4" t="n">
        <f aca="false">COUNTIF(Albums!$B$2:$B$2811,A917)</f>
        <v>7</v>
      </c>
      <c r="I917" s="2"/>
      <c r="J917" s="2"/>
      <c r="K917" s="4" t="s">
        <v>75</v>
      </c>
    </row>
    <row r="918" customFormat="false" ht="15" hidden="false" customHeight="false" outlineLevel="0" collapsed="false">
      <c r="A918" s="4" t="s">
        <v>12249</v>
      </c>
      <c r="B918" s="4" t="s">
        <v>12252</v>
      </c>
      <c r="C918" s="4" t="s">
        <v>45</v>
      </c>
      <c r="D918" s="4" t="s">
        <v>21859</v>
      </c>
      <c r="E918" s="4" t="s">
        <v>11546</v>
      </c>
      <c r="F918" s="4" t="s">
        <v>20929</v>
      </c>
      <c r="G918" s="4" t="s">
        <v>22139</v>
      </c>
      <c r="H918" s="4" t="n">
        <f aca="false">COUNTIF(Albums!$B$2:$B$2811,A918)</f>
        <v>3</v>
      </c>
      <c r="I918" s="2"/>
      <c r="J918" s="2"/>
      <c r="K918" s="4"/>
    </row>
    <row r="919" customFormat="false" ht="15" hidden="false" customHeight="false" outlineLevel="0" collapsed="false">
      <c r="A919" s="4" t="s">
        <v>19624</v>
      </c>
      <c r="B919" s="4" t="s">
        <v>19627</v>
      </c>
      <c r="C919" s="4" t="s">
        <v>887</v>
      </c>
      <c r="D919" s="4" t="s">
        <v>21272</v>
      </c>
      <c r="E919" s="4" t="s">
        <v>1687</v>
      </c>
      <c r="F919" s="4" t="s">
        <v>20929</v>
      </c>
      <c r="G919" s="4" t="s">
        <v>19623</v>
      </c>
      <c r="H919" s="4" t="n">
        <f aca="false">COUNTIF(Albums!$B$2:$B$2811,A919)</f>
        <v>1</v>
      </c>
      <c r="I919" s="2"/>
      <c r="J919" s="2"/>
      <c r="K919" s="4"/>
    </row>
    <row r="920" customFormat="false" ht="15" hidden="false" customHeight="false" outlineLevel="0" collapsed="false">
      <c r="A920" s="4" t="s">
        <v>12350</v>
      </c>
      <c r="B920" s="4" t="s">
        <v>12353</v>
      </c>
      <c r="C920" s="4" t="s">
        <v>93</v>
      </c>
      <c r="D920" s="4" t="s">
        <v>21520</v>
      </c>
      <c r="E920" s="4" t="s">
        <v>11318</v>
      </c>
      <c r="F920" s="4" t="s">
        <v>20929</v>
      </c>
      <c r="G920" s="4" t="s">
        <v>22140</v>
      </c>
      <c r="H920" s="4" t="n">
        <f aca="false">COUNTIF(Albums!$B$2:$B$2811,A920)</f>
        <v>2</v>
      </c>
      <c r="I920" s="2"/>
      <c r="J920" s="2"/>
      <c r="K920" s="4" t="s">
        <v>75</v>
      </c>
    </row>
    <row r="921" customFormat="false" ht="15" hidden="false" customHeight="false" outlineLevel="0" collapsed="false">
      <c r="A921" s="4" t="s">
        <v>17139</v>
      </c>
      <c r="B921" s="4" t="s">
        <v>131</v>
      </c>
      <c r="C921" s="4" t="s">
        <v>887</v>
      </c>
      <c r="D921" s="4" t="s">
        <v>21327</v>
      </c>
      <c r="E921" s="4" t="s">
        <v>17094</v>
      </c>
      <c r="F921" s="4" t="s">
        <v>21186</v>
      </c>
      <c r="G921" s="4" t="s">
        <v>17138</v>
      </c>
      <c r="H921" s="4" t="n">
        <f aca="false">COUNTIF(Albums!$B$2:$B$2811,A921)</f>
        <v>1</v>
      </c>
      <c r="I921" s="2"/>
      <c r="J921" s="2"/>
      <c r="K921" s="4"/>
    </row>
    <row r="922" customFormat="false" ht="15" hidden="false" customHeight="false" outlineLevel="0" collapsed="false">
      <c r="A922" s="4" t="s">
        <v>13141</v>
      </c>
      <c r="B922" s="4" t="s">
        <v>1565</v>
      </c>
      <c r="C922" s="4" t="s">
        <v>472</v>
      </c>
      <c r="D922" s="4" t="s">
        <v>22141</v>
      </c>
      <c r="E922" s="4" t="s">
        <v>11394</v>
      </c>
      <c r="F922" s="4" t="s">
        <v>20929</v>
      </c>
      <c r="G922" s="4" t="s">
        <v>22142</v>
      </c>
      <c r="H922" s="4" t="n">
        <f aca="false">COUNTIF(Albums!$B$2:$B$2811,A922)</f>
        <v>3</v>
      </c>
      <c r="I922" s="2"/>
      <c r="J922" s="2"/>
      <c r="K922" s="4"/>
    </row>
    <row r="923" customFormat="false" ht="15" hidden="false" customHeight="false" outlineLevel="0" collapsed="false">
      <c r="A923" s="4" t="s">
        <v>10330</v>
      </c>
      <c r="B923" s="4" t="s">
        <v>1993</v>
      </c>
      <c r="C923" s="4" t="s">
        <v>753</v>
      </c>
      <c r="D923" s="4" t="s">
        <v>21831</v>
      </c>
      <c r="E923" s="4" t="s">
        <v>9972</v>
      </c>
      <c r="F923" s="4" t="s">
        <v>20978</v>
      </c>
      <c r="G923" s="4" t="s">
        <v>22143</v>
      </c>
      <c r="H923" s="4" t="n">
        <f aca="false">COUNTIF(Albums!$B$2:$B$2811,A923)</f>
        <v>2</v>
      </c>
      <c r="I923" s="2"/>
      <c r="J923" s="2"/>
      <c r="K923" s="4"/>
    </row>
    <row r="924" customFormat="false" ht="15" hidden="false" customHeight="false" outlineLevel="0" collapsed="false">
      <c r="A924" s="4" t="s">
        <v>18094</v>
      </c>
      <c r="B924" s="4" t="s">
        <v>353</v>
      </c>
      <c r="C924" s="4" t="s">
        <v>352</v>
      </c>
      <c r="D924" s="4" t="s">
        <v>21323</v>
      </c>
      <c r="E924" s="4" t="s">
        <v>16811</v>
      </c>
      <c r="F924" s="4" t="s">
        <v>20929</v>
      </c>
      <c r="G924" s="4" t="s">
        <v>18093</v>
      </c>
      <c r="H924" s="4" t="n">
        <f aca="false">COUNTIF(Albums!$B$2:$B$2811,A924)</f>
        <v>1</v>
      </c>
      <c r="I924" s="2"/>
      <c r="J924" s="2"/>
      <c r="K924" s="4"/>
    </row>
    <row r="925" customFormat="false" ht="15" hidden="false" customHeight="false" outlineLevel="0" collapsed="false">
      <c r="A925" s="4" t="s">
        <v>9811</v>
      </c>
      <c r="B925" s="4" t="s">
        <v>902</v>
      </c>
      <c r="C925" s="4" t="s">
        <v>93</v>
      </c>
      <c r="D925" s="4" t="s">
        <v>22144</v>
      </c>
      <c r="E925" s="4" t="s">
        <v>9653</v>
      </c>
      <c r="F925" s="4" t="s">
        <v>20978</v>
      </c>
      <c r="G925" s="4" t="s">
        <v>22145</v>
      </c>
      <c r="H925" s="4" t="n">
        <f aca="false">COUNTIF(Albums!$B$2:$B$2811,A925)</f>
        <v>2</v>
      </c>
      <c r="I925" s="2"/>
      <c r="J925" s="2"/>
      <c r="K925" s="4"/>
    </row>
    <row r="926" customFormat="false" ht="15" hidden="false" customHeight="false" outlineLevel="0" collapsed="false">
      <c r="A926" s="4" t="s">
        <v>18432</v>
      </c>
      <c r="B926" s="4" t="s">
        <v>11575</v>
      </c>
      <c r="C926" s="4" t="s">
        <v>5550</v>
      </c>
      <c r="D926" s="4" t="s">
        <v>21270</v>
      </c>
      <c r="E926" s="4" t="s">
        <v>11394</v>
      </c>
      <c r="F926" s="4" t="s">
        <v>20929</v>
      </c>
      <c r="G926" s="4" t="s">
        <v>18431</v>
      </c>
      <c r="H926" s="4" t="n">
        <f aca="false">COUNTIF(Albums!$B$2:$B$2811,A926)</f>
        <v>1</v>
      </c>
      <c r="I926" s="2"/>
      <c r="J926" s="2"/>
      <c r="K926" s="4"/>
    </row>
    <row r="927" customFormat="false" ht="15" hidden="false" customHeight="false" outlineLevel="0" collapsed="false">
      <c r="A927" s="4" t="s">
        <v>7757</v>
      </c>
      <c r="B927" s="4" t="s">
        <v>353</v>
      </c>
      <c r="C927" s="4" t="s">
        <v>352</v>
      </c>
      <c r="D927" s="4" t="s">
        <v>21662</v>
      </c>
      <c r="E927" s="4" t="s">
        <v>7423</v>
      </c>
      <c r="F927" s="4" t="s">
        <v>20978</v>
      </c>
      <c r="G927" s="4" t="s">
        <v>22146</v>
      </c>
      <c r="H927" s="4" t="n">
        <f aca="false">COUNTIF(Albums!$B$2:$B$2811,A927)</f>
        <v>2</v>
      </c>
      <c r="I927" s="2"/>
      <c r="J927" s="2"/>
      <c r="K927" s="4"/>
    </row>
    <row r="928" customFormat="false" ht="15" hidden="false" customHeight="false" outlineLevel="0" collapsed="false">
      <c r="A928" s="4" t="s">
        <v>13512</v>
      </c>
      <c r="B928" s="4" t="s">
        <v>13515</v>
      </c>
      <c r="C928" s="4" t="s">
        <v>753</v>
      </c>
      <c r="D928" s="4" t="s">
        <v>21272</v>
      </c>
      <c r="E928" s="4" t="s">
        <v>1687</v>
      </c>
      <c r="F928" s="4" t="s">
        <v>20929</v>
      </c>
      <c r="G928" s="4" t="s">
        <v>13511</v>
      </c>
      <c r="H928" s="4" t="n">
        <f aca="false">COUNTIF(Albums!$B$2:$B$2811,A928)</f>
        <v>1</v>
      </c>
      <c r="I928" s="2"/>
      <c r="J928" s="2"/>
      <c r="K928" s="4"/>
    </row>
    <row r="929" customFormat="false" ht="15" hidden="false" customHeight="false" outlineLevel="0" collapsed="false">
      <c r="A929" s="4" t="s">
        <v>19777</v>
      </c>
      <c r="B929" s="4" t="s">
        <v>9908</v>
      </c>
      <c r="C929" s="4" t="s">
        <v>45</v>
      </c>
      <c r="D929" s="4" t="s">
        <v>21323</v>
      </c>
      <c r="E929" s="4" t="s">
        <v>14242</v>
      </c>
      <c r="F929" s="4" t="s">
        <v>20929</v>
      </c>
      <c r="G929" s="4" t="s">
        <v>19776</v>
      </c>
      <c r="H929" s="4" t="n">
        <f aca="false">COUNTIF(Albums!$B$2:$B$2811,A929)</f>
        <v>1</v>
      </c>
      <c r="I929" s="2"/>
      <c r="J929" s="2"/>
      <c r="K929" s="4"/>
    </row>
    <row r="930" customFormat="false" ht="15" hidden="false" customHeight="false" outlineLevel="0" collapsed="false">
      <c r="A930" s="4" t="s">
        <v>14001</v>
      </c>
      <c r="B930" s="4" t="s">
        <v>14003</v>
      </c>
      <c r="C930" s="4" t="s">
        <v>472</v>
      </c>
      <c r="D930" s="4" t="s">
        <v>21302</v>
      </c>
      <c r="E930" s="4" t="s">
        <v>470</v>
      </c>
      <c r="F930" s="4" t="s">
        <v>20978</v>
      </c>
      <c r="G930" s="4" t="s">
        <v>14000</v>
      </c>
      <c r="H930" s="4" t="n">
        <f aca="false">COUNTIF(Albums!$B$2:$B$2811,A930)</f>
        <v>1</v>
      </c>
      <c r="I930" s="2"/>
      <c r="J930" s="2"/>
      <c r="K930" s="4"/>
    </row>
    <row r="931" customFormat="false" ht="15" hidden="false" customHeight="false" outlineLevel="0" collapsed="false">
      <c r="A931" s="4" t="s">
        <v>9601</v>
      </c>
      <c r="B931" s="4" t="s">
        <v>4347</v>
      </c>
      <c r="C931" s="4" t="s">
        <v>887</v>
      </c>
      <c r="D931" s="4" t="s">
        <v>21599</v>
      </c>
      <c r="E931" s="4" t="s">
        <v>9421</v>
      </c>
      <c r="F931" s="4" t="s">
        <v>20978</v>
      </c>
      <c r="G931" s="4" t="s">
        <v>9600</v>
      </c>
      <c r="H931" s="4" t="n">
        <f aca="false">COUNTIF(Albums!$B$2:$B$2811,A931)</f>
        <v>1</v>
      </c>
      <c r="I931" s="2"/>
      <c r="J931" s="2"/>
      <c r="K931" s="4"/>
    </row>
    <row r="932" customFormat="false" ht="15" hidden="false" customHeight="false" outlineLevel="0" collapsed="false">
      <c r="A932" s="4" t="s">
        <v>4299</v>
      </c>
      <c r="B932" s="4" t="s">
        <v>4302</v>
      </c>
      <c r="C932" s="4" t="s">
        <v>352</v>
      </c>
      <c r="D932" s="4" t="s">
        <v>22147</v>
      </c>
      <c r="E932" s="4" t="s">
        <v>4052</v>
      </c>
      <c r="F932" s="4" t="s">
        <v>20978</v>
      </c>
      <c r="G932" s="4" t="s">
        <v>22148</v>
      </c>
      <c r="H932" s="4" t="n">
        <f aca="false">COUNTIF(Albums!$B$2:$B$2811,A932)</f>
        <v>2</v>
      </c>
      <c r="I932" s="2"/>
      <c r="J932" s="2"/>
      <c r="K932" s="4"/>
    </row>
    <row r="933" customFormat="false" ht="15" hidden="false" customHeight="false" outlineLevel="0" collapsed="false">
      <c r="A933" s="4" t="s">
        <v>18441</v>
      </c>
      <c r="B933" s="4" t="s">
        <v>353</v>
      </c>
      <c r="C933" s="4" t="s">
        <v>352</v>
      </c>
      <c r="D933" s="4" t="s">
        <v>21278</v>
      </c>
      <c r="E933" s="4" t="s">
        <v>11394</v>
      </c>
      <c r="F933" s="4" t="s">
        <v>20929</v>
      </c>
      <c r="G933" s="4" t="s">
        <v>18440</v>
      </c>
      <c r="H933" s="4" t="n">
        <f aca="false">COUNTIF(Albums!$B$2:$B$2811,A933)</f>
        <v>1</v>
      </c>
      <c r="I933" s="2"/>
      <c r="J933" s="2"/>
      <c r="K933" s="4"/>
    </row>
    <row r="934" customFormat="false" ht="15" hidden="false" customHeight="false" outlineLevel="0" collapsed="false">
      <c r="A934" s="4" t="s">
        <v>16664</v>
      </c>
      <c r="B934" s="4" t="s">
        <v>131</v>
      </c>
      <c r="C934" s="4" t="s">
        <v>45</v>
      </c>
      <c r="D934" s="4" t="s">
        <v>21278</v>
      </c>
      <c r="E934" s="4" t="s">
        <v>14242</v>
      </c>
      <c r="F934" s="4" t="s">
        <v>20929</v>
      </c>
      <c r="G934" s="4" t="s">
        <v>16663</v>
      </c>
      <c r="H934" s="4" t="n">
        <f aca="false">COUNTIF(Albums!$B$2:$B$2811,A934)</f>
        <v>1</v>
      </c>
      <c r="I934" s="2"/>
      <c r="J934" s="2"/>
      <c r="K934" s="4" t="s">
        <v>75</v>
      </c>
    </row>
    <row r="935" customFormat="false" ht="15" hidden="false" customHeight="false" outlineLevel="0" collapsed="false">
      <c r="A935" s="4" t="s">
        <v>17423</v>
      </c>
      <c r="B935" s="4" t="s">
        <v>131</v>
      </c>
      <c r="C935" s="4" t="s">
        <v>45</v>
      </c>
      <c r="D935" s="4" t="s">
        <v>21270</v>
      </c>
      <c r="E935" s="4" t="s">
        <v>17379</v>
      </c>
      <c r="F935" s="4" t="s">
        <v>21186</v>
      </c>
      <c r="G935" s="4" t="s">
        <v>17422</v>
      </c>
      <c r="H935" s="4" t="n">
        <f aca="false">COUNTIF(Albums!$B$2:$B$2811,A935)</f>
        <v>1</v>
      </c>
      <c r="I935" s="2"/>
      <c r="J935" s="2"/>
      <c r="K935" s="4"/>
    </row>
    <row r="936" customFormat="false" ht="15" hidden="false" customHeight="false" outlineLevel="0" collapsed="false">
      <c r="A936" s="4" t="s">
        <v>659</v>
      </c>
      <c r="B936" s="4" t="s">
        <v>662</v>
      </c>
      <c r="C936" s="4" t="s">
        <v>472</v>
      </c>
      <c r="D936" s="4" t="s">
        <v>22149</v>
      </c>
      <c r="E936" s="4" t="s">
        <v>470</v>
      </c>
      <c r="F936" s="4" t="s">
        <v>20978</v>
      </c>
      <c r="G936" s="4" t="s">
        <v>22150</v>
      </c>
      <c r="H936" s="4" t="n">
        <f aca="false">COUNTIF(Albums!$B$2:$B$2811,A936)</f>
        <v>6</v>
      </c>
      <c r="I936" s="2"/>
      <c r="J936" s="2"/>
      <c r="K936" s="4"/>
    </row>
    <row r="937" customFormat="false" ht="15" hidden="false" customHeight="false" outlineLevel="0" collapsed="false">
      <c r="A937" s="4" t="s">
        <v>11184</v>
      </c>
      <c r="B937" s="4" t="s">
        <v>316</v>
      </c>
      <c r="C937" s="4" t="s">
        <v>753</v>
      </c>
      <c r="D937" s="4" t="s">
        <v>21279</v>
      </c>
      <c r="E937" s="4" t="s">
        <v>10766</v>
      </c>
      <c r="F937" s="4" t="s">
        <v>20978</v>
      </c>
      <c r="G937" s="4" t="s">
        <v>22151</v>
      </c>
      <c r="H937" s="4" t="n">
        <f aca="false">COUNTIF(Albums!$B$2:$B$2811,A937)</f>
        <v>2</v>
      </c>
      <c r="I937" s="2"/>
      <c r="J937" s="2"/>
      <c r="K937" s="4"/>
    </row>
    <row r="938" customFormat="false" ht="15" hidden="false" customHeight="false" outlineLevel="0" collapsed="false">
      <c r="A938" s="4" t="s">
        <v>5176</v>
      </c>
      <c r="B938" s="4" t="s">
        <v>791</v>
      </c>
      <c r="C938" s="4" t="s">
        <v>753</v>
      </c>
      <c r="D938" s="4" t="s">
        <v>22152</v>
      </c>
      <c r="E938" s="4" t="s">
        <v>5178</v>
      </c>
      <c r="F938" s="4" t="s">
        <v>20978</v>
      </c>
      <c r="G938" s="4" t="s">
        <v>22153</v>
      </c>
      <c r="H938" s="4" t="n">
        <f aca="false">COUNTIF(Albums!$B$2:$B$2811,A938)</f>
        <v>8</v>
      </c>
      <c r="I938" s="2"/>
      <c r="J938" s="2"/>
      <c r="K938" s="4" t="s">
        <v>75</v>
      </c>
    </row>
    <row r="939" customFormat="false" ht="15" hidden="false" customHeight="false" outlineLevel="0" collapsed="false">
      <c r="A939" s="4" t="s">
        <v>16616</v>
      </c>
      <c r="B939" s="4" t="s">
        <v>2413</v>
      </c>
      <c r="C939" s="4" t="s">
        <v>45</v>
      </c>
      <c r="D939" s="4" t="s">
        <v>21614</v>
      </c>
      <c r="E939" s="4" t="s">
        <v>14242</v>
      </c>
      <c r="F939" s="4" t="s">
        <v>20929</v>
      </c>
      <c r="G939" s="4" t="s">
        <v>22154</v>
      </c>
      <c r="H939" s="4" t="n">
        <f aca="false">COUNTIF(Albums!$B$2:$B$2811,A939)</f>
        <v>2</v>
      </c>
      <c r="I939" s="2"/>
      <c r="J939" s="2"/>
      <c r="K939" s="4" t="s">
        <v>75</v>
      </c>
    </row>
    <row r="940" customFormat="false" ht="15" hidden="false" customHeight="false" outlineLevel="0" collapsed="false">
      <c r="A940" s="4" t="s">
        <v>18405</v>
      </c>
      <c r="B940" s="4" t="s">
        <v>353</v>
      </c>
      <c r="C940" s="4" t="s">
        <v>352</v>
      </c>
      <c r="D940" s="4" t="s">
        <v>21270</v>
      </c>
      <c r="E940" s="4" t="s">
        <v>11394</v>
      </c>
      <c r="F940" s="4" t="s">
        <v>20929</v>
      </c>
      <c r="G940" s="4" t="s">
        <v>18404</v>
      </c>
      <c r="H940" s="4" t="n">
        <f aca="false">COUNTIF(Albums!$B$2:$B$2811,A940)</f>
        <v>1</v>
      </c>
      <c r="I940" s="2"/>
      <c r="J940" s="2"/>
      <c r="K940" s="4"/>
    </row>
    <row r="941" customFormat="false" ht="15" hidden="false" customHeight="false" outlineLevel="0" collapsed="false">
      <c r="A941" s="4" t="s">
        <v>5534</v>
      </c>
      <c r="B941" s="4" t="s">
        <v>1538</v>
      </c>
      <c r="C941" s="4" t="s">
        <v>352</v>
      </c>
      <c r="D941" s="4" t="s">
        <v>21363</v>
      </c>
      <c r="E941" s="4" t="s">
        <v>5178</v>
      </c>
      <c r="F941" s="4" t="s">
        <v>20978</v>
      </c>
      <c r="G941" s="4" t="s">
        <v>22155</v>
      </c>
      <c r="H941" s="4" t="n">
        <f aca="false">COUNTIF(Albums!$B$2:$B$2811,A941)</f>
        <v>2</v>
      </c>
      <c r="I941" s="2"/>
      <c r="J941" s="2"/>
      <c r="K941" s="4"/>
    </row>
    <row r="942" customFormat="false" ht="15" hidden="false" customHeight="false" outlineLevel="0" collapsed="false">
      <c r="A942" s="4" t="s">
        <v>12461</v>
      </c>
      <c r="B942" s="4" t="s">
        <v>10189</v>
      </c>
      <c r="C942" s="4" t="s">
        <v>516</v>
      </c>
      <c r="D942" s="4" t="s">
        <v>21422</v>
      </c>
      <c r="E942" s="4" t="s">
        <v>12397</v>
      </c>
      <c r="F942" s="4" t="s">
        <v>20929</v>
      </c>
      <c r="G942" s="4" t="s">
        <v>22156</v>
      </c>
      <c r="H942" s="4" t="n">
        <f aca="false">COUNTIF(Albums!$B$2:$B$2811,A942)</f>
        <v>2</v>
      </c>
      <c r="I942" s="2"/>
      <c r="J942" s="2"/>
      <c r="K942" s="4"/>
    </row>
    <row r="943" customFormat="false" ht="15" hidden="false" customHeight="false" outlineLevel="0" collapsed="false">
      <c r="A943" s="4" t="s">
        <v>7280</v>
      </c>
      <c r="B943" s="4" t="s">
        <v>341</v>
      </c>
      <c r="C943" s="4" t="s">
        <v>93</v>
      </c>
      <c r="D943" s="4" t="s">
        <v>21432</v>
      </c>
      <c r="E943" s="4" t="s">
        <v>7080</v>
      </c>
      <c r="F943" s="4" t="s">
        <v>20978</v>
      </c>
      <c r="G943" s="4" t="s">
        <v>7279</v>
      </c>
      <c r="H943" s="4" t="n">
        <f aca="false">COUNTIF(Albums!$B$2:$B$2811,A943)</f>
        <v>1</v>
      </c>
      <c r="I943" s="2"/>
      <c r="J943" s="2"/>
      <c r="K943" s="4"/>
    </row>
    <row r="944" customFormat="false" ht="15" hidden="false" customHeight="false" outlineLevel="0" collapsed="false">
      <c r="A944" s="4" t="s">
        <v>16746</v>
      </c>
      <c r="B944" s="4" t="s">
        <v>11250</v>
      </c>
      <c r="C944" s="4" t="s">
        <v>472</v>
      </c>
      <c r="D944" s="4" t="s">
        <v>21323</v>
      </c>
      <c r="E944" s="4" t="s">
        <v>14242</v>
      </c>
      <c r="F944" s="4" t="s">
        <v>20929</v>
      </c>
      <c r="G944" s="4" t="s">
        <v>16745</v>
      </c>
      <c r="H944" s="4" t="n">
        <f aca="false">COUNTIF(Albums!$B$2:$B$2811,A944)</f>
        <v>1</v>
      </c>
      <c r="I944" s="2"/>
      <c r="J944" s="2"/>
      <c r="K944" s="4"/>
    </row>
    <row r="945" customFormat="false" ht="15" hidden="false" customHeight="false" outlineLevel="0" collapsed="false">
      <c r="A945" s="4" t="s">
        <v>15024</v>
      </c>
      <c r="B945" s="4" t="s">
        <v>902</v>
      </c>
      <c r="C945" s="4" t="s">
        <v>93</v>
      </c>
      <c r="D945" s="4" t="s">
        <v>22157</v>
      </c>
      <c r="E945" s="4" t="s">
        <v>14012</v>
      </c>
      <c r="F945" s="4" t="s">
        <v>20978</v>
      </c>
      <c r="G945" s="4" t="s">
        <v>22158</v>
      </c>
      <c r="H945" s="4" t="n">
        <f aca="false">COUNTIF(Albums!$B$2:$B$2811,A945)</f>
        <v>4</v>
      </c>
      <c r="I945" s="2"/>
      <c r="J945" s="2"/>
      <c r="K945" s="4"/>
    </row>
    <row r="946" customFormat="false" ht="15" hidden="false" customHeight="false" outlineLevel="0" collapsed="false">
      <c r="A946" s="4" t="s">
        <v>12511</v>
      </c>
      <c r="B946" s="4" t="s">
        <v>10492</v>
      </c>
      <c r="C946" s="4" t="s">
        <v>10491</v>
      </c>
      <c r="D946" s="4" t="s">
        <v>21430</v>
      </c>
      <c r="E946" s="4" t="s">
        <v>12397</v>
      </c>
      <c r="F946" s="4" t="s">
        <v>20929</v>
      </c>
      <c r="G946" s="4" t="s">
        <v>22159</v>
      </c>
      <c r="H946" s="4" t="n">
        <f aca="false">COUNTIF(Albums!$B$2:$B$2811,A946)</f>
        <v>5</v>
      </c>
      <c r="I946" s="2"/>
      <c r="J946" s="2"/>
      <c r="K946" s="4"/>
    </row>
    <row r="947" customFormat="false" ht="15" hidden="false" customHeight="false" outlineLevel="0" collapsed="false">
      <c r="A947" s="4" t="s">
        <v>13033</v>
      </c>
      <c r="B947" s="4" t="s">
        <v>354</v>
      </c>
      <c r="C947" s="4" t="s">
        <v>352</v>
      </c>
      <c r="D947" s="4" t="s">
        <v>21278</v>
      </c>
      <c r="E947" s="4" t="s">
        <v>11394</v>
      </c>
      <c r="F947" s="4" t="s">
        <v>20929</v>
      </c>
      <c r="G947" s="4" t="s">
        <v>13032</v>
      </c>
      <c r="H947" s="4" t="n">
        <f aca="false">COUNTIF(Albums!$B$2:$B$2811,A947)</f>
        <v>1</v>
      </c>
      <c r="I947" s="2"/>
      <c r="J947" s="2"/>
      <c r="K947" s="4" t="s">
        <v>75</v>
      </c>
    </row>
    <row r="948" customFormat="false" ht="15" hidden="false" customHeight="false" outlineLevel="0" collapsed="false">
      <c r="A948" s="4" t="s">
        <v>4430</v>
      </c>
      <c r="B948" s="4" t="s">
        <v>4432</v>
      </c>
      <c r="C948" s="4" t="s">
        <v>887</v>
      </c>
      <c r="D948" s="4" t="s">
        <v>21361</v>
      </c>
      <c r="E948" s="4" t="s">
        <v>4052</v>
      </c>
      <c r="F948" s="4" t="s">
        <v>20978</v>
      </c>
      <c r="G948" s="4" t="s">
        <v>4429</v>
      </c>
      <c r="H948" s="4" t="n">
        <f aca="false">COUNTIF(Albums!$B$2:$B$2811,A948)</f>
        <v>1</v>
      </c>
      <c r="I948" s="2"/>
      <c r="J948" s="2"/>
      <c r="K948" s="4"/>
    </row>
    <row r="949" customFormat="false" ht="15" hidden="false" customHeight="false" outlineLevel="0" collapsed="false">
      <c r="A949" s="4" t="s">
        <v>9194</v>
      </c>
      <c r="B949" s="4" t="s">
        <v>1855</v>
      </c>
      <c r="C949" s="4" t="s">
        <v>93</v>
      </c>
      <c r="D949" s="4" t="s">
        <v>22160</v>
      </c>
      <c r="E949" s="4" t="s">
        <v>8998</v>
      </c>
      <c r="F949" s="4" t="s">
        <v>20978</v>
      </c>
      <c r="G949" s="4" t="s">
        <v>22161</v>
      </c>
      <c r="H949" s="4" t="n">
        <f aca="false">COUNTIF(Albums!$B$2:$B$2811,A949)</f>
        <v>4</v>
      </c>
      <c r="I949" s="2"/>
      <c r="J949" s="2"/>
      <c r="K949" s="4"/>
    </row>
    <row r="950" customFormat="false" ht="15" hidden="false" customHeight="false" outlineLevel="0" collapsed="false">
      <c r="A950" s="4" t="s">
        <v>18478</v>
      </c>
      <c r="B950" s="4" t="s">
        <v>18480</v>
      </c>
      <c r="C950" s="4" t="s">
        <v>887</v>
      </c>
      <c r="D950" s="4" t="s">
        <v>22162</v>
      </c>
      <c r="E950" s="4" t="s">
        <v>18463</v>
      </c>
      <c r="F950" s="4" t="s">
        <v>21186</v>
      </c>
      <c r="G950" s="4" t="s">
        <v>22163</v>
      </c>
      <c r="H950" s="4" t="n">
        <f aca="false">COUNTIF(Albums!$B$2:$B$2811,A950)</f>
        <v>2</v>
      </c>
      <c r="I950" s="2"/>
      <c r="J950" s="2"/>
      <c r="K950" s="4"/>
    </row>
    <row r="951" customFormat="false" ht="15" hidden="false" customHeight="false" outlineLevel="0" collapsed="false">
      <c r="A951" s="4" t="s">
        <v>13389</v>
      </c>
      <c r="B951" s="4" t="s">
        <v>10056</v>
      </c>
      <c r="C951" s="4" t="s">
        <v>516</v>
      </c>
      <c r="D951" s="4" t="s">
        <v>21276</v>
      </c>
      <c r="E951" s="4" t="s">
        <v>1687</v>
      </c>
      <c r="F951" s="4" t="s">
        <v>20929</v>
      </c>
      <c r="G951" s="4" t="s">
        <v>22164</v>
      </c>
      <c r="H951" s="4" t="n">
        <f aca="false">COUNTIF(Albums!$B$2:$B$2811,A951)</f>
        <v>2</v>
      </c>
      <c r="I951" s="2"/>
      <c r="J951" s="2"/>
      <c r="K951" s="4" t="s">
        <v>75</v>
      </c>
    </row>
    <row r="952" customFormat="false" ht="15" hidden="false" customHeight="false" outlineLevel="0" collapsed="false">
      <c r="A952" s="4" t="s">
        <v>13867</v>
      </c>
      <c r="B952" s="4" t="s">
        <v>2123</v>
      </c>
      <c r="C952" s="4" t="s">
        <v>753</v>
      </c>
      <c r="D952" s="4" t="s">
        <v>21801</v>
      </c>
      <c r="E952" s="4" t="s">
        <v>470</v>
      </c>
      <c r="F952" s="4" t="s">
        <v>20978</v>
      </c>
      <c r="G952" s="4" t="s">
        <v>13866</v>
      </c>
      <c r="H952" s="4" t="n">
        <f aca="false">COUNTIF(Albums!$B$2:$B$2811,A952)</f>
        <v>1</v>
      </c>
      <c r="I952" s="2"/>
      <c r="J952" s="2"/>
      <c r="K952" s="4"/>
    </row>
    <row r="953" customFormat="false" ht="15" hidden="false" customHeight="false" outlineLevel="0" collapsed="false">
      <c r="A953" s="4" t="s">
        <v>4438</v>
      </c>
      <c r="B953" s="4" t="s">
        <v>4440</v>
      </c>
      <c r="C953" s="4" t="s">
        <v>753</v>
      </c>
      <c r="D953" s="4" t="s">
        <v>22165</v>
      </c>
      <c r="E953" s="4" t="s">
        <v>4052</v>
      </c>
      <c r="F953" s="4" t="s">
        <v>20978</v>
      </c>
      <c r="G953" s="4" t="s">
        <v>22166</v>
      </c>
      <c r="H953" s="4" t="n">
        <f aca="false">COUNTIF(Albums!$B$2:$B$2811,A953)</f>
        <v>2</v>
      </c>
      <c r="I953" s="2"/>
      <c r="J953" s="2"/>
      <c r="K953" s="4"/>
    </row>
    <row r="954" customFormat="false" ht="15" hidden="false" customHeight="false" outlineLevel="0" collapsed="false">
      <c r="A954" s="4" t="s">
        <v>5215</v>
      </c>
      <c r="B954" s="4" t="s">
        <v>353</v>
      </c>
      <c r="C954" s="4" t="s">
        <v>352</v>
      </c>
      <c r="D954" s="4" t="s">
        <v>22167</v>
      </c>
      <c r="E954" s="4" t="s">
        <v>5178</v>
      </c>
      <c r="F954" s="4" t="s">
        <v>20978</v>
      </c>
      <c r="G954" s="4" t="s">
        <v>22168</v>
      </c>
      <c r="H954" s="4" t="n">
        <f aca="false">COUNTIF(Albums!$B$2:$B$2811,A954)</f>
        <v>13</v>
      </c>
      <c r="I954" s="2"/>
      <c r="J954" s="2"/>
      <c r="K954" s="4" t="s">
        <v>75</v>
      </c>
    </row>
    <row r="955" customFormat="false" ht="15" hidden="false" customHeight="false" outlineLevel="0" collapsed="false">
      <c r="A955" s="4" t="s">
        <v>17908</v>
      </c>
      <c r="B955" s="4" t="s">
        <v>13786</v>
      </c>
      <c r="C955" s="4" t="s">
        <v>753</v>
      </c>
      <c r="D955" s="4" t="s">
        <v>21353</v>
      </c>
      <c r="E955" s="4" t="s">
        <v>16811</v>
      </c>
      <c r="F955" s="4" t="s">
        <v>20929</v>
      </c>
      <c r="G955" s="4" t="s">
        <v>22169</v>
      </c>
      <c r="H955" s="4" t="n">
        <f aca="false">COUNTIF(Albums!$B$2:$B$2811,A955)</f>
        <v>2</v>
      </c>
      <c r="I955" s="2"/>
      <c r="J955" s="2"/>
      <c r="K955" s="4"/>
    </row>
    <row r="956" customFormat="false" ht="15" hidden="false" customHeight="false" outlineLevel="0" collapsed="false">
      <c r="A956" s="4" t="s">
        <v>4871</v>
      </c>
      <c r="B956" s="4" t="s">
        <v>4509</v>
      </c>
      <c r="C956" s="4" t="s">
        <v>2133</v>
      </c>
      <c r="D956" s="4" t="s">
        <v>1155</v>
      </c>
      <c r="E956" s="4" t="s">
        <v>4508</v>
      </c>
      <c r="F956" s="4" t="s">
        <v>20978</v>
      </c>
      <c r="G956" s="4" t="s">
        <v>4870</v>
      </c>
      <c r="H956" s="4" t="n">
        <f aca="false">COUNTIF(Albums!$B$2:$B$2811,A956)</f>
        <v>1</v>
      </c>
      <c r="I956" s="2"/>
      <c r="J956" s="2"/>
      <c r="K956" s="4"/>
    </row>
    <row r="957" customFormat="false" ht="15" hidden="false" customHeight="false" outlineLevel="0" collapsed="false">
      <c r="A957" s="4" t="s">
        <v>4738</v>
      </c>
      <c r="B957" s="4" t="s">
        <v>4509</v>
      </c>
      <c r="C957" s="4" t="s">
        <v>2133</v>
      </c>
      <c r="D957" s="4" t="s">
        <v>21580</v>
      </c>
      <c r="E957" s="4" t="s">
        <v>4508</v>
      </c>
      <c r="F957" s="4" t="s">
        <v>20978</v>
      </c>
      <c r="G957" s="4" t="s">
        <v>22170</v>
      </c>
      <c r="H957" s="4" t="n">
        <f aca="false">COUNTIF(Albums!$B$2:$B$2811,A957)</f>
        <v>2</v>
      </c>
      <c r="I957" s="2"/>
      <c r="J957" s="2"/>
      <c r="K957" s="4"/>
    </row>
    <row r="958" customFormat="false" ht="15" hidden="false" customHeight="false" outlineLevel="0" collapsed="false">
      <c r="A958" s="4" t="s">
        <v>11310</v>
      </c>
      <c r="B958" s="4" t="s">
        <v>10189</v>
      </c>
      <c r="C958" s="4" t="s">
        <v>516</v>
      </c>
      <c r="D958" s="4" t="s">
        <v>21278</v>
      </c>
      <c r="E958" s="4" t="s">
        <v>11259</v>
      </c>
      <c r="F958" s="4" t="s">
        <v>20929</v>
      </c>
      <c r="G958" s="4" t="s">
        <v>11309</v>
      </c>
      <c r="H958" s="4" t="n">
        <f aca="false">COUNTIF(Albums!$B$2:$B$2811,A958)</f>
        <v>1</v>
      </c>
      <c r="I958" s="2"/>
      <c r="J958" s="2"/>
      <c r="K958" s="4"/>
    </row>
    <row r="959" customFormat="false" ht="15" hidden="false" customHeight="false" outlineLevel="0" collapsed="false">
      <c r="A959" s="4" t="s">
        <v>17923</v>
      </c>
      <c r="B959" s="4" t="s">
        <v>131</v>
      </c>
      <c r="C959" s="4" t="s">
        <v>45</v>
      </c>
      <c r="D959" s="4" t="s">
        <v>21428</v>
      </c>
      <c r="E959" s="4" t="s">
        <v>16811</v>
      </c>
      <c r="F959" s="4" t="s">
        <v>20929</v>
      </c>
      <c r="G959" s="4" t="s">
        <v>17922</v>
      </c>
      <c r="H959" s="4" t="n">
        <f aca="false">COUNTIF(Albums!$B$2:$B$2811,A959)</f>
        <v>1</v>
      </c>
      <c r="I959" s="2"/>
      <c r="J959" s="2"/>
      <c r="K959" s="4"/>
    </row>
    <row r="960" customFormat="false" ht="15" hidden="false" customHeight="false" outlineLevel="0" collapsed="false">
      <c r="A960" s="4" t="s">
        <v>3098</v>
      </c>
      <c r="B960" s="4" t="s">
        <v>3100</v>
      </c>
      <c r="C960" s="4" t="s">
        <v>472</v>
      </c>
      <c r="D960" s="4" t="s">
        <v>21345</v>
      </c>
      <c r="E960" s="4" t="s">
        <v>2721</v>
      </c>
      <c r="F960" s="4" t="s">
        <v>20978</v>
      </c>
      <c r="G960" s="4" t="s">
        <v>3097</v>
      </c>
      <c r="H960" s="4" t="n">
        <f aca="false">COUNTIF(Albums!$B$2:$B$2811,A960)</f>
        <v>1</v>
      </c>
      <c r="I960" s="2"/>
      <c r="J960" s="2"/>
      <c r="K960" s="4"/>
    </row>
    <row r="961" customFormat="false" ht="15" hidden="false" customHeight="false" outlineLevel="0" collapsed="false">
      <c r="A961" s="4" t="s">
        <v>348</v>
      </c>
      <c r="B961" s="4" t="s">
        <v>353</v>
      </c>
      <c r="C961" s="4" t="s">
        <v>352</v>
      </c>
      <c r="D961" s="4" t="s">
        <v>22171</v>
      </c>
      <c r="E961" s="4" t="s">
        <v>350</v>
      </c>
      <c r="F961" s="4" t="s">
        <v>20978</v>
      </c>
      <c r="G961" s="4" t="s">
        <v>22172</v>
      </c>
      <c r="H961" s="4" t="n">
        <f aca="false">COUNTIF(Albums!$B$2:$B$2811,A961)</f>
        <v>10</v>
      </c>
      <c r="I961" s="2"/>
      <c r="J961" s="2"/>
      <c r="K961" s="4" t="s">
        <v>75</v>
      </c>
    </row>
    <row r="962" customFormat="false" ht="15" hidden="false" customHeight="false" outlineLevel="0" collapsed="false">
      <c r="A962" s="4" t="s">
        <v>3671</v>
      </c>
      <c r="B962" s="4" t="s">
        <v>316</v>
      </c>
      <c r="C962" s="4" t="s">
        <v>753</v>
      </c>
      <c r="D962" s="4" t="s">
        <v>22173</v>
      </c>
      <c r="E962" s="4" t="s">
        <v>3378</v>
      </c>
      <c r="F962" s="4" t="s">
        <v>20978</v>
      </c>
      <c r="G962" s="4" t="s">
        <v>22174</v>
      </c>
      <c r="H962" s="4" t="n">
        <f aca="false">COUNTIF(Albums!$B$2:$B$2811,A962)</f>
        <v>8</v>
      </c>
      <c r="I962" s="2"/>
      <c r="J962" s="2"/>
      <c r="K962" s="4" t="s">
        <v>75</v>
      </c>
    </row>
    <row r="963" customFormat="false" ht="15" hidden="false" customHeight="false" outlineLevel="0" collapsed="false">
      <c r="A963" s="4" t="s">
        <v>10836</v>
      </c>
      <c r="B963" s="4" t="s">
        <v>10767</v>
      </c>
      <c r="C963" s="4" t="s">
        <v>352</v>
      </c>
      <c r="D963" s="4" t="s">
        <v>22175</v>
      </c>
      <c r="E963" s="4" t="s">
        <v>10766</v>
      </c>
      <c r="F963" s="4" t="s">
        <v>20978</v>
      </c>
      <c r="G963" s="4" t="s">
        <v>22176</v>
      </c>
      <c r="H963" s="4" t="n">
        <f aca="false">COUNTIF(Albums!$B$2:$B$2811,A963)</f>
        <v>5</v>
      </c>
      <c r="I963" s="2"/>
      <c r="J963" s="2"/>
      <c r="K963" s="4" t="s">
        <v>75</v>
      </c>
    </row>
    <row r="964" customFormat="false" ht="15" hidden="false" customHeight="false" outlineLevel="0" collapsed="false">
      <c r="A964" s="4" t="s">
        <v>3794</v>
      </c>
      <c r="B964" s="4" t="s">
        <v>3431</v>
      </c>
      <c r="C964" s="4" t="s">
        <v>352</v>
      </c>
      <c r="D964" s="4" t="s">
        <v>22165</v>
      </c>
      <c r="E964" s="4" t="s">
        <v>3378</v>
      </c>
      <c r="F964" s="4" t="s">
        <v>20978</v>
      </c>
      <c r="G964" s="4" t="s">
        <v>22177</v>
      </c>
      <c r="H964" s="4" t="n">
        <f aca="false">COUNTIF(Albums!$B$2:$B$2811,A964)</f>
        <v>3</v>
      </c>
      <c r="I964" s="2"/>
      <c r="J964" s="2"/>
      <c r="K964" s="4"/>
    </row>
    <row r="965" customFormat="false" ht="15" hidden="false" customHeight="false" outlineLevel="0" collapsed="false">
      <c r="A965" s="4" t="s">
        <v>11046</v>
      </c>
      <c r="B965" s="4" t="s">
        <v>353</v>
      </c>
      <c r="C965" s="4" t="s">
        <v>352</v>
      </c>
      <c r="D965" s="4" t="s">
        <v>21232</v>
      </c>
      <c r="E965" s="4" t="s">
        <v>10766</v>
      </c>
      <c r="F965" s="4" t="s">
        <v>20978</v>
      </c>
      <c r="G965" s="4" t="s">
        <v>22178</v>
      </c>
      <c r="H965" s="4" t="n">
        <f aca="false">COUNTIF(Albums!$B$2:$B$2811,A965)</f>
        <v>6</v>
      </c>
      <c r="I965" s="2"/>
      <c r="J965" s="2"/>
      <c r="K965" s="4"/>
    </row>
    <row r="966" customFormat="false" ht="15" hidden="false" customHeight="false" outlineLevel="0" collapsed="false">
      <c r="A966" s="4" t="s">
        <v>17708</v>
      </c>
      <c r="B966" s="4" t="s">
        <v>662</v>
      </c>
      <c r="C966" s="4" t="s">
        <v>472</v>
      </c>
      <c r="D966" s="4" t="s">
        <v>21562</v>
      </c>
      <c r="E966" s="4" t="s">
        <v>17674</v>
      </c>
      <c r="F966" s="4" t="s">
        <v>21186</v>
      </c>
      <c r="G966" s="4" t="s">
        <v>22179</v>
      </c>
      <c r="H966" s="4" t="n">
        <f aca="false">COUNTIF(Albums!$B$2:$B$2811,A966)</f>
        <v>2</v>
      </c>
      <c r="I966" s="2"/>
      <c r="J966" s="2"/>
      <c r="K966" s="4"/>
    </row>
    <row r="967" customFormat="false" ht="15" hidden="false" customHeight="false" outlineLevel="0" collapsed="false">
      <c r="A967" s="4" t="s">
        <v>6323</v>
      </c>
      <c r="B967" s="4" t="s">
        <v>1565</v>
      </c>
      <c r="C967" s="4" t="s">
        <v>472</v>
      </c>
      <c r="D967" s="4" t="s">
        <v>21411</v>
      </c>
      <c r="E967" s="4" t="s">
        <v>6070</v>
      </c>
      <c r="F967" s="4" t="s">
        <v>20978</v>
      </c>
      <c r="G967" s="4" t="s">
        <v>22180</v>
      </c>
      <c r="H967" s="4" t="n">
        <f aca="false">COUNTIF(Albums!$B$2:$B$2811,A967)</f>
        <v>2</v>
      </c>
      <c r="I967" s="2"/>
      <c r="J967" s="2"/>
      <c r="K967" s="4"/>
    </row>
    <row r="968" customFormat="false" ht="15" hidden="false" customHeight="false" outlineLevel="0" collapsed="false">
      <c r="A968" s="4" t="s">
        <v>11139</v>
      </c>
      <c r="B968" s="4" t="s">
        <v>287</v>
      </c>
      <c r="C968" s="4" t="s">
        <v>516</v>
      </c>
      <c r="D968" s="4" t="s">
        <v>21959</v>
      </c>
      <c r="E968" s="4" t="s">
        <v>10766</v>
      </c>
      <c r="F968" s="4" t="s">
        <v>20978</v>
      </c>
      <c r="G968" s="4" t="s">
        <v>22181</v>
      </c>
      <c r="H968" s="4" t="n">
        <f aca="false">COUNTIF(Albums!$B$2:$B$2811,A968)</f>
        <v>2</v>
      </c>
      <c r="I968" s="2"/>
      <c r="J968" s="2"/>
      <c r="K968" s="4"/>
    </row>
    <row r="969" customFormat="false" ht="15" hidden="false" customHeight="false" outlineLevel="0" collapsed="false">
      <c r="A969" s="4" t="s">
        <v>13732</v>
      </c>
      <c r="B969" s="4" t="s">
        <v>1855</v>
      </c>
      <c r="C969" s="4" t="s">
        <v>93</v>
      </c>
      <c r="D969" s="4" t="s">
        <v>22182</v>
      </c>
      <c r="E969" s="4" t="s">
        <v>350</v>
      </c>
      <c r="F969" s="4" t="s">
        <v>20978</v>
      </c>
      <c r="G969" s="4" t="s">
        <v>22183</v>
      </c>
      <c r="H969" s="4" t="n">
        <f aca="false">COUNTIF(Albums!$B$2:$B$2811,A969)</f>
        <v>2</v>
      </c>
      <c r="I969" s="2"/>
      <c r="J969" s="2"/>
      <c r="K969" s="4"/>
    </row>
    <row r="970" customFormat="false" ht="15" hidden="false" customHeight="false" outlineLevel="0" collapsed="false">
      <c r="A970" s="4" t="s">
        <v>1943</v>
      </c>
      <c r="B970" s="4" t="s">
        <v>1565</v>
      </c>
      <c r="C970" s="4" t="s">
        <v>472</v>
      </c>
      <c r="D970" s="4" t="s">
        <v>21400</v>
      </c>
      <c r="E970" s="4" t="s">
        <v>1592</v>
      </c>
      <c r="F970" s="4" t="s">
        <v>20978</v>
      </c>
      <c r="G970" s="4" t="s">
        <v>1942</v>
      </c>
      <c r="H970" s="4" t="n">
        <f aca="false">COUNTIF(Albums!$B$2:$B$2811,A970)</f>
        <v>1</v>
      </c>
      <c r="I970" s="2"/>
      <c r="J970" s="2"/>
      <c r="K970" s="4"/>
    </row>
    <row r="971" customFormat="false" ht="15" hidden="false" customHeight="false" outlineLevel="0" collapsed="false">
      <c r="A971" s="4" t="s">
        <v>1459</v>
      </c>
      <c r="B971" s="4" t="s">
        <v>1462</v>
      </c>
      <c r="C971" s="4" t="s">
        <v>45</v>
      </c>
      <c r="D971" s="4" t="s">
        <v>22184</v>
      </c>
      <c r="E971" s="4" t="s">
        <v>1045</v>
      </c>
      <c r="F971" s="4" t="s">
        <v>20978</v>
      </c>
      <c r="G971" s="4" t="s">
        <v>22185</v>
      </c>
      <c r="H971" s="4" t="n">
        <f aca="false">COUNTIF(Albums!$B$2:$B$2811,A971)</f>
        <v>3</v>
      </c>
      <c r="I971" s="2"/>
      <c r="J971" s="2"/>
      <c r="K971" s="4"/>
    </row>
    <row r="972" customFormat="false" ht="15" hidden="false" customHeight="false" outlineLevel="0" collapsed="false">
      <c r="A972" s="4" t="s">
        <v>17945</v>
      </c>
      <c r="B972" s="4" t="s">
        <v>2026</v>
      </c>
      <c r="C972" s="4" t="s">
        <v>753</v>
      </c>
      <c r="D972" s="4" t="s">
        <v>22186</v>
      </c>
      <c r="E972" s="4" t="s">
        <v>16811</v>
      </c>
      <c r="F972" s="4" t="s">
        <v>20929</v>
      </c>
      <c r="G972" s="4" t="s">
        <v>22187</v>
      </c>
      <c r="H972" s="4" t="n">
        <f aca="false">COUNTIF(Albums!$B$2:$B$2811,A972)</f>
        <v>2</v>
      </c>
      <c r="I972" s="2"/>
      <c r="J972" s="2"/>
      <c r="K972" s="4"/>
    </row>
    <row r="973" customFormat="false" ht="15" hidden="false" customHeight="false" outlineLevel="0" collapsed="false">
      <c r="A973" s="4" t="s">
        <v>16671</v>
      </c>
      <c r="B973" s="4" t="s">
        <v>131</v>
      </c>
      <c r="C973" s="4" t="s">
        <v>45</v>
      </c>
      <c r="D973" s="4" t="s">
        <v>21535</v>
      </c>
      <c r="E973" s="4" t="s">
        <v>14242</v>
      </c>
      <c r="F973" s="4" t="s">
        <v>20929</v>
      </c>
      <c r="G973" s="4" t="s">
        <v>22188</v>
      </c>
      <c r="H973" s="4" t="n">
        <f aca="false">COUNTIF(Albums!$B$2:$B$2811,A973)</f>
        <v>3</v>
      </c>
      <c r="I973" s="2"/>
      <c r="J973" s="2"/>
      <c r="K973" s="4"/>
    </row>
    <row r="974" customFormat="false" ht="15" hidden="false" customHeight="false" outlineLevel="0" collapsed="false">
      <c r="A974" s="4" t="s">
        <v>13314</v>
      </c>
      <c r="B974" s="4" t="s">
        <v>1565</v>
      </c>
      <c r="C974" s="4" t="s">
        <v>472</v>
      </c>
      <c r="D974" s="4" t="s">
        <v>21272</v>
      </c>
      <c r="E974" s="4" t="s">
        <v>11394</v>
      </c>
      <c r="F974" s="4" t="s">
        <v>20929</v>
      </c>
      <c r="G974" s="4" t="s">
        <v>13313</v>
      </c>
      <c r="H974" s="4" t="n">
        <f aca="false">COUNTIF(Albums!$B$2:$B$2811,A974)</f>
        <v>1</v>
      </c>
      <c r="I974" s="2"/>
      <c r="J974" s="2"/>
      <c r="K974" s="4"/>
    </row>
    <row r="975" customFormat="false" ht="15" hidden="false" customHeight="false" outlineLevel="0" collapsed="false">
      <c r="A975" s="4" t="s">
        <v>11724</v>
      </c>
      <c r="B975" s="4" t="s">
        <v>11726</v>
      </c>
      <c r="C975" s="4" t="s">
        <v>352</v>
      </c>
      <c r="D975" s="4" t="s">
        <v>21578</v>
      </c>
      <c r="E975" s="4" t="s">
        <v>11259</v>
      </c>
      <c r="F975" s="4" t="s">
        <v>20929</v>
      </c>
      <c r="G975" s="4" t="s">
        <v>22189</v>
      </c>
      <c r="H975" s="4" t="n">
        <f aca="false">COUNTIF(Albums!$B$2:$B$2811,A975)</f>
        <v>3</v>
      </c>
      <c r="I975" s="2"/>
      <c r="J975" s="2"/>
      <c r="K975" s="4" t="s">
        <v>75</v>
      </c>
    </row>
    <row r="976" customFormat="false" ht="15" hidden="false" customHeight="false" outlineLevel="0" collapsed="false">
      <c r="A976" s="4" t="s">
        <v>988</v>
      </c>
      <c r="B976" s="4" t="s">
        <v>990</v>
      </c>
      <c r="C976" s="4" t="s">
        <v>472</v>
      </c>
      <c r="D976" s="4" t="s">
        <v>21281</v>
      </c>
      <c r="E976" s="4" t="s">
        <v>470</v>
      </c>
      <c r="F976" s="4" t="s">
        <v>20978</v>
      </c>
      <c r="G976" s="4" t="s">
        <v>22190</v>
      </c>
      <c r="H976" s="4" t="n">
        <f aca="false">COUNTIF(Albums!$B$2:$B$2811,A976)</f>
        <v>2</v>
      </c>
      <c r="I976" s="2"/>
      <c r="J976" s="2"/>
      <c r="K976" s="4"/>
    </row>
    <row r="977" customFormat="false" ht="15" hidden="false" customHeight="false" outlineLevel="0" collapsed="false">
      <c r="A977" s="4" t="s">
        <v>900</v>
      </c>
      <c r="B977" s="4" t="s">
        <v>902</v>
      </c>
      <c r="C977" s="4" t="s">
        <v>93</v>
      </c>
      <c r="D977" s="4" t="s">
        <v>22191</v>
      </c>
      <c r="E977" s="4" t="s">
        <v>470</v>
      </c>
      <c r="F977" s="4" t="s">
        <v>20978</v>
      </c>
      <c r="G977" s="4" t="s">
        <v>22192</v>
      </c>
      <c r="H977" s="4" t="n">
        <f aca="false">COUNTIF(Albums!$B$2:$B$2811,A977)</f>
        <v>3</v>
      </c>
      <c r="I977" s="2"/>
      <c r="J977" s="2"/>
      <c r="K977" s="4"/>
    </row>
    <row r="978" customFormat="false" ht="15" hidden="false" customHeight="false" outlineLevel="0" collapsed="false">
      <c r="A978" s="4" t="s">
        <v>3900</v>
      </c>
      <c r="B978" s="4" t="s">
        <v>1982</v>
      </c>
      <c r="C978" s="4" t="s">
        <v>45</v>
      </c>
      <c r="D978" s="4" t="s">
        <v>22193</v>
      </c>
      <c r="E978" s="4" t="s">
        <v>3378</v>
      </c>
      <c r="F978" s="4" t="s">
        <v>20978</v>
      </c>
      <c r="G978" s="4" t="s">
        <v>22194</v>
      </c>
      <c r="H978" s="4" t="n">
        <f aca="false">COUNTIF(Albums!$B$2:$B$2811,A978)</f>
        <v>2</v>
      </c>
      <c r="I978" s="2"/>
      <c r="J978" s="2"/>
      <c r="K978" s="4"/>
    </row>
    <row r="979" customFormat="false" ht="15" hidden="false" customHeight="false" outlineLevel="0" collapsed="false">
      <c r="A979" s="4" t="s">
        <v>19264</v>
      </c>
      <c r="B979" s="4" t="s">
        <v>19266</v>
      </c>
      <c r="C979" s="4" t="s">
        <v>753</v>
      </c>
      <c r="D979" s="4" t="s">
        <v>21535</v>
      </c>
      <c r="E979" s="4" t="s">
        <v>1687</v>
      </c>
      <c r="F979" s="4" t="s">
        <v>20929</v>
      </c>
      <c r="G979" s="4" t="s">
        <v>22195</v>
      </c>
      <c r="H979" s="4" t="n">
        <f aca="false">COUNTIF(Albums!$B$2:$B$2811,A979)</f>
        <v>3</v>
      </c>
      <c r="I979" s="2"/>
      <c r="J979" s="2"/>
      <c r="K979" s="4"/>
    </row>
    <row r="980" customFormat="false" ht="15" hidden="false" customHeight="false" outlineLevel="0" collapsed="false">
      <c r="A980" s="4" t="s">
        <v>218</v>
      </c>
      <c r="B980" s="4" t="s">
        <v>220</v>
      </c>
      <c r="C980" s="4" t="s">
        <v>45</v>
      </c>
      <c r="D980" s="4" t="s">
        <v>21631</v>
      </c>
      <c r="E980" s="4" t="s">
        <v>43</v>
      </c>
      <c r="F980" s="4" t="s">
        <v>20978</v>
      </c>
      <c r="G980" s="4" t="s">
        <v>217</v>
      </c>
      <c r="H980" s="4" t="n">
        <f aca="false">COUNTIF(Albums!$B$2:$B$2811,A980)</f>
        <v>1</v>
      </c>
      <c r="I980" s="2"/>
      <c r="J980" s="2"/>
      <c r="K980" s="4"/>
    </row>
    <row r="981" customFormat="false" ht="15" hidden="false" customHeight="false" outlineLevel="0" collapsed="false">
      <c r="A981" s="4" t="s">
        <v>13024</v>
      </c>
      <c r="B981" s="4" t="s">
        <v>13026</v>
      </c>
      <c r="C981" s="4" t="s">
        <v>10491</v>
      </c>
      <c r="D981" s="4" t="s">
        <v>21272</v>
      </c>
      <c r="E981" s="4" t="s">
        <v>11394</v>
      </c>
      <c r="F981" s="4" t="s">
        <v>20929</v>
      </c>
      <c r="G981" s="4" t="s">
        <v>13023</v>
      </c>
      <c r="H981" s="4" t="n">
        <f aca="false">COUNTIF(Albums!$B$2:$B$2811,A981)</f>
        <v>1</v>
      </c>
      <c r="I981" s="2"/>
      <c r="J981" s="2"/>
      <c r="K981" s="4" t="s">
        <v>75</v>
      </c>
    </row>
    <row r="982" customFormat="false" ht="15" hidden="false" customHeight="false" outlineLevel="0" collapsed="false">
      <c r="A982" s="4" t="s">
        <v>11909</v>
      </c>
      <c r="B982" s="4" t="s">
        <v>1982</v>
      </c>
      <c r="C982" s="4" t="s">
        <v>45</v>
      </c>
      <c r="D982" s="4" t="s">
        <v>21518</v>
      </c>
      <c r="E982" s="4" t="s">
        <v>5469</v>
      </c>
      <c r="F982" s="4" t="s">
        <v>20929</v>
      </c>
      <c r="G982" s="4" t="s">
        <v>22196</v>
      </c>
      <c r="H982" s="4" t="n">
        <f aca="false">COUNTIF(Albums!$B$2:$B$2811,A982)</f>
        <v>2</v>
      </c>
      <c r="I982" s="2"/>
      <c r="J982" s="2"/>
      <c r="K982" s="4"/>
    </row>
    <row r="983" customFormat="false" ht="15" hidden="false" customHeight="false" outlineLevel="0" collapsed="false">
      <c r="A983" s="4" t="s">
        <v>9621</v>
      </c>
      <c r="B983" s="4" t="s">
        <v>4347</v>
      </c>
      <c r="C983" s="4" t="s">
        <v>887</v>
      </c>
      <c r="D983" s="4" t="s">
        <v>21324</v>
      </c>
      <c r="E983" s="4" t="s">
        <v>9421</v>
      </c>
      <c r="F983" s="4" t="s">
        <v>20978</v>
      </c>
      <c r="G983" s="4" t="s">
        <v>9620</v>
      </c>
      <c r="H983" s="4" t="n">
        <f aca="false">COUNTIF(Albums!$B$2:$B$2811,A983)</f>
        <v>1</v>
      </c>
      <c r="I983" s="2"/>
      <c r="J983" s="2"/>
      <c r="K983" s="4"/>
    </row>
    <row r="984" customFormat="false" ht="15" hidden="false" customHeight="false" outlineLevel="0" collapsed="false">
      <c r="A984" s="4" t="s">
        <v>18731</v>
      </c>
      <c r="B984" s="4" t="s">
        <v>131</v>
      </c>
      <c r="C984" s="4" t="s">
        <v>45</v>
      </c>
      <c r="D984" s="4" t="s">
        <v>22197</v>
      </c>
      <c r="E984" s="4" t="s">
        <v>18670</v>
      </c>
      <c r="F984" s="4" t="s">
        <v>21186</v>
      </c>
      <c r="G984" s="4" t="s">
        <v>22198</v>
      </c>
      <c r="H984" s="4" t="n">
        <f aca="false">COUNTIF(Albums!$B$2:$B$2811,A984)</f>
        <v>2</v>
      </c>
      <c r="I984" s="2"/>
      <c r="J984" s="2"/>
      <c r="K984" s="4"/>
    </row>
    <row r="985" customFormat="false" ht="15" hidden="false" customHeight="false" outlineLevel="0" collapsed="false">
      <c r="A985" s="4" t="s">
        <v>13097</v>
      </c>
      <c r="B985" s="4" t="s">
        <v>4706</v>
      </c>
      <c r="C985" s="4" t="s">
        <v>2133</v>
      </c>
      <c r="D985" s="4" t="s">
        <v>21640</v>
      </c>
      <c r="E985" s="4" t="s">
        <v>11394</v>
      </c>
      <c r="F985" s="4" t="s">
        <v>20929</v>
      </c>
      <c r="G985" s="4" t="s">
        <v>22199</v>
      </c>
      <c r="H985" s="4" t="n">
        <f aca="false">COUNTIF(Albums!$B$2:$B$2811,A985)</f>
        <v>3</v>
      </c>
      <c r="I985" s="2"/>
      <c r="J985" s="2"/>
      <c r="K985" s="4"/>
    </row>
    <row r="986" customFormat="false" ht="15" hidden="false" customHeight="false" outlineLevel="0" collapsed="false">
      <c r="A986" s="4" t="s">
        <v>13919</v>
      </c>
      <c r="B986" s="4" t="s">
        <v>990</v>
      </c>
      <c r="C986" s="4" t="s">
        <v>472</v>
      </c>
      <c r="D986" s="4" t="s">
        <v>22200</v>
      </c>
      <c r="E986" s="4" t="s">
        <v>470</v>
      </c>
      <c r="F986" s="4" t="s">
        <v>20978</v>
      </c>
      <c r="G986" s="4" t="s">
        <v>22201</v>
      </c>
      <c r="H986" s="4" t="n">
        <f aca="false">COUNTIF(Albums!$B$2:$B$2811,A986)</f>
        <v>2</v>
      </c>
      <c r="I986" s="2"/>
      <c r="J986" s="2"/>
      <c r="K986" s="4"/>
    </row>
    <row r="987" customFormat="false" ht="15" hidden="false" customHeight="false" outlineLevel="0" collapsed="false">
      <c r="A987" s="4" t="s">
        <v>2219</v>
      </c>
      <c r="B987" s="4" t="s">
        <v>131</v>
      </c>
      <c r="C987" s="4" t="s">
        <v>45</v>
      </c>
      <c r="D987" s="4" t="s">
        <v>22202</v>
      </c>
      <c r="E987" s="4" t="s">
        <v>2160</v>
      </c>
      <c r="F987" s="4" t="s">
        <v>20978</v>
      </c>
      <c r="G987" s="4" t="s">
        <v>22203</v>
      </c>
      <c r="H987" s="4" t="n">
        <f aca="false">COUNTIF(Albums!$B$2:$B$2811,A987)</f>
        <v>9</v>
      </c>
      <c r="I987" s="2"/>
      <c r="J987" s="2"/>
      <c r="K987" s="4"/>
    </row>
    <row r="988" customFormat="false" ht="15" hidden="false" customHeight="false" outlineLevel="0" collapsed="false">
      <c r="A988" s="4" t="s">
        <v>2244</v>
      </c>
      <c r="B988" s="4" t="s">
        <v>131</v>
      </c>
      <c r="C988" s="4" t="s">
        <v>45</v>
      </c>
      <c r="D988" s="4" t="s">
        <v>21316</v>
      </c>
      <c r="E988" s="4" t="s">
        <v>2160</v>
      </c>
      <c r="F988" s="4" t="s">
        <v>20978</v>
      </c>
      <c r="G988" s="4" t="s">
        <v>2243</v>
      </c>
      <c r="H988" s="4" t="n">
        <f aca="false">COUNTIF(Albums!$B$2:$B$2811,A988)</f>
        <v>1</v>
      </c>
      <c r="I988" s="2"/>
      <c r="J988" s="2"/>
      <c r="K988" s="4"/>
    </row>
    <row r="989" customFormat="false" ht="15" hidden="false" customHeight="false" outlineLevel="0" collapsed="false">
      <c r="A989" s="4" t="s">
        <v>7361</v>
      </c>
      <c r="B989" s="4" t="s">
        <v>902</v>
      </c>
      <c r="C989" s="4" t="s">
        <v>93</v>
      </c>
      <c r="D989" s="4" t="s">
        <v>21616</v>
      </c>
      <c r="E989" s="4" t="s">
        <v>7080</v>
      </c>
      <c r="F989" s="4" t="s">
        <v>20978</v>
      </c>
      <c r="G989" s="4" t="s">
        <v>7360</v>
      </c>
      <c r="H989" s="4" t="n">
        <f aca="false">COUNTIF(Albums!$B$2:$B$2811,A989)</f>
        <v>1</v>
      </c>
      <c r="I989" s="2"/>
      <c r="J989" s="2"/>
      <c r="K989" s="4"/>
    </row>
    <row r="990" customFormat="false" ht="15" hidden="false" customHeight="false" outlineLevel="0" collapsed="false">
      <c r="A990" s="4" t="s">
        <v>7569</v>
      </c>
      <c r="B990" s="4" t="s">
        <v>353</v>
      </c>
      <c r="C990" s="4" t="s">
        <v>352</v>
      </c>
      <c r="D990" s="4" t="s">
        <v>22204</v>
      </c>
      <c r="E990" s="4" t="s">
        <v>7423</v>
      </c>
      <c r="F990" s="4" t="s">
        <v>20978</v>
      </c>
      <c r="G990" s="4" t="s">
        <v>22205</v>
      </c>
      <c r="H990" s="4" t="n">
        <f aca="false">COUNTIF(Albums!$B$2:$B$2811,A990)</f>
        <v>3</v>
      </c>
      <c r="I990" s="2"/>
      <c r="J990" s="2"/>
      <c r="K990" s="4"/>
    </row>
    <row r="991" customFormat="false" ht="15" hidden="false" customHeight="false" outlineLevel="0" collapsed="false">
      <c r="A991" s="4" t="s">
        <v>10664</v>
      </c>
      <c r="B991" s="4" t="s">
        <v>13525</v>
      </c>
      <c r="C991" s="4" t="s">
        <v>10491</v>
      </c>
      <c r="D991" s="4" t="s">
        <v>22206</v>
      </c>
      <c r="E991" s="4" t="s">
        <v>14242</v>
      </c>
      <c r="F991" s="4" t="s">
        <v>20929</v>
      </c>
      <c r="G991" s="4" t="s">
        <v>22207</v>
      </c>
      <c r="H991" s="4" t="n">
        <f aca="false">COUNTIF(Albums!$B$2:$B$2811,A991)</f>
        <v>6</v>
      </c>
      <c r="I991" s="2"/>
      <c r="J991" s="2"/>
      <c r="K991" s="4"/>
    </row>
    <row r="992" customFormat="false" ht="15" hidden="false" customHeight="false" outlineLevel="0" collapsed="false">
      <c r="A992" s="4" t="s">
        <v>3366</v>
      </c>
      <c r="B992" s="4" t="s">
        <v>1565</v>
      </c>
      <c r="C992" s="4" t="s">
        <v>472</v>
      </c>
      <c r="D992" s="4" t="s">
        <v>1155</v>
      </c>
      <c r="E992" s="4" t="s">
        <v>3111</v>
      </c>
      <c r="F992" s="4" t="s">
        <v>20978</v>
      </c>
      <c r="G992" s="4" t="s">
        <v>3365</v>
      </c>
      <c r="H992" s="4" t="n">
        <f aca="false">COUNTIF(Albums!$B$2:$B$2811,A992)</f>
        <v>1</v>
      </c>
      <c r="I992" s="2"/>
      <c r="J992" s="2"/>
      <c r="K992" s="4"/>
    </row>
    <row r="993" customFormat="false" ht="15" hidden="false" customHeight="false" outlineLevel="0" collapsed="false">
      <c r="A993" s="4" t="s">
        <v>7029</v>
      </c>
      <c r="B993" s="4" t="s">
        <v>131</v>
      </c>
      <c r="C993" s="4" t="s">
        <v>45</v>
      </c>
      <c r="D993" s="4" t="s">
        <v>22208</v>
      </c>
      <c r="E993" s="4" t="s">
        <v>6705</v>
      </c>
      <c r="F993" s="4" t="s">
        <v>20978</v>
      </c>
      <c r="G993" s="4" t="s">
        <v>22209</v>
      </c>
      <c r="H993" s="4" t="n">
        <f aca="false">COUNTIF(Albums!$B$2:$B$2811,A993)</f>
        <v>3</v>
      </c>
      <c r="I993" s="2"/>
      <c r="J993" s="2"/>
      <c r="K993" s="4"/>
    </row>
    <row r="994" customFormat="false" ht="15" hidden="false" customHeight="false" outlineLevel="0" collapsed="false">
      <c r="A994" s="4" t="s">
        <v>5904</v>
      </c>
      <c r="B994" s="4" t="s">
        <v>5649</v>
      </c>
      <c r="C994" s="4" t="s">
        <v>887</v>
      </c>
      <c r="D994" s="4" t="s">
        <v>21616</v>
      </c>
      <c r="E994" s="4" t="s">
        <v>5648</v>
      </c>
      <c r="F994" s="4" t="s">
        <v>20978</v>
      </c>
      <c r="G994" s="4" t="s">
        <v>5903</v>
      </c>
      <c r="H994" s="4" t="n">
        <f aca="false">COUNTIF(Albums!$B$2:$B$2811,A994)</f>
        <v>1</v>
      </c>
      <c r="I994" s="2"/>
      <c r="J994" s="2"/>
      <c r="K994" s="4"/>
    </row>
    <row r="995" customFormat="false" ht="15" hidden="false" customHeight="false" outlineLevel="0" collapsed="false">
      <c r="A995" s="4" t="s">
        <v>8977</v>
      </c>
      <c r="B995" s="4" t="s">
        <v>8978</v>
      </c>
      <c r="C995" s="4" t="s">
        <v>352</v>
      </c>
      <c r="D995" s="4" t="s">
        <v>21432</v>
      </c>
      <c r="E995" s="4" t="s">
        <v>8781</v>
      </c>
      <c r="F995" s="4" t="s">
        <v>20978</v>
      </c>
      <c r="G995" s="4" t="s">
        <v>8976</v>
      </c>
      <c r="H995" s="4" t="n">
        <f aca="false">COUNTIF(Albums!$B$2:$B$2811,A995)</f>
        <v>1</v>
      </c>
      <c r="I995" s="2"/>
      <c r="J995" s="2"/>
      <c r="K995" s="4"/>
    </row>
    <row r="996" customFormat="false" ht="15" hidden="false" customHeight="false" outlineLevel="0" collapsed="false">
      <c r="A996" s="4" t="s">
        <v>4774</v>
      </c>
      <c r="B996" s="4" t="s">
        <v>4509</v>
      </c>
      <c r="C996" s="4" t="s">
        <v>2133</v>
      </c>
      <c r="D996" s="4" t="s">
        <v>21537</v>
      </c>
      <c r="E996" s="4" t="s">
        <v>4508</v>
      </c>
      <c r="F996" s="4" t="s">
        <v>20978</v>
      </c>
      <c r="G996" s="4" t="s">
        <v>22210</v>
      </c>
      <c r="H996" s="4" t="n">
        <f aca="false">COUNTIF(Albums!$B$2:$B$2811,A996)</f>
        <v>2</v>
      </c>
      <c r="I996" s="2"/>
      <c r="J996" s="2"/>
      <c r="K996" s="4"/>
    </row>
    <row r="997" customFormat="false" ht="15" hidden="false" customHeight="false" outlineLevel="0" collapsed="false">
      <c r="A997" s="4" t="s">
        <v>14389</v>
      </c>
      <c r="B997" s="4" t="s">
        <v>10492</v>
      </c>
      <c r="C997" s="4" t="s">
        <v>229</v>
      </c>
      <c r="D997" s="4" t="s">
        <v>22211</v>
      </c>
      <c r="E997" s="4" t="s">
        <v>9653</v>
      </c>
      <c r="F997" s="4" t="s">
        <v>20978</v>
      </c>
      <c r="G997" s="4" t="s">
        <v>22212</v>
      </c>
      <c r="H997" s="4" t="n">
        <f aca="false">COUNTIF(Albums!$B$2:$B$2811,A997)</f>
        <v>3</v>
      </c>
      <c r="I997" s="2"/>
      <c r="J997" s="2"/>
      <c r="K997" s="4"/>
    </row>
    <row r="998" customFormat="false" ht="15" hidden="false" customHeight="false" outlineLevel="0" collapsed="false">
      <c r="A998" s="4" t="s">
        <v>15504</v>
      </c>
      <c r="B998" s="4" t="s">
        <v>131</v>
      </c>
      <c r="C998" s="4" t="s">
        <v>45</v>
      </c>
      <c r="D998" s="4" t="s">
        <v>21533</v>
      </c>
      <c r="E998" s="4" t="s">
        <v>15507</v>
      </c>
      <c r="F998" s="4" t="s">
        <v>20978</v>
      </c>
      <c r="G998" s="4" t="s">
        <v>22213</v>
      </c>
      <c r="H998" s="4" t="n">
        <f aca="false">COUNTIF(Albums!$B$2:$B$2811,A998)</f>
        <v>7</v>
      </c>
      <c r="I998" s="2"/>
      <c r="J998" s="2"/>
      <c r="K998" s="4"/>
    </row>
    <row r="999" customFormat="false" ht="15" hidden="false" customHeight="false" outlineLevel="0" collapsed="false">
      <c r="A999" s="4" t="s">
        <v>12030</v>
      </c>
      <c r="B999" s="4" t="s">
        <v>131</v>
      </c>
      <c r="C999" s="4" t="s">
        <v>45</v>
      </c>
      <c r="D999" s="4" t="s">
        <v>21435</v>
      </c>
      <c r="E999" s="4" t="s">
        <v>5469</v>
      </c>
      <c r="F999" s="4" t="s">
        <v>20929</v>
      </c>
      <c r="G999" s="4" t="s">
        <v>22214</v>
      </c>
      <c r="H999" s="4" t="n">
        <f aca="false">COUNTIF(Albums!$B$2:$B$2811,A999)</f>
        <v>2</v>
      </c>
      <c r="I999" s="2"/>
      <c r="J999" s="2"/>
      <c r="K999" s="4"/>
    </row>
    <row r="1000" customFormat="false" ht="15" hidden="false" customHeight="false" outlineLevel="0" collapsed="false">
      <c r="A1000" s="4" t="s">
        <v>17439</v>
      </c>
      <c r="B1000" s="4" t="s">
        <v>316</v>
      </c>
      <c r="C1000" s="4" t="s">
        <v>229</v>
      </c>
      <c r="D1000" s="4" t="s">
        <v>22215</v>
      </c>
      <c r="E1000" s="4" t="s">
        <v>17442</v>
      </c>
      <c r="F1000" s="4" t="s">
        <v>21186</v>
      </c>
      <c r="G1000" s="4" t="s">
        <v>22216</v>
      </c>
      <c r="H1000" s="4" t="n">
        <f aca="false">COUNTIF(Albums!$B$2:$B$2811,A1000)</f>
        <v>2</v>
      </c>
      <c r="I1000" s="2"/>
      <c r="J1000" s="2"/>
      <c r="K1000" s="4"/>
    </row>
    <row r="1001" customFormat="false" ht="15" hidden="false" customHeight="false" outlineLevel="0" collapsed="false">
      <c r="A1001" s="4" t="s">
        <v>16089</v>
      </c>
      <c r="B1001" s="4" t="s">
        <v>15761</v>
      </c>
      <c r="C1001" s="4" t="s">
        <v>93</v>
      </c>
      <c r="D1001" s="4" t="s">
        <v>21323</v>
      </c>
      <c r="E1001" s="4" t="s">
        <v>15507</v>
      </c>
      <c r="F1001" s="4" t="s">
        <v>20978</v>
      </c>
      <c r="G1001" s="4" t="s">
        <v>16088</v>
      </c>
      <c r="H1001" s="4" t="n">
        <f aca="false">COUNTIF(Albums!$B$2:$B$2811,A1001)</f>
        <v>1</v>
      </c>
      <c r="I1001" s="2"/>
      <c r="J1001" s="2"/>
      <c r="K1001" s="4"/>
    </row>
    <row r="1002" customFormat="false" ht="15" hidden="false" customHeight="false" outlineLevel="0" collapsed="false">
      <c r="A1002" s="4" t="s">
        <v>17884</v>
      </c>
      <c r="B1002" s="4" t="s">
        <v>2719</v>
      </c>
      <c r="C1002" s="4" t="s">
        <v>472</v>
      </c>
      <c r="D1002" s="4" t="s">
        <v>21272</v>
      </c>
      <c r="E1002" s="4" t="s">
        <v>16811</v>
      </c>
      <c r="F1002" s="4" t="s">
        <v>20929</v>
      </c>
      <c r="G1002" s="4" t="s">
        <v>17883</v>
      </c>
      <c r="H1002" s="4" t="n">
        <f aca="false">COUNTIF(Albums!$B$2:$B$2811,A1002)</f>
        <v>1</v>
      </c>
      <c r="I1002" s="2"/>
      <c r="J1002" s="2"/>
      <c r="K1002" s="4" t="s">
        <v>75</v>
      </c>
    </row>
    <row r="1003" customFormat="false" ht="15" hidden="false" customHeight="false" outlineLevel="0" collapsed="false">
      <c r="A1003" s="4" t="s">
        <v>1740</v>
      </c>
      <c r="B1003" s="4" t="s">
        <v>1696</v>
      </c>
      <c r="C1003" s="4" t="s">
        <v>472</v>
      </c>
      <c r="D1003" s="4" t="s">
        <v>22217</v>
      </c>
      <c r="E1003" s="4" t="s">
        <v>1592</v>
      </c>
      <c r="F1003" s="4" t="s">
        <v>20978</v>
      </c>
      <c r="G1003" s="4" t="s">
        <v>22218</v>
      </c>
      <c r="H1003" s="4" t="n">
        <f aca="false">COUNTIF(Albums!$B$2:$B$2811,A1003)</f>
        <v>2</v>
      </c>
      <c r="I1003" s="2"/>
      <c r="J1003" s="2"/>
      <c r="K1003" s="4"/>
    </row>
    <row r="1004" customFormat="false" ht="15" hidden="false" customHeight="false" outlineLevel="0" collapsed="false">
      <c r="A1004" s="4" t="s">
        <v>17561</v>
      </c>
      <c r="B1004" s="4" t="s">
        <v>662</v>
      </c>
      <c r="C1004" s="4" t="s">
        <v>472</v>
      </c>
      <c r="D1004" s="4" t="s">
        <v>21361</v>
      </c>
      <c r="E1004" s="4" t="s">
        <v>17534</v>
      </c>
      <c r="F1004" s="4" t="s">
        <v>21186</v>
      </c>
      <c r="G1004" s="4" t="s">
        <v>17560</v>
      </c>
      <c r="H1004" s="4" t="n">
        <f aca="false">COUNTIF(Albums!$B$2:$B$2811,A1004)</f>
        <v>1</v>
      </c>
      <c r="I1004" s="2"/>
      <c r="J1004" s="2"/>
      <c r="K1004" s="4"/>
    </row>
    <row r="1005" customFormat="false" ht="15" hidden="false" customHeight="false" outlineLevel="0" collapsed="false">
      <c r="A1005" s="4" t="s">
        <v>13082</v>
      </c>
      <c r="B1005" s="4" t="s">
        <v>1565</v>
      </c>
      <c r="C1005" s="4" t="s">
        <v>472</v>
      </c>
      <c r="D1005" s="4" t="s">
        <v>21614</v>
      </c>
      <c r="E1005" s="4" t="s">
        <v>11394</v>
      </c>
      <c r="F1005" s="4" t="s">
        <v>20929</v>
      </c>
      <c r="G1005" s="4" t="s">
        <v>22219</v>
      </c>
      <c r="H1005" s="4" t="n">
        <f aca="false">COUNTIF(Albums!$B$2:$B$2811,A1005)</f>
        <v>3</v>
      </c>
      <c r="I1005" s="2"/>
      <c r="J1005" s="2"/>
      <c r="K1005" s="4"/>
    </row>
    <row r="1006" customFormat="false" ht="15" hidden="false" customHeight="false" outlineLevel="0" collapsed="false">
      <c r="A1006" s="4" t="s">
        <v>543</v>
      </c>
      <c r="B1006" s="4" t="s">
        <v>287</v>
      </c>
      <c r="C1006" s="4" t="s">
        <v>516</v>
      </c>
      <c r="D1006" s="4" t="s">
        <v>22220</v>
      </c>
      <c r="E1006" s="4" t="s">
        <v>470</v>
      </c>
      <c r="F1006" s="4" t="s">
        <v>20978</v>
      </c>
      <c r="G1006" s="4" t="s">
        <v>22221</v>
      </c>
      <c r="H1006" s="4" t="n">
        <f aca="false">COUNTIF(Albums!$B$2:$B$2811,A1006)</f>
        <v>8</v>
      </c>
      <c r="I1006" s="2"/>
      <c r="J1006" s="2"/>
      <c r="K1006" s="4" t="s">
        <v>75</v>
      </c>
    </row>
    <row r="1007" customFormat="false" ht="15" hidden="false" customHeight="false" outlineLevel="0" collapsed="false">
      <c r="A1007" s="4" t="s">
        <v>6353</v>
      </c>
      <c r="B1007" s="4" t="s">
        <v>1565</v>
      </c>
      <c r="C1007" s="4" t="s">
        <v>472</v>
      </c>
      <c r="D1007" s="4" t="s">
        <v>21324</v>
      </c>
      <c r="E1007" s="4" t="s">
        <v>6070</v>
      </c>
      <c r="F1007" s="4" t="s">
        <v>20978</v>
      </c>
      <c r="G1007" s="4" t="s">
        <v>6352</v>
      </c>
      <c r="H1007" s="4" t="n">
        <f aca="false">COUNTIF(Albums!$B$2:$B$2811,A1007)</f>
        <v>1</v>
      </c>
      <c r="I1007" s="2"/>
      <c r="J1007" s="2"/>
      <c r="K1007" s="4"/>
    </row>
    <row r="1008" customFormat="false" ht="15" hidden="false" customHeight="false" outlineLevel="0" collapsed="false">
      <c r="A1008" s="4" t="s">
        <v>17960</v>
      </c>
      <c r="B1008" s="4" t="s">
        <v>10492</v>
      </c>
      <c r="C1008" s="4" t="s">
        <v>10491</v>
      </c>
      <c r="D1008" s="4" t="s">
        <v>22222</v>
      </c>
      <c r="E1008" s="4" t="s">
        <v>16811</v>
      </c>
      <c r="F1008" s="4" t="s">
        <v>20929</v>
      </c>
      <c r="G1008" s="4" t="s">
        <v>22223</v>
      </c>
      <c r="H1008" s="4" t="n">
        <f aca="false">COUNTIF(Albums!$B$2:$B$2811,A1008)</f>
        <v>2</v>
      </c>
      <c r="I1008" s="2"/>
      <c r="J1008" s="2"/>
      <c r="K1008" s="4"/>
    </row>
    <row r="1009" customFormat="false" ht="15" hidden="false" customHeight="false" outlineLevel="0" collapsed="false">
      <c r="A1009" s="4" t="s">
        <v>5101</v>
      </c>
      <c r="B1009" s="4" t="s">
        <v>1565</v>
      </c>
      <c r="C1009" s="4" t="s">
        <v>472</v>
      </c>
      <c r="D1009" s="4" t="s">
        <v>21508</v>
      </c>
      <c r="E1009" s="4" t="s">
        <v>4890</v>
      </c>
      <c r="F1009" s="4" t="s">
        <v>20978</v>
      </c>
      <c r="G1009" s="4" t="s">
        <v>5100</v>
      </c>
      <c r="H1009" s="4" t="n">
        <f aca="false">COUNTIF(Albums!$B$2:$B$2811,A1009)</f>
        <v>1</v>
      </c>
      <c r="I1009" s="2"/>
      <c r="J1009" s="2"/>
      <c r="K1009" s="4"/>
    </row>
    <row r="1010" customFormat="false" ht="15" hidden="false" customHeight="false" outlineLevel="0" collapsed="false">
      <c r="A1010" s="4" t="s">
        <v>18523</v>
      </c>
      <c r="B1010" s="4" t="s">
        <v>754</v>
      </c>
      <c r="C1010" s="4" t="s">
        <v>753</v>
      </c>
      <c r="D1010" s="4" t="s">
        <v>21801</v>
      </c>
      <c r="E1010" s="4" t="s">
        <v>18463</v>
      </c>
      <c r="F1010" s="4" t="s">
        <v>21186</v>
      </c>
      <c r="G1010" s="4" t="s">
        <v>18522</v>
      </c>
      <c r="H1010" s="4" t="n">
        <f aca="false">COUNTIF(Albums!$B$2:$B$2811,A1010)</f>
        <v>1</v>
      </c>
      <c r="I1010" s="2"/>
      <c r="J1010" s="2"/>
      <c r="K1010" s="4" t="s">
        <v>75</v>
      </c>
    </row>
    <row r="1011" customFormat="false" ht="15" hidden="false" customHeight="false" outlineLevel="0" collapsed="false">
      <c r="A1011" s="4" t="s">
        <v>20179</v>
      </c>
      <c r="B1011" s="4" t="s">
        <v>1565</v>
      </c>
      <c r="C1011" s="4" t="s">
        <v>472</v>
      </c>
      <c r="D1011" s="4" t="s">
        <v>21285</v>
      </c>
      <c r="E1011" s="4" t="s">
        <v>14242</v>
      </c>
      <c r="F1011" s="4" t="s">
        <v>20929</v>
      </c>
      <c r="G1011" s="4" t="s">
        <v>20178</v>
      </c>
      <c r="H1011" s="4" t="n">
        <f aca="false">COUNTIF(Albums!$B$2:$B$2811,A1011)</f>
        <v>1</v>
      </c>
      <c r="I1011" s="2"/>
      <c r="J1011" s="2"/>
      <c r="K1011" s="4"/>
    </row>
    <row r="1012" customFormat="false" ht="15" hidden="false" customHeight="false" outlineLevel="0" collapsed="false">
      <c r="A1012" s="4" t="s">
        <v>12058</v>
      </c>
      <c r="B1012" s="4" t="s">
        <v>10674</v>
      </c>
      <c r="C1012" s="4" t="s">
        <v>887</v>
      </c>
      <c r="D1012" s="4" t="s">
        <v>21272</v>
      </c>
      <c r="E1012" s="4" t="s">
        <v>5469</v>
      </c>
      <c r="F1012" s="4" t="s">
        <v>20929</v>
      </c>
      <c r="G1012" s="4" t="s">
        <v>12057</v>
      </c>
      <c r="H1012" s="4" t="n">
        <f aca="false">COUNTIF(Albums!$B$2:$B$2811,A1012)</f>
        <v>1</v>
      </c>
      <c r="I1012" s="2"/>
      <c r="J1012" s="2"/>
      <c r="K1012" s="4"/>
    </row>
    <row r="1013" customFormat="false" ht="15" hidden="false" customHeight="false" outlineLevel="0" collapsed="false">
      <c r="A1013" s="4" t="s">
        <v>4596</v>
      </c>
      <c r="B1013" s="4" t="s">
        <v>4598</v>
      </c>
      <c r="C1013" s="4" t="s">
        <v>2133</v>
      </c>
      <c r="D1013" s="4" t="s">
        <v>22224</v>
      </c>
      <c r="E1013" s="4" t="s">
        <v>4508</v>
      </c>
      <c r="F1013" s="4" t="s">
        <v>20978</v>
      </c>
      <c r="G1013" s="4" t="s">
        <v>22225</v>
      </c>
      <c r="H1013" s="4" t="n">
        <f aca="false">COUNTIF(Albums!$B$2:$B$2811,A1013)</f>
        <v>2</v>
      </c>
      <c r="I1013" s="2"/>
      <c r="J1013" s="2"/>
      <c r="K1013" s="4"/>
    </row>
    <row r="1014" customFormat="false" ht="15" hidden="false" customHeight="false" outlineLevel="0" collapsed="false">
      <c r="A1014" s="4" t="s">
        <v>7976</v>
      </c>
      <c r="B1014" s="4" t="s">
        <v>131</v>
      </c>
      <c r="C1014" s="4" t="s">
        <v>45</v>
      </c>
      <c r="D1014" s="4" t="s">
        <v>22066</v>
      </c>
      <c r="E1014" s="4" t="s">
        <v>7783</v>
      </c>
      <c r="F1014" s="4" t="s">
        <v>20978</v>
      </c>
      <c r="G1014" s="4" t="s">
        <v>22226</v>
      </c>
      <c r="H1014" s="4" t="n">
        <f aca="false">COUNTIF(Albums!$B$2:$B$2811,A1014)</f>
        <v>4</v>
      </c>
      <c r="I1014" s="2"/>
      <c r="J1014" s="2"/>
      <c r="K1014" s="4"/>
    </row>
    <row r="1015" customFormat="false" ht="15" hidden="false" customHeight="false" outlineLevel="0" collapsed="false">
      <c r="A1015" s="4" t="s">
        <v>17523</v>
      </c>
      <c r="B1015" s="4" t="s">
        <v>10674</v>
      </c>
      <c r="C1015" s="4" t="s">
        <v>887</v>
      </c>
      <c r="D1015" s="4" t="s">
        <v>21270</v>
      </c>
      <c r="E1015" s="4" t="s">
        <v>17442</v>
      </c>
      <c r="F1015" s="4" t="s">
        <v>21186</v>
      </c>
      <c r="G1015" s="4" t="s">
        <v>17522</v>
      </c>
      <c r="H1015" s="4" t="n">
        <f aca="false">COUNTIF(Albums!$B$2:$B$2811,A1015)</f>
        <v>1</v>
      </c>
      <c r="I1015" s="2"/>
      <c r="J1015" s="2"/>
      <c r="K1015" s="4"/>
    </row>
    <row r="1016" customFormat="false" ht="15" hidden="false" customHeight="false" outlineLevel="0" collapsed="false">
      <c r="A1016" s="4" t="s">
        <v>13193</v>
      </c>
      <c r="B1016" s="4" t="s">
        <v>1565</v>
      </c>
      <c r="C1016" s="4" t="s">
        <v>472</v>
      </c>
      <c r="D1016" s="4" t="s">
        <v>21270</v>
      </c>
      <c r="E1016" s="4" t="s">
        <v>11394</v>
      </c>
      <c r="F1016" s="4" t="s">
        <v>20929</v>
      </c>
      <c r="G1016" s="4" t="s">
        <v>13192</v>
      </c>
      <c r="H1016" s="4" t="n">
        <f aca="false">COUNTIF(Albums!$B$2:$B$2811,A1016)</f>
        <v>1</v>
      </c>
      <c r="I1016" s="2"/>
      <c r="J1016" s="2"/>
      <c r="K1016" s="4"/>
    </row>
    <row r="1017" customFormat="false" ht="15" hidden="false" customHeight="false" outlineLevel="0" collapsed="false">
      <c r="A1017" s="4" t="s">
        <v>2042</v>
      </c>
      <c r="B1017" s="4" t="s">
        <v>1696</v>
      </c>
      <c r="C1017" s="4" t="s">
        <v>472</v>
      </c>
      <c r="D1017" s="4" t="s">
        <v>21400</v>
      </c>
      <c r="E1017" s="4" t="s">
        <v>1592</v>
      </c>
      <c r="F1017" s="4" t="s">
        <v>20978</v>
      </c>
      <c r="G1017" s="4" t="s">
        <v>2041</v>
      </c>
      <c r="H1017" s="4" t="n">
        <f aca="false">COUNTIF(Albums!$B$2:$B$2811,A1017)</f>
        <v>1</v>
      </c>
      <c r="I1017" s="2"/>
      <c r="J1017" s="2"/>
      <c r="K1017" s="4"/>
    </row>
    <row r="1018" customFormat="false" ht="15" hidden="false" customHeight="false" outlineLevel="0" collapsed="false">
      <c r="A1018" s="4" t="s">
        <v>2958</v>
      </c>
      <c r="B1018" s="4" t="s">
        <v>167</v>
      </c>
      <c r="C1018" s="4" t="s">
        <v>45</v>
      </c>
      <c r="D1018" s="4" t="s">
        <v>22227</v>
      </c>
      <c r="E1018" s="4" t="s">
        <v>2721</v>
      </c>
      <c r="F1018" s="4" t="s">
        <v>20978</v>
      </c>
      <c r="G1018" s="4" t="s">
        <v>22228</v>
      </c>
      <c r="H1018" s="4" t="n">
        <f aca="false">COUNTIF(Albums!$B$2:$B$2811,A1018)</f>
        <v>2</v>
      </c>
      <c r="I1018" s="2"/>
      <c r="J1018" s="2"/>
      <c r="K1018" s="4"/>
    </row>
    <row r="1019" customFormat="false" ht="15" hidden="false" customHeight="false" outlineLevel="0" collapsed="false">
      <c r="A1019" s="4" t="s">
        <v>5129</v>
      </c>
      <c r="B1019" s="4" t="s">
        <v>1565</v>
      </c>
      <c r="C1019" s="4" t="s">
        <v>472</v>
      </c>
      <c r="D1019" s="4" t="s">
        <v>22071</v>
      </c>
      <c r="E1019" s="4" t="s">
        <v>4890</v>
      </c>
      <c r="F1019" s="4" t="s">
        <v>20978</v>
      </c>
      <c r="G1019" s="4" t="s">
        <v>22229</v>
      </c>
      <c r="H1019" s="4" t="n">
        <f aca="false">COUNTIF(Albums!$B$2:$B$2811,A1019)</f>
        <v>2</v>
      </c>
      <c r="I1019" s="2"/>
      <c r="J1019" s="2"/>
      <c r="K1019" s="4"/>
    </row>
    <row r="1020" customFormat="false" ht="15" hidden="false" customHeight="false" outlineLevel="0" collapsed="false">
      <c r="A1020" s="4" t="s">
        <v>16722</v>
      </c>
      <c r="B1020" s="4" t="s">
        <v>131</v>
      </c>
      <c r="C1020" s="4" t="s">
        <v>45</v>
      </c>
      <c r="D1020" s="4" t="s">
        <v>21387</v>
      </c>
      <c r="E1020" s="4" t="s">
        <v>14242</v>
      </c>
      <c r="F1020" s="4" t="s">
        <v>20929</v>
      </c>
      <c r="G1020" s="4" t="s">
        <v>16721</v>
      </c>
      <c r="H1020" s="4" t="n">
        <f aca="false">COUNTIF(Albums!$B$2:$B$2811,A1020)</f>
        <v>2</v>
      </c>
      <c r="I1020" s="2"/>
      <c r="J1020" s="2"/>
      <c r="K1020" s="4"/>
    </row>
    <row r="1021" customFormat="false" ht="15" hidden="false" customHeight="false" outlineLevel="0" collapsed="false">
      <c r="A1021" s="4" t="s">
        <v>20195</v>
      </c>
      <c r="B1021" s="4" t="s">
        <v>131</v>
      </c>
      <c r="C1021" s="4" t="s">
        <v>45</v>
      </c>
      <c r="D1021" s="4" t="s">
        <v>21270</v>
      </c>
      <c r="E1021" s="4" t="s">
        <v>14242</v>
      </c>
      <c r="F1021" s="4" t="s">
        <v>20929</v>
      </c>
      <c r="G1021" s="4" t="s">
        <v>20194</v>
      </c>
      <c r="H1021" s="4" t="n">
        <f aca="false">COUNTIF(Albums!$B$2:$B$2811,A1021)</f>
        <v>2</v>
      </c>
      <c r="I1021" s="2"/>
      <c r="J1021" s="2"/>
      <c r="K1021" s="4"/>
    </row>
    <row r="1022" customFormat="false" ht="15" hidden="false" customHeight="false" outlineLevel="0" collapsed="false">
      <c r="A1022" s="4" t="s">
        <v>4219</v>
      </c>
      <c r="B1022" s="4" t="s">
        <v>4222</v>
      </c>
      <c r="C1022" s="4" t="s">
        <v>887</v>
      </c>
      <c r="D1022" s="4" t="s">
        <v>22230</v>
      </c>
      <c r="E1022" s="4" t="s">
        <v>4052</v>
      </c>
      <c r="F1022" s="4" t="s">
        <v>20978</v>
      </c>
      <c r="G1022" s="4" t="s">
        <v>22231</v>
      </c>
      <c r="H1022" s="4" t="n">
        <f aca="false">COUNTIF(Albums!$B$2:$B$2811,A1022)</f>
        <v>6</v>
      </c>
      <c r="I1022" s="2"/>
      <c r="J1022" s="2"/>
      <c r="K1022" s="4"/>
    </row>
    <row r="1023" customFormat="false" ht="15" hidden="false" customHeight="false" outlineLevel="0" collapsed="false">
      <c r="A1023" s="4" t="s">
        <v>13542</v>
      </c>
      <c r="B1023" s="4" t="s">
        <v>13543</v>
      </c>
      <c r="C1023" s="4" t="s">
        <v>93</v>
      </c>
      <c r="D1023" s="4" t="s">
        <v>21859</v>
      </c>
      <c r="E1023" s="4" t="s">
        <v>1687</v>
      </c>
      <c r="F1023" s="4" t="s">
        <v>20929</v>
      </c>
      <c r="G1023" s="4" t="s">
        <v>22232</v>
      </c>
      <c r="H1023" s="4" t="n">
        <f aca="false">COUNTIF(Albums!$B$2:$B$2811,A1023)</f>
        <v>2</v>
      </c>
      <c r="I1023" s="2"/>
      <c r="J1023" s="2"/>
      <c r="K1023" s="4"/>
    </row>
    <row r="1024" customFormat="false" ht="15" hidden="false" customHeight="false" outlineLevel="0" collapsed="false">
      <c r="A1024" s="4" t="s">
        <v>20187</v>
      </c>
      <c r="B1024" s="4" t="s">
        <v>4598</v>
      </c>
      <c r="C1024" s="4" t="s">
        <v>2133</v>
      </c>
      <c r="D1024" s="4" t="s">
        <v>21270</v>
      </c>
      <c r="E1024" s="4" t="s">
        <v>14242</v>
      </c>
      <c r="F1024" s="4" t="s">
        <v>20929</v>
      </c>
      <c r="G1024" s="4" t="s">
        <v>20186</v>
      </c>
      <c r="H1024" s="4" t="n">
        <f aca="false">COUNTIF(Albums!$B$2:$B$2811,A1024)</f>
        <v>1</v>
      </c>
      <c r="I1024" s="2"/>
      <c r="J1024" s="2"/>
      <c r="K1024" s="4"/>
    </row>
    <row r="1025" customFormat="false" ht="15" hidden="false" customHeight="false" outlineLevel="0" collapsed="false">
      <c r="A1025" s="4" t="s">
        <v>8986</v>
      </c>
      <c r="B1025" s="4" t="s">
        <v>316</v>
      </c>
      <c r="C1025" s="4" t="s">
        <v>753</v>
      </c>
      <c r="D1025" s="4" t="s">
        <v>21591</v>
      </c>
      <c r="E1025" s="4" t="s">
        <v>8781</v>
      </c>
      <c r="F1025" s="4" t="s">
        <v>20978</v>
      </c>
      <c r="G1025" s="4" t="s">
        <v>8985</v>
      </c>
      <c r="H1025" s="4" t="n">
        <f aca="false">COUNTIF(Albums!$B$2:$B$2811,A1025)</f>
        <v>1</v>
      </c>
      <c r="I1025" s="2"/>
      <c r="J1025" s="2"/>
      <c r="K1025" s="4"/>
    </row>
    <row r="1026" customFormat="false" ht="15" hidden="false" customHeight="false" outlineLevel="0" collapsed="false">
      <c r="A1026" s="4" t="s">
        <v>18341</v>
      </c>
      <c r="B1026" s="4" t="s">
        <v>353</v>
      </c>
      <c r="C1026" s="4" t="s">
        <v>352</v>
      </c>
      <c r="D1026" s="4" t="s">
        <v>21369</v>
      </c>
      <c r="E1026" s="4" t="s">
        <v>11394</v>
      </c>
      <c r="F1026" s="4" t="s">
        <v>20929</v>
      </c>
      <c r="G1026" s="4" t="s">
        <v>18340</v>
      </c>
      <c r="H1026" s="4" t="n">
        <f aca="false">COUNTIF(Albums!$B$2:$B$2811,A1026)</f>
        <v>1</v>
      </c>
      <c r="I1026" s="2"/>
      <c r="J1026" s="2"/>
      <c r="K1026" s="4"/>
    </row>
    <row r="1027" customFormat="false" ht="15" hidden="false" customHeight="false" outlineLevel="0" collapsed="false">
      <c r="A1027" s="4" t="s">
        <v>31</v>
      </c>
      <c r="B1027" s="4" t="s">
        <v>16963</v>
      </c>
      <c r="C1027" s="4" t="s">
        <v>2133</v>
      </c>
      <c r="D1027" s="4" t="s">
        <v>22123</v>
      </c>
      <c r="E1027" s="4" t="s">
        <v>16811</v>
      </c>
      <c r="F1027" s="4" t="s">
        <v>20929</v>
      </c>
      <c r="G1027" s="4" t="s">
        <v>18033</v>
      </c>
      <c r="H1027" s="4" t="n">
        <f aca="false">COUNTIF(Albums!$B$2:$B$2811,A1027)</f>
        <v>1</v>
      </c>
      <c r="I1027" s="2"/>
      <c r="J1027" s="2"/>
      <c r="K1027" s="4"/>
    </row>
    <row r="1028" customFormat="false" ht="15" hidden="false" customHeight="false" outlineLevel="0" collapsed="false">
      <c r="A1028" s="4" t="s">
        <v>7344</v>
      </c>
      <c r="B1028" s="4" t="s">
        <v>5147</v>
      </c>
      <c r="C1028" s="4" t="s">
        <v>93</v>
      </c>
      <c r="D1028" s="4" t="s">
        <v>21745</v>
      </c>
      <c r="E1028" s="4" t="s">
        <v>7080</v>
      </c>
      <c r="F1028" s="4" t="s">
        <v>20978</v>
      </c>
      <c r="G1028" s="4" t="s">
        <v>22233</v>
      </c>
      <c r="H1028" s="4" t="n">
        <f aca="false">COUNTIF(Albums!$B$2:$B$2811,A1028)</f>
        <v>2</v>
      </c>
      <c r="I1028" s="2"/>
      <c r="J1028" s="2"/>
      <c r="K1028" s="4"/>
    </row>
    <row r="1029" customFormat="false" ht="15" hidden="false" customHeight="false" outlineLevel="0" collapsed="false">
      <c r="A1029" s="4" t="s">
        <v>2975</v>
      </c>
      <c r="B1029" s="4" t="s">
        <v>1565</v>
      </c>
      <c r="C1029" s="4" t="s">
        <v>472</v>
      </c>
      <c r="D1029" s="4" t="s">
        <v>22234</v>
      </c>
      <c r="E1029" s="4" t="s">
        <v>2721</v>
      </c>
      <c r="F1029" s="4" t="s">
        <v>20978</v>
      </c>
      <c r="G1029" s="4" t="s">
        <v>22235</v>
      </c>
      <c r="H1029" s="4" t="n">
        <f aca="false">COUNTIF(Albums!$B$2:$B$2811,A1029)</f>
        <v>2</v>
      </c>
      <c r="I1029" s="2"/>
      <c r="J1029" s="2"/>
      <c r="K1029" s="4"/>
    </row>
    <row r="1030" customFormat="false" ht="15" hidden="false" customHeight="false" outlineLevel="0" collapsed="false">
      <c r="A1030" s="4" t="s">
        <v>13904</v>
      </c>
      <c r="B1030" s="4" t="s">
        <v>1696</v>
      </c>
      <c r="C1030" s="4" t="s">
        <v>472</v>
      </c>
      <c r="D1030" s="4" t="s">
        <v>21361</v>
      </c>
      <c r="E1030" s="4" t="s">
        <v>470</v>
      </c>
      <c r="F1030" s="4" t="s">
        <v>20978</v>
      </c>
      <c r="G1030" s="4" t="s">
        <v>13903</v>
      </c>
      <c r="H1030" s="4" t="n">
        <f aca="false">COUNTIF(Albums!$B$2:$B$2811,A1030)</f>
        <v>1</v>
      </c>
      <c r="I1030" s="2"/>
      <c r="J1030" s="2"/>
      <c r="K1030" s="4"/>
    </row>
    <row r="1031" customFormat="false" ht="15" hidden="false" customHeight="false" outlineLevel="0" collapsed="false">
      <c r="A1031" s="4" t="s">
        <v>3291</v>
      </c>
      <c r="B1031" s="4" t="s">
        <v>3278</v>
      </c>
      <c r="C1031" s="4" t="s">
        <v>472</v>
      </c>
      <c r="D1031" s="4" t="s">
        <v>21681</v>
      </c>
      <c r="E1031" s="4" t="s">
        <v>3111</v>
      </c>
      <c r="F1031" s="4" t="s">
        <v>20978</v>
      </c>
      <c r="G1031" s="4" t="s">
        <v>22236</v>
      </c>
      <c r="H1031" s="4" t="n">
        <f aca="false">COUNTIF(Albums!$B$2:$B$2811,A1031)</f>
        <v>3</v>
      </c>
      <c r="I1031" s="2"/>
      <c r="J1031" s="2"/>
      <c r="K1031" s="4"/>
    </row>
    <row r="1032" customFormat="false" ht="15" hidden="false" customHeight="false" outlineLevel="0" collapsed="false">
      <c r="A1032" s="4" t="s">
        <v>18103</v>
      </c>
      <c r="B1032" s="4" t="s">
        <v>316</v>
      </c>
      <c r="C1032" s="4" t="s">
        <v>753</v>
      </c>
      <c r="D1032" s="4" t="s">
        <v>21270</v>
      </c>
      <c r="E1032" s="4" t="s">
        <v>16811</v>
      </c>
      <c r="F1032" s="4" t="s">
        <v>20929</v>
      </c>
      <c r="G1032" s="4" t="s">
        <v>18102</v>
      </c>
      <c r="H1032" s="4" t="n">
        <f aca="false">COUNTIF(Albums!$B$2:$B$2811,A1032)</f>
        <v>1</v>
      </c>
      <c r="I1032" s="2"/>
      <c r="J1032" s="2"/>
      <c r="K1032" s="4"/>
    </row>
    <row r="1033" customFormat="false" ht="15" hidden="false" customHeight="false" outlineLevel="0" collapsed="false">
      <c r="A1033" s="4" t="s">
        <v>15448</v>
      </c>
      <c r="B1033" s="4" t="s">
        <v>15450</v>
      </c>
      <c r="C1033" s="4" t="s">
        <v>45</v>
      </c>
      <c r="D1033" s="4" t="s">
        <v>22237</v>
      </c>
      <c r="E1033" s="4" t="s">
        <v>14012</v>
      </c>
      <c r="F1033" s="4" t="s">
        <v>20978</v>
      </c>
      <c r="G1033" s="4" t="s">
        <v>22238</v>
      </c>
      <c r="H1033" s="4" t="n">
        <f aca="false">COUNTIF(Albums!$B$2:$B$2811,A1033)</f>
        <v>2</v>
      </c>
      <c r="I1033" s="2"/>
      <c r="J1033" s="2"/>
      <c r="K1033" s="4"/>
    </row>
    <row r="1034" customFormat="false" ht="15" hidden="false" customHeight="false" outlineLevel="0" collapsed="false">
      <c r="A1034" s="4" t="s">
        <v>11702</v>
      </c>
      <c r="B1034" s="4" t="s">
        <v>2413</v>
      </c>
      <c r="C1034" s="4" t="s">
        <v>45</v>
      </c>
      <c r="D1034" s="4" t="s">
        <v>21426</v>
      </c>
      <c r="E1034" s="4" t="s">
        <v>11259</v>
      </c>
      <c r="F1034" s="4" t="s">
        <v>20929</v>
      </c>
      <c r="G1034" s="4" t="s">
        <v>22239</v>
      </c>
      <c r="H1034" s="4" t="n">
        <f aca="false">COUNTIF(Albums!$B$2:$B$2811,A1034)</f>
        <v>3</v>
      </c>
      <c r="I1034" s="2"/>
      <c r="J1034" s="2"/>
      <c r="K1034" s="4" t="s">
        <v>75</v>
      </c>
    </row>
    <row r="1035" customFormat="false" ht="15" hidden="false" customHeight="false" outlineLevel="0" collapsed="false">
      <c r="A1035" s="4" t="s">
        <v>3227</v>
      </c>
      <c r="B1035" s="4" t="s">
        <v>1565</v>
      </c>
      <c r="C1035" s="4" t="s">
        <v>472</v>
      </c>
      <c r="D1035" s="4" t="s">
        <v>22076</v>
      </c>
      <c r="E1035" s="4" t="s">
        <v>3111</v>
      </c>
      <c r="F1035" s="4" t="s">
        <v>20978</v>
      </c>
      <c r="G1035" s="4" t="s">
        <v>22240</v>
      </c>
      <c r="H1035" s="4" t="n">
        <f aca="false">COUNTIF(Albums!$B$2:$B$2811,A1035)</f>
        <v>2</v>
      </c>
      <c r="I1035" s="2"/>
      <c r="J1035" s="2"/>
      <c r="K1035" s="4"/>
    </row>
    <row r="1036" customFormat="false" ht="15" hidden="false" customHeight="false" outlineLevel="0" collapsed="false">
      <c r="A1036" s="4" t="s">
        <v>15154</v>
      </c>
      <c r="B1036" s="4" t="s">
        <v>3963</v>
      </c>
      <c r="C1036" s="4" t="s">
        <v>516</v>
      </c>
      <c r="D1036" s="4" t="s">
        <v>22241</v>
      </c>
      <c r="E1036" s="4" t="s">
        <v>14012</v>
      </c>
      <c r="F1036" s="4" t="s">
        <v>20978</v>
      </c>
      <c r="G1036" s="4" t="s">
        <v>22242</v>
      </c>
      <c r="H1036" s="4" t="n">
        <f aca="false">COUNTIF(Albums!$B$2:$B$2811,A1036)</f>
        <v>3</v>
      </c>
      <c r="I1036" s="2"/>
      <c r="J1036" s="2"/>
      <c r="K1036" s="4"/>
    </row>
    <row r="1037" customFormat="false" ht="15" hidden="false" customHeight="false" outlineLevel="0" collapsed="false">
      <c r="A1037" s="4" t="s">
        <v>7681</v>
      </c>
      <c r="B1037" s="4" t="s">
        <v>316</v>
      </c>
      <c r="C1037" s="4" t="s">
        <v>753</v>
      </c>
      <c r="D1037" s="4" t="s">
        <v>22243</v>
      </c>
      <c r="E1037" s="4" t="s">
        <v>7423</v>
      </c>
      <c r="F1037" s="4" t="s">
        <v>20978</v>
      </c>
      <c r="G1037" s="4" t="s">
        <v>22244</v>
      </c>
      <c r="H1037" s="4" t="n">
        <f aca="false">COUNTIF(Albums!$B$2:$B$2811,A1037)</f>
        <v>2</v>
      </c>
      <c r="I1037" s="2"/>
      <c r="J1037" s="2"/>
      <c r="K1037" s="4"/>
    </row>
    <row r="1038" customFormat="false" ht="15" hidden="false" customHeight="false" outlineLevel="0" collapsed="false">
      <c r="A1038" s="4" t="s">
        <v>12976</v>
      </c>
      <c r="B1038" s="4" t="s">
        <v>12979</v>
      </c>
      <c r="C1038" s="4" t="s">
        <v>2133</v>
      </c>
      <c r="D1038" s="4" t="s">
        <v>21487</v>
      </c>
      <c r="E1038" s="4" t="s">
        <v>11394</v>
      </c>
      <c r="F1038" s="4" t="s">
        <v>20929</v>
      </c>
      <c r="G1038" s="4" t="s">
        <v>22245</v>
      </c>
      <c r="H1038" s="4" t="n">
        <f aca="false">COUNTIF(Albums!$B$2:$B$2811,A1038)</f>
        <v>2</v>
      </c>
      <c r="I1038" s="2"/>
      <c r="J1038" s="2"/>
      <c r="K1038" s="4" t="s">
        <v>75</v>
      </c>
    </row>
    <row r="1039" customFormat="false" ht="15" hidden="false" customHeight="false" outlineLevel="0" collapsed="false">
      <c r="A1039" s="4" t="s">
        <v>12173</v>
      </c>
      <c r="B1039" s="4" t="s">
        <v>353</v>
      </c>
      <c r="C1039" s="4" t="s">
        <v>352</v>
      </c>
      <c r="D1039" s="4" t="s">
        <v>21520</v>
      </c>
      <c r="E1039" s="4" t="s">
        <v>11546</v>
      </c>
      <c r="F1039" s="4" t="s">
        <v>20929</v>
      </c>
      <c r="G1039" s="4" t="s">
        <v>22246</v>
      </c>
      <c r="H1039" s="4" t="n">
        <f aca="false">COUNTIF(Albums!$B$2:$B$2811,A1039)</f>
        <v>2</v>
      </c>
      <c r="I1039" s="2"/>
      <c r="J1039" s="2"/>
      <c r="K1039" s="4" t="s">
        <v>75</v>
      </c>
    </row>
    <row r="1040" customFormat="false" ht="15" hidden="false" customHeight="false" outlineLevel="0" collapsed="false">
      <c r="A1040" s="4" t="s">
        <v>1096</v>
      </c>
      <c r="B1040" s="4" t="s">
        <v>1047</v>
      </c>
      <c r="C1040" s="4" t="s">
        <v>352</v>
      </c>
      <c r="D1040" s="4" t="s">
        <v>22247</v>
      </c>
      <c r="E1040" s="4" t="s">
        <v>1045</v>
      </c>
      <c r="F1040" s="4" t="s">
        <v>20978</v>
      </c>
      <c r="G1040" s="4" t="s">
        <v>22248</v>
      </c>
      <c r="H1040" s="4" t="n">
        <f aca="false">COUNTIF(Albums!$B$2:$B$2811,A1040)</f>
        <v>2</v>
      </c>
      <c r="I1040" s="2"/>
      <c r="J1040" s="2"/>
      <c r="K1040" s="4"/>
    </row>
    <row r="1041" customFormat="false" ht="15" hidden="false" customHeight="false" outlineLevel="0" collapsed="false">
      <c r="A1041" s="4" t="s">
        <v>9364</v>
      </c>
      <c r="B1041" s="4" t="s">
        <v>131</v>
      </c>
      <c r="C1041" s="4" t="s">
        <v>45</v>
      </c>
      <c r="D1041" s="4" t="s">
        <v>22249</v>
      </c>
      <c r="E1041" s="4" t="s">
        <v>8998</v>
      </c>
      <c r="F1041" s="4" t="s">
        <v>20978</v>
      </c>
      <c r="G1041" s="4" t="s">
        <v>22250</v>
      </c>
      <c r="H1041" s="4" t="n">
        <f aca="false">COUNTIF(Albums!$B$2:$B$2811,A1041)</f>
        <v>3</v>
      </c>
      <c r="I1041" s="2"/>
      <c r="J1041" s="2"/>
      <c r="K1041" s="4"/>
    </row>
    <row r="1042" customFormat="false" ht="15" hidden="false" customHeight="false" outlineLevel="0" collapsed="false">
      <c r="A1042" s="4" t="s">
        <v>13276</v>
      </c>
      <c r="B1042" s="4" t="s">
        <v>1993</v>
      </c>
      <c r="C1042" s="4" t="s">
        <v>753</v>
      </c>
      <c r="D1042" s="4" t="s">
        <v>21369</v>
      </c>
      <c r="E1042" s="4" t="s">
        <v>11394</v>
      </c>
      <c r="F1042" s="4" t="s">
        <v>20929</v>
      </c>
      <c r="G1042" s="4" t="s">
        <v>13275</v>
      </c>
      <c r="H1042" s="4" t="n">
        <f aca="false">COUNTIF(Albums!$B$2:$B$2811,A1042)</f>
        <v>1</v>
      </c>
      <c r="I1042" s="2"/>
      <c r="J1042" s="2"/>
      <c r="K1042" s="4"/>
    </row>
    <row r="1043" customFormat="false" ht="15" hidden="false" customHeight="false" outlineLevel="0" collapsed="false">
      <c r="A1043" s="4" t="s">
        <v>12295</v>
      </c>
      <c r="B1043" s="4" t="s">
        <v>353</v>
      </c>
      <c r="C1043" s="4" t="s">
        <v>352</v>
      </c>
      <c r="D1043" s="4" t="s">
        <v>21272</v>
      </c>
      <c r="E1043" s="4" t="s">
        <v>11546</v>
      </c>
      <c r="F1043" s="4" t="s">
        <v>20929</v>
      </c>
      <c r="G1043" s="4" t="s">
        <v>12294</v>
      </c>
      <c r="H1043" s="4" t="n">
        <f aca="false">COUNTIF(Albums!$B$2:$B$2811,A1043)</f>
        <v>1</v>
      </c>
      <c r="I1043" s="2"/>
      <c r="J1043" s="2"/>
      <c r="K1043" s="4"/>
    </row>
    <row r="1044" customFormat="false" ht="15" hidden="false" customHeight="false" outlineLevel="0" collapsed="false">
      <c r="A1044" s="4" t="s">
        <v>4361</v>
      </c>
      <c r="B1044" s="4" t="s">
        <v>4363</v>
      </c>
      <c r="C1044" s="4" t="s">
        <v>753</v>
      </c>
      <c r="D1044" s="4" t="s">
        <v>21508</v>
      </c>
      <c r="E1044" s="4" t="s">
        <v>4052</v>
      </c>
      <c r="F1044" s="4" t="s">
        <v>20978</v>
      </c>
      <c r="G1044" s="4" t="s">
        <v>4360</v>
      </c>
      <c r="H1044" s="4" t="n">
        <f aca="false">COUNTIF(Albums!$B$2:$B$2811,A1044)</f>
        <v>1</v>
      </c>
      <c r="I1044" s="2"/>
      <c r="J1044" s="2"/>
      <c r="K1044" s="4"/>
    </row>
    <row r="1045" customFormat="false" ht="15" hidden="false" customHeight="false" outlineLevel="0" collapsed="false">
      <c r="A1045" s="4" t="s">
        <v>18268</v>
      </c>
      <c r="B1045" s="4" t="s">
        <v>131</v>
      </c>
      <c r="C1045" s="4" t="s">
        <v>45</v>
      </c>
      <c r="D1045" s="4" t="s">
        <v>21323</v>
      </c>
      <c r="E1045" s="4" t="s">
        <v>11546</v>
      </c>
      <c r="F1045" s="4" t="s">
        <v>20929</v>
      </c>
      <c r="G1045" s="4" t="s">
        <v>18267</v>
      </c>
      <c r="H1045" s="4" t="n">
        <f aca="false">COUNTIF(Albums!$B$2:$B$2811,A1045)</f>
        <v>1</v>
      </c>
      <c r="I1045" s="2"/>
      <c r="J1045" s="2"/>
      <c r="K1045" s="4"/>
    </row>
    <row r="1046" customFormat="false" ht="15" hidden="false" customHeight="false" outlineLevel="0" collapsed="false">
      <c r="A1046" s="4" t="s">
        <v>6878</v>
      </c>
      <c r="B1046" s="4" t="s">
        <v>131</v>
      </c>
      <c r="C1046" s="4" t="s">
        <v>45</v>
      </c>
      <c r="D1046" s="4" t="s">
        <v>21490</v>
      </c>
      <c r="E1046" s="4" t="s">
        <v>6705</v>
      </c>
      <c r="F1046" s="4" t="s">
        <v>20978</v>
      </c>
      <c r="G1046" s="4" t="s">
        <v>22251</v>
      </c>
      <c r="H1046" s="4" t="n">
        <f aca="false">COUNTIF(Albums!$B$2:$B$2811,A1046)</f>
        <v>2</v>
      </c>
      <c r="I1046" s="2"/>
      <c r="J1046" s="2"/>
      <c r="K1046" s="4"/>
    </row>
    <row r="1047" customFormat="false" ht="15" hidden="false" customHeight="false" outlineLevel="0" collapsed="false">
      <c r="A1047" s="4" t="s">
        <v>17633</v>
      </c>
      <c r="B1047" s="4" t="s">
        <v>17636</v>
      </c>
      <c r="C1047" s="4" t="s">
        <v>45</v>
      </c>
      <c r="D1047" s="4" t="s">
        <v>21298</v>
      </c>
      <c r="E1047" s="4" t="s">
        <v>17606</v>
      </c>
      <c r="F1047" s="4" t="s">
        <v>21186</v>
      </c>
      <c r="G1047" s="4" t="s">
        <v>22252</v>
      </c>
      <c r="H1047" s="4" t="n">
        <f aca="false">COUNTIF(Albums!$B$2:$B$2811,A1047)</f>
        <v>2</v>
      </c>
      <c r="I1047" s="2"/>
      <c r="J1047" s="2"/>
      <c r="K1047" s="4"/>
    </row>
    <row r="1048" customFormat="false" ht="15" hidden="false" customHeight="false" outlineLevel="0" collapsed="false">
      <c r="A1048" s="4" t="s">
        <v>7503</v>
      </c>
      <c r="B1048" s="4" t="s">
        <v>131</v>
      </c>
      <c r="C1048" s="4" t="s">
        <v>45</v>
      </c>
      <c r="D1048" s="4" t="s">
        <v>22253</v>
      </c>
      <c r="E1048" s="4" t="s">
        <v>7423</v>
      </c>
      <c r="F1048" s="4" t="s">
        <v>20978</v>
      </c>
      <c r="G1048" s="4" t="s">
        <v>22254</v>
      </c>
      <c r="H1048" s="4" t="n">
        <f aca="false">COUNTIF(Albums!$B$2:$B$2811,A1048)</f>
        <v>6</v>
      </c>
      <c r="I1048" s="2"/>
      <c r="J1048" s="2"/>
      <c r="K1048" s="4"/>
    </row>
    <row r="1049" customFormat="false" ht="15" hidden="false" customHeight="false" outlineLevel="0" collapsed="false">
      <c r="A1049" s="4" t="s">
        <v>8614</v>
      </c>
      <c r="B1049" s="4" t="s">
        <v>8616</v>
      </c>
      <c r="C1049" s="4" t="s">
        <v>45</v>
      </c>
      <c r="D1049" s="4" t="s">
        <v>21432</v>
      </c>
      <c r="E1049" s="4" t="s">
        <v>8469</v>
      </c>
      <c r="F1049" s="4" t="s">
        <v>20978</v>
      </c>
      <c r="G1049" s="4" t="s">
        <v>22255</v>
      </c>
      <c r="H1049" s="4" t="n">
        <f aca="false">COUNTIF(Albums!$B$2:$B$2811,A1049)</f>
        <v>2</v>
      </c>
      <c r="I1049" s="2"/>
      <c r="J1049" s="2"/>
      <c r="K1049" s="4"/>
    </row>
    <row r="1050" customFormat="false" ht="15" hidden="false" customHeight="false" outlineLevel="0" collapsed="false">
      <c r="A1050" s="4" t="s">
        <v>2434</v>
      </c>
      <c r="B1050" s="4" t="s">
        <v>4957</v>
      </c>
      <c r="C1050" s="4" t="s">
        <v>93</v>
      </c>
      <c r="D1050" s="4" t="s">
        <v>22256</v>
      </c>
      <c r="E1050" s="4" t="s">
        <v>7080</v>
      </c>
      <c r="F1050" s="4" t="s">
        <v>20978</v>
      </c>
      <c r="G1050" s="4" t="s">
        <v>22257</v>
      </c>
      <c r="H1050" s="4" t="n">
        <f aca="false">COUNTIF(Albums!$B$2:$B$2811,A1050)</f>
        <v>10</v>
      </c>
      <c r="I1050" s="2"/>
      <c r="J1050" s="2"/>
      <c r="K1050" s="4" t="s">
        <v>75</v>
      </c>
    </row>
    <row r="1051" customFormat="false" ht="15" hidden="false" customHeight="false" outlineLevel="0" collapsed="false">
      <c r="A1051" s="4" t="s">
        <v>19128</v>
      </c>
      <c r="B1051" s="4" t="s">
        <v>316</v>
      </c>
      <c r="C1051" s="4" t="s">
        <v>753</v>
      </c>
      <c r="D1051" s="4" t="s">
        <v>21285</v>
      </c>
      <c r="E1051" s="4" t="s">
        <v>11259</v>
      </c>
      <c r="F1051" s="4" t="s">
        <v>20929</v>
      </c>
      <c r="G1051" s="4" t="s">
        <v>19127</v>
      </c>
      <c r="H1051" s="4" t="n">
        <f aca="false">COUNTIF(Albums!$B$2:$B$2811,A1051)</f>
        <v>1</v>
      </c>
      <c r="I1051" s="2"/>
      <c r="J1051" s="2"/>
      <c r="K1051" s="4"/>
    </row>
    <row r="1052" customFormat="false" ht="15" hidden="false" customHeight="false" outlineLevel="0" collapsed="false">
      <c r="A1052" s="4" t="s">
        <v>20848</v>
      </c>
      <c r="B1052" s="4" t="s">
        <v>287</v>
      </c>
      <c r="C1052" s="4" t="s">
        <v>516</v>
      </c>
      <c r="D1052" s="4" t="s">
        <v>21370</v>
      </c>
      <c r="E1052" s="4" t="s">
        <v>10766</v>
      </c>
      <c r="F1052" s="4" t="s">
        <v>20978</v>
      </c>
      <c r="G1052" s="4" t="s">
        <v>22258</v>
      </c>
      <c r="H1052" s="4" t="n">
        <f aca="false">COUNTIF(Albums!$B$2:$B$2811,A1052)</f>
        <v>2</v>
      </c>
      <c r="I1052" s="2"/>
      <c r="J1052" s="2"/>
      <c r="K1052" s="4"/>
    </row>
    <row r="1053" customFormat="false" ht="15" hidden="false" customHeight="false" outlineLevel="0" collapsed="false">
      <c r="A1053" s="4" t="s">
        <v>18208</v>
      </c>
      <c r="B1053" s="4" t="s">
        <v>18210</v>
      </c>
      <c r="C1053" s="4" t="s">
        <v>472</v>
      </c>
      <c r="D1053" s="4" t="s">
        <v>22259</v>
      </c>
      <c r="E1053" s="4" t="s">
        <v>5469</v>
      </c>
      <c r="F1053" s="4" t="s">
        <v>20929</v>
      </c>
      <c r="G1053" s="4" t="s">
        <v>22260</v>
      </c>
      <c r="H1053" s="4" t="n">
        <f aca="false">COUNTIF(Albums!$B$2:$B$2811,A1053)</f>
        <v>2</v>
      </c>
      <c r="I1053" s="2"/>
      <c r="J1053" s="2"/>
      <c r="K1053" s="4"/>
    </row>
    <row r="1054" customFormat="false" ht="15" hidden="false" customHeight="false" outlineLevel="0" collapsed="false">
      <c r="A1054" s="4" t="s">
        <v>4703</v>
      </c>
      <c r="B1054" s="4" t="s">
        <v>4706</v>
      </c>
      <c r="C1054" s="4" t="s">
        <v>2133</v>
      </c>
      <c r="D1054" s="4" t="s">
        <v>21925</v>
      </c>
      <c r="E1054" s="4" t="s">
        <v>4508</v>
      </c>
      <c r="F1054" s="4" t="s">
        <v>20978</v>
      </c>
      <c r="G1054" s="4" t="s">
        <v>22261</v>
      </c>
      <c r="H1054" s="4" t="n">
        <f aca="false">COUNTIF(Albums!$B$2:$B$2811,A1054)</f>
        <v>4</v>
      </c>
      <c r="I1054" s="2"/>
      <c r="J1054" s="2"/>
      <c r="K1054" s="4"/>
    </row>
    <row r="1055" customFormat="false" ht="15" hidden="false" customHeight="false" outlineLevel="0" collapsed="false">
      <c r="A1055" s="4" t="s">
        <v>13041</v>
      </c>
      <c r="B1055" s="4" t="s">
        <v>13043</v>
      </c>
      <c r="C1055" s="4" t="s">
        <v>472</v>
      </c>
      <c r="D1055" s="4" t="s">
        <v>21272</v>
      </c>
      <c r="E1055" s="4" t="s">
        <v>11394</v>
      </c>
      <c r="F1055" s="4" t="s">
        <v>20929</v>
      </c>
      <c r="G1055" s="4" t="s">
        <v>13040</v>
      </c>
      <c r="H1055" s="4" t="n">
        <f aca="false">COUNTIF(Albums!$B$2:$B$2811,A1055)</f>
        <v>1</v>
      </c>
      <c r="I1055" s="2"/>
      <c r="J1055" s="2"/>
      <c r="K1055" s="4" t="s">
        <v>75</v>
      </c>
    </row>
    <row r="1056" customFormat="false" ht="15" hidden="false" customHeight="false" outlineLevel="0" collapsed="false">
      <c r="A1056" s="4" t="s">
        <v>4022</v>
      </c>
      <c r="B1056" s="4" t="s">
        <v>3431</v>
      </c>
      <c r="C1056" s="4" t="s">
        <v>352</v>
      </c>
      <c r="D1056" s="4" t="s">
        <v>21508</v>
      </c>
      <c r="E1056" s="4" t="s">
        <v>3378</v>
      </c>
      <c r="F1056" s="4" t="s">
        <v>20978</v>
      </c>
      <c r="G1056" s="4" t="s">
        <v>4021</v>
      </c>
      <c r="H1056" s="4" t="n">
        <f aca="false">COUNTIF(Albums!$B$2:$B$2811,A1056)</f>
        <v>1</v>
      </c>
      <c r="I1056" s="2"/>
      <c r="J1056" s="2"/>
      <c r="K1056" s="4"/>
    </row>
    <row r="1057" customFormat="false" ht="15" hidden="false" customHeight="false" outlineLevel="0" collapsed="false">
      <c r="A1057" s="4" t="s">
        <v>2915</v>
      </c>
      <c r="B1057" s="4" t="s">
        <v>902</v>
      </c>
      <c r="C1057" s="4" t="s">
        <v>93</v>
      </c>
      <c r="D1057" s="4" t="s">
        <v>21508</v>
      </c>
      <c r="E1057" s="4" t="s">
        <v>2721</v>
      </c>
      <c r="F1057" s="4" t="s">
        <v>20978</v>
      </c>
      <c r="G1057" s="4" t="s">
        <v>2914</v>
      </c>
      <c r="H1057" s="4" t="n">
        <f aca="false">COUNTIF(Albums!$B$2:$B$2811,A1057)</f>
        <v>1</v>
      </c>
      <c r="I1057" s="2"/>
      <c r="J1057" s="2"/>
      <c r="K1057" s="4"/>
    </row>
    <row r="1058" customFormat="false" ht="15" hidden="false" customHeight="false" outlineLevel="0" collapsed="false">
      <c r="A1058" s="4" t="s">
        <v>3276</v>
      </c>
      <c r="B1058" s="4" t="s">
        <v>3278</v>
      </c>
      <c r="C1058" s="4" t="s">
        <v>472</v>
      </c>
      <c r="D1058" s="4" t="s">
        <v>22262</v>
      </c>
      <c r="E1058" s="4" t="s">
        <v>3111</v>
      </c>
      <c r="F1058" s="4" t="s">
        <v>20978</v>
      </c>
      <c r="G1058" s="4" t="s">
        <v>22263</v>
      </c>
      <c r="H1058" s="4" t="n">
        <f aca="false">COUNTIF(Albums!$B$2:$B$2811,A1058)</f>
        <v>2</v>
      </c>
      <c r="I1058" s="2"/>
      <c r="J1058" s="2"/>
      <c r="K1058" s="4"/>
    </row>
    <row r="1059" customFormat="false" ht="15" hidden="false" customHeight="false" outlineLevel="0" collapsed="false">
      <c r="A1059" s="4" t="s">
        <v>13889</v>
      </c>
      <c r="B1059" s="4" t="s">
        <v>2992</v>
      </c>
      <c r="C1059" s="4" t="s">
        <v>472</v>
      </c>
      <c r="D1059" s="4" t="s">
        <v>21632</v>
      </c>
      <c r="E1059" s="4" t="s">
        <v>470</v>
      </c>
      <c r="F1059" s="4" t="s">
        <v>20978</v>
      </c>
      <c r="G1059" s="4" t="s">
        <v>22264</v>
      </c>
      <c r="H1059" s="4" t="n">
        <f aca="false">COUNTIF(Albums!$B$2:$B$2811,A1059)</f>
        <v>2</v>
      </c>
      <c r="I1059" s="2"/>
      <c r="J1059" s="2"/>
      <c r="K1059" s="4"/>
    </row>
    <row r="1060" customFormat="false" ht="15" hidden="false" customHeight="false" outlineLevel="0" collapsed="false">
      <c r="A1060" s="4" t="s">
        <v>17739</v>
      </c>
      <c r="B1060" s="4" t="s">
        <v>3963</v>
      </c>
      <c r="C1060" s="4" t="s">
        <v>516</v>
      </c>
      <c r="D1060" s="4" t="s">
        <v>21487</v>
      </c>
      <c r="E1060" s="4" t="s">
        <v>16811</v>
      </c>
      <c r="F1060" s="4" t="s">
        <v>20929</v>
      </c>
      <c r="G1060" s="4" t="s">
        <v>22265</v>
      </c>
      <c r="H1060" s="4" t="n">
        <f aca="false">COUNTIF(Albums!$B$2:$B$2811,A1060)</f>
        <v>2</v>
      </c>
      <c r="I1060" s="2"/>
      <c r="J1060" s="2"/>
      <c r="K1060" s="4" t="s">
        <v>75</v>
      </c>
    </row>
    <row r="1061" customFormat="false" ht="15" hidden="false" customHeight="false" outlineLevel="0" collapsed="false">
      <c r="A1061" s="4" t="s">
        <v>972</v>
      </c>
      <c r="B1061" s="4" t="s">
        <v>975</v>
      </c>
      <c r="C1061" s="4" t="s">
        <v>753</v>
      </c>
      <c r="D1061" s="4" t="s">
        <v>21638</v>
      </c>
      <c r="E1061" s="4" t="s">
        <v>470</v>
      </c>
      <c r="F1061" s="4" t="s">
        <v>20978</v>
      </c>
      <c r="G1061" s="4" t="s">
        <v>22266</v>
      </c>
      <c r="H1061" s="4" t="n">
        <f aca="false">COUNTIF(Albums!$B$2:$B$2811,A1061)</f>
        <v>2</v>
      </c>
      <c r="I1061" s="2"/>
      <c r="J1061" s="2"/>
      <c r="K1061" s="4"/>
    </row>
    <row r="1062" customFormat="false" ht="15" hidden="false" customHeight="false" outlineLevel="0" collapsed="false">
      <c r="A1062" s="4" t="s">
        <v>18187</v>
      </c>
      <c r="B1062" s="4" t="s">
        <v>18189</v>
      </c>
      <c r="C1062" s="4" t="s">
        <v>887</v>
      </c>
      <c r="D1062" s="4" t="s">
        <v>21520</v>
      </c>
      <c r="E1062" s="4" t="s">
        <v>16811</v>
      </c>
      <c r="F1062" s="4" t="s">
        <v>20929</v>
      </c>
      <c r="G1062" s="4" t="s">
        <v>22267</v>
      </c>
      <c r="H1062" s="4" t="n">
        <f aca="false">COUNTIF(Albums!$B$2:$B$2811,A1062)</f>
        <v>2</v>
      </c>
      <c r="I1062" s="2"/>
      <c r="J1062" s="2"/>
      <c r="K1062" s="4"/>
    </row>
    <row r="1063" customFormat="false" ht="15" hidden="false" customHeight="false" outlineLevel="0" collapsed="false">
      <c r="A1063" s="4" t="s">
        <v>17233</v>
      </c>
      <c r="B1063" s="4" t="s">
        <v>17236</v>
      </c>
      <c r="C1063" s="4" t="s">
        <v>93</v>
      </c>
      <c r="D1063" s="4" t="s">
        <v>21419</v>
      </c>
      <c r="E1063" s="4" t="s">
        <v>17205</v>
      </c>
      <c r="F1063" s="4" t="s">
        <v>21186</v>
      </c>
      <c r="G1063" s="4" t="s">
        <v>17232</v>
      </c>
      <c r="H1063" s="4" t="n">
        <f aca="false">COUNTIF(Albums!$B$2:$B$2811,A1063)</f>
        <v>1</v>
      </c>
      <c r="I1063" s="2"/>
      <c r="J1063" s="2"/>
      <c r="K1063" s="4"/>
    </row>
    <row r="1064" customFormat="false" ht="15" hidden="false" customHeight="false" outlineLevel="0" collapsed="false">
      <c r="A1064" s="4" t="s">
        <v>19033</v>
      </c>
      <c r="B1064" s="4" t="s">
        <v>10189</v>
      </c>
      <c r="C1064" s="4" t="s">
        <v>45</v>
      </c>
      <c r="D1064" s="4" t="s">
        <v>22197</v>
      </c>
      <c r="E1064" s="4" t="s">
        <v>14242</v>
      </c>
      <c r="F1064" s="4" t="s">
        <v>20929</v>
      </c>
      <c r="G1064" s="4" t="s">
        <v>22268</v>
      </c>
      <c r="H1064" s="4" t="n">
        <f aca="false">COUNTIF(Albums!$B$2:$B$2811,A1064)</f>
        <v>2</v>
      </c>
      <c r="I1064" s="2"/>
      <c r="J1064" s="2"/>
      <c r="K1064" s="4"/>
    </row>
    <row r="1065" customFormat="false" ht="15" hidden="false" customHeight="false" outlineLevel="0" collapsed="false">
      <c r="A1065" s="4" t="s">
        <v>9751</v>
      </c>
      <c r="B1065" s="4" t="s">
        <v>353</v>
      </c>
      <c r="C1065" s="4" t="s">
        <v>352</v>
      </c>
      <c r="D1065" s="4" t="s">
        <v>21288</v>
      </c>
      <c r="E1065" s="4" t="s">
        <v>9653</v>
      </c>
      <c r="F1065" s="4" t="s">
        <v>20978</v>
      </c>
      <c r="G1065" s="4" t="s">
        <v>9750</v>
      </c>
      <c r="H1065" s="4" t="n">
        <f aca="false">COUNTIF(Albums!$B$2:$B$2811,A1065)</f>
        <v>1</v>
      </c>
      <c r="I1065" s="2"/>
      <c r="J1065" s="2"/>
      <c r="K1065" s="4"/>
    </row>
    <row r="1066" customFormat="false" ht="15" hidden="false" customHeight="false" outlineLevel="0" collapsed="false">
      <c r="A1066" s="4" t="s">
        <v>18021</v>
      </c>
      <c r="B1066" s="4" t="s">
        <v>16963</v>
      </c>
      <c r="C1066" s="4" t="s">
        <v>2133</v>
      </c>
      <c r="D1066" s="4" t="s">
        <v>22269</v>
      </c>
      <c r="E1066" s="4" t="s">
        <v>16811</v>
      </c>
      <c r="F1066" s="4" t="s">
        <v>20929</v>
      </c>
      <c r="G1066" s="4" t="s">
        <v>22270</v>
      </c>
      <c r="H1066" s="4" t="n">
        <f aca="false">COUNTIF(Albums!$B$2:$B$2811,A1066)</f>
        <v>2</v>
      </c>
      <c r="I1066" s="2"/>
      <c r="J1066" s="2"/>
      <c r="K1066" s="4"/>
    </row>
    <row r="1067" customFormat="false" ht="15" hidden="false" customHeight="false" outlineLevel="0" collapsed="false">
      <c r="A1067" s="4" t="s">
        <v>12495</v>
      </c>
      <c r="B1067" s="4" t="s">
        <v>12497</v>
      </c>
      <c r="C1067" s="4" t="s">
        <v>2133</v>
      </c>
      <c r="D1067" s="4" t="s">
        <v>21709</v>
      </c>
      <c r="E1067" s="4" t="s">
        <v>12397</v>
      </c>
      <c r="F1067" s="4" t="s">
        <v>20929</v>
      </c>
      <c r="G1067" s="4" t="s">
        <v>22271</v>
      </c>
      <c r="H1067" s="4" t="n">
        <f aca="false">COUNTIF(Albums!$B$2:$B$2811,A1067)</f>
        <v>2</v>
      </c>
      <c r="I1067" s="2"/>
      <c r="J1067" s="2"/>
      <c r="K1067" s="4"/>
    </row>
    <row r="1068" customFormat="false" ht="15" hidden="false" customHeight="false" outlineLevel="0" collapsed="false">
      <c r="A1068" s="4" t="s">
        <v>18111</v>
      </c>
      <c r="B1068" s="4" t="s">
        <v>353</v>
      </c>
      <c r="C1068" s="4" t="s">
        <v>352</v>
      </c>
      <c r="D1068" s="4" t="s">
        <v>22272</v>
      </c>
      <c r="E1068" s="4" t="s">
        <v>16811</v>
      </c>
      <c r="F1068" s="4" t="s">
        <v>20929</v>
      </c>
      <c r="G1068" s="4" t="s">
        <v>22273</v>
      </c>
      <c r="H1068" s="4" t="n">
        <f aca="false">COUNTIF(Albums!$B$2:$B$2811,A1068)</f>
        <v>4</v>
      </c>
      <c r="I1068" s="2"/>
      <c r="J1068" s="2"/>
      <c r="K1068" s="4"/>
    </row>
    <row r="1069" customFormat="false" ht="15" hidden="false" customHeight="false" outlineLevel="0" collapsed="false">
      <c r="A1069" s="4" t="s">
        <v>11802</v>
      </c>
      <c r="B1069" s="4" t="s">
        <v>2413</v>
      </c>
      <c r="C1069" s="4" t="s">
        <v>45</v>
      </c>
      <c r="D1069" s="4" t="s">
        <v>21272</v>
      </c>
      <c r="E1069" s="4" t="s">
        <v>11259</v>
      </c>
      <c r="F1069" s="4" t="s">
        <v>20929</v>
      </c>
      <c r="G1069" s="4" t="s">
        <v>11801</v>
      </c>
      <c r="H1069" s="4" t="n">
        <f aca="false">COUNTIF(Albums!$B$2:$B$2811,A1069)</f>
        <v>1</v>
      </c>
      <c r="I1069" s="2"/>
      <c r="J1069" s="2"/>
      <c r="K1069" s="4" t="s">
        <v>75</v>
      </c>
    </row>
    <row r="1070" customFormat="false" ht="15" hidden="false" customHeight="false" outlineLevel="0" collapsed="false">
      <c r="A1070" s="4" t="s">
        <v>9228</v>
      </c>
      <c r="B1070" s="4" t="s">
        <v>6394</v>
      </c>
      <c r="C1070" s="4" t="s">
        <v>352</v>
      </c>
      <c r="D1070" s="4" t="s">
        <v>22274</v>
      </c>
      <c r="E1070" s="4" t="s">
        <v>8998</v>
      </c>
      <c r="F1070" s="4" t="s">
        <v>20978</v>
      </c>
      <c r="G1070" s="4" t="s">
        <v>22275</v>
      </c>
      <c r="H1070" s="4" t="n">
        <f aca="false">COUNTIF(Albums!$B$2:$B$2811,A1070)</f>
        <v>7</v>
      </c>
      <c r="I1070" s="2"/>
      <c r="J1070" s="2"/>
      <c r="K1070" s="4"/>
    </row>
    <row r="1071" customFormat="false" ht="15" hidden="false" customHeight="false" outlineLevel="0" collapsed="false">
      <c r="A1071" s="4" t="s">
        <v>20203</v>
      </c>
      <c r="B1071" s="4" t="s">
        <v>20205</v>
      </c>
      <c r="C1071" s="4" t="s">
        <v>472</v>
      </c>
      <c r="D1071" s="4" t="s">
        <v>21272</v>
      </c>
      <c r="E1071" s="4" t="s">
        <v>14242</v>
      </c>
      <c r="F1071" s="4" t="s">
        <v>20929</v>
      </c>
      <c r="G1071" s="4" t="s">
        <v>20202</v>
      </c>
      <c r="H1071" s="4" t="n">
        <f aca="false">COUNTIF(Albums!$B$2:$B$2811,A1071)</f>
        <v>1</v>
      </c>
      <c r="I1071" s="2"/>
      <c r="J1071" s="2"/>
      <c r="K1071" s="4"/>
    </row>
    <row r="1072" customFormat="false" ht="15" hidden="false" customHeight="false" outlineLevel="0" collapsed="false">
      <c r="A1072" s="4" t="s">
        <v>15559</v>
      </c>
      <c r="B1072" s="4" t="s">
        <v>15562</v>
      </c>
      <c r="C1072" s="4" t="s">
        <v>45</v>
      </c>
      <c r="D1072" s="4" t="s">
        <v>21672</v>
      </c>
      <c r="E1072" s="4" t="s">
        <v>15507</v>
      </c>
      <c r="F1072" s="4" t="s">
        <v>20978</v>
      </c>
      <c r="G1072" s="4" t="s">
        <v>22276</v>
      </c>
      <c r="H1072" s="4" t="n">
        <f aca="false">COUNTIF(Albums!$B$2:$B$2811,A1072)</f>
        <v>6</v>
      </c>
      <c r="I1072" s="2"/>
      <c r="J1072" s="2"/>
      <c r="K1072" s="4"/>
    </row>
    <row r="1073" customFormat="false" ht="15" hidden="false" customHeight="false" outlineLevel="0" collapsed="false">
      <c r="A1073" s="4" t="s">
        <v>10763</v>
      </c>
      <c r="B1073" s="4" t="s">
        <v>10767</v>
      </c>
      <c r="C1073" s="4" t="s">
        <v>352</v>
      </c>
      <c r="D1073" s="4" t="s">
        <v>21804</v>
      </c>
      <c r="E1073" s="4" t="s">
        <v>10766</v>
      </c>
      <c r="F1073" s="4" t="s">
        <v>20978</v>
      </c>
      <c r="G1073" s="4" t="s">
        <v>22277</v>
      </c>
      <c r="H1073" s="4" t="n">
        <f aca="false">COUNTIF(Albums!$B$2:$B$2811,A1073)</f>
        <v>4</v>
      </c>
      <c r="I1073" s="2"/>
      <c r="J1073" s="2"/>
      <c r="K1073" s="4" t="s">
        <v>75</v>
      </c>
    </row>
    <row r="1074" customFormat="false" ht="15" hidden="false" customHeight="false" outlineLevel="0" collapsed="false">
      <c r="A1074" s="4" t="s">
        <v>868</v>
      </c>
      <c r="B1074" s="4" t="s">
        <v>870</v>
      </c>
      <c r="C1074" s="4" t="s">
        <v>753</v>
      </c>
      <c r="D1074" s="4" t="s">
        <v>21273</v>
      </c>
      <c r="E1074" s="4" t="s">
        <v>470</v>
      </c>
      <c r="F1074" s="4" t="s">
        <v>20978</v>
      </c>
      <c r="G1074" s="4" t="s">
        <v>22278</v>
      </c>
      <c r="H1074" s="4" t="n">
        <f aca="false">COUNTIF(Albums!$B$2:$B$2811,A1074)</f>
        <v>2</v>
      </c>
      <c r="I1074" s="2"/>
      <c r="J1074" s="2"/>
      <c r="K1074" s="4"/>
    </row>
    <row r="1075" customFormat="false" ht="15" hidden="false" customHeight="false" outlineLevel="0" collapsed="false">
      <c r="A1075" s="4" t="s">
        <v>13015</v>
      </c>
      <c r="B1075" s="4" t="s">
        <v>13017</v>
      </c>
      <c r="C1075" s="4" t="s">
        <v>516</v>
      </c>
      <c r="D1075" s="4" t="s">
        <v>21278</v>
      </c>
      <c r="E1075" s="4" t="s">
        <v>11394</v>
      </c>
      <c r="F1075" s="4" t="s">
        <v>20929</v>
      </c>
      <c r="G1075" s="4" t="s">
        <v>13014</v>
      </c>
      <c r="H1075" s="4" t="n">
        <f aca="false">COUNTIF(Albums!$B$2:$B$2811,A1075)</f>
        <v>1</v>
      </c>
      <c r="I1075" s="2"/>
      <c r="J1075" s="2"/>
      <c r="K1075" s="4" t="s">
        <v>75</v>
      </c>
    </row>
    <row r="1076" customFormat="false" ht="15" hidden="false" customHeight="false" outlineLevel="0" collapsed="false">
      <c r="A1076" s="4" t="s">
        <v>13941</v>
      </c>
      <c r="B1076" s="4" t="s">
        <v>13944</v>
      </c>
      <c r="C1076" s="4" t="s">
        <v>753</v>
      </c>
      <c r="D1076" s="4" t="s">
        <v>21327</v>
      </c>
      <c r="E1076" s="4" t="s">
        <v>470</v>
      </c>
      <c r="F1076" s="4" t="s">
        <v>20978</v>
      </c>
      <c r="G1076" s="4" t="s">
        <v>13940</v>
      </c>
      <c r="H1076" s="4" t="n">
        <f aca="false">COUNTIF(Albums!$B$2:$B$2811,A1076)</f>
        <v>1</v>
      </c>
      <c r="I1076" s="2"/>
      <c r="J1076" s="2"/>
      <c r="K1076" s="4"/>
    </row>
    <row r="1077" customFormat="false" ht="15" hidden="false" customHeight="false" outlineLevel="0" collapsed="false">
      <c r="A1077" s="4" t="s">
        <v>79</v>
      </c>
      <c r="B1077" s="4" t="s">
        <v>82</v>
      </c>
      <c r="C1077" s="4" t="s">
        <v>45</v>
      </c>
      <c r="D1077" s="4" t="s">
        <v>22279</v>
      </c>
      <c r="E1077" s="4" t="s">
        <v>43</v>
      </c>
      <c r="F1077" s="4" t="s">
        <v>20978</v>
      </c>
      <c r="G1077" s="4" t="s">
        <v>22280</v>
      </c>
      <c r="H1077" s="4" t="n">
        <f aca="false">COUNTIF(Albums!$B$2:$B$2811,A1077)</f>
        <v>2</v>
      </c>
      <c r="I1077" s="2"/>
      <c r="J1077" s="2"/>
      <c r="K1077" s="4"/>
    </row>
    <row r="1078" customFormat="false" ht="15" hidden="false" customHeight="false" outlineLevel="0" collapsed="false">
      <c r="A1078" s="4" t="s">
        <v>9610</v>
      </c>
      <c r="B1078" s="4" t="s">
        <v>4347</v>
      </c>
      <c r="C1078" s="4" t="s">
        <v>887</v>
      </c>
      <c r="D1078" s="4" t="s">
        <v>21525</v>
      </c>
      <c r="E1078" s="4" t="s">
        <v>9421</v>
      </c>
      <c r="F1078" s="4" t="s">
        <v>20978</v>
      </c>
      <c r="G1078" s="4" t="s">
        <v>9609</v>
      </c>
      <c r="H1078" s="4" t="n">
        <f aca="false">COUNTIF(Albums!$B$2:$B$2811,A1078)</f>
        <v>1</v>
      </c>
      <c r="I1078" s="2"/>
      <c r="J1078" s="2"/>
      <c r="K1078" s="4"/>
    </row>
    <row r="1079" customFormat="false" ht="15" hidden="false" customHeight="false" outlineLevel="0" collapsed="false">
      <c r="A1079" s="4" t="s">
        <v>13575</v>
      </c>
      <c r="B1079" s="4" t="s">
        <v>11575</v>
      </c>
      <c r="C1079" s="4" t="s">
        <v>5550</v>
      </c>
      <c r="D1079" s="4" t="s">
        <v>21435</v>
      </c>
      <c r="E1079" s="4" t="s">
        <v>1687</v>
      </c>
      <c r="F1079" s="4" t="s">
        <v>20929</v>
      </c>
      <c r="G1079" s="4" t="s">
        <v>22281</v>
      </c>
      <c r="H1079" s="4" t="n">
        <f aca="false">COUNTIF(Albums!$B$2:$B$2811,A1079)</f>
        <v>2</v>
      </c>
      <c r="I1079" s="2"/>
      <c r="J1079" s="2"/>
      <c r="K1079" s="4"/>
    </row>
    <row r="1080" customFormat="false" ht="15" hidden="false" customHeight="false" outlineLevel="0" collapsed="false">
      <c r="A1080" s="4" t="s">
        <v>4260</v>
      </c>
      <c r="B1080" s="4" t="s">
        <v>2123</v>
      </c>
      <c r="C1080" s="4" t="s">
        <v>753</v>
      </c>
      <c r="D1080" s="4" t="s">
        <v>21562</v>
      </c>
      <c r="E1080" s="4" t="s">
        <v>4052</v>
      </c>
      <c r="F1080" s="4" t="s">
        <v>20978</v>
      </c>
      <c r="G1080" s="4" t="s">
        <v>22282</v>
      </c>
      <c r="H1080" s="4" t="n">
        <f aca="false">COUNTIF(Albums!$B$2:$B$2811,A1080)</f>
        <v>2</v>
      </c>
      <c r="I1080" s="2"/>
      <c r="J1080" s="2"/>
      <c r="K1080" s="4"/>
    </row>
    <row r="1081" customFormat="false" ht="15" hidden="false" customHeight="false" outlineLevel="0" collapsed="false">
      <c r="A1081" s="4" t="s">
        <v>8778</v>
      </c>
      <c r="B1081" s="4" t="s">
        <v>316</v>
      </c>
      <c r="C1081" s="4" t="s">
        <v>753</v>
      </c>
      <c r="D1081" s="4" t="s">
        <v>22283</v>
      </c>
      <c r="E1081" s="4" t="s">
        <v>8781</v>
      </c>
      <c r="F1081" s="4" t="s">
        <v>20978</v>
      </c>
      <c r="G1081" s="4" t="s">
        <v>22284</v>
      </c>
      <c r="H1081" s="4" t="n">
        <f aca="false">COUNTIF(Albums!$B$2:$B$2811,A1081)</f>
        <v>8</v>
      </c>
      <c r="I1081" s="2"/>
      <c r="J1081" s="2"/>
      <c r="K1081" s="4"/>
    </row>
    <row r="1082" customFormat="false" ht="15" hidden="false" customHeight="false" outlineLevel="0" collapsed="false">
      <c r="A1082" s="4" t="s">
        <v>4581</v>
      </c>
      <c r="B1082" s="4" t="s">
        <v>4509</v>
      </c>
      <c r="C1082" s="4" t="s">
        <v>2133</v>
      </c>
      <c r="D1082" s="4" t="s">
        <v>22285</v>
      </c>
      <c r="E1082" s="4" t="s">
        <v>4508</v>
      </c>
      <c r="F1082" s="4" t="s">
        <v>20978</v>
      </c>
      <c r="G1082" s="4" t="s">
        <v>22286</v>
      </c>
      <c r="H1082" s="4" t="n">
        <f aca="false">COUNTIF(Albums!$B$2:$B$2811,A1082)</f>
        <v>3</v>
      </c>
      <c r="I1082" s="2"/>
      <c r="J1082" s="2"/>
      <c r="K1082" s="4"/>
    </row>
    <row r="1083" customFormat="false" ht="15" hidden="false" customHeight="false" outlineLevel="0" collapsed="false">
      <c r="A1083" s="4" t="s">
        <v>8207</v>
      </c>
      <c r="B1083" s="4" t="s">
        <v>131</v>
      </c>
      <c r="C1083" s="4" t="s">
        <v>45</v>
      </c>
      <c r="D1083" s="4" t="s">
        <v>21591</v>
      </c>
      <c r="E1083" s="4" t="s">
        <v>7783</v>
      </c>
      <c r="F1083" s="4" t="s">
        <v>20978</v>
      </c>
      <c r="G1083" s="4" t="s">
        <v>8206</v>
      </c>
      <c r="H1083" s="4" t="n">
        <f aca="false">COUNTIF(Albums!$B$2:$B$2811,A1083)</f>
        <v>1</v>
      </c>
      <c r="I1083" s="2"/>
      <c r="J1083" s="2"/>
      <c r="K1083" s="4"/>
    </row>
    <row r="1084" customFormat="false" ht="15" hidden="false" customHeight="false" outlineLevel="0" collapsed="false">
      <c r="A1084" s="4" t="s">
        <v>767</v>
      </c>
      <c r="B1084" s="4" t="s">
        <v>316</v>
      </c>
      <c r="C1084" s="4" t="s">
        <v>753</v>
      </c>
      <c r="D1084" s="4" t="s">
        <v>21363</v>
      </c>
      <c r="E1084" s="4" t="s">
        <v>470</v>
      </c>
      <c r="F1084" s="4" t="s">
        <v>20978</v>
      </c>
      <c r="G1084" s="4" t="s">
        <v>22287</v>
      </c>
      <c r="H1084" s="4" t="n">
        <f aca="false">COUNTIF(Albums!$B$2:$B$2811,A1084)</f>
        <v>3</v>
      </c>
      <c r="I1084" s="2"/>
      <c r="J1084" s="2"/>
      <c r="K1084" s="4"/>
    </row>
    <row r="1085" customFormat="false" ht="15" hidden="false" customHeight="false" outlineLevel="0" collapsed="false">
      <c r="A1085" s="4" t="s">
        <v>14410</v>
      </c>
      <c r="B1085" s="4" t="s">
        <v>1696</v>
      </c>
      <c r="C1085" s="4" t="s">
        <v>472</v>
      </c>
      <c r="D1085" s="4" t="s">
        <v>22288</v>
      </c>
      <c r="E1085" s="4" t="s">
        <v>9653</v>
      </c>
      <c r="F1085" s="4" t="s">
        <v>20978</v>
      </c>
      <c r="G1085" s="4" t="s">
        <v>22289</v>
      </c>
      <c r="H1085" s="4" t="n">
        <f aca="false">COUNTIF(Albums!$B$2:$B$2811,A1085)</f>
        <v>2</v>
      </c>
      <c r="I1085" s="2"/>
      <c r="J1085" s="2"/>
      <c r="K1085" s="4"/>
    </row>
    <row r="1086" customFormat="false" ht="15" hidden="false" customHeight="false" outlineLevel="0" collapsed="false">
      <c r="A1086" s="4" t="s">
        <v>2266</v>
      </c>
      <c r="B1086" s="4" t="s">
        <v>1164</v>
      </c>
      <c r="C1086" s="4" t="s">
        <v>45</v>
      </c>
      <c r="D1086" s="4" t="s">
        <v>22290</v>
      </c>
      <c r="E1086" s="4" t="s">
        <v>2160</v>
      </c>
      <c r="F1086" s="4" t="s">
        <v>20978</v>
      </c>
      <c r="G1086" s="4" t="s">
        <v>22291</v>
      </c>
      <c r="H1086" s="4" t="n">
        <f aca="false">COUNTIF(Albums!$B$2:$B$2811,A1086)</f>
        <v>8</v>
      </c>
      <c r="I1086" s="2"/>
      <c r="J1086" s="2"/>
      <c r="K1086" s="4" t="s">
        <v>75</v>
      </c>
    </row>
    <row r="1087" customFormat="false" ht="15" hidden="false" customHeight="false" outlineLevel="0" collapsed="false">
      <c r="A1087" s="4" t="s">
        <v>2327</v>
      </c>
      <c r="B1087" s="4" t="s">
        <v>1565</v>
      </c>
      <c r="C1087" s="4" t="s">
        <v>472</v>
      </c>
      <c r="D1087" s="4" t="s">
        <v>22292</v>
      </c>
      <c r="E1087" s="4" t="s">
        <v>2160</v>
      </c>
      <c r="F1087" s="4" t="s">
        <v>20978</v>
      </c>
      <c r="G1087" s="4" t="s">
        <v>22293</v>
      </c>
      <c r="H1087" s="4" t="n">
        <f aca="false">COUNTIF(Albums!$B$2:$B$2811,A1087)</f>
        <v>4</v>
      </c>
      <c r="I1087" s="2"/>
      <c r="J1087" s="2"/>
      <c r="K1087" s="4"/>
    </row>
    <row r="1088" customFormat="false" ht="15" hidden="false" customHeight="false" outlineLevel="0" collapsed="false">
      <c r="A1088" s="4" t="s">
        <v>18160</v>
      </c>
      <c r="B1088" s="4" t="s">
        <v>2413</v>
      </c>
      <c r="C1088" s="4" t="s">
        <v>45</v>
      </c>
      <c r="D1088" s="4" t="s">
        <v>21323</v>
      </c>
      <c r="E1088" s="4" t="s">
        <v>16811</v>
      </c>
      <c r="F1088" s="4" t="s">
        <v>20929</v>
      </c>
      <c r="G1088" s="4" t="s">
        <v>18159</v>
      </c>
      <c r="H1088" s="4" t="n">
        <f aca="false">COUNTIF(Albums!$B$2:$B$2811,A1088)</f>
        <v>1</v>
      </c>
      <c r="I1088" s="2"/>
      <c r="J1088" s="2"/>
      <c r="K1088" s="4"/>
    </row>
    <row r="1089" customFormat="false" ht="15" hidden="false" customHeight="false" outlineLevel="0" collapsed="false">
      <c r="A1089" s="4" t="s">
        <v>11392</v>
      </c>
      <c r="B1089" s="4" t="s">
        <v>6394</v>
      </c>
      <c r="C1089" s="4" t="s">
        <v>352</v>
      </c>
      <c r="D1089" s="4" t="s">
        <v>21833</v>
      </c>
      <c r="E1089" s="4" t="s">
        <v>11394</v>
      </c>
      <c r="F1089" s="4" t="s">
        <v>20929</v>
      </c>
      <c r="G1089" s="4" t="s">
        <v>22294</v>
      </c>
      <c r="H1089" s="4" t="n">
        <f aca="false">COUNTIF(Albums!$B$2:$B$2811,A1089)</f>
        <v>7</v>
      </c>
      <c r="I1089" s="2"/>
      <c r="J1089" s="2"/>
      <c r="K1089" s="4" t="s">
        <v>75</v>
      </c>
    </row>
    <row r="1090" customFormat="false" ht="15" hidden="false" customHeight="false" outlineLevel="0" collapsed="false">
      <c r="A1090" s="4" t="s">
        <v>12278</v>
      </c>
      <c r="B1090" s="4" t="s">
        <v>15797</v>
      </c>
      <c r="C1090" s="4" t="s">
        <v>93</v>
      </c>
      <c r="D1090" s="4" t="s">
        <v>22295</v>
      </c>
      <c r="E1090" s="4" t="s">
        <v>15507</v>
      </c>
      <c r="F1090" s="4" t="s">
        <v>20978</v>
      </c>
      <c r="G1090" s="4" t="s">
        <v>22296</v>
      </c>
      <c r="H1090" s="4" t="n">
        <f aca="false">COUNTIF(Albums!$B$2:$B$2811,A1090)</f>
        <v>4</v>
      </c>
      <c r="I1090" s="2"/>
      <c r="J1090" s="2"/>
      <c r="K1090" s="4"/>
    </row>
    <row r="1091" customFormat="false" ht="15" hidden="false" customHeight="false" outlineLevel="0" collapsed="false">
      <c r="A1091" s="4" t="s">
        <v>2906</v>
      </c>
      <c r="B1091" s="4" t="s">
        <v>1451</v>
      </c>
      <c r="C1091" s="4" t="s">
        <v>753</v>
      </c>
      <c r="D1091" s="4" t="s">
        <v>21350</v>
      </c>
      <c r="E1091" s="4" t="s">
        <v>2721</v>
      </c>
      <c r="F1091" s="4" t="s">
        <v>20978</v>
      </c>
      <c r="G1091" s="4" t="s">
        <v>2905</v>
      </c>
      <c r="H1091" s="4" t="n">
        <f aca="false">COUNTIF(Albums!$B$2:$B$2811,A1091)</f>
        <v>1</v>
      </c>
      <c r="I1091" s="2"/>
      <c r="J1091" s="2"/>
      <c r="K1091" s="4"/>
    </row>
    <row r="1092" customFormat="false" ht="15" hidden="false" customHeight="false" outlineLevel="0" collapsed="false">
      <c r="A1092" s="4" t="s">
        <v>3867</v>
      </c>
      <c r="B1092" s="4" t="s">
        <v>754</v>
      </c>
      <c r="C1092" s="4" t="s">
        <v>753</v>
      </c>
      <c r="D1092" s="4" t="s">
        <v>22193</v>
      </c>
      <c r="E1092" s="4" t="s">
        <v>3378</v>
      </c>
      <c r="F1092" s="4" t="s">
        <v>20978</v>
      </c>
      <c r="G1092" s="4" t="s">
        <v>22297</v>
      </c>
      <c r="H1092" s="4" t="n">
        <f aca="false">COUNTIF(Albums!$B$2:$B$2811,A1092)</f>
        <v>3</v>
      </c>
      <c r="I1092" s="2"/>
      <c r="J1092" s="2"/>
      <c r="K1092" s="4"/>
    </row>
    <row r="1093" customFormat="false" ht="15" hidden="false" customHeight="false" outlineLevel="0" collapsed="false">
      <c r="A1093" s="4" t="s">
        <v>11006</v>
      </c>
      <c r="B1093" s="4" t="s">
        <v>353</v>
      </c>
      <c r="C1093" s="4" t="s">
        <v>352</v>
      </c>
      <c r="D1093" s="4" t="s">
        <v>21445</v>
      </c>
      <c r="E1093" s="4" t="s">
        <v>10766</v>
      </c>
      <c r="F1093" s="4" t="s">
        <v>20978</v>
      </c>
      <c r="G1093" s="4" t="s">
        <v>22298</v>
      </c>
      <c r="H1093" s="4" t="n">
        <f aca="false">COUNTIF(Albums!$B$2:$B$2811,A1093)</f>
        <v>4</v>
      </c>
      <c r="I1093" s="2"/>
      <c r="J1093" s="2"/>
      <c r="K1093" s="4"/>
    </row>
    <row r="1094" customFormat="false" ht="15" hidden="false" customHeight="false" outlineLevel="0" collapsed="false">
      <c r="A1094" s="4" t="s">
        <v>20861</v>
      </c>
      <c r="B1094" s="4" t="s">
        <v>662</v>
      </c>
      <c r="C1094" s="4" t="s">
        <v>472</v>
      </c>
      <c r="D1094" s="4" t="s">
        <v>21485</v>
      </c>
      <c r="E1094" s="4" t="s">
        <v>10766</v>
      </c>
      <c r="F1094" s="4" t="s">
        <v>20978</v>
      </c>
      <c r="G1094" s="4" t="s">
        <v>22299</v>
      </c>
      <c r="H1094" s="4" t="n">
        <f aca="false">COUNTIF(Albums!$B$2:$B$2811,A1094)</f>
        <v>2</v>
      </c>
      <c r="I1094" s="2"/>
      <c r="J1094" s="2"/>
      <c r="K1094" s="4"/>
    </row>
    <row r="1095" customFormat="false" ht="15" hidden="false" customHeight="false" outlineLevel="0" collapsed="false">
      <c r="A1095" s="4" t="s">
        <v>17367</v>
      </c>
      <c r="B1095" s="4" t="s">
        <v>17370</v>
      </c>
      <c r="C1095" s="4" t="s">
        <v>45</v>
      </c>
      <c r="D1095" s="4" t="s">
        <v>21323</v>
      </c>
      <c r="E1095" s="4" t="s">
        <v>17300</v>
      </c>
      <c r="F1095" s="4" t="s">
        <v>21186</v>
      </c>
      <c r="G1095" s="4" t="s">
        <v>17366</v>
      </c>
      <c r="H1095" s="4" t="n">
        <f aca="false">COUNTIF(Albums!$B$2:$B$2811,A1095)</f>
        <v>1</v>
      </c>
      <c r="I1095" s="2"/>
      <c r="J1095" s="2"/>
      <c r="K1095" s="4"/>
    </row>
    <row r="1096" customFormat="false" ht="15" hidden="false" customHeight="false" outlineLevel="0" collapsed="false">
      <c r="A1096" s="4" t="s">
        <v>16475</v>
      </c>
      <c r="B1096" s="4" t="s">
        <v>10492</v>
      </c>
      <c r="C1096" s="4" t="s">
        <v>10491</v>
      </c>
      <c r="D1096" s="4" t="s">
        <v>22300</v>
      </c>
      <c r="E1096" s="4" t="s">
        <v>14242</v>
      </c>
      <c r="F1096" s="4" t="s">
        <v>20929</v>
      </c>
      <c r="G1096" s="4" t="s">
        <v>22301</v>
      </c>
      <c r="H1096" s="4" t="n">
        <f aca="false">COUNTIF(Albums!$B$2:$B$2811,A1096)</f>
        <v>7</v>
      </c>
      <c r="I1096" s="2"/>
      <c r="J1096" s="2"/>
      <c r="K1096" s="4" t="s">
        <v>75</v>
      </c>
    </row>
    <row r="1097" customFormat="false" ht="15" hidden="false" customHeight="false" outlineLevel="0" collapsed="false">
      <c r="A1097" s="4" t="s">
        <v>9343</v>
      </c>
      <c r="B1097" s="4" t="s">
        <v>9347</v>
      </c>
      <c r="C1097" s="4" t="s">
        <v>45</v>
      </c>
      <c r="D1097" s="4" t="s">
        <v>22302</v>
      </c>
      <c r="E1097" s="4" t="s">
        <v>8998</v>
      </c>
      <c r="F1097" s="4" t="s">
        <v>20978</v>
      </c>
      <c r="G1097" s="4" t="s">
        <v>22303</v>
      </c>
      <c r="H1097" s="4" t="n">
        <f aca="false">COUNTIF(Albums!$B$2:$B$2811,A1097)</f>
        <v>3</v>
      </c>
      <c r="I1097" s="2"/>
      <c r="J1097" s="2"/>
      <c r="K1097" s="4"/>
    </row>
    <row r="1098" customFormat="false" ht="15" hidden="false" customHeight="false" outlineLevel="0" collapsed="false">
      <c r="A1098" s="4" t="s">
        <v>12125</v>
      </c>
      <c r="B1098" s="4" t="s">
        <v>307</v>
      </c>
      <c r="C1098" s="4" t="s">
        <v>45</v>
      </c>
      <c r="D1098" s="4" t="s">
        <v>21502</v>
      </c>
      <c r="E1098" s="4" t="s">
        <v>16811</v>
      </c>
      <c r="F1098" s="4" t="s">
        <v>20929</v>
      </c>
      <c r="G1098" s="4" t="s">
        <v>22304</v>
      </c>
      <c r="H1098" s="4" t="n">
        <f aca="false">COUNTIF(Albums!$B$2:$B$2811,A1098)</f>
        <v>6</v>
      </c>
      <c r="I1098" s="2"/>
      <c r="J1098" s="2"/>
      <c r="K1098" s="4" t="s">
        <v>75</v>
      </c>
    </row>
    <row r="1099" customFormat="false" ht="15" hidden="false" customHeight="false" outlineLevel="0" collapsed="false">
      <c r="A1099" s="4" t="s">
        <v>16699</v>
      </c>
      <c r="B1099" s="4" t="s">
        <v>12684</v>
      </c>
      <c r="C1099" s="4" t="s">
        <v>2133</v>
      </c>
      <c r="D1099" s="4" t="s">
        <v>21435</v>
      </c>
      <c r="E1099" s="4" t="s">
        <v>14242</v>
      </c>
      <c r="F1099" s="4" t="s">
        <v>20929</v>
      </c>
      <c r="G1099" s="4" t="s">
        <v>22305</v>
      </c>
      <c r="H1099" s="4" t="n">
        <f aca="false">COUNTIF(Albums!$B$2:$B$2811,A1099)</f>
        <v>2</v>
      </c>
      <c r="I1099" s="2"/>
      <c r="J1099" s="2"/>
      <c r="K1099" s="4"/>
    </row>
    <row r="1100" customFormat="false" ht="15" hidden="false" customHeight="false" outlineLevel="0" collapsed="false">
      <c r="A1100" s="4" t="s">
        <v>6703</v>
      </c>
      <c r="B1100" s="4" t="s">
        <v>131</v>
      </c>
      <c r="C1100" s="4" t="s">
        <v>93</v>
      </c>
      <c r="D1100" s="4" t="s">
        <v>22306</v>
      </c>
      <c r="E1100" s="4" t="s">
        <v>6705</v>
      </c>
      <c r="F1100" s="4" t="s">
        <v>20978</v>
      </c>
      <c r="G1100" s="4" t="s">
        <v>22307</v>
      </c>
      <c r="H1100" s="4" t="n">
        <f aca="false">COUNTIF(Albums!$B$2:$B$2811,A1100)</f>
        <v>8</v>
      </c>
      <c r="I1100" s="2"/>
      <c r="J1100" s="2"/>
      <c r="K1100" s="4"/>
    </row>
    <row r="1101" customFormat="false" ht="15" hidden="false" customHeight="false" outlineLevel="0" collapsed="false">
      <c r="A1101" s="4" t="s">
        <v>6754</v>
      </c>
      <c r="B1101" s="4" t="s">
        <v>131</v>
      </c>
      <c r="C1101" s="4" t="s">
        <v>93</v>
      </c>
      <c r="D1101" s="4" t="s">
        <v>21624</v>
      </c>
      <c r="E1101" s="4" t="s">
        <v>6705</v>
      </c>
      <c r="F1101" s="4" t="s">
        <v>20978</v>
      </c>
      <c r="G1101" s="4" t="s">
        <v>6753</v>
      </c>
      <c r="H1101" s="4" t="n">
        <f aca="false">COUNTIF(Albums!$B$2:$B$2811,A1101)</f>
        <v>1</v>
      </c>
      <c r="I1101" s="2"/>
      <c r="J1101" s="2"/>
      <c r="K1101" s="4"/>
    </row>
    <row r="1102" customFormat="false" ht="15" hidden="false" customHeight="false" outlineLevel="0" collapsed="false">
      <c r="A1102" s="4" t="s">
        <v>7070</v>
      </c>
      <c r="B1102" s="4" t="s">
        <v>131</v>
      </c>
      <c r="C1102" s="4" t="s">
        <v>45</v>
      </c>
      <c r="D1102" s="4" t="s">
        <v>21616</v>
      </c>
      <c r="E1102" s="4" t="s">
        <v>6705</v>
      </c>
      <c r="F1102" s="4" t="s">
        <v>20978</v>
      </c>
      <c r="G1102" s="4" t="s">
        <v>7069</v>
      </c>
      <c r="H1102" s="4" t="n">
        <f aca="false">COUNTIF(Albums!$B$2:$B$2811,A1102)</f>
        <v>1</v>
      </c>
      <c r="I1102" s="2"/>
      <c r="J1102" s="2"/>
      <c r="K1102" s="4"/>
    </row>
    <row r="1103" customFormat="false" ht="15" hidden="false" customHeight="false" outlineLevel="0" collapsed="false">
      <c r="A1103" s="4" t="s">
        <v>14977</v>
      </c>
      <c r="B1103" s="4" t="s">
        <v>902</v>
      </c>
      <c r="C1103" s="4" t="s">
        <v>93</v>
      </c>
      <c r="D1103" s="4" t="s">
        <v>22308</v>
      </c>
      <c r="E1103" s="4" t="s">
        <v>14012</v>
      </c>
      <c r="F1103" s="4" t="s">
        <v>20978</v>
      </c>
      <c r="G1103" s="4" t="s">
        <v>22309</v>
      </c>
      <c r="H1103" s="4" t="n">
        <f aca="false">COUNTIF(Albums!$B$2:$B$2811,A1103)</f>
        <v>3</v>
      </c>
      <c r="I1103" s="2"/>
      <c r="J1103" s="2"/>
      <c r="K1103" s="4"/>
    </row>
    <row r="1104" customFormat="false" ht="15" hidden="false" customHeight="false" outlineLevel="0" collapsed="false">
      <c r="A1104" s="4" t="s">
        <v>12950</v>
      </c>
      <c r="B1104" s="4" t="s">
        <v>12953</v>
      </c>
      <c r="C1104" s="4" t="s">
        <v>887</v>
      </c>
      <c r="D1104" s="4" t="s">
        <v>21474</v>
      </c>
      <c r="E1104" s="4" t="s">
        <v>11394</v>
      </c>
      <c r="F1104" s="4" t="s">
        <v>20929</v>
      </c>
      <c r="G1104" s="4" t="s">
        <v>22310</v>
      </c>
      <c r="H1104" s="4" t="n">
        <f aca="false">COUNTIF(Albums!$B$2:$B$2811,A1104)</f>
        <v>5</v>
      </c>
      <c r="I1104" s="2"/>
      <c r="J1104" s="2"/>
      <c r="K1104" s="4"/>
    </row>
    <row r="1105" customFormat="false" ht="15" hidden="false" customHeight="false" outlineLevel="0" collapsed="false">
      <c r="A1105" s="4" t="s">
        <v>11316</v>
      </c>
      <c r="B1105" s="4" t="s">
        <v>10189</v>
      </c>
      <c r="C1105" s="4" t="s">
        <v>516</v>
      </c>
      <c r="D1105" s="4" t="s">
        <v>21705</v>
      </c>
      <c r="E1105" s="4" t="s">
        <v>11318</v>
      </c>
      <c r="F1105" s="4" t="s">
        <v>20929</v>
      </c>
      <c r="G1105" s="4" t="s">
        <v>22311</v>
      </c>
      <c r="H1105" s="4" t="n">
        <f aca="false">COUNTIF(Albums!$B$2:$B$2811,A1105)</f>
        <v>10</v>
      </c>
      <c r="I1105" s="2"/>
      <c r="J1105" s="2"/>
      <c r="K1105" s="4" t="s">
        <v>75</v>
      </c>
    </row>
    <row r="1106" customFormat="false" ht="15" hidden="false" customHeight="false" outlineLevel="0" collapsed="false">
      <c r="A1106" s="4" t="s">
        <v>1414</v>
      </c>
      <c r="B1106" s="4" t="s">
        <v>1417</v>
      </c>
      <c r="C1106" s="4" t="s">
        <v>753</v>
      </c>
      <c r="D1106" s="4" t="s">
        <v>22041</v>
      </c>
      <c r="E1106" s="4" t="s">
        <v>1045</v>
      </c>
      <c r="F1106" s="4" t="s">
        <v>20978</v>
      </c>
      <c r="G1106" s="4" t="s">
        <v>22312</v>
      </c>
      <c r="H1106" s="4" t="n">
        <f aca="false">COUNTIF(Albums!$B$2:$B$2811,A1106)</f>
        <v>3</v>
      </c>
      <c r="I1106" s="2"/>
      <c r="J1106" s="2"/>
      <c r="K1106" s="4"/>
    </row>
    <row r="1107" customFormat="false" ht="15" hidden="false" customHeight="false" outlineLevel="0" collapsed="false">
      <c r="A1107" s="4" t="s">
        <v>19103</v>
      </c>
      <c r="B1107" s="4" t="s">
        <v>19105</v>
      </c>
      <c r="C1107" s="4" t="s">
        <v>516</v>
      </c>
      <c r="D1107" s="4" t="s">
        <v>21278</v>
      </c>
      <c r="E1107" s="4" t="s">
        <v>11394</v>
      </c>
      <c r="F1107" s="4" t="s">
        <v>20929</v>
      </c>
      <c r="G1107" s="4" t="s">
        <v>19102</v>
      </c>
      <c r="H1107" s="4" t="n">
        <f aca="false">COUNTIF(Albums!$B$2:$B$2811,A1107)</f>
        <v>1</v>
      </c>
      <c r="I1107" s="2"/>
      <c r="J1107" s="2"/>
      <c r="K1107" s="4"/>
    </row>
    <row r="1108" customFormat="false" ht="15" hidden="false" customHeight="false" outlineLevel="0" collapsed="false">
      <c r="A1108" s="4" t="s">
        <v>8640</v>
      </c>
      <c r="B1108" s="4" t="s">
        <v>8642</v>
      </c>
      <c r="C1108" s="4" t="s">
        <v>45</v>
      </c>
      <c r="D1108" s="4" t="s">
        <v>21669</v>
      </c>
      <c r="E1108" s="4" t="s">
        <v>8469</v>
      </c>
      <c r="F1108" s="4" t="s">
        <v>20978</v>
      </c>
      <c r="G1108" s="4" t="s">
        <v>8639</v>
      </c>
      <c r="H1108" s="4" t="n">
        <f aca="false">COUNTIF(Albums!$B$2:$B$2811,A1108)</f>
        <v>1</v>
      </c>
      <c r="I1108" s="2"/>
      <c r="J1108" s="2"/>
      <c r="K1108" s="4"/>
    </row>
    <row r="1109" customFormat="false" ht="15" hidden="false" customHeight="false" outlineLevel="0" collapsed="false">
      <c r="A1109" s="4" t="s">
        <v>18691</v>
      </c>
      <c r="B1109" s="4" t="s">
        <v>16044</v>
      </c>
      <c r="C1109" s="4" t="s">
        <v>93</v>
      </c>
      <c r="D1109" s="4" t="s">
        <v>22313</v>
      </c>
      <c r="E1109" s="4" t="s">
        <v>18670</v>
      </c>
      <c r="F1109" s="4" t="s">
        <v>21186</v>
      </c>
      <c r="G1109" s="4" t="s">
        <v>22314</v>
      </c>
      <c r="H1109" s="4" t="n">
        <f aca="false">COUNTIF(Albums!$B$2:$B$2811,A1109)</f>
        <v>4</v>
      </c>
      <c r="I1109" s="2"/>
      <c r="J1109" s="2"/>
      <c r="K1109" s="4"/>
    </row>
    <row r="1110" customFormat="false" ht="15" hidden="false" customHeight="false" outlineLevel="0" collapsed="false">
      <c r="A1110" s="4" t="s">
        <v>10811</v>
      </c>
      <c r="B1110" s="4" t="s">
        <v>3963</v>
      </c>
      <c r="C1110" s="4" t="s">
        <v>516</v>
      </c>
      <c r="D1110" s="4" t="s">
        <v>22184</v>
      </c>
      <c r="E1110" s="4" t="s">
        <v>10766</v>
      </c>
      <c r="F1110" s="4" t="s">
        <v>20978</v>
      </c>
      <c r="G1110" s="4" t="s">
        <v>22315</v>
      </c>
      <c r="H1110" s="4" t="n">
        <f aca="false">COUNTIF(Albums!$B$2:$B$2811,A1110)</f>
        <v>3</v>
      </c>
      <c r="I1110" s="2"/>
      <c r="J1110" s="2"/>
      <c r="K1110" s="4" t="s">
        <v>75</v>
      </c>
    </row>
    <row r="1111" customFormat="false" ht="15" hidden="false" customHeight="false" outlineLevel="0" collapsed="false">
      <c r="A1111" s="4" t="s">
        <v>15780</v>
      </c>
      <c r="B1111" s="4" t="s">
        <v>15783</v>
      </c>
      <c r="C1111" s="4" t="s">
        <v>352</v>
      </c>
      <c r="D1111" s="4" t="s">
        <v>21518</v>
      </c>
      <c r="E1111" s="4" t="s">
        <v>15507</v>
      </c>
      <c r="F1111" s="4" t="s">
        <v>20978</v>
      </c>
      <c r="G1111" s="4" t="s">
        <v>22316</v>
      </c>
      <c r="H1111" s="4" t="n">
        <f aca="false">COUNTIF(Albums!$B$2:$B$2811,A1111)</f>
        <v>2</v>
      </c>
      <c r="I1111" s="2"/>
      <c r="J1111" s="2"/>
      <c r="K1111" s="4"/>
    </row>
    <row r="1112" customFormat="false" ht="15" hidden="false" customHeight="false" outlineLevel="0" collapsed="false">
      <c r="A1112" s="4" t="s">
        <v>20219</v>
      </c>
      <c r="B1112" s="4" t="s">
        <v>353</v>
      </c>
      <c r="C1112" s="4" t="s">
        <v>352</v>
      </c>
      <c r="D1112" s="4" t="s">
        <v>21330</v>
      </c>
      <c r="E1112" s="4" t="s">
        <v>14242</v>
      </c>
      <c r="F1112" s="4" t="s">
        <v>20929</v>
      </c>
      <c r="G1112" s="4" t="s">
        <v>22317</v>
      </c>
      <c r="H1112" s="4" t="n">
        <f aca="false">COUNTIF(Albums!$B$2:$B$2811,A1112)</f>
        <v>3</v>
      </c>
      <c r="I1112" s="2"/>
      <c r="J1112" s="2"/>
      <c r="K1112" s="4"/>
    </row>
    <row r="1113" customFormat="false" ht="15" hidden="false" customHeight="false" outlineLevel="0" collapsed="false">
      <c r="A1113" s="4" t="s">
        <v>15328</v>
      </c>
      <c r="B1113" s="4" t="s">
        <v>902</v>
      </c>
      <c r="C1113" s="4" t="s">
        <v>93</v>
      </c>
      <c r="D1113" s="4" t="s">
        <v>22124</v>
      </c>
      <c r="E1113" s="4" t="s">
        <v>14012</v>
      </c>
      <c r="F1113" s="4" t="s">
        <v>20978</v>
      </c>
      <c r="G1113" s="4" t="s">
        <v>22318</v>
      </c>
      <c r="H1113" s="4" t="n">
        <f aca="false">COUNTIF(Albums!$B$2:$B$2811,A1113)</f>
        <v>2</v>
      </c>
      <c r="I1113" s="2"/>
      <c r="J1113" s="2"/>
      <c r="K1113" s="4"/>
    </row>
    <row r="1114" customFormat="false" ht="15" hidden="false" customHeight="false" outlineLevel="0" collapsed="false">
      <c r="A1114" s="4" t="s">
        <v>11854</v>
      </c>
      <c r="B1114" s="4" t="s">
        <v>19049</v>
      </c>
      <c r="C1114" s="4" t="s">
        <v>753</v>
      </c>
      <c r="D1114" s="4" t="s">
        <v>21711</v>
      </c>
      <c r="E1114" s="4" t="s">
        <v>16811</v>
      </c>
      <c r="F1114" s="4" t="s">
        <v>20929</v>
      </c>
      <c r="G1114" s="4" t="s">
        <v>22319</v>
      </c>
      <c r="H1114" s="4" t="n">
        <f aca="false">COUNTIF(Albums!$B$2:$B$2811,A1114)</f>
        <v>2</v>
      </c>
      <c r="I1114" s="2"/>
      <c r="J1114" s="2"/>
      <c r="K1114" s="4"/>
    </row>
    <row r="1115" customFormat="false" ht="15" hidden="false" customHeight="false" outlineLevel="0" collapsed="false">
      <c r="A1115" s="4" t="s">
        <v>13477</v>
      </c>
      <c r="B1115" s="4" t="s">
        <v>316</v>
      </c>
      <c r="C1115" s="4" t="s">
        <v>753</v>
      </c>
      <c r="D1115" s="4" t="s">
        <v>22141</v>
      </c>
      <c r="E1115" s="4" t="s">
        <v>1687</v>
      </c>
      <c r="F1115" s="4" t="s">
        <v>20929</v>
      </c>
      <c r="G1115" s="4" t="s">
        <v>22320</v>
      </c>
      <c r="H1115" s="4" t="n">
        <f aca="false">COUNTIF(Albums!$B$2:$B$2811,A1115)</f>
        <v>4</v>
      </c>
      <c r="I1115" s="2"/>
      <c r="J1115" s="2"/>
      <c r="K1115" s="4"/>
    </row>
    <row r="1116" customFormat="false" ht="15" hidden="false" customHeight="false" outlineLevel="0" collapsed="false">
      <c r="A1116" s="4" t="s">
        <v>9651</v>
      </c>
      <c r="B1116" s="4" t="s">
        <v>353</v>
      </c>
      <c r="C1116" s="4" t="s">
        <v>352</v>
      </c>
      <c r="D1116" s="4" t="s">
        <v>22321</v>
      </c>
      <c r="E1116" s="4" t="s">
        <v>9653</v>
      </c>
      <c r="F1116" s="4" t="s">
        <v>20978</v>
      </c>
      <c r="G1116" s="4" t="s">
        <v>22322</v>
      </c>
      <c r="H1116" s="4" t="n">
        <f aca="false">COUNTIF(Albums!$B$2:$B$2811,A1116)</f>
        <v>14</v>
      </c>
      <c r="I1116" s="2"/>
      <c r="J1116" s="2"/>
      <c r="K1116" s="4" t="s">
        <v>75</v>
      </c>
    </row>
    <row r="1117" customFormat="false" ht="15" hidden="false" customHeight="false" outlineLevel="0" collapsed="false">
      <c r="A1117" s="4" t="s">
        <v>16714</v>
      </c>
      <c r="B1117" s="4" t="s">
        <v>316</v>
      </c>
      <c r="C1117" s="4" t="s">
        <v>753</v>
      </c>
      <c r="D1117" s="4" t="s">
        <v>21369</v>
      </c>
      <c r="E1117" s="4" t="s">
        <v>14242</v>
      </c>
      <c r="F1117" s="4" t="s">
        <v>20929</v>
      </c>
      <c r="G1117" s="4" t="s">
        <v>16713</v>
      </c>
      <c r="H1117" s="4" t="n">
        <f aca="false">COUNTIF(Albums!$B$2:$B$2811,A1117)</f>
        <v>1</v>
      </c>
      <c r="I1117" s="2"/>
      <c r="J1117" s="2"/>
      <c r="K1117" s="4"/>
    </row>
    <row r="1118" customFormat="false" ht="15" hidden="false" customHeight="false" outlineLevel="0" collapsed="false">
      <c r="A1118" s="4" t="s">
        <v>18422</v>
      </c>
      <c r="B1118" s="4" t="s">
        <v>18424</v>
      </c>
      <c r="C1118" s="4" t="s">
        <v>753</v>
      </c>
      <c r="D1118" s="4" t="s">
        <v>21270</v>
      </c>
      <c r="E1118" s="4" t="s">
        <v>11394</v>
      </c>
      <c r="F1118" s="4" t="s">
        <v>20929</v>
      </c>
      <c r="G1118" s="4" t="s">
        <v>18421</v>
      </c>
      <c r="H1118" s="4" t="n">
        <f aca="false">COUNTIF(Albums!$B$2:$B$2811,A1118)</f>
        <v>1</v>
      </c>
      <c r="I1118" s="2"/>
      <c r="J1118" s="2"/>
      <c r="K1118" s="4"/>
    </row>
    <row r="1119" customFormat="false" ht="15" hidden="false" customHeight="false" outlineLevel="0" collapsed="false">
      <c r="A1119" s="4" t="s">
        <v>11828</v>
      </c>
      <c r="B1119" s="4" t="s">
        <v>316</v>
      </c>
      <c r="C1119" s="4" t="s">
        <v>753</v>
      </c>
      <c r="D1119" s="4" t="s">
        <v>22141</v>
      </c>
      <c r="E1119" s="4" t="s">
        <v>11259</v>
      </c>
      <c r="F1119" s="4" t="s">
        <v>20929</v>
      </c>
      <c r="G1119" s="4" t="s">
        <v>22323</v>
      </c>
      <c r="H1119" s="4" t="n">
        <f aca="false">COUNTIF(Albums!$B$2:$B$2811,A1119)</f>
        <v>6</v>
      </c>
      <c r="I1119" s="2"/>
      <c r="J1119" s="2"/>
      <c r="K1119" s="4"/>
    </row>
    <row r="1120" customFormat="false" ht="15" hidden="false" customHeight="false" outlineLevel="0" collapsed="false">
      <c r="A1120" s="4" t="s">
        <v>14536</v>
      </c>
      <c r="B1120" s="4" t="s">
        <v>754</v>
      </c>
      <c r="C1120" s="4" t="s">
        <v>753</v>
      </c>
      <c r="D1120" s="4" t="s">
        <v>21292</v>
      </c>
      <c r="E1120" s="4" t="s">
        <v>9653</v>
      </c>
      <c r="F1120" s="4" t="s">
        <v>20978</v>
      </c>
      <c r="G1120" s="4" t="s">
        <v>14535</v>
      </c>
      <c r="H1120" s="4" t="n">
        <f aca="false">COUNTIF(Albums!$B$2:$B$2811,A1120)</f>
        <v>1</v>
      </c>
      <c r="I1120" s="2"/>
      <c r="J1120" s="2"/>
      <c r="K1120" s="4"/>
    </row>
    <row r="1121" customFormat="false" ht="15" hidden="false" customHeight="false" outlineLevel="0" collapsed="false">
      <c r="A1121" s="4" t="s">
        <v>15204</v>
      </c>
      <c r="B1121" s="4" t="s">
        <v>15207</v>
      </c>
      <c r="C1121" s="4" t="s">
        <v>352</v>
      </c>
      <c r="D1121" s="4" t="s">
        <v>21675</v>
      </c>
      <c r="E1121" s="4" t="s">
        <v>14012</v>
      </c>
      <c r="F1121" s="4" t="s">
        <v>20978</v>
      </c>
      <c r="G1121" s="4" t="s">
        <v>22324</v>
      </c>
      <c r="H1121" s="4" t="n">
        <f aca="false">COUNTIF(Albums!$B$2:$B$2811,A1121)</f>
        <v>3</v>
      </c>
      <c r="I1121" s="2"/>
      <c r="J1121" s="2"/>
      <c r="K1121" s="4"/>
    </row>
    <row r="1122" customFormat="false" ht="15" hidden="false" customHeight="false" outlineLevel="0" collapsed="false">
      <c r="A1122" s="4" t="s">
        <v>10542</v>
      </c>
      <c r="B1122" s="4" t="s">
        <v>131</v>
      </c>
      <c r="C1122" s="4" t="s">
        <v>45</v>
      </c>
      <c r="D1122" s="4" t="s">
        <v>22325</v>
      </c>
      <c r="E1122" s="4" t="s">
        <v>10381</v>
      </c>
      <c r="F1122" s="4" t="s">
        <v>20978</v>
      </c>
      <c r="G1122" s="4" t="s">
        <v>22326</v>
      </c>
      <c r="H1122" s="4" t="n">
        <f aca="false">COUNTIF(Albums!$B$2:$B$2811,A1122)</f>
        <v>5</v>
      </c>
      <c r="I1122" s="2"/>
      <c r="J1122" s="2"/>
      <c r="K1122" s="4"/>
    </row>
    <row r="1123" customFormat="false" ht="15" hidden="false" customHeight="false" outlineLevel="0" collapsed="false">
      <c r="A1123" s="4" t="s">
        <v>15894</v>
      </c>
      <c r="B1123" s="4" t="s">
        <v>15875</v>
      </c>
      <c r="C1123" s="4" t="s">
        <v>45</v>
      </c>
      <c r="D1123" s="4" t="s">
        <v>21705</v>
      </c>
      <c r="E1123" s="4" t="s">
        <v>15507</v>
      </c>
      <c r="F1123" s="4" t="s">
        <v>20978</v>
      </c>
      <c r="G1123" s="4" t="s">
        <v>22327</v>
      </c>
      <c r="H1123" s="4" t="n">
        <f aca="false">COUNTIF(Albums!$B$2:$B$2811,A1123)</f>
        <v>4</v>
      </c>
      <c r="I1123" s="2"/>
      <c r="J1123" s="2"/>
      <c r="K1123" s="4"/>
    </row>
    <row r="1124" customFormat="false" ht="15" hidden="false" customHeight="false" outlineLevel="0" collapsed="false">
      <c r="A1124" s="4" t="s">
        <v>6769</v>
      </c>
      <c r="B1124" s="4" t="s">
        <v>902</v>
      </c>
      <c r="C1124" s="4" t="s">
        <v>93</v>
      </c>
      <c r="D1124" s="4" t="s">
        <v>21921</v>
      </c>
      <c r="E1124" s="4" t="s">
        <v>6705</v>
      </c>
      <c r="F1124" s="4" t="s">
        <v>20978</v>
      </c>
      <c r="G1124" s="4" t="s">
        <v>22328</v>
      </c>
      <c r="H1124" s="4" t="n">
        <f aca="false">COUNTIF(Albums!$B$2:$B$2811,A1124)</f>
        <v>8</v>
      </c>
      <c r="I1124" s="2"/>
      <c r="J1124" s="2"/>
      <c r="K1124" s="4"/>
    </row>
    <row r="1125" customFormat="false" ht="15" hidden="false" customHeight="false" outlineLevel="0" collapsed="false">
      <c r="A1125" s="4" t="s">
        <v>7303</v>
      </c>
      <c r="B1125" s="4" t="s">
        <v>902</v>
      </c>
      <c r="C1125" s="4" t="s">
        <v>93</v>
      </c>
      <c r="D1125" s="4" t="s">
        <v>21338</v>
      </c>
      <c r="E1125" s="4" t="s">
        <v>7080</v>
      </c>
      <c r="F1125" s="4" t="s">
        <v>20978</v>
      </c>
      <c r="G1125" s="4" t="s">
        <v>7302</v>
      </c>
      <c r="H1125" s="4" t="n">
        <f aca="false">COUNTIF(Albums!$B$2:$B$2811,A1125)</f>
        <v>1</v>
      </c>
      <c r="I1125" s="2"/>
      <c r="J1125" s="2"/>
      <c r="K1125" s="4"/>
    </row>
    <row r="1126" customFormat="false" ht="15" hidden="false" customHeight="false" outlineLevel="0" collapsed="false">
      <c r="A1126" s="4" t="s">
        <v>13748</v>
      </c>
      <c r="B1126" s="4" t="s">
        <v>1855</v>
      </c>
      <c r="C1126" s="4" t="s">
        <v>93</v>
      </c>
      <c r="D1126" s="4" t="s">
        <v>22329</v>
      </c>
      <c r="E1126" s="4" t="s">
        <v>350</v>
      </c>
      <c r="F1126" s="4" t="s">
        <v>20978</v>
      </c>
      <c r="G1126" s="4" t="s">
        <v>22330</v>
      </c>
      <c r="H1126" s="4" t="n">
        <f aca="false">COUNTIF(Albums!$B$2:$B$2811,A1126)</f>
        <v>7</v>
      </c>
      <c r="I1126" s="2"/>
      <c r="J1126" s="2"/>
      <c r="K1126" s="4" t="s">
        <v>75</v>
      </c>
    </row>
    <row r="1127" customFormat="false" ht="15" hidden="false" customHeight="false" outlineLevel="0" collapsed="false">
      <c r="A1127" s="4" t="s">
        <v>18451</v>
      </c>
      <c r="B1127" s="4" t="s">
        <v>18454</v>
      </c>
      <c r="C1127" s="4" t="s">
        <v>753</v>
      </c>
      <c r="D1127" s="4" t="s">
        <v>21278</v>
      </c>
      <c r="E1127" s="4" t="s">
        <v>11394</v>
      </c>
      <c r="F1127" s="4" t="s">
        <v>20929</v>
      </c>
      <c r="G1127" s="4" t="s">
        <v>18450</v>
      </c>
      <c r="H1127" s="4" t="n">
        <f aca="false">COUNTIF(Albums!$B$2:$B$2811,A1127)</f>
        <v>1</v>
      </c>
      <c r="I1127" s="2"/>
      <c r="J1127" s="2"/>
      <c r="K1127" s="4"/>
    </row>
    <row r="1128" customFormat="false" ht="15" hidden="false" customHeight="false" outlineLevel="0" collapsed="false">
      <c r="A1128" s="4" t="s">
        <v>5345</v>
      </c>
      <c r="B1128" s="4" t="s">
        <v>1982</v>
      </c>
      <c r="C1128" s="4" t="s">
        <v>45</v>
      </c>
      <c r="D1128" s="4" t="s">
        <v>21327</v>
      </c>
      <c r="E1128" s="4" t="s">
        <v>5178</v>
      </c>
      <c r="F1128" s="4" t="s">
        <v>20978</v>
      </c>
      <c r="G1128" s="4" t="s">
        <v>5344</v>
      </c>
      <c r="H1128" s="4" t="n">
        <f aca="false">COUNTIF(Albums!$B$2:$B$2811,A1128)</f>
        <v>1</v>
      </c>
      <c r="I1128" s="2"/>
      <c r="J1128" s="2"/>
      <c r="K1128" s="4" t="s">
        <v>75</v>
      </c>
    </row>
    <row r="1129" customFormat="false" ht="15" hidden="false" customHeight="false" outlineLevel="0" collapsed="false">
      <c r="A1129" s="4" t="s">
        <v>17193</v>
      </c>
      <c r="B1129" s="4" t="s">
        <v>17196</v>
      </c>
      <c r="C1129" s="4" t="s">
        <v>45</v>
      </c>
      <c r="D1129" s="4" t="s">
        <v>21270</v>
      </c>
      <c r="E1129" s="4" t="s">
        <v>17094</v>
      </c>
      <c r="F1129" s="4" t="s">
        <v>21186</v>
      </c>
      <c r="G1129" s="4" t="s">
        <v>17192</v>
      </c>
      <c r="H1129" s="4" t="n">
        <f aca="false">COUNTIF(Albums!$B$2:$B$2811,A1129)</f>
        <v>1</v>
      </c>
      <c r="I1129" s="2"/>
      <c r="J1129" s="2"/>
      <c r="K1129" s="4"/>
    </row>
    <row r="1130" customFormat="false" ht="15" hidden="false" customHeight="false" outlineLevel="0" collapsed="false">
      <c r="A1130" s="4" t="s">
        <v>12929</v>
      </c>
      <c r="B1130" s="4" t="s">
        <v>12932</v>
      </c>
      <c r="C1130" s="4" t="s">
        <v>753</v>
      </c>
      <c r="D1130" s="4" t="s">
        <v>21672</v>
      </c>
      <c r="E1130" s="4" t="s">
        <v>11394</v>
      </c>
      <c r="F1130" s="4" t="s">
        <v>20929</v>
      </c>
      <c r="G1130" s="4" t="s">
        <v>22331</v>
      </c>
      <c r="H1130" s="4" t="n">
        <f aca="false">COUNTIF(Albums!$B$2:$B$2811,A1130)</f>
        <v>3</v>
      </c>
      <c r="I1130" s="2"/>
      <c r="J1130" s="2"/>
      <c r="K1130" s="4" t="s">
        <v>75</v>
      </c>
    </row>
    <row r="1131" customFormat="false" ht="15" hidden="false" customHeight="false" outlineLevel="0" collapsed="false">
      <c r="A1131" s="4" t="s">
        <v>19374</v>
      </c>
      <c r="B1131" s="4" t="s">
        <v>19376</v>
      </c>
      <c r="C1131" s="4" t="s">
        <v>45</v>
      </c>
      <c r="D1131" s="4" t="s">
        <v>21508</v>
      </c>
      <c r="E1131" s="4" t="s">
        <v>3378</v>
      </c>
      <c r="F1131" s="4" t="s">
        <v>20978</v>
      </c>
      <c r="G1131" s="4" t="s">
        <v>19373</v>
      </c>
      <c r="H1131" s="4" t="n">
        <f aca="false">COUNTIF(Albums!$B$2:$B$2811,A1131)</f>
        <v>1</v>
      </c>
      <c r="I1131" s="2"/>
      <c r="J1131" s="2"/>
      <c r="K1131" s="4"/>
    </row>
    <row r="1132" customFormat="false" ht="15" hidden="false" customHeight="false" outlineLevel="0" collapsed="false">
      <c r="A1132" s="4" t="s">
        <v>2033</v>
      </c>
      <c r="B1132" s="4" t="s">
        <v>2035</v>
      </c>
      <c r="C1132" s="4" t="s">
        <v>45</v>
      </c>
      <c r="D1132" s="4" t="s">
        <v>21755</v>
      </c>
      <c r="E1132" s="4" t="s">
        <v>1592</v>
      </c>
      <c r="F1132" s="4" t="s">
        <v>20978</v>
      </c>
      <c r="G1132" s="4" t="s">
        <v>2032</v>
      </c>
      <c r="H1132" s="4" t="n">
        <f aca="false">COUNTIF(Albums!$B$2:$B$2811,A1132)</f>
        <v>1</v>
      </c>
      <c r="I1132" s="2"/>
      <c r="J1132" s="2"/>
      <c r="K1132" s="4"/>
    </row>
    <row r="1133" customFormat="false" ht="15" hidden="false" customHeight="false" outlineLevel="0" collapsed="false">
      <c r="A1133" s="4" t="s">
        <v>3914</v>
      </c>
      <c r="B1133" s="4" t="s">
        <v>990</v>
      </c>
      <c r="C1133" s="4" t="s">
        <v>472</v>
      </c>
      <c r="D1133" s="4" t="s">
        <v>22071</v>
      </c>
      <c r="E1133" s="4" t="s">
        <v>3378</v>
      </c>
      <c r="F1133" s="4" t="s">
        <v>20978</v>
      </c>
      <c r="G1133" s="4" t="s">
        <v>22332</v>
      </c>
      <c r="H1133" s="4" t="n">
        <f aca="false">COUNTIF(Albums!$B$2:$B$2811,A1133)</f>
        <v>3</v>
      </c>
      <c r="I1133" s="2"/>
      <c r="J1133" s="2"/>
      <c r="K1133" s="4"/>
    </row>
    <row r="1134" customFormat="false" ht="15" hidden="false" customHeight="false" outlineLevel="0" collapsed="false">
      <c r="A1134" s="4" t="s">
        <v>18567</v>
      </c>
      <c r="B1134" s="4" t="s">
        <v>10674</v>
      </c>
      <c r="C1134" s="4" t="s">
        <v>887</v>
      </c>
      <c r="D1134" s="4" t="s">
        <v>22147</v>
      </c>
      <c r="E1134" s="4" t="s">
        <v>18569</v>
      </c>
      <c r="F1134" s="4" t="s">
        <v>21186</v>
      </c>
      <c r="G1134" s="4" t="s">
        <v>22333</v>
      </c>
      <c r="H1134" s="4" t="n">
        <f aca="false">COUNTIF(Albums!$B$2:$B$2811,A1134)</f>
        <v>3</v>
      </c>
      <c r="I1134" s="2"/>
      <c r="J1134" s="2"/>
      <c r="K1134" s="4"/>
    </row>
    <row r="1135" customFormat="false" ht="15" hidden="false" customHeight="false" outlineLevel="0" collapsed="false">
      <c r="A1135" s="4" t="s">
        <v>18151</v>
      </c>
      <c r="B1135" s="4" t="s">
        <v>16896</v>
      </c>
      <c r="C1135" s="4" t="s">
        <v>352</v>
      </c>
      <c r="D1135" s="4" t="s">
        <v>21270</v>
      </c>
      <c r="E1135" s="4" t="s">
        <v>16811</v>
      </c>
      <c r="F1135" s="4" t="s">
        <v>20929</v>
      </c>
      <c r="G1135" s="4" t="s">
        <v>18150</v>
      </c>
      <c r="H1135" s="4" t="n">
        <f aca="false">COUNTIF(Albums!$B$2:$B$2811,A1135)</f>
        <v>1</v>
      </c>
      <c r="I1135" s="2"/>
      <c r="J1135" s="2"/>
      <c r="K1135" s="4" t="s">
        <v>75</v>
      </c>
    </row>
    <row r="1136" customFormat="false" ht="15" hidden="false" customHeight="false" outlineLevel="0" collapsed="false">
      <c r="A1136" s="4" t="s">
        <v>16508</v>
      </c>
      <c r="B1136" s="4" t="s">
        <v>1993</v>
      </c>
      <c r="C1136" s="4" t="s">
        <v>753</v>
      </c>
      <c r="D1136" s="4" t="s">
        <v>21575</v>
      </c>
      <c r="E1136" s="4" t="s">
        <v>14242</v>
      </c>
      <c r="F1136" s="4" t="s">
        <v>20929</v>
      </c>
      <c r="G1136" s="4" t="s">
        <v>22334</v>
      </c>
      <c r="H1136" s="4" t="n">
        <f aca="false">COUNTIF(Albums!$B$2:$B$2811,A1136)</f>
        <v>11</v>
      </c>
      <c r="I1136" s="2"/>
      <c r="J1136" s="2"/>
      <c r="K1136" s="4"/>
    </row>
    <row r="1137" customFormat="false" ht="15" hidden="false" customHeight="false" outlineLevel="0" collapsed="false">
      <c r="A1137" s="4" t="s">
        <v>89</v>
      </c>
      <c r="B1137" s="4" t="s">
        <v>94</v>
      </c>
      <c r="C1137" s="4" t="s">
        <v>93</v>
      </c>
      <c r="D1137" s="4" t="s">
        <v>22335</v>
      </c>
      <c r="E1137" s="4" t="s">
        <v>43</v>
      </c>
      <c r="F1137" s="4" t="s">
        <v>20978</v>
      </c>
      <c r="G1137" s="4" t="s">
        <v>22336</v>
      </c>
      <c r="H1137" s="4" t="n">
        <f aca="false">COUNTIF(Albums!$B$2:$B$2811,A1137)</f>
        <v>2</v>
      </c>
      <c r="I1137" s="2"/>
      <c r="J1137" s="2"/>
      <c r="K1137" s="4"/>
    </row>
    <row r="1138" customFormat="false" ht="15" hidden="false" customHeight="false" outlineLevel="0" collapsed="false">
      <c r="A1138" s="4" t="s">
        <v>1025</v>
      </c>
      <c r="B1138" s="4" t="s">
        <v>1028</v>
      </c>
      <c r="C1138" s="4" t="s">
        <v>753</v>
      </c>
      <c r="D1138" s="4" t="s">
        <v>22337</v>
      </c>
      <c r="E1138" s="4" t="s">
        <v>470</v>
      </c>
      <c r="F1138" s="4" t="s">
        <v>20978</v>
      </c>
      <c r="G1138" s="4" t="s">
        <v>22338</v>
      </c>
      <c r="H1138" s="4" t="n">
        <f aca="false">COUNTIF(Albums!$B$2:$B$2811,A1138)</f>
        <v>2</v>
      </c>
      <c r="I1138" s="2"/>
      <c r="J1138" s="2"/>
      <c r="K1138" s="4"/>
    </row>
    <row r="1139" customFormat="false" ht="15" hidden="false" customHeight="false" outlineLevel="0" collapsed="false">
      <c r="A1139" s="4" t="s">
        <v>17268</v>
      </c>
      <c r="B1139" s="4" t="s">
        <v>17271</v>
      </c>
      <c r="C1139" s="4" t="s">
        <v>93</v>
      </c>
      <c r="D1139" s="4" t="s">
        <v>21270</v>
      </c>
      <c r="E1139" s="4" t="s">
        <v>17205</v>
      </c>
      <c r="F1139" s="4" t="s">
        <v>21186</v>
      </c>
      <c r="G1139" s="4" t="s">
        <v>17267</v>
      </c>
      <c r="H1139" s="4" t="n">
        <f aca="false">COUNTIF(Albums!$B$2:$B$2811,A1139)</f>
        <v>1</v>
      </c>
      <c r="I1139" s="2"/>
      <c r="J1139" s="2"/>
      <c r="K1139" s="4"/>
    </row>
    <row r="1140" customFormat="false" ht="15" hidden="false" customHeight="false" outlineLevel="0" collapsed="false">
      <c r="A1140" s="4" t="s">
        <v>7916</v>
      </c>
      <c r="B1140" s="4" t="s">
        <v>238</v>
      </c>
      <c r="C1140" s="4" t="s">
        <v>472</v>
      </c>
      <c r="D1140" s="4" t="s">
        <v>22339</v>
      </c>
      <c r="E1140" s="4" t="s">
        <v>7783</v>
      </c>
      <c r="F1140" s="4" t="s">
        <v>20978</v>
      </c>
      <c r="G1140" s="4" t="s">
        <v>7915</v>
      </c>
      <c r="H1140" s="4" t="n">
        <f aca="false">COUNTIF(Albums!$B$2:$B$2811,A1140)</f>
        <v>1</v>
      </c>
      <c r="I1140" s="2"/>
      <c r="J1140" s="2"/>
      <c r="K1140" s="4"/>
    </row>
    <row r="1141" customFormat="false" ht="15" hidden="false" customHeight="false" outlineLevel="0" collapsed="false">
      <c r="A1141" s="4" t="s">
        <v>2718</v>
      </c>
      <c r="B1141" s="4" t="s">
        <v>1565</v>
      </c>
      <c r="C1141" s="4" t="s">
        <v>472</v>
      </c>
      <c r="D1141" s="4" t="s">
        <v>22340</v>
      </c>
      <c r="E1141" s="4" t="s">
        <v>2721</v>
      </c>
      <c r="F1141" s="4" t="s">
        <v>20978</v>
      </c>
      <c r="G1141" s="4" t="s">
        <v>22341</v>
      </c>
      <c r="H1141" s="4" t="n">
        <f aca="false">COUNTIF(Albums!$B$2:$B$2811,A1141)</f>
        <v>5</v>
      </c>
      <c r="I1141" s="2"/>
      <c r="J1141" s="2"/>
      <c r="K1141" s="4"/>
    </row>
    <row r="1142" customFormat="false" ht="15" hidden="false" customHeight="false" outlineLevel="0" collapsed="false">
      <c r="A1142" s="4" t="s">
        <v>10681</v>
      </c>
      <c r="B1142" s="4" t="s">
        <v>10683</v>
      </c>
      <c r="C1142" s="4" t="s">
        <v>45</v>
      </c>
      <c r="D1142" s="4" t="s">
        <v>21353</v>
      </c>
      <c r="E1142" s="4" t="s">
        <v>10381</v>
      </c>
      <c r="F1142" s="4" t="s">
        <v>20978</v>
      </c>
      <c r="G1142" s="4" t="s">
        <v>22342</v>
      </c>
      <c r="H1142" s="4" t="n">
        <f aca="false">COUNTIF(Albums!$B$2:$B$2811,A1142)</f>
        <v>2</v>
      </c>
      <c r="I1142" s="2"/>
      <c r="J1142" s="2"/>
      <c r="K1142" s="4"/>
    </row>
    <row r="1143" customFormat="false" ht="15" hidden="false" customHeight="false" outlineLevel="0" collapsed="false">
      <c r="A1143" s="4" t="s">
        <v>789</v>
      </c>
      <c r="B1143" s="4" t="s">
        <v>791</v>
      </c>
      <c r="C1143" s="4" t="s">
        <v>753</v>
      </c>
      <c r="D1143" s="4" t="s">
        <v>22343</v>
      </c>
      <c r="E1143" s="4" t="s">
        <v>470</v>
      </c>
      <c r="F1143" s="4" t="s">
        <v>20978</v>
      </c>
      <c r="G1143" s="4" t="s">
        <v>22344</v>
      </c>
      <c r="H1143" s="4" t="n">
        <f aca="false">COUNTIF(Albums!$B$2:$B$2811,A1143)</f>
        <v>7</v>
      </c>
      <c r="I1143" s="2"/>
      <c r="J1143" s="2"/>
      <c r="K1143" s="4"/>
    </row>
    <row r="1144" customFormat="false" ht="15" hidden="false" customHeight="false" outlineLevel="0" collapsed="false">
      <c r="A1144" s="4" t="s">
        <v>17252</v>
      </c>
      <c r="B1144" s="4" t="s">
        <v>17255</v>
      </c>
      <c r="C1144" s="4" t="s">
        <v>93</v>
      </c>
      <c r="D1144" s="4" t="s">
        <v>21722</v>
      </c>
      <c r="E1144" s="4" t="s">
        <v>17205</v>
      </c>
      <c r="F1144" s="4" t="s">
        <v>21186</v>
      </c>
      <c r="G1144" s="4" t="s">
        <v>22345</v>
      </c>
      <c r="H1144" s="4" t="n">
        <f aca="false">COUNTIF(Albums!$B$2:$B$2811,A1144)</f>
        <v>2</v>
      </c>
      <c r="I1144" s="2"/>
      <c r="J1144" s="2"/>
      <c r="K1144" s="4"/>
    </row>
    <row r="1145" customFormat="false" ht="15" hidden="false" customHeight="false" outlineLevel="0" collapsed="false">
      <c r="A1145" s="4" t="s">
        <v>16032</v>
      </c>
      <c r="B1145" s="4" t="s">
        <v>16035</v>
      </c>
      <c r="C1145" s="4" t="s">
        <v>472</v>
      </c>
      <c r="D1145" s="4" t="s">
        <v>21270</v>
      </c>
      <c r="E1145" s="4" t="s">
        <v>15507</v>
      </c>
      <c r="F1145" s="4" t="s">
        <v>20978</v>
      </c>
      <c r="G1145" s="4" t="s">
        <v>16031</v>
      </c>
      <c r="H1145" s="4" t="n">
        <f aca="false">COUNTIF(Albums!$B$2:$B$2811,A1145)</f>
        <v>1</v>
      </c>
      <c r="I1145" s="2"/>
      <c r="J1145" s="2"/>
      <c r="K1145" s="4"/>
    </row>
    <row r="1146" customFormat="false" ht="15" hidden="false" customHeight="false" outlineLevel="0" collapsed="false">
      <c r="A1146" s="4" t="s">
        <v>15742</v>
      </c>
      <c r="B1146" s="4" t="s">
        <v>1993</v>
      </c>
      <c r="C1146" s="4" t="s">
        <v>753</v>
      </c>
      <c r="D1146" s="4" t="s">
        <v>21875</v>
      </c>
      <c r="E1146" s="4" t="s">
        <v>15507</v>
      </c>
      <c r="F1146" s="4" t="s">
        <v>20978</v>
      </c>
      <c r="G1146" s="4" t="s">
        <v>22346</v>
      </c>
      <c r="H1146" s="4" t="n">
        <f aca="false">COUNTIF(Albums!$B$2:$B$2811,A1146)</f>
        <v>2</v>
      </c>
      <c r="I1146" s="2"/>
      <c r="J1146" s="2"/>
      <c r="K1146" s="4"/>
    </row>
    <row r="1147" customFormat="false" ht="15" hidden="false" customHeight="false" outlineLevel="0" collapsed="false">
      <c r="A1147" s="4" t="s">
        <v>18138</v>
      </c>
      <c r="B1147" s="4" t="s">
        <v>131</v>
      </c>
      <c r="C1147" s="4" t="s">
        <v>45</v>
      </c>
      <c r="D1147" s="4" t="s">
        <v>21451</v>
      </c>
      <c r="E1147" s="4" t="s">
        <v>16811</v>
      </c>
      <c r="F1147" s="4" t="s">
        <v>20929</v>
      </c>
      <c r="G1147" s="4" t="s">
        <v>22347</v>
      </c>
      <c r="H1147" s="4" t="n">
        <f aca="false">COUNTIF(Albums!$B$2:$B$2811,A1147)</f>
        <v>2</v>
      </c>
      <c r="I1147" s="2"/>
      <c r="J1147" s="2"/>
      <c r="K1147" s="4"/>
    </row>
    <row r="1148" customFormat="false" ht="15" hidden="false" customHeight="false" outlineLevel="0" collapsed="false">
      <c r="A1148" s="4" t="s">
        <v>8762</v>
      </c>
      <c r="B1148" s="4" t="s">
        <v>4957</v>
      </c>
      <c r="C1148" s="4" t="s">
        <v>45</v>
      </c>
      <c r="D1148" s="4" t="s">
        <v>21459</v>
      </c>
      <c r="E1148" s="4" t="s">
        <v>8469</v>
      </c>
      <c r="F1148" s="4" t="s">
        <v>20978</v>
      </c>
      <c r="G1148" s="4" t="s">
        <v>8761</v>
      </c>
      <c r="H1148" s="4" t="n">
        <f aca="false">COUNTIF(Albums!$B$2:$B$2811,A1148)</f>
        <v>1</v>
      </c>
      <c r="I1148" s="2"/>
      <c r="J1148" s="2"/>
      <c r="K1148" s="4"/>
    </row>
  </sheetData>
  <autoFilter ref="A1:K1148"/>
  <dataValidations count="1">
    <dataValidation allowBlank="true" errorStyle="stop" operator="between" showDropDown="false" showErrorMessage="true" showInputMessage="false" sqref="C2:C2148" type="list">
      <formula1>Lists!$B$2:$B$12</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2" min="2" style="0" width="22"/>
    <col collapsed="false" customWidth="true" hidden="false" outlineLevel="0" max="3" min="3" style="0" width="12"/>
    <col collapsed="false" customWidth="true" hidden="false" outlineLevel="0" max="4" min="4" style="0" width="30"/>
    <col collapsed="false" customWidth="true" hidden="false" outlineLevel="0" max="5" min="5" style="0" width="44"/>
    <col collapsed="false" customWidth="true" hidden="false" outlineLevel="0" max="6" min="6" style="0" width="60"/>
    <col collapsed="false" customWidth="true" hidden="false" outlineLevel="0" max="7" min="7" style="0" width="10"/>
  </cols>
  <sheetData>
    <row r="1" customFormat="false" ht="23.85" hidden="false" customHeight="false" outlineLevel="0" collapsed="false">
      <c r="A1" s="3" t="s">
        <v>23</v>
      </c>
      <c r="B1" s="3" t="s">
        <v>22348</v>
      </c>
      <c r="C1" s="3" t="s">
        <v>14019</v>
      </c>
      <c r="D1" s="3" t="s">
        <v>20926</v>
      </c>
      <c r="E1" s="3" t="s">
        <v>22349</v>
      </c>
      <c r="F1" s="3" t="s">
        <v>22350</v>
      </c>
      <c r="G1" s="3" t="s">
        <v>22351</v>
      </c>
    </row>
  </sheetData>
  <autoFilter ref="A1:G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8"/>
    <col collapsed="false" customWidth="true" hidden="false" outlineLevel="0" max="2" min="2" style="0" width="20"/>
    <col collapsed="false" customWidth="true" hidden="false" outlineLevel="0" max="3" min="3" style="0" width="12"/>
    <col collapsed="false" customWidth="true" hidden="false" outlineLevel="0" max="4" min="4" style="0" width="30"/>
    <col collapsed="false" customWidth="true" hidden="false" outlineLevel="0" max="5" min="5" style="0" width="70"/>
    <col collapsed="false" customWidth="true" hidden="false" outlineLevel="0" max="6" min="6" style="0" width="9"/>
    <col collapsed="false" customWidth="true" hidden="false" outlineLevel="0" max="7" min="7" style="0" width="10"/>
  </cols>
  <sheetData>
    <row r="1" customFormat="false" ht="23.85" hidden="false" customHeight="false" outlineLevel="0" collapsed="false">
      <c r="A1" s="3" t="s">
        <v>15</v>
      </c>
      <c r="B1" s="3" t="s">
        <v>22</v>
      </c>
      <c r="C1" s="3" t="s">
        <v>22352</v>
      </c>
      <c r="D1" s="3" t="s">
        <v>22353</v>
      </c>
      <c r="E1" s="3" t="s">
        <v>22354</v>
      </c>
      <c r="F1" s="3" t="s">
        <v>32</v>
      </c>
      <c r="G1" s="3" t="s">
        <v>21264</v>
      </c>
    </row>
    <row r="2" customFormat="false" ht="15" hidden="false" customHeight="false" outlineLevel="0" collapsed="false">
      <c r="A2" s="4" t="s">
        <v>12127</v>
      </c>
      <c r="B2" s="4" t="s">
        <v>10056</v>
      </c>
      <c r="C2" s="4"/>
      <c r="D2" s="2"/>
      <c r="E2" s="2" t="s">
        <v>22355</v>
      </c>
      <c r="F2" s="4" t="s">
        <v>75</v>
      </c>
      <c r="G2" s="4" t="n">
        <f aca="false">COUNTIF(Albums!$F$2:$F$2811,A2&amp;"*")</f>
        <v>45</v>
      </c>
    </row>
    <row r="3" customFormat="false" ht="15" hidden="false" customHeight="false" outlineLevel="0" collapsed="false">
      <c r="A3" s="4" t="s">
        <v>11258</v>
      </c>
      <c r="B3" s="4" t="s">
        <v>10189</v>
      </c>
      <c r="C3" s="4"/>
      <c r="D3" s="2"/>
      <c r="E3" s="2" t="s">
        <v>22356</v>
      </c>
      <c r="F3" s="4" t="s">
        <v>75</v>
      </c>
      <c r="G3" s="4" t="n">
        <f aca="false">COUNTIF(Albums!$F$2:$F$2811,A3&amp;"*")</f>
        <v>20</v>
      </c>
    </row>
    <row r="4" customFormat="false" ht="15" hidden="false" customHeight="false" outlineLevel="0" collapsed="false">
      <c r="A4" s="4" t="s">
        <v>10137</v>
      </c>
      <c r="B4" s="4" t="s">
        <v>2719</v>
      </c>
      <c r="C4" s="4"/>
      <c r="D4" s="2"/>
      <c r="E4" s="2" t="s">
        <v>22357</v>
      </c>
      <c r="F4" s="4" t="s">
        <v>75</v>
      </c>
      <c r="G4" s="4" t="n">
        <f aca="false">COUNTIF(Albums!$F$2:$F$2811,A4&amp;"*")</f>
        <v>27</v>
      </c>
    </row>
    <row r="5" customFormat="false" ht="15" hidden="false" customHeight="false" outlineLevel="0" collapsed="false">
      <c r="A5" s="4" t="s">
        <v>10254</v>
      </c>
      <c r="B5" s="4" t="s">
        <v>287</v>
      </c>
      <c r="C5" s="4"/>
      <c r="D5" s="2"/>
      <c r="E5" s="2" t="s">
        <v>22358</v>
      </c>
      <c r="F5" s="4" t="s">
        <v>75</v>
      </c>
      <c r="G5" s="4" t="n">
        <f aca="false">COUNTIF(Albums!$F$2:$F$2811,A5&amp;"*")</f>
        <v>14</v>
      </c>
    </row>
    <row r="6" customFormat="false" ht="15" hidden="false" customHeight="false" outlineLevel="0" collapsed="false">
      <c r="A6" s="4" t="s">
        <v>11892</v>
      </c>
      <c r="B6" s="4" t="s">
        <v>1982</v>
      </c>
      <c r="C6" s="4"/>
      <c r="D6" s="2"/>
      <c r="E6" s="2" t="s">
        <v>22359</v>
      </c>
      <c r="F6" s="4" t="s">
        <v>75</v>
      </c>
      <c r="G6" s="4" t="n">
        <f aca="false">COUNTIF(Albums!$F$2:$F$2811,A6&amp;"*")</f>
        <v>8</v>
      </c>
    </row>
    <row r="7" customFormat="false" ht="15" hidden="false" customHeight="false" outlineLevel="0" collapsed="false">
      <c r="A7" s="4" t="s">
        <v>16624</v>
      </c>
      <c r="B7" s="4" t="s">
        <v>1770</v>
      </c>
      <c r="C7" s="4"/>
      <c r="D7" s="2"/>
      <c r="E7" s="2" t="s">
        <v>22360</v>
      </c>
      <c r="F7" s="4" t="s">
        <v>75</v>
      </c>
      <c r="G7" s="4" t="n">
        <f aca="false">COUNTIF(Albums!$F$2:$F$2811,A7&amp;"*")</f>
        <v>1</v>
      </c>
    </row>
    <row r="8" customFormat="false" ht="15" hidden="false" customHeight="false" outlineLevel="0" collapsed="false">
      <c r="A8" s="4" t="s">
        <v>11545</v>
      </c>
      <c r="B8" s="4" t="s">
        <v>2518</v>
      </c>
      <c r="C8" s="4"/>
      <c r="D8" s="2"/>
      <c r="E8" s="2" t="s">
        <v>22361</v>
      </c>
      <c r="F8" s="4" t="s">
        <v>75</v>
      </c>
      <c r="G8" s="4" t="n">
        <f aca="false">COUNTIF(Albums!$F$2:$F$2811,A8&amp;"*")</f>
        <v>24</v>
      </c>
    </row>
    <row r="9" customFormat="false" ht="15" hidden="false" customHeight="false" outlineLevel="0" collapsed="false">
      <c r="A9" s="4" t="s">
        <v>22362</v>
      </c>
      <c r="B9" s="4" t="s">
        <v>22363</v>
      </c>
      <c r="C9" s="4"/>
      <c r="D9" s="2"/>
      <c r="E9" s="2" t="s">
        <v>22364</v>
      </c>
      <c r="F9" s="4" t="s">
        <v>75</v>
      </c>
      <c r="G9" s="4" t="n">
        <f aca="false">COUNTIF(Albums!$F$2:$F$2811,A9&amp;"*")</f>
        <v>2</v>
      </c>
    </row>
    <row r="10" customFormat="false" ht="15" hidden="false" customHeight="false" outlineLevel="0" collapsed="false">
      <c r="A10" s="4" t="s">
        <v>11830</v>
      </c>
      <c r="B10" s="4" t="s">
        <v>22363</v>
      </c>
      <c r="C10" s="4"/>
      <c r="D10" s="2"/>
      <c r="E10" s="2" t="s">
        <v>22365</v>
      </c>
      <c r="F10" s="4" t="s">
        <v>75</v>
      </c>
      <c r="G10" s="4" t="n">
        <f aca="false">COUNTIF(Albums!$F$2:$F$2811,A10&amp;"*")</f>
        <v>9</v>
      </c>
    </row>
    <row r="11" customFormat="false" ht="15" hidden="false" customHeight="false" outlineLevel="0" collapsed="false">
      <c r="A11" s="4" t="s">
        <v>12513</v>
      </c>
      <c r="B11" s="4" t="s">
        <v>10491</v>
      </c>
      <c r="C11" s="4"/>
      <c r="D11" s="2"/>
      <c r="E11" s="2" t="s">
        <v>22366</v>
      </c>
      <c r="F11" s="4" t="s">
        <v>75</v>
      </c>
      <c r="G11" s="4" t="n">
        <f aca="false">COUNTIF(Albums!$F$2:$F$2811,A11&amp;"*")</f>
        <v>16</v>
      </c>
    </row>
    <row r="12" customFormat="false" ht="15" hidden="false" customHeight="false" outlineLevel="0" collapsed="false">
      <c r="A12" s="4" t="s">
        <v>481</v>
      </c>
      <c r="B12" s="4" t="s">
        <v>354</v>
      </c>
      <c r="C12" s="4"/>
      <c r="D12" s="2"/>
      <c r="E12" s="2" t="s">
        <v>22367</v>
      </c>
      <c r="F12" s="4" t="s">
        <v>75</v>
      </c>
      <c r="G12" s="4" t="n">
        <f aca="false">COUNTIF(Albums!$F$2:$F$2811,A12&amp;"*")</f>
        <v>74</v>
      </c>
    </row>
    <row r="13" customFormat="false" ht="15" hidden="false" customHeight="false" outlineLevel="0" collapsed="false">
      <c r="A13" s="4" t="s">
        <v>22368</v>
      </c>
      <c r="B13" s="4" t="s">
        <v>354</v>
      </c>
      <c r="C13" s="4"/>
      <c r="D13" s="2"/>
      <c r="E13" s="2" t="s">
        <v>22369</v>
      </c>
      <c r="F13" s="4" t="s">
        <v>75</v>
      </c>
      <c r="G13" s="4" t="n">
        <f aca="false">COUNTIF(Albums!$F$2:$F$2811,A13&amp;"*")</f>
        <v>47</v>
      </c>
    </row>
    <row r="14" customFormat="false" ht="23.85" hidden="false" customHeight="false" outlineLevel="0" collapsed="false">
      <c r="A14" s="4" t="s">
        <v>3252</v>
      </c>
      <c r="B14" s="4" t="s">
        <v>22370</v>
      </c>
      <c r="C14" s="4"/>
      <c r="D14" s="2"/>
      <c r="E14" s="2" t="s">
        <v>22371</v>
      </c>
      <c r="F14" s="4" t="s">
        <v>75</v>
      </c>
      <c r="G14" s="4" t="n">
        <f aca="false">COUNTIF(Albums!$F$2:$F$2811,A14&amp;"*")</f>
        <v>28</v>
      </c>
    </row>
    <row r="15" customFormat="false" ht="15" hidden="false" customHeight="false" outlineLevel="0" collapsed="false">
      <c r="A15" s="4" t="s">
        <v>22372</v>
      </c>
      <c r="B15" s="4" t="s">
        <v>3432</v>
      </c>
      <c r="C15" s="4"/>
      <c r="D15" s="2"/>
      <c r="E15" s="2" t="s">
        <v>22373</v>
      </c>
      <c r="F15" s="4" t="s">
        <v>75</v>
      </c>
      <c r="G15" s="4" t="n">
        <f aca="false">COUNTIF(Albums!$F$2:$F$2811,A15&amp;"*")</f>
        <v>8</v>
      </c>
    </row>
    <row r="16" customFormat="false" ht="15" hidden="false" customHeight="false" outlineLevel="0" collapsed="false">
      <c r="A16" s="4" t="s">
        <v>4507</v>
      </c>
      <c r="B16" s="4" t="s">
        <v>22374</v>
      </c>
      <c r="C16" s="4"/>
      <c r="D16" s="2"/>
      <c r="E16" s="2" t="s">
        <v>22375</v>
      </c>
      <c r="F16" s="4" t="s">
        <v>75</v>
      </c>
      <c r="G16" s="4" t="n">
        <f aca="false">COUNTIF(Albums!$F$2:$F$2811,A16&amp;"*")</f>
        <v>31</v>
      </c>
    </row>
  </sheetData>
  <autoFilter ref="A1:G1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6"/>
    <col collapsed="false" customWidth="true" hidden="false" outlineLevel="0" max="2" min="2" style="0" width="24"/>
    <col collapsed="false" customWidth="true" hidden="false" outlineLevel="0" max="3" min="3" style="0" width="70"/>
    <col collapsed="false" customWidth="true" hidden="false" outlineLevel="0" max="4" min="4" style="0" width="10"/>
  </cols>
  <sheetData>
    <row r="1" customFormat="false" ht="23.85" hidden="false" customHeight="false" outlineLevel="0" collapsed="false">
      <c r="A1" s="3" t="s">
        <v>22376</v>
      </c>
      <c r="B1" s="3" t="s">
        <v>22377</v>
      </c>
      <c r="C1" s="3" t="s">
        <v>20922</v>
      </c>
      <c r="D1" s="3" t="s">
        <v>22378</v>
      </c>
    </row>
    <row r="2" customFormat="false" ht="15" hidden="false" customHeight="false" outlineLevel="0" collapsed="false">
      <c r="A2" s="4" t="s">
        <v>22379</v>
      </c>
      <c r="B2" s="4" t="s">
        <v>22380</v>
      </c>
      <c r="C2" s="2" t="s">
        <v>22381</v>
      </c>
      <c r="D2" s="4" t="n">
        <f aca="false">COUNTIF(Albums!$O$2:$O$2811,"*"&amp;B2&amp;"*")</f>
        <v>462</v>
      </c>
    </row>
    <row r="3" customFormat="false" ht="15" hidden="false" customHeight="false" outlineLevel="0" collapsed="false">
      <c r="A3" s="4" t="s">
        <v>22379</v>
      </c>
      <c r="B3" s="4" t="s">
        <v>22382</v>
      </c>
      <c r="C3" s="2" t="s">
        <v>22383</v>
      </c>
      <c r="D3" s="4" t="n">
        <f aca="false">COUNTIF(Albums!$O$2:$O$2811,"*"&amp;B3&amp;"*")</f>
        <v>189</v>
      </c>
    </row>
    <row r="4" customFormat="false" ht="15" hidden="false" customHeight="false" outlineLevel="0" collapsed="false">
      <c r="A4" s="4" t="s">
        <v>22379</v>
      </c>
      <c r="B4" s="4" t="s">
        <v>22384</v>
      </c>
      <c r="C4" s="2" t="s">
        <v>22385</v>
      </c>
      <c r="D4" s="4" t="n">
        <f aca="false">COUNTIF(Albums!$O$2:$O$2811,"*"&amp;B4&amp;"*")</f>
        <v>92</v>
      </c>
    </row>
    <row r="5" customFormat="false" ht="15" hidden="false" customHeight="false" outlineLevel="0" collapsed="false">
      <c r="A5" s="4" t="s">
        <v>22379</v>
      </c>
      <c r="B5" s="4" t="s">
        <v>22386</v>
      </c>
      <c r="C5" s="2" t="s">
        <v>22387</v>
      </c>
      <c r="D5" s="4" t="n">
        <f aca="false">COUNTIF(Albums!$O$2:$O$2811,"*"&amp;B5&amp;"*")</f>
        <v>46</v>
      </c>
    </row>
    <row r="6" customFormat="false" ht="15" hidden="false" customHeight="false" outlineLevel="0" collapsed="false">
      <c r="A6" s="4" t="s">
        <v>22379</v>
      </c>
      <c r="B6" s="4" t="s">
        <v>22388</v>
      </c>
      <c r="C6" s="2" t="s">
        <v>22389</v>
      </c>
      <c r="D6" s="4" t="n">
        <f aca="false">COUNTIF(Albums!$O$2:$O$2811,"*"&amp;B6&amp;"*")</f>
        <v>108</v>
      </c>
    </row>
    <row r="7" customFormat="false" ht="15" hidden="false" customHeight="false" outlineLevel="0" collapsed="false">
      <c r="A7" s="4" t="s">
        <v>22379</v>
      </c>
      <c r="B7" s="4" t="s">
        <v>22390</v>
      </c>
      <c r="C7" s="2" t="s">
        <v>22391</v>
      </c>
      <c r="D7" s="4" t="n">
        <f aca="false">COUNTIF(Albums!$O$2:$O$2811,"*"&amp;B7&amp;"*")</f>
        <v>85</v>
      </c>
    </row>
    <row r="8" customFormat="false" ht="15" hidden="false" customHeight="false" outlineLevel="0" collapsed="false">
      <c r="A8" s="4" t="s">
        <v>22379</v>
      </c>
      <c r="B8" s="4" t="s">
        <v>22392</v>
      </c>
      <c r="C8" s="2" t="s">
        <v>22393</v>
      </c>
      <c r="D8" s="4" t="n">
        <f aca="false">COUNTIF(Albums!$O$2:$O$2811,"*"&amp;B8&amp;"*")</f>
        <v>133</v>
      </c>
    </row>
    <row r="9" customFormat="false" ht="15" hidden="false" customHeight="false" outlineLevel="0" collapsed="false">
      <c r="A9" s="4" t="s">
        <v>22379</v>
      </c>
      <c r="B9" s="4" t="s">
        <v>22394</v>
      </c>
      <c r="C9" s="2" t="s">
        <v>22395</v>
      </c>
      <c r="D9" s="4" t="n">
        <f aca="false">COUNTIF(Albums!$O$2:$O$2811,"*"&amp;B9&amp;"*")</f>
        <v>113</v>
      </c>
    </row>
    <row r="10" customFormat="false" ht="15" hidden="false" customHeight="false" outlineLevel="0" collapsed="false">
      <c r="A10" s="4" t="s">
        <v>22379</v>
      </c>
      <c r="B10" s="4" t="s">
        <v>22396</v>
      </c>
      <c r="C10" s="2" t="s">
        <v>22397</v>
      </c>
      <c r="D10" s="4" t="n">
        <f aca="false">COUNTIF(Albums!$O$2:$O$2811,"*"&amp;B10&amp;"*")</f>
        <v>183</v>
      </c>
    </row>
    <row r="11" customFormat="false" ht="15" hidden="false" customHeight="false" outlineLevel="0" collapsed="false">
      <c r="A11" s="4" t="s">
        <v>22379</v>
      </c>
      <c r="B11" s="4" t="s">
        <v>22398</v>
      </c>
      <c r="C11" s="2" t="s">
        <v>22399</v>
      </c>
      <c r="D11" s="4" t="n">
        <f aca="false">COUNTIF(Albums!$O$2:$O$2811,"*"&amp;B11&amp;"*")</f>
        <v>83</v>
      </c>
    </row>
    <row r="12" customFormat="false" ht="15" hidden="false" customHeight="false" outlineLevel="0" collapsed="false">
      <c r="A12" s="4" t="s">
        <v>22379</v>
      </c>
      <c r="B12" s="4" t="s">
        <v>22400</v>
      </c>
      <c r="C12" s="2" t="s">
        <v>22401</v>
      </c>
      <c r="D12" s="4" t="n">
        <f aca="false">COUNTIF(Albums!$O$2:$O$2811,"*"&amp;B12&amp;"*")</f>
        <v>136</v>
      </c>
    </row>
    <row r="13" customFormat="false" ht="15" hidden="false" customHeight="false" outlineLevel="0" collapsed="false">
      <c r="A13" s="4" t="s">
        <v>22379</v>
      </c>
      <c r="B13" s="4" t="s">
        <v>22402</v>
      </c>
      <c r="C13" s="2" t="s">
        <v>22403</v>
      </c>
      <c r="D13" s="4" t="n">
        <f aca="false">COUNTIF(Albums!$O$2:$O$2811,"*"&amp;B13&amp;"*")</f>
        <v>683</v>
      </c>
    </row>
    <row r="14" customFormat="false" ht="15" hidden="false" customHeight="false" outlineLevel="0" collapsed="false">
      <c r="A14" s="4" t="s">
        <v>22404</v>
      </c>
      <c r="B14" s="4" t="s">
        <v>22405</v>
      </c>
      <c r="C14" s="2" t="s">
        <v>22406</v>
      </c>
      <c r="D14" s="4" t="n">
        <f aca="false">COUNTIF(Albums!$O$2:$O$2811,"*"&amp;B14&amp;"*")</f>
        <v>114</v>
      </c>
    </row>
    <row r="15" customFormat="false" ht="15" hidden="false" customHeight="false" outlineLevel="0" collapsed="false">
      <c r="A15" s="4" t="s">
        <v>22404</v>
      </c>
      <c r="B15" s="4" t="s">
        <v>22407</v>
      </c>
      <c r="C15" s="2" t="s">
        <v>22408</v>
      </c>
      <c r="D15" s="4" t="n">
        <f aca="false">COUNTIF(Albums!$O$2:$O$2811,"*"&amp;B15&amp;"*")</f>
        <v>196</v>
      </c>
    </row>
    <row r="16" customFormat="false" ht="15" hidden="false" customHeight="false" outlineLevel="0" collapsed="false">
      <c r="A16" s="4" t="s">
        <v>22404</v>
      </c>
      <c r="B16" s="4" t="s">
        <v>22409</v>
      </c>
      <c r="C16" s="2" t="s">
        <v>22410</v>
      </c>
      <c r="D16" s="4" t="n">
        <f aca="false">COUNTIF(Albums!$O$2:$O$2811,"*"&amp;B16&amp;"*")</f>
        <v>398</v>
      </c>
    </row>
    <row r="17" customFormat="false" ht="15" hidden="false" customHeight="false" outlineLevel="0" collapsed="false">
      <c r="A17" s="4" t="s">
        <v>22404</v>
      </c>
      <c r="B17" s="4" t="s">
        <v>22411</v>
      </c>
      <c r="C17" s="2" t="s">
        <v>22412</v>
      </c>
      <c r="D17" s="4" t="n">
        <f aca="false">COUNTIF(Albums!$O$2:$O$2811,"*"&amp;B17&amp;"*")</f>
        <v>305</v>
      </c>
    </row>
    <row r="18" customFormat="false" ht="15" hidden="false" customHeight="false" outlineLevel="0" collapsed="false">
      <c r="A18" s="4" t="s">
        <v>22404</v>
      </c>
      <c r="B18" s="4" t="s">
        <v>22413</v>
      </c>
      <c r="C18" s="2" t="s">
        <v>22414</v>
      </c>
      <c r="D18" s="4" t="n">
        <f aca="false">COUNTIF(Albums!$O$2:$O$2811,"*"&amp;B18&amp;"*")</f>
        <v>171</v>
      </c>
    </row>
    <row r="19" customFormat="false" ht="15" hidden="false" customHeight="false" outlineLevel="0" collapsed="false">
      <c r="A19" s="4" t="s">
        <v>22404</v>
      </c>
      <c r="B19" s="4" t="s">
        <v>22415</v>
      </c>
      <c r="C19" s="2" t="s">
        <v>22416</v>
      </c>
      <c r="D19" s="4" t="n">
        <f aca="false">COUNTIF(Albums!$O$2:$O$2811,"*"&amp;B19&amp;"*")</f>
        <v>321</v>
      </c>
    </row>
    <row r="20" customFormat="false" ht="15" hidden="false" customHeight="false" outlineLevel="0" collapsed="false">
      <c r="A20" s="4" t="s">
        <v>22404</v>
      </c>
      <c r="B20" s="4" t="s">
        <v>22417</v>
      </c>
      <c r="C20" s="2" t="s">
        <v>22418</v>
      </c>
      <c r="D20" s="4" t="n">
        <f aca="false">COUNTIF(Albums!$O$2:$O$2811,"*"&amp;B20&amp;"*")</f>
        <v>176</v>
      </c>
    </row>
    <row r="21" customFormat="false" ht="15" hidden="false" customHeight="false" outlineLevel="0" collapsed="false">
      <c r="A21" s="4" t="s">
        <v>22419</v>
      </c>
      <c r="B21" s="4" t="s">
        <v>22420</v>
      </c>
      <c r="C21" s="2" t="s">
        <v>22421</v>
      </c>
      <c r="D21" s="4" t="n">
        <f aca="false">COUNTIF(Albums!$O$2:$O$2811,"*"&amp;B21&amp;"*")</f>
        <v>379</v>
      </c>
    </row>
    <row r="22" customFormat="false" ht="15" hidden="false" customHeight="false" outlineLevel="0" collapsed="false">
      <c r="A22" s="4" t="s">
        <v>22419</v>
      </c>
      <c r="B22" s="4" t="s">
        <v>22422</v>
      </c>
      <c r="C22" s="2" t="s">
        <v>22423</v>
      </c>
      <c r="D22" s="4" t="n">
        <f aca="false">COUNTIF(Albums!$O$2:$O$2811,"*"&amp;B22&amp;"*")</f>
        <v>1202</v>
      </c>
    </row>
    <row r="23" customFormat="false" ht="15" hidden="false" customHeight="false" outlineLevel="0" collapsed="false">
      <c r="A23" s="4" t="s">
        <v>22419</v>
      </c>
      <c r="B23" s="4" t="s">
        <v>22424</v>
      </c>
      <c r="C23" s="2" t="s">
        <v>22425</v>
      </c>
      <c r="D23" s="4" t="n">
        <f aca="false">COUNTIF(Albums!$O$2:$O$2811,"*"&amp;B23&amp;"*")</f>
        <v>229</v>
      </c>
    </row>
    <row r="24" customFormat="false" ht="15" hidden="false" customHeight="false" outlineLevel="0" collapsed="false">
      <c r="A24" s="4" t="s">
        <v>22419</v>
      </c>
      <c r="B24" s="4" t="s">
        <v>22426</v>
      </c>
      <c r="C24" s="2" t="s">
        <v>22427</v>
      </c>
      <c r="D24" s="4" t="n">
        <f aca="false">COUNTIF(Albums!$O$2:$O$2811,"*"&amp;B24&amp;"*")</f>
        <v>300</v>
      </c>
    </row>
    <row r="25" customFormat="false" ht="15" hidden="false" customHeight="false" outlineLevel="0" collapsed="false">
      <c r="A25" s="4" t="s">
        <v>22419</v>
      </c>
      <c r="B25" s="4" t="s">
        <v>22428</v>
      </c>
      <c r="C25" s="2" t="s">
        <v>22429</v>
      </c>
      <c r="D25" s="4" t="n">
        <f aca="false">COUNTIF(Albums!$O$2:$O$2811,"*"&amp;B25&amp;"*")</f>
        <v>455</v>
      </c>
    </row>
    <row r="26" customFormat="false" ht="15" hidden="false" customHeight="false" outlineLevel="0" collapsed="false">
      <c r="A26" s="4" t="s">
        <v>22419</v>
      </c>
      <c r="B26" s="4" t="s">
        <v>22430</v>
      </c>
      <c r="C26" s="2" t="s">
        <v>22431</v>
      </c>
      <c r="D26" s="4" t="n">
        <f aca="false">COUNTIF(Albums!$O$2:$O$2811,"*"&amp;B26&amp;"*")</f>
        <v>79</v>
      </c>
    </row>
    <row r="27" customFormat="false" ht="15" hidden="false" customHeight="false" outlineLevel="0" collapsed="false">
      <c r="A27" s="4" t="s">
        <v>22419</v>
      </c>
      <c r="B27" s="4" t="s">
        <v>22432</v>
      </c>
      <c r="C27" s="2" t="s">
        <v>22433</v>
      </c>
      <c r="D27" s="4" t="n">
        <f aca="false">COUNTIF(Albums!$O$2:$O$2811,"*"&amp;B27&amp;"*")</f>
        <v>796</v>
      </c>
    </row>
    <row r="28" customFormat="false" ht="15" hidden="false" customHeight="false" outlineLevel="0" collapsed="false">
      <c r="A28" s="4" t="s">
        <v>22419</v>
      </c>
      <c r="B28" s="4" t="s">
        <v>22434</v>
      </c>
      <c r="C28" s="2" t="s">
        <v>22435</v>
      </c>
      <c r="D28" s="4" t="n">
        <f aca="false">COUNTIF(Albums!$O$2:$O$2811,"*"&amp;B28&amp;"*")</f>
        <v>178</v>
      </c>
    </row>
    <row r="29" customFormat="false" ht="15" hidden="false" customHeight="false" outlineLevel="0" collapsed="false">
      <c r="A29" s="4" t="s">
        <v>22436</v>
      </c>
      <c r="B29" s="4" t="s">
        <v>22437</v>
      </c>
      <c r="C29" s="2" t="s">
        <v>22438</v>
      </c>
      <c r="D29" s="4" t="n">
        <f aca="false">COUNTIF(Albums!$O$2:$O$2811,"*"&amp;B29&amp;"*")</f>
        <v>313</v>
      </c>
    </row>
    <row r="30" customFormat="false" ht="15" hidden="false" customHeight="false" outlineLevel="0" collapsed="false">
      <c r="A30" s="4" t="s">
        <v>22436</v>
      </c>
      <c r="B30" s="4" t="s">
        <v>22439</v>
      </c>
      <c r="C30" s="2" t="s">
        <v>22440</v>
      </c>
      <c r="D30" s="4" t="n">
        <f aca="false">COUNTIF(Albums!$O$2:$O$2811,"*"&amp;B30&amp;"*")</f>
        <v>1416</v>
      </c>
    </row>
    <row r="31" customFormat="false" ht="15" hidden="false" customHeight="false" outlineLevel="0" collapsed="false">
      <c r="A31" s="4" t="s">
        <v>22436</v>
      </c>
      <c r="B31" s="4" t="s">
        <v>22441</v>
      </c>
      <c r="C31" s="2" t="s">
        <v>22442</v>
      </c>
      <c r="D31" s="4" t="n">
        <f aca="false">COUNTIF(Albums!$O$2:$O$2811,"*"&amp;B31&amp;"*")</f>
        <v>105</v>
      </c>
    </row>
    <row r="32" customFormat="false" ht="15" hidden="false" customHeight="false" outlineLevel="0" collapsed="false">
      <c r="A32" s="4" t="s">
        <v>22436</v>
      </c>
      <c r="B32" s="4" t="s">
        <v>22443</v>
      </c>
      <c r="C32" s="2" t="s">
        <v>22444</v>
      </c>
      <c r="D32" s="4" t="n">
        <f aca="false">COUNTIF(Albums!$O$2:$O$2811,"*"&amp;B32&amp;"*")</f>
        <v>331</v>
      </c>
    </row>
    <row r="33" customFormat="false" ht="15" hidden="false" customHeight="false" outlineLevel="0" collapsed="false">
      <c r="A33" s="4" t="s">
        <v>22436</v>
      </c>
      <c r="B33" s="4" t="s">
        <v>22445</v>
      </c>
      <c r="C33" s="2" t="s">
        <v>22446</v>
      </c>
      <c r="D33" s="4" t="n">
        <f aca="false">COUNTIF(Albums!$O$2:$O$2811,"*"&amp;B33&amp;"*")</f>
        <v>20</v>
      </c>
    </row>
    <row r="34" customFormat="false" ht="15" hidden="false" customHeight="false" outlineLevel="0" collapsed="false">
      <c r="A34" s="4" t="s">
        <v>22436</v>
      </c>
      <c r="B34" s="4" t="s">
        <v>22447</v>
      </c>
      <c r="C34" s="2" t="s">
        <v>22448</v>
      </c>
      <c r="D34" s="4" t="n">
        <f aca="false">COUNTIF(Albums!$O$2:$O$2811,"*"&amp;B34&amp;"*")</f>
        <v>102</v>
      </c>
    </row>
    <row r="35" customFormat="false" ht="15" hidden="false" customHeight="false" outlineLevel="0" collapsed="false">
      <c r="A35" s="4" t="s">
        <v>22436</v>
      </c>
      <c r="B35" s="4" t="s">
        <v>22449</v>
      </c>
      <c r="C35" s="2" t="s">
        <v>22450</v>
      </c>
      <c r="D35" s="4" t="n">
        <f aca="false">COUNTIF(Albums!$O$2:$O$2811,"*"&amp;B35&amp;"*")</f>
        <v>477</v>
      </c>
    </row>
    <row r="36" customFormat="false" ht="15" hidden="false" customHeight="false" outlineLevel="0" collapsed="false">
      <c r="A36" s="4" t="s">
        <v>22436</v>
      </c>
      <c r="B36" s="4" t="s">
        <v>22451</v>
      </c>
      <c r="C36" s="2" t="s">
        <v>22452</v>
      </c>
      <c r="D36" s="4" t="n">
        <f aca="false">COUNTIF(Albums!$O$2:$O$2811,"*"&amp;B36&amp;"*")</f>
        <v>155</v>
      </c>
    </row>
    <row r="37" customFormat="false" ht="15" hidden="false" customHeight="false" outlineLevel="0" collapsed="false">
      <c r="A37" s="4" t="s">
        <v>22436</v>
      </c>
      <c r="B37" s="4" t="s">
        <v>22453</v>
      </c>
      <c r="C37" s="2" t="s">
        <v>22454</v>
      </c>
      <c r="D37" s="4" t="n">
        <f aca="false">COUNTIF(Albums!$O$2:$O$2811,"*"&amp;B37&amp;"*")</f>
        <v>324</v>
      </c>
    </row>
    <row r="38" customFormat="false" ht="15" hidden="false" customHeight="false" outlineLevel="0" collapsed="false">
      <c r="A38" s="4" t="s">
        <v>22436</v>
      </c>
      <c r="B38" s="4" t="s">
        <v>22455</v>
      </c>
      <c r="C38" s="2" t="s">
        <v>22456</v>
      </c>
      <c r="D38" s="4" t="n">
        <f aca="false">COUNTIF(Albums!$O$2:$O$2811,"*"&amp;B38&amp;"*")</f>
        <v>167</v>
      </c>
    </row>
    <row r="39" customFormat="false" ht="15" hidden="false" customHeight="false" outlineLevel="0" collapsed="false">
      <c r="A39" s="4" t="s">
        <v>22436</v>
      </c>
      <c r="B39" s="4" t="s">
        <v>22457</v>
      </c>
      <c r="C39" s="2" t="s">
        <v>22458</v>
      </c>
      <c r="D39" s="4" t="n">
        <f aca="false">COUNTIF(Albums!$O$2:$O$2811,"*"&amp;B39&amp;"*")</f>
        <v>249</v>
      </c>
    </row>
    <row r="40" customFormat="false" ht="15" hidden="false" customHeight="false" outlineLevel="0" collapsed="false">
      <c r="A40" s="4" t="s">
        <v>22459</v>
      </c>
      <c r="B40" s="4" t="s">
        <v>22460</v>
      </c>
      <c r="C40" s="2" t="s">
        <v>22461</v>
      </c>
      <c r="D40" s="4" t="n">
        <f aca="false">COUNTIF(Albums!$O$2:$O$2811,"*"&amp;B40&amp;"*")</f>
        <v>325</v>
      </c>
    </row>
    <row r="41" customFormat="false" ht="15" hidden="false" customHeight="false" outlineLevel="0" collapsed="false">
      <c r="A41" s="4" t="s">
        <v>22459</v>
      </c>
      <c r="B41" s="4" t="s">
        <v>22462</v>
      </c>
      <c r="C41" s="2" t="s">
        <v>22463</v>
      </c>
      <c r="D41" s="4" t="n">
        <f aca="false">COUNTIF(Albums!$O$2:$O$2811,"*"&amp;B41&amp;"*")</f>
        <v>74</v>
      </c>
    </row>
    <row r="42" customFormat="false" ht="15" hidden="false" customHeight="false" outlineLevel="0" collapsed="false">
      <c r="A42" s="4" t="s">
        <v>22459</v>
      </c>
      <c r="B42" s="4" t="s">
        <v>22464</v>
      </c>
      <c r="C42" s="2" t="s">
        <v>22465</v>
      </c>
      <c r="D42" s="4" t="n">
        <f aca="false">COUNTIF(Albums!$O$2:$O$2811,"*"&amp;B42&amp;"*")</f>
        <v>55</v>
      </c>
    </row>
    <row r="43" customFormat="false" ht="15" hidden="false" customHeight="false" outlineLevel="0" collapsed="false">
      <c r="A43" s="4" t="s">
        <v>22459</v>
      </c>
      <c r="B43" s="4" t="s">
        <v>22466</v>
      </c>
      <c r="C43" s="2" t="s">
        <v>22467</v>
      </c>
      <c r="D43" s="4" t="n">
        <f aca="false">COUNTIF(Albums!$O$2:$O$2811,"*"&amp;B43&amp;"*")</f>
        <v>117</v>
      </c>
    </row>
    <row r="44" customFormat="false" ht="15" hidden="false" customHeight="false" outlineLevel="0" collapsed="false">
      <c r="A44" s="4" t="s">
        <v>22459</v>
      </c>
      <c r="B44" s="4" t="s">
        <v>22468</v>
      </c>
      <c r="C44" s="2" t="s">
        <v>22469</v>
      </c>
      <c r="D44" s="4" t="n">
        <f aca="false">COUNTIF(Albums!$O$2:$O$2811,"*"&amp;B44&amp;"*")</f>
        <v>135</v>
      </c>
    </row>
    <row r="45" customFormat="false" ht="15" hidden="false" customHeight="false" outlineLevel="0" collapsed="false">
      <c r="A45" s="4" t="s">
        <v>22470</v>
      </c>
      <c r="B45" s="4" t="s">
        <v>22471</v>
      </c>
      <c r="C45" s="2" t="s">
        <v>22472</v>
      </c>
      <c r="D45" s="4" t="n">
        <f aca="false">COUNTIF(Albums!$O$2:$O$2811,"*"&amp;B45&amp;"*")</f>
        <v>229</v>
      </c>
    </row>
    <row r="46" customFormat="false" ht="15" hidden="false" customHeight="false" outlineLevel="0" collapsed="false">
      <c r="A46" s="4" t="s">
        <v>22470</v>
      </c>
      <c r="B46" s="4" t="s">
        <v>22473</v>
      </c>
      <c r="C46" s="2" t="s">
        <v>22474</v>
      </c>
      <c r="D46" s="4" t="n">
        <f aca="false">COUNTIF(Albums!$O$2:$O$2811,"*"&amp;B46&amp;"*")</f>
        <v>70</v>
      </c>
    </row>
    <row r="47" customFormat="false" ht="15" hidden="false" customHeight="false" outlineLevel="0" collapsed="false">
      <c r="A47" s="4" t="s">
        <v>22470</v>
      </c>
      <c r="B47" s="4" t="s">
        <v>22475</v>
      </c>
      <c r="C47" s="2" t="s">
        <v>22476</v>
      </c>
      <c r="D47" s="4" t="n">
        <f aca="false">COUNTIF(Albums!$O$2:$O$2811,"*"&amp;B47&amp;"*")</f>
        <v>425</v>
      </c>
    </row>
    <row r="48" customFormat="false" ht="15" hidden="false" customHeight="false" outlineLevel="0" collapsed="false">
      <c r="A48" s="4" t="s">
        <v>22470</v>
      </c>
      <c r="B48" s="4" t="s">
        <v>22477</v>
      </c>
      <c r="C48" s="2" t="s">
        <v>22478</v>
      </c>
      <c r="D48" s="4" t="n">
        <f aca="false">COUNTIF(Albums!$O$2:$O$2811,"*"&amp;B48&amp;"*")</f>
        <v>686</v>
      </c>
    </row>
    <row r="49" customFormat="false" ht="15" hidden="false" customHeight="false" outlineLevel="0" collapsed="false">
      <c r="A49" s="4" t="s">
        <v>22470</v>
      </c>
      <c r="B49" s="4" t="s">
        <v>22479</v>
      </c>
      <c r="C49" s="2" t="s">
        <v>22480</v>
      </c>
      <c r="D49" s="4" t="n">
        <f aca="false">COUNTIF(Albums!$O$2:$O$2811,"*"&amp;B49&amp;"*")</f>
        <v>275</v>
      </c>
    </row>
    <row r="50" customFormat="false" ht="15" hidden="false" customHeight="false" outlineLevel="0" collapsed="false">
      <c r="A50" s="4" t="s">
        <v>22470</v>
      </c>
      <c r="B50" s="4" t="s">
        <v>22481</v>
      </c>
      <c r="C50" s="2" t="s">
        <v>22482</v>
      </c>
      <c r="D50" s="4" t="n">
        <f aca="false">COUNTIF(Albums!$O$2:$O$2811,"*"&amp;B50&amp;"*")</f>
        <v>360</v>
      </c>
    </row>
    <row r="51" customFormat="false" ht="15" hidden="false" customHeight="false" outlineLevel="0" collapsed="false">
      <c r="A51" s="4" t="s">
        <v>22470</v>
      </c>
      <c r="B51" s="4" t="s">
        <v>22483</v>
      </c>
      <c r="C51" s="2" t="s">
        <v>22484</v>
      </c>
      <c r="D51" s="4" t="n">
        <f aca="false">COUNTIF(Albums!$O$2:$O$2811,"*"&amp;B51&amp;"*")</f>
        <v>100</v>
      </c>
    </row>
  </sheetData>
  <autoFilter ref="A1:D51"/>
  <dataValidations count="1">
    <dataValidation allowBlank="true" errorStyle="stop" operator="between" showDropDown="false" showErrorMessage="true" showInputMessage="false" sqref="A2:A1051" type="list">
      <formula1>"Instruments,Guitar,Voice,Writing,Production,Mood"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2" min="2" style="0" width="6"/>
    <col collapsed="false" customWidth="true" hidden="false" outlineLevel="0" max="3" min="3" style="0" width="9"/>
    <col collapsed="false" customWidth="true" hidden="false" outlineLevel="0" max="4" min="4" style="0" width="24"/>
    <col collapsed="false" customWidth="true" hidden="false" outlineLevel="0" max="5" min="5" style="0" width="30"/>
    <col collapsed="false" customWidth="true" hidden="false" outlineLevel="0" max="6" min="6" style="0" width="7"/>
    <col collapsed="false" customWidth="true" hidden="false" outlineLevel="0" max="7" min="7" style="0" width="30"/>
    <col collapsed="false" customWidth="true" hidden="false" outlineLevel="0" max="8" min="8" style="0" width="80"/>
  </cols>
  <sheetData>
    <row r="1" customFormat="false" ht="15" hidden="false" customHeight="false" outlineLevel="0" collapsed="false">
      <c r="A1" s="3" t="s">
        <v>22485</v>
      </c>
      <c r="B1" s="3" t="s">
        <v>22486</v>
      </c>
      <c r="C1" s="3" t="s">
        <v>22487</v>
      </c>
      <c r="D1" s="3" t="s">
        <v>11</v>
      </c>
      <c r="E1" s="3" t="s">
        <v>12</v>
      </c>
      <c r="F1" s="3" t="s">
        <v>13</v>
      </c>
      <c r="G1" s="3" t="s">
        <v>20920</v>
      </c>
      <c r="H1" s="3" t="s">
        <v>22488</v>
      </c>
    </row>
  </sheetData>
  <autoFilter ref="A1:H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40"/>
    <col collapsed="false" customWidth="true" hidden="false" outlineLevel="0" max="3" min="3" style="0" width="9"/>
    <col collapsed="false" customWidth="true" hidden="false" outlineLevel="0" max="4" min="4" style="0" width="30"/>
    <col collapsed="false" customWidth="true" hidden="false" outlineLevel="0" max="5" min="5" style="0" width="80"/>
    <col collapsed="false" customWidth="true" hidden="false" outlineLevel="0" max="6" min="6" style="0" width="16"/>
  </cols>
  <sheetData>
    <row r="1" customFormat="false" ht="15" hidden="false" customHeight="false" outlineLevel="0" collapsed="false">
      <c r="A1" s="3" t="s">
        <v>22489</v>
      </c>
      <c r="B1" s="3" t="s">
        <v>22490</v>
      </c>
      <c r="C1" s="3" t="s">
        <v>22487</v>
      </c>
      <c r="D1" s="3" t="s">
        <v>22491</v>
      </c>
      <c r="E1" s="3" t="s">
        <v>22492</v>
      </c>
      <c r="F1" s="3" t="s">
        <v>22493</v>
      </c>
    </row>
    <row r="2" customFormat="false" ht="23.85" hidden="false" customHeight="false" outlineLevel="0" collapsed="false">
      <c r="A2" s="4" t="n">
        <v>1</v>
      </c>
      <c r="B2" s="2" t="s">
        <v>22494</v>
      </c>
      <c r="C2" s="4" t="s">
        <v>38</v>
      </c>
      <c r="D2" s="2" t="s">
        <v>22495</v>
      </c>
      <c r="E2" s="2" t="s">
        <v>22496</v>
      </c>
      <c r="F2" s="4" t="s">
        <v>22497</v>
      </c>
    </row>
    <row r="3" customFormat="false" ht="15" hidden="false" customHeight="false" outlineLevel="0" collapsed="false">
      <c r="A3" s="4" t="n">
        <v>2</v>
      </c>
      <c r="B3" s="2" t="s">
        <v>22498</v>
      </c>
      <c r="C3" s="4" t="s">
        <v>55</v>
      </c>
      <c r="D3" s="2" t="s">
        <v>22495</v>
      </c>
      <c r="E3" s="2" t="s">
        <v>22499</v>
      </c>
      <c r="F3" s="4" t="s">
        <v>22497</v>
      </c>
    </row>
    <row r="4" customFormat="false" ht="23.85" hidden="false" customHeight="false" outlineLevel="0" collapsed="false">
      <c r="A4" s="4" t="n">
        <v>3</v>
      </c>
      <c r="B4" s="2" t="s">
        <v>22500</v>
      </c>
      <c r="C4" s="4" t="s">
        <v>65</v>
      </c>
      <c r="D4" s="2" t="s">
        <v>22495</v>
      </c>
      <c r="E4" s="2" t="s">
        <v>22501</v>
      </c>
      <c r="F4" s="4" t="s">
        <v>22497</v>
      </c>
    </row>
    <row r="5" customFormat="false" ht="23.85" hidden="false" customHeight="false" outlineLevel="0" collapsed="false">
      <c r="A5" s="4" t="n">
        <v>4</v>
      </c>
      <c r="B5" s="2" t="s">
        <v>22502</v>
      </c>
      <c r="C5" s="4" t="s">
        <v>78</v>
      </c>
      <c r="D5" s="2" t="s">
        <v>22495</v>
      </c>
      <c r="E5" s="2" t="s">
        <v>22503</v>
      </c>
      <c r="F5" s="4" t="s">
        <v>22497</v>
      </c>
    </row>
    <row r="6" customFormat="false" ht="23.85" hidden="false" customHeight="false" outlineLevel="0" collapsed="false">
      <c r="A6" s="4" t="n">
        <v>5</v>
      </c>
      <c r="B6" s="2" t="s">
        <v>22504</v>
      </c>
      <c r="C6" s="4" t="s">
        <v>100</v>
      </c>
      <c r="D6" s="2" t="s">
        <v>22495</v>
      </c>
      <c r="E6" s="2" t="s">
        <v>22505</v>
      </c>
      <c r="F6" s="4" t="s">
        <v>22497</v>
      </c>
    </row>
    <row r="7" customFormat="false" ht="23.85" hidden="false" customHeight="false" outlineLevel="0" collapsed="false">
      <c r="A7" s="4" t="n">
        <v>6</v>
      </c>
      <c r="B7" s="2" t="s">
        <v>22506</v>
      </c>
      <c r="C7" s="4" t="s">
        <v>137</v>
      </c>
      <c r="D7" s="2" t="s">
        <v>22495</v>
      </c>
      <c r="E7" s="2" t="s">
        <v>22507</v>
      </c>
      <c r="F7" s="4" t="s">
        <v>22497</v>
      </c>
    </row>
    <row r="8" customFormat="false" ht="15" hidden="false" customHeight="false" outlineLevel="0" collapsed="false">
      <c r="A8" s="4" t="n">
        <v>7</v>
      </c>
      <c r="B8" s="2" t="s">
        <v>22508</v>
      </c>
      <c r="C8" s="4" t="s">
        <v>144</v>
      </c>
      <c r="D8" s="2" t="s">
        <v>22495</v>
      </c>
      <c r="E8" s="2" t="s">
        <v>22509</v>
      </c>
      <c r="F8" s="4" t="s">
        <v>22497</v>
      </c>
    </row>
    <row r="9" customFormat="false" ht="23.85" hidden="false" customHeight="false" outlineLevel="0" collapsed="false">
      <c r="A9" s="4" t="n">
        <v>8</v>
      </c>
      <c r="B9" s="2" t="s">
        <v>22510</v>
      </c>
      <c r="C9" s="4" t="s">
        <v>153</v>
      </c>
      <c r="D9" s="2" t="s">
        <v>22495</v>
      </c>
      <c r="E9" s="2" t="s">
        <v>22511</v>
      </c>
      <c r="F9" s="4" t="s">
        <v>22497</v>
      </c>
    </row>
    <row r="10" customFormat="false" ht="23.85" hidden="false" customHeight="false" outlineLevel="0" collapsed="false">
      <c r="A10" s="4" t="n">
        <v>9</v>
      </c>
      <c r="B10" s="2" t="s">
        <v>22512</v>
      </c>
      <c r="C10" s="4" t="s">
        <v>174</v>
      </c>
      <c r="D10" s="2" t="s">
        <v>22495</v>
      </c>
      <c r="E10" s="2" t="s">
        <v>22513</v>
      </c>
      <c r="F10" s="4" t="s">
        <v>22497</v>
      </c>
    </row>
    <row r="11" customFormat="false" ht="23.85" hidden="false" customHeight="false" outlineLevel="0" collapsed="false">
      <c r="A11" s="4" t="n">
        <v>10</v>
      </c>
      <c r="B11" s="2" t="s">
        <v>22514</v>
      </c>
      <c r="C11" s="4" t="s">
        <v>181</v>
      </c>
      <c r="D11" s="2" t="s">
        <v>22495</v>
      </c>
      <c r="E11" s="2" t="s">
        <v>22515</v>
      </c>
      <c r="F11" s="4" t="s">
        <v>22497</v>
      </c>
    </row>
    <row r="12" customFormat="false" ht="15" hidden="false" customHeight="false" outlineLevel="0" collapsed="false">
      <c r="A12" s="4" t="n">
        <v>11</v>
      </c>
      <c r="B12" s="2" t="s">
        <v>22516</v>
      </c>
      <c r="C12" s="4" t="s">
        <v>208</v>
      </c>
      <c r="D12" s="2" t="s">
        <v>22495</v>
      </c>
      <c r="E12" s="2" t="s">
        <v>22517</v>
      </c>
      <c r="F12" s="4" t="s">
        <v>22497</v>
      </c>
    </row>
    <row r="13" customFormat="false" ht="23.85" hidden="false" customHeight="false" outlineLevel="0" collapsed="false">
      <c r="A13" s="4" t="n">
        <v>12</v>
      </c>
      <c r="B13" s="2" t="s">
        <v>22518</v>
      </c>
      <c r="C13" s="4" t="s">
        <v>265</v>
      </c>
      <c r="D13" s="2" t="s">
        <v>22495</v>
      </c>
      <c r="E13" s="2" t="s">
        <v>22519</v>
      </c>
      <c r="F13" s="4" t="s">
        <v>22497</v>
      </c>
    </row>
    <row r="14" customFormat="false" ht="23.85" hidden="false" customHeight="false" outlineLevel="0" collapsed="false">
      <c r="A14" s="4" t="n">
        <v>13</v>
      </c>
      <c r="B14" s="2" t="s">
        <v>22520</v>
      </c>
      <c r="C14" s="4" t="s">
        <v>274</v>
      </c>
      <c r="D14" s="2" t="s">
        <v>22495</v>
      </c>
      <c r="E14" s="2" t="s">
        <v>22521</v>
      </c>
      <c r="F14" s="4" t="s">
        <v>22497</v>
      </c>
    </row>
    <row r="15" customFormat="false" ht="23.85" hidden="false" customHeight="false" outlineLevel="0" collapsed="false">
      <c r="A15" s="4" t="n">
        <v>14</v>
      </c>
      <c r="B15" s="2" t="s">
        <v>22522</v>
      </c>
      <c r="C15" s="4" t="s">
        <v>313</v>
      </c>
      <c r="D15" s="2" t="s">
        <v>22523</v>
      </c>
      <c r="E15" s="2" t="s">
        <v>22524</v>
      </c>
      <c r="F15" s="4" t="s">
        <v>22497</v>
      </c>
    </row>
    <row r="16" customFormat="false" ht="23.85" hidden="false" customHeight="false" outlineLevel="0" collapsed="false">
      <c r="A16" s="4" t="n">
        <v>15</v>
      </c>
      <c r="B16" s="2" t="s">
        <v>22525</v>
      </c>
      <c r="C16" s="4" t="s">
        <v>323</v>
      </c>
      <c r="D16" s="2" t="s">
        <v>22523</v>
      </c>
      <c r="E16" s="2" t="s">
        <v>22524</v>
      </c>
      <c r="F16" s="4" t="s">
        <v>22497</v>
      </c>
    </row>
    <row r="17" customFormat="false" ht="15" hidden="false" customHeight="false" outlineLevel="0" collapsed="false">
      <c r="A17" s="4" t="n">
        <v>16</v>
      </c>
      <c r="B17" s="2" t="s">
        <v>22526</v>
      </c>
      <c r="C17" s="4" t="s">
        <v>330</v>
      </c>
      <c r="D17" s="2" t="s">
        <v>22495</v>
      </c>
      <c r="E17" s="2" t="s">
        <v>22527</v>
      </c>
      <c r="F17" s="4" t="s">
        <v>22497</v>
      </c>
    </row>
    <row r="18" customFormat="false" ht="15" hidden="false" customHeight="false" outlineLevel="0" collapsed="false">
      <c r="A18" s="4" t="n">
        <v>17</v>
      </c>
      <c r="B18" s="2" t="s">
        <v>22528</v>
      </c>
      <c r="C18" s="4" t="s">
        <v>338</v>
      </c>
      <c r="D18" s="2" t="s">
        <v>22495</v>
      </c>
      <c r="E18" s="2" t="s">
        <v>22529</v>
      </c>
      <c r="F18" s="4" t="s">
        <v>22497</v>
      </c>
    </row>
    <row r="19" customFormat="false" ht="23.85" hidden="false" customHeight="false" outlineLevel="0" collapsed="false">
      <c r="A19" s="4" t="n">
        <v>18</v>
      </c>
      <c r="B19" s="2" t="s">
        <v>22530</v>
      </c>
      <c r="C19" s="4" t="s">
        <v>376</v>
      </c>
      <c r="D19" s="2" t="s">
        <v>22531</v>
      </c>
      <c r="E19" s="2" t="s">
        <v>22532</v>
      </c>
      <c r="F19" s="4" t="s">
        <v>22497</v>
      </c>
    </row>
    <row r="20" customFormat="false" ht="15" hidden="false" customHeight="false" outlineLevel="0" collapsed="false">
      <c r="A20" s="4" t="n">
        <v>19</v>
      </c>
      <c r="B20" s="2" t="s">
        <v>22533</v>
      </c>
      <c r="C20" s="4" t="s">
        <v>384</v>
      </c>
      <c r="D20" s="2" t="s">
        <v>22534</v>
      </c>
      <c r="E20" s="2" t="s">
        <v>22535</v>
      </c>
      <c r="F20" s="4" t="s">
        <v>22497</v>
      </c>
    </row>
    <row r="21" customFormat="false" ht="15" hidden="false" customHeight="false" outlineLevel="0" collapsed="false">
      <c r="A21" s="4" t="n">
        <v>20</v>
      </c>
      <c r="B21" s="2" t="s">
        <v>22536</v>
      </c>
      <c r="C21" s="4" t="s">
        <v>426</v>
      </c>
      <c r="D21" s="2" t="s">
        <v>22537</v>
      </c>
      <c r="E21" s="2" t="s">
        <v>22538</v>
      </c>
      <c r="F21" s="4" t="s">
        <v>22497</v>
      </c>
    </row>
    <row r="22" customFormat="false" ht="15" hidden="false" customHeight="false" outlineLevel="0" collapsed="false">
      <c r="A22" s="4" t="n">
        <v>21</v>
      </c>
      <c r="B22" s="2" t="s">
        <v>22539</v>
      </c>
      <c r="C22" s="4" t="s">
        <v>459</v>
      </c>
      <c r="D22" s="2" t="s">
        <v>22540</v>
      </c>
      <c r="E22" s="2" t="s">
        <v>22541</v>
      </c>
      <c r="F22" s="4" t="s">
        <v>22497</v>
      </c>
    </row>
    <row r="23" customFormat="false" ht="15" hidden="false" customHeight="false" outlineLevel="0" collapsed="false">
      <c r="A23" s="4" t="n">
        <v>22</v>
      </c>
      <c r="B23" s="2" t="s">
        <v>22542</v>
      </c>
      <c r="C23" s="4" t="s">
        <v>831</v>
      </c>
      <c r="D23" s="2" t="s">
        <v>22543</v>
      </c>
      <c r="E23" s="2" t="s">
        <v>22544</v>
      </c>
      <c r="F23" s="4" t="s">
        <v>22497</v>
      </c>
    </row>
    <row r="24" customFormat="false" ht="15" hidden="false" customHeight="false" outlineLevel="0" collapsed="false">
      <c r="A24" s="4" t="n">
        <v>23</v>
      </c>
      <c r="B24" s="2" t="s">
        <v>22545</v>
      </c>
      <c r="C24" s="4" t="s">
        <v>840</v>
      </c>
      <c r="D24" s="2" t="s">
        <v>22543</v>
      </c>
      <c r="E24" s="2" t="s">
        <v>22544</v>
      </c>
      <c r="F24" s="4" t="s">
        <v>22497</v>
      </c>
    </row>
    <row r="25" customFormat="false" ht="15" hidden="false" customHeight="false" outlineLevel="0" collapsed="false">
      <c r="A25" s="4" t="n">
        <v>24</v>
      </c>
      <c r="B25" s="2" t="s">
        <v>22546</v>
      </c>
      <c r="C25" s="4" t="s">
        <v>846</v>
      </c>
      <c r="D25" s="2" t="s">
        <v>22543</v>
      </c>
      <c r="E25" s="2" t="s">
        <v>22544</v>
      </c>
      <c r="F25" s="4" t="s">
        <v>22497</v>
      </c>
    </row>
    <row r="26" customFormat="false" ht="23.85" hidden="false" customHeight="false" outlineLevel="0" collapsed="false">
      <c r="A26" s="4" t="n">
        <v>25</v>
      </c>
      <c r="B26" s="2" t="s">
        <v>22547</v>
      </c>
      <c r="C26" s="4" t="s">
        <v>1034</v>
      </c>
      <c r="D26" s="2" t="s">
        <v>22548</v>
      </c>
      <c r="E26" s="2" t="s">
        <v>22549</v>
      </c>
      <c r="F26" s="4" t="s">
        <v>22497</v>
      </c>
    </row>
    <row r="27" customFormat="false" ht="23.85" hidden="false" customHeight="false" outlineLevel="0" collapsed="false">
      <c r="A27" s="4" t="n">
        <v>26</v>
      </c>
      <c r="B27" s="2" t="s">
        <v>22550</v>
      </c>
      <c r="C27" s="4" t="s">
        <v>1256</v>
      </c>
      <c r="D27" s="2" t="s">
        <v>22551</v>
      </c>
      <c r="E27" s="2" t="s">
        <v>22552</v>
      </c>
      <c r="F27" s="4" t="s">
        <v>22497</v>
      </c>
    </row>
    <row r="28" customFormat="false" ht="23.85" hidden="false" customHeight="false" outlineLevel="0" collapsed="false">
      <c r="A28" s="4" t="n">
        <v>27</v>
      </c>
      <c r="B28" s="2" t="s">
        <v>22553</v>
      </c>
      <c r="C28" s="4" t="s">
        <v>1272</v>
      </c>
      <c r="D28" s="2" t="s">
        <v>22551</v>
      </c>
      <c r="E28" s="2" t="s">
        <v>22554</v>
      </c>
      <c r="F28" s="4" t="s">
        <v>22497</v>
      </c>
    </row>
    <row r="29" customFormat="false" ht="23.85" hidden="false" customHeight="false" outlineLevel="0" collapsed="false">
      <c r="A29" s="4" t="n">
        <v>28</v>
      </c>
      <c r="B29" s="2" t="s">
        <v>22555</v>
      </c>
      <c r="C29" s="4" t="s">
        <v>1295</v>
      </c>
      <c r="D29" s="2" t="s">
        <v>22551</v>
      </c>
      <c r="E29" s="2" t="s">
        <v>22556</v>
      </c>
      <c r="F29" s="4" t="s">
        <v>22497</v>
      </c>
    </row>
    <row r="30" customFormat="false" ht="23.85" hidden="false" customHeight="false" outlineLevel="0" collapsed="false">
      <c r="A30" s="4" t="n">
        <v>29</v>
      </c>
      <c r="B30" s="2" t="s">
        <v>22557</v>
      </c>
      <c r="C30" s="4" t="s">
        <v>1304</v>
      </c>
      <c r="D30" s="2" t="s">
        <v>22551</v>
      </c>
      <c r="E30" s="2" t="s">
        <v>22558</v>
      </c>
      <c r="F30" s="4" t="s">
        <v>22497</v>
      </c>
    </row>
    <row r="31" customFormat="false" ht="23.85" hidden="false" customHeight="false" outlineLevel="0" collapsed="false">
      <c r="A31" s="4" t="n">
        <v>30</v>
      </c>
      <c r="B31" s="2" t="s">
        <v>22559</v>
      </c>
      <c r="C31" s="4" t="s">
        <v>1342</v>
      </c>
      <c r="D31" s="2" t="s">
        <v>22551</v>
      </c>
      <c r="E31" s="2" t="s">
        <v>22560</v>
      </c>
      <c r="F31" s="4" t="s">
        <v>22497</v>
      </c>
    </row>
    <row r="32" customFormat="false" ht="23.85" hidden="false" customHeight="false" outlineLevel="0" collapsed="false">
      <c r="A32" s="4" t="n">
        <v>31</v>
      </c>
      <c r="B32" s="2" t="s">
        <v>22561</v>
      </c>
      <c r="C32" s="4" t="s">
        <v>1397</v>
      </c>
      <c r="D32" s="2" t="s">
        <v>22551</v>
      </c>
      <c r="E32" s="2" t="s">
        <v>22562</v>
      </c>
      <c r="F32" s="4" t="s">
        <v>22497</v>
      </c>
    </row>
    <row r="33" customFormat="false" ht="35.05" hidden="false" customHeight="false" outlineLevel="0" collapsed="false">
      <c r="A33" s="4" t="n">
        <v>32</v>
      </c>
      <c r="B33" s="2" t="s">
        <v>22563</v>
      </c>
      <c r="C33" s="4" t="s">
        <v>1404</v>
      </c>
      <c r="D33" s="2" t="s">
        <v>22564</v>
      </c>
      <c r="E33" s="2" t="s">
        <v>22565</v>
      </c>
      <c r="F33" s="4" t="s">
        <v>22497</v>
      </c>
    </row>
    <row r="34" customFormat="false" ht="23.85" hidden="false" customHeight="false" outlineLevel="0" collapsed="false">
      <c r="A34" s="4" t="n">
        <v>33</v>
      </c>
      <c r="B34" s="2" t="s">
        <v>22566</v>
      </c>
      <c r="C34" s="4" t="s">
        <v>1448</v>
      </c>
      <c r="D34" s="2" t="s">
        <v>22551</v>
      </c>
      <c r="E34" s="2" t="s">
        <v>22567</v>
      </c>
      <c r="F34" s="4" t="s">
        <v>22497</v>
      </c>
    </row>
    <row r="35" customFormat="false" ht="23.85" hidden="false" customHeight="false" outlineLevel="0" collapsed="false">
      <c r="A35" s="4" t="n">
        <v>34</v>
      </c>
      <c r="B35" s="2" t="s">
        <v>22568</v>
      </c>
      <c r="C35" s="4" t="s">
        <v>1476</v>
      </c>
      <c r="D35" s="2" t="s">
        <v>22551</v>
      </c>
      <c r="E35" s="2" t="s">
        <v>22569</v>
      </c>
      <c r="F35" s="4" t="s">
        <v>22497</v>
      </c>
    </row>
    <row r="36" customFormat="false" ht="23.85" hidden="false" customHeight="false" outlineLevel="0" collapsed="false">
      <c r="A36" s="4" t="n">
        <v>35</v>
      </c>
      <c r="B36" s="2" t="s">
        <v>22570</v>
      </c>
      <c r="C36" s="4" t="s">
        <v>1580</v>
      </c>
      <c r="D36" s="2" t="s">
        <v>22571</v>
      </c>
      <c r="E36" s="2" t="s">
        <v>22572</v>
      </c>
      <c r="F36" s="4" t="s">
        <v>22497</v>
      </c>
    </row>
    <row r="37" customFormat="false" ht="15" hidden="false" customHeight="false" outlineLevel="0" collapsed="false">
      <c r="A37" s="4" t="n">
        <v>36</v>
      </c>
      <c r="B37" s="2" t="s">
        <v>22573</v>
      </c>
      <c r="C37" s="4" t="s">
        <v>1657</v>
      </c>
      <c r="D37" s="2" t="s">
        <v>22574</v>
      </c>
      <c r="E37" s="2" t="s">
        <v>22575</v>
      </c>
      <c r="F37" s="4" t="s">
        <v>22497</v>
      </c>
    </row>
    <row r="38" customFormat="false" ht="15" hidden="false" customHeight="false" outlineLevel="0" collapsed="false">
      <c r="A38" s="4" t="n">
        <v>37</v>
      </c>
      <c r="B38" s="2" t="s">
        <v>22576</v>
      </c>
      <c r="C38" s="4" t="s">
        <v>1664</v>
      </c>
      <c r="D38" s="2" t="s">
        <v>22574</v>
      </c>
      <c r="E38" s="2" t="s">
        <v>22577</v>
      </c>
      <c r="F38" s="4" t="s">
        <v>22497</v>
      </c>
    </row>
    <row r="39" customFormat="false" ht="15" hidden="false" customHeight="false" outlineLevel="0" collapsed="false">
      <c r="A39" s="4" t="n">
        <v>38</v>
      </c>
      <c r="B39" s="2" t="s">
        <v>22578</v>
      </c>
      <c r="C39" s="4" t="s">
        <v>1671</v>
      </c>
      <c r="D39" s="2" t="s">
        <v>22574</v>
      </c>
      <c r="E39" s="2" t="s">
        <v>22579</v>
      </c>
      <c r="F39" s="4" t="s">
        <v>22497</v>
      </c>
    </row>
    <row r="40" customFormat="false" ht="15" hidden="false" customHeight="false" outlineLevel="0" collapsed="false">
      <c r="A40" s="4" t="n">
        <v>39</v>
      </c>
      <c r="B40" s="2" t="s">
        <v>22580</v>
      </c>
      <c r="C40" s="4" t="s">
        <v>1678</v>
      </c>
      <c r="D40" s="2" t="s">
        <v>22574</v>
      </c>
      <c r="E40" s="2" t="s">
        <v>22579</v>
      </c>
      <c r="F40" s="4" t="s">
        <v>22497</v>
      </c>
    </row>
    <row r="41" customFormat="false" ht="23.85" hidden="false" customHeight="false" outlineLevel="0" collapsed="false">
      <c r="A41" s="4" t="n">
        <v>40</v>
      </c>
      <c r="B41" s="2" t="s">
        <v>22581</v>
      </c>
      <c r="C41" s="4" t="s">
        <v>1685</v>
      </c>
      <c r="D41" s="2" t="s">
        <v>22582</v>
      </c>
      <c r="E41" s="2" t="s">
        <v>22583</v>
      </c>
      <c r="F41" s="4" t="s">
        <v>22497</v>
      </c>
    </row>
    <row r="42" customFormat="false" ht="15" hidden="false" customHeight="false" outlineLevel="0" collapsed="false">
      <c r="A42" s="4" t="n">
        <v>41</v>
      </c>
      <c r="B42" s="2" t="s">
        <v>22584</v>
      </c>
      <c r="C42" s="4" t="s">
        <v>1732</v>
      </c>
      <c r="D42" s="2" t="s">
        <v>22574</v>
      </c>
      <c r="E42" s="2" t="s">
        <v>22585</v>
      </c>
      <c r="F42" s="4" t="s">
        <v>22497</v>
      </c>
    </row>
    <row r="43" customFormat="false" ht="23.85" hidden="false" customHeight="false" outlineLevel="0" collapsed="false">
      <c r="A43" s="4" t="n">
        <v>42</v>
      </c>
      <c r="B43" s="2" t="s">
        <v>22586</v>
      </c>
      <c r="C43" s="4" t="s">
        <v>1739</v>
      </c>
      <c r="D43" s="2" t="s">
        <v>22574</v>
      </c>
      <c r="E43" s="2" t="s">
        <v>22587</v>
      </c>
      <c r="F43" s="4" t="s">
        <v>22497</v>
      </c>
    </row>
    <row r="44" customFormat="false" ht="15" hidden="false" customHeight="false" outlineLevel="0" collapsed="false">
      <c r="A44" s="4" t="n">
        <v>43</v>
      </c>
      <c r="B44" s="2" t="s">
        <v>22588</v>
      </c>
      <c r="C44" s="4" t="s">
        <v>1852</v>
      </c>
      <c r="D44" s="2" t="s">
        <v>22574</v>
      </c>
      <c r="E44" s="2" t="s">
        <v>22589</v>
      </c>
      <c r="F44" s="4" t="s">
        <v>22497</v>
      </c>
    </row>
    <row r="45" customFormat="false" ht="15" hidden="false" customHeight="false" outlineLevel="0" collapsed="false">
      <c r="A45" s="4" t="n">
        <v>44</v>
      </c>
      <c r="B45" s="2" t="s">
        <v>22590</v>
      </c>
      <c r="C45" s="4" t="s">
        <v>1876</v>
      </c>
      <c r="D45" s="2" t="s">
        <v>22582</v>
      </c>
      <c r="E45" s="2" t="s">
        <v>22591</v>
      </c>
      <c r="F45" s="4" t="s">
        <v>22497</v>
      </c>
    </row>
    <row r="46" customFormat="false" ht="23.85" hidden="false" customHeight="false" outlineLevel="0" collapsed="false">
      <c r="A46" s="4" t="n">
        <v>45</v>
      </c>
      <c r="B46" s="2" t="s">
        <v>22592</v>
      </c>
      <c r="C46" s="4" t="s">
        <v>1903</v>
      </c>
      <c r="D46" s="2" t="s">
        <v>22574</v>
      </c>
      <c r="E46" s="2" t="s">
        <v>22593</v>
      </c>
      <c r="F46" s="4" t="s">
        <v>22497</v>
      </c>
    </row>
    <row r="47" customFormat="false" ht="15" hidden="false" customHeight="false" outlineLevel="0" collapsed="false">
      <c r="A47" s="4" t="n">
        <v>46</v>
      </c>
      <c r="B47" s="2" t="s">
        <v>22594</v>
      </c>
      <c r="C47" s="4" t="s">
        <v>1911</v>
      </c>
      <c r="D47" s="2" t="s">
        <v>22574</v>
      </c>
      <c r="E47" s="2" t="s">
        <v>22595</v>
      </c>
      <c r="F47" s="4" t="s">
        <v>22497</v>
      </c>
    </row>
    <row r="48" customFormat="false" ht="15" hidden="false" customHeight="false" outlineLevel="0" collapsed="false">
      <c r="A48" s="4" t="n">
        <v>47</v>
      </c>
      <c r="B48" s="2" t="s">
        <v>22596</v>
      </c>
      <c r="C48" s="4" t="s">
        <v>1921</v>
      </c>
      <c r="D48" s="2" t="s">
        <v>22574</v>
      </c>
      <c r="E48" s="2" t="s">
        <v>22595</v>
      </c>
      <c r="F48" s="4" t="s">
        <v>22497</v>
      </c>
    </row>
    <row r="49" customFormat="false" ht="23.85" hidden="false" customHeight="false" outlineLevel="0" collapsed="false">
      <c r="A49" s="4" t="n">
        <v>48</v>
      </c>
      <c r="B49" s="2" t="s">
        <v>22597</v>
      </c>
      <c r="C49" s="4" t="s">
        <v>1965</v>
      </c>
      <c r="D49" s="2" t="s">
        <v>22574</v>
      </c>
      <c r="E49" s="2" t="s">
        <v>22598</v>
      </c>
      <c r="F49" s="4" t="s">
        <v>22497</v>
      </c>
    </row>
    <row r="50" customFormat="false" ht="15" hidden="false" customHeight="false" outlineLevel="0" collapsed="false">
      <c r="A50" s="4" t="n">
        <v>49</v>
      </c>
      <c r="B50" s="2" t="s">
        <v>22599</v>
      </c>
      <c r="C50" s="4" t="s">
        <v>1974</v>
      </c>
      <c r="D50" s="2" t="s">
        <v>22574</v>
      </c>
      <c r="E50" s="2" t="s">
        <v>22600</v>
      </c>
      <c r="F50" s="4" t="s">
        <v>22497</v>
      </c>
    </row>
    <row r="51" customFormat="false" ht="15" hidden="false" customHeight="false" outlineLevel="0" collapsed="false">
      <c r="A51" s="4" t="n">
        <v>50</v>
      </c>
      <c r="B51" s="2" t="s">
        <v>22601</v>
      </c>
      <c r="C51" s="4" t="s">
        <v>1980</v>
      </c>
      <c r="D51" s="2" t="s">
        <v>22574</v>
      </c>
      <c r="E51" s="2" t="s">
        <v>22602</v>
      </c>
      <c r="F51" s="4" t="s">
        <v>22497</v>
      </c>
    </row>
    <row r="52" customFormat="false" ht="15" hidden="false" customHeight="false" outlineLevel="0" collapsed="false">
      <c r="A52" s="4" t="n">
        <v>51</v>
      </c>
      <c r="B52" s="2" t="s">
        <v>22603</v>
      </c>
      <c r="C52" s="4" t="s">
        <v>1999</v>
      </c>
      <c r="D52" s="2" t="s">
        <v>22574</v>
      </c>
      <c r="E52" s="2" t="s">
        <v>22604</v>
      </c>
      <c r="F52" s="4" t="s">
        <v>22497</v>
      </c>
    </row>
    <row r="53" customFormat="false" ht="15" hidden="false" customHeight="false" outlineLevel="0" collapsed="false">
      <c r="A53" s="4" t="n">
        <v>52</v>
      </c>
      <c r="B53" s="2" t="s">
        <v>22605</v>
      </c>
      <c r="C53" s="4" t="s">
        <v>2006</v>
      </c>
      <c r="D53" s="2" t="s">
        <v>22574</v>
      </c>
      <c r="E53" s="2" t="s">
        <v>22606</v>
      </c>
      <c r="F53" s="4" t="s">
        <v>22497</v>
      </c>
    </row>
    <row r="54" customFormat="false" ht="15" hidden="false" customHeight="false" outlineLevel="0" collapsed="false">
      <c r="A54" s="4" t="n">
        <v>53</v>
      </c>
      <c r="B54" s="2" t="s">
        <v>22607</v>
      </c>
      <c r="C54" s="4" t="s">
        <v>2016</v>
      </c>
      <c r="D54" s="2" t="s">
        <v>22574</v>
      </c>
      <c r="E54" s="2" t="s">
        <v>22606</v>
      </c>
      <c r="F54" s="4" t="s">
        <v>22497</v>
      </c>
    </row>
    <row r="55" customFormat="false" ht="15" hidden="false" customHeight="false" outlineLevel="0" collapsed="false">
      <c r="A55" s="4" t="n">
        <v>54</v>
      </c>
      <c r="B55" s="2" t="s">
        <v>22608</v>
      </c>
      <c r="C55" s="4" t="s">
        <v>2022</v>
      </c>
      <c r="D55" s="2" t="s">
        <v>22609</v>
      </c>
      <c r="E55" s="2" t="s">
        <v>22610</v>
      </c>
      <c r="F55" s="4" t="s">
        <v>22497</v>
      </c>
    </row>
    <row r="56" customFormat="false" ht="23.85" hidden="false" customHeight="false" outlineLevel="0" collapsed="false">
      <c r="A56" s="4" t="n">
        <v>55</v>
      </c>
      <c r="B56" s="2" t="s">
        <v>22611</v>
      </c>
      <c r="C56" s="4" t="s">
        <v>2041</v>
      </c>
      <c r="D56" s="2" t="s">
        <v>22609</v>
      </c>
      <c r="E56" s="2" t="s">
        <v>22612</v>
      </c>
      <c r="F56" s="4" t="s">
        <v>22497</v>
      </c>
    </row>
    <row r="57" customFormat="false" ht="15" hidden="false" customHeight="false" outlineLevel="0" collapsed="false">
      <c r="A57" s="4" t="n">
        <v>56</v>
      </c>
      <c r="B57" s="2" t="s">
        <v>22613</v>
      </c>
      <c r="C57" s="4" t="s">
        <v>2058</v>
      </c>
      <c r="D57" s="2" t="s">
        <v>22574</v>
      </c>
      <c r="E57" s="2" t="s">
        <v>22614</v>
      </c>
      <c r="F57" s="4" t="s">
        <v>22497</v>
      </c>
    </row>
    <row r="58" customFormat="false" ht="15" hidden="false" customHeight="false" outlineLevel="0" collapsed="false">
      <c r="A58" s="4" t="n">
        <v>57</v>
      </c>
      <c r="B58" s="2" t="s">
        <v>22615</v>
      </c>
      <c r="C58" s="4" t="s">
        <v>2065</v>
      </c>
      <c r="D58" s="2" t="s">
        <v>22574</v>
      </c>
      <c r="E58" s="2" t="s">
        <v>22616</v>
      </c>
      <c r="F58" s="4" t="s">
        <v>22497</v>
      </c>
    </row>
    <row r="59" customFormat="false" ht="15" hidden="false" customHeight="false" outlineLevel="0" collapsed="false">
      <c r="A59" s="4" t="n">
        <v>58</v>
      </c>
      <c r="B59" s="2" t="s">
        <v>22617</v>
      </c>
      <c r="C59" s="4" t="s">
        <v>2074</v>
      </c>
      <c r="D59" s="2" t="s">
        <v>22574</v>
      </c>
      <c r="E59" s="2" t="s">
        <v>22616</v>
      </c>
      <c r="F59" s="4" t="s">
        <v>22497</v>
      </c>
    </row>
    <row r="60" customFormat="false" ht="23.85" hidden="false" customHeight="false" outlineLevel="0" collapsed="false">
      <c r="A60" s="4" t="n">
        <v>59</v>
      </c>
      <c r="B60" s="2" t="s">
        <v>22618</v>
      </c>
      <c r="C60" s="4" t="s">
        <v>2080</v>
      </c>
      <c r="D60" s="2" t="s">
        <v>22609</v>
      </c>
      <c r="E60" s="2" t="s">
        <v>22619</v>
      </c>
      <c r="F60" s="4" t="s">
        <v>22497</v>
      </c>
    </row>
    <row r="61" customFormat="false" ht="23.85" hidden="false" customHeight="false" outlineLevel="0" collapsed="false">
      <c r="A61" s="4" t="n">
        <v>60</v>
      </c>
      <c r="B61" s="2" t="s">
        <v>22620</v>
      </c>
      <c r="C61" s="4" t="s">
        <v>2090</v>
      </c>
      <c r="D61" s="2" t="s">
        <v>22609</v>
      </c>
      <c r="E61" s="2" t="s">
        <v>22619</v>
      </c>
      <c r="F61" s="4" t="s">
        <v>22497</v>
      </c>
    </row>
    <row r="62" customFormat="false" ht="15" hidden="false" customHeight="false" outlineLevel="0" collapsed="false">
      <c r="A62" s="4" t="n">
        <v>61</v>
      </c>
      <c r="B62" s="2" t="s">
        <v>22621</v>
      </c>
      <c r="C62" s="4" t="s">
        <v>2097</v>
      </c>
      <c r="D62" s="2" t="s">
        <v>22574</v>
      </c>
      <c r="E62" s="2" t="s">
        <v>22622</v>
      </c>
      <c r="F62" s="4" t="s">
        <v>22497</v>
      </c>
    </row>
    <row r="63" customFormat="false" ht="15" hidden="false" customHeight="false" outlineLevel="0" collapsed="false">
      <c r="A63" s="4" t="n">
        <v>62</v>
      </c>
      <c r="B63" s="2" t="s">
        <v>22623</v>
      </c>
      <c r="C63" s="4" t="s">
        <v>2120</v>
      </c>
      <c r="D63" s="2" t="s">
        <v>22574</v>
      </c>
      <c r="E63" s="2" t="s">
        <v>22624</v>
      </c>
      <c r="F63" s="4" t="s">
        <v>22497</v>
      </c>
    </row>
    <row r="64" customFormat="false" ht="23.85" hidden="false" customHeight="false" outlineLevel="0" collapsed="false">
      <c r="A64" s="4" t="n">
        <v>63</v>
      </c>
      <c r="B64" s="2" t="s">
        <v>22625</v>
      </c>
      <c r="C64" s="4" t="s">
        <v>2140</v>
      </c>
      <c r="D64" s="2" t="s">
        <v>22574</v>
      </c>
      <c r="E64" s="2" t="s">
        <v>22626</v>
      </c>
      <c r="F64" s="4" t="s">
        <v>22497</v>
      </c>
    </row>
    <row r="65" customFormat="false" ht="15" hidden="false" customHeight="false" outlineLevel="0" collapsed="false">
      <c r="A65" s="4" t="n">
        <v>64</v>
      </c>
      <c r="B65" s="2" t="s">
        <v>22627</v>
      </c>
      <c r="C65" s="4" t="s">
        <v>2150</v>
      </c>
      <c r="D65" s="2" t="s">
        <v>22574</v>
      </c>
      <c r="E65" s="2" t="s">
        <v>22628</v>
      </c>
      <c r="F65" s="4" t="s">
        <v>22497</v>
      </c>
    </row>
    <row r="66" customFormat="false" ht="15" hidden="false" customHeight="false" outlineLevel="0" collapsed="false">
      <c r="A66" s="4" t="n">
        <v>65</v>
      </c>
      <c r="B66" s="2" t="s">
        <v>22629</v>
      </c>
      <c r="C66" s="4" t="s">
        <v>2157</v>
      </c>
      <c r="D66" s="2" t="s">
        <v>22630</v>
      </c>
      <c r="E66" s="2" t="s">
        <v>22631</v>
      </c>
      <c r="F66" s="4" t="s">
        <v>22497</v>
      </c>
    </row>
    <row r="67" customFormat="false" ht="15" hidden="false" customHeight="false" outlineLevel="0" collapsed="false">
      <c r="A67" s="4" t="n">
        <v>66</v>
      </c>
      <c r="B67" s="2" t="s">
        <v>22632</v>
      </c>
      <c r="C67" s="4" t="s">
        <v>2166</v>
      </c>
      <c r="D67" s="2" t="s">
        <v>22630</v>
      </c>
      <c r="E67" s="2" t="s">
        <v>22631</v>
      </c>
      <c r="F67" s="4" t="s">
        <v>22497</v>
      </c>
    </row>
    <row r="68" customFormat="false" ht="15" hidden="false" customHeight="false" outlineLevel="0" collapsed="false">
      <c r="A68" s="4" t="n">
        <v>67</v>
      </c>
      <c r="B68" s="2" t="s">
        <v>22633</v>
      </c>
      <c r="C68" s="4" t="s">
        <v>2311</v>
      </c>
      <c r="D68" s="2" t="s">
        <v>22630</v>
      </c>
      <c r="E68" s="2" t="s">
        <v>22634</v>
      </c>
      <c r="F68" s="4" t="s">
        <v>22497</v>
      </c>
    </row>
    <row r="69" customFormat="false" ht="15" hidden="false" customHeight="false" outlineLevel="0" collapsed="false">
      <c r="A69" s="4" t="n">
        <v>68</v>
      </c>
      <c r="B69" s="2" t="s">
        <v>22635</v>
      </c>
      <c r="C69" s="4" t="s">
        <v>2319</v>
      </c>
      <c r="D69" s="2" t="s">
        <v>22630</v>
      </c>
      <c r="E69" s="2" t="s">
        <v>22634</v>
      </c>
      <c r="F69" s="4" t="s">
        <v>22497</v>
      </c>
    </row>
    <row r="70" customFormat="false" ht="23.85" hidden="false" customHeight="false" outlineLevel="0" collapsed="false">
      <c r="A70" s="4" t="n">
        <v>69</v>
      </c>
      <c r="B70" s="2" t="s">
        <v>22636</v>
      </c>
      <c r="C70" s="4" t="s">
        <v>2433</v>
      </c>
      <c r="D70" s="2" t="s">
        <v>22637</v>
      </c>
      <c r="E70" s="2" t="s">
        <v>22638</v>
      </c>
      <c r="F70" s="4" t="s">
        <v>22497</v>
      </c>
    </row>
    <row r="71" customFormat="false" ht="23.85" hidden="false" customHeight="false" outlineLevel="0" collapsed="false">
      <c r="A71" s="4" t="n">
        <v>70</v>
      </c>
      <c r="B71" s="2" t="s">
        <v>22639</v>
      </c>
      <c r="C71" s="4" t="s">
        <v>2443</v>
      </c>
      <c r="D71" s="2" t="s">
        <v>22637</v>
      </c>
      <c r="E71" s="2" t="s">
        <v>22640</v>
      </c>
      <c r="F71" s="4" t="s">
        <v>22497</v>
      </c>
    </row>
    <row r="72" customFormat="false" ht="23.85" hidden="false" customHeight="false" outlineLevel="0" collapsed="false">
      <c r="A72" s="4" t="n">
        <v>71</v>
      </c>
      <c r="B72" s="2" t="s">
        <v>22641</v>
      </c>
      <c r="C72" s="4" t="s">
        <v>2482</v>
      </c>
      <c r="D72" s="2" t="s">
        <v>22637</v>
      </c>
      <c r="E72" s="2" t="s">
        <v>22642</v>
      </c>
      <c r="F72" s="4" t="s">
        <v>22497</v>
      </c>
    </row>
    <row r="73" customFormat="false" ht="23.85" hidden="false" customHeight="false" outlineLevel="0" collapsed="false">
      <c r="A73" s="4" t="n">
        <v>72</v>
      </c>
      <c r="B73" s="2" t="s">
        <v>22643</v>
      </c>
      <c r="C73" s="4" t="s">
        <v>2524</v>
      </c>
      <c r="D73" s="2" t="s">
        <v>22644</v>
      </c>
      <c r="E73" s="2" t="s">
        <v>22645</v>
      </c>
      <c r="F73" s="4" t="s">
        <v>22497</v>
      </c>
    </row>
    <row r="74" customFormat="false" ht="23.85" hidden="false" customHeight="false" outlineLevel="0" collapsed="false">
      <c r="A74" s="4" t="n">
        <v>73</v>
      </c>
      <c r="B74" s="2" t="s">
        <v>22646</v>
      </c>
      <c r="C74" s="4" t="s">
        <v>2684</v>
      </c>
      <c r="D74" s="2" t="s">
        <v>22630</v>
      </c>
      <c r="E74" s="2" t="s">
        <v>22647</v>
      </c>
      <c r="F74" s="4" t="s">
        <v>22497</v>
      </c>
    </row>
    <row r="75" customFormat="false" ht="23.85" hidden="false" customHeight="false" outlineLevel="0" collapsed="false">
      <c r="A75" s="4" t="n">
        <v>74</v>
      </c>
      <c r="B75" s="2" t="s">
        <v>22648</v>
      </c>
      <c r="C75" s="4" t="s">
        <v>2694</v>
      </c>
      <c r="D75" s="2" t="s">
        <v>22637</v>
      </c>
      <c r="E75" s="2" t="s">
        <v>22649</v>
      </c>
      <c r="F75" s="4" t="s">
        <v>22497</v>
      </c>
    </row>
    <row r="76" customFormat="false" ht="23.85" hidden="false" customHeight="false" outlineLevel="0" collapsed="false">
      <c r="A76" s="4" t="n">
        <v>75</v>
      </c>
      <c r="B76" s="2" t="s">
        <v>22650</v>
      </c>
      <c r="C76" s="4" t="s">
        <v>2702</v>
      </c>
      <c r="D76" s="2" t="s">
        <v>22637</v>
      </c>
      <c r="E76" s="2" t="s">
        <v>22649</v>
      </c>
      <c r="F76" s="4" t="s">
        <v>22497</v>
      </c>
    </row>
    <row r="77" customFormat="false" ht="23.85" hidden="false" customHeight="false" outlineLevel="0" collapsed="false">
      <c r="A77" s="4" t="n">
        <v>76</v>
      </c>
      <c r="B77" s="2" t="s">
        <v>22651</v>
      </c>
      <c r="C77" s="4" t="s">
        <v>2708</v>
      </c>
      <c r="D77" s="2" t="s">
        <v>22652</v>
      </c>
      <c r="E77" s="2" t="s">
        <v>22653</v>
      </c>
      <c r="F77" s="4" t="s">
        <v>22497</v>
      </c>
    </row>
    <row r="78" customFormat="false" ht="23.85" hidden="false" customHeight="false" outlineLevel="0" collapsed="false">
      <c r="A78" s="4" t="n">
        <v>77</v>
      </c>
      <c r="B78" s="2" t="s">
        <v>22654</v>
      </c>
      <c r="C78" s="4" t="s">
        <v>2750</v>
      </c>
      <c r="D78" s="2" t="s">
        <v>22655</v>
      </c>
      <c r="E78" s="2" t="s">
        <v>22656</v>
      </c>
      <c r="F78" s="4" t="s">
        <v>22497</v>
      </c>
    </row>
    <row r="79" customFormat="false" ht="23.85" hidden="false" customHeight="false" outlineLevel="0" collapsed="false">
      <c r="A79" s="4" t="n">
        <v>78</v>
      </c>
      <c r="B79" s="2" t="s">
        <v>22657</v>
      </c>
      <c r="C79" s="4" t="s">
        <v>2860</v>
      </c>
      <c r="D79" s="2" t="s">
        <v>22655</v>
      </c>
      <c r="E79" s="2" t="s">
        <v>22658</v>
      </c>
      <c r="F79" s="4" t="s">
        <v>22497</v>
      </c>
    </row>
    <row r="80" customFormat="false" ht="23.85" hidden="false" customHeight="false" outlineLevel="0" collapsed="false">
      <c r="A80" s="4" t="n">
        <v>79</v>
      </c>
      <c r="B80" s="2" t="s">
        <v>22659</v>
      </c>
      <c r="C80" s="4" t="s">
        <v>2932</v>
      </c>
      <c r="D80" s="2" t="s">
        <v>22655</v>
      </c>
      <c r="E80" s="2" t="s">
        <v>22660</v>
      </c>
      <c r="F80" s="4" t="s">
        <v>22497</v>
      </c>
    </row>
    <row r="81" customFormat="false" ht="23.85" hidden="false" customHeight="false" outlineLevel="0" collapsed="false">
      <c r="A81" s="4" t="n">
        <v>80</v>
      </c>
      <c r="B81" s="2" t="s">
        <v>22661</v>
      </c>
      <c r="C81" s="4" t="s">
        <v>3087</v>
      </c>
      <c r="D81" s="2" t="s">
        <v>22655</v>
      </c>
      <c r="E81" s="2" t="s">
        <v>22662</v>
      </c>
      <c r="F81" s="4" t="s">
        <v>22497</v>
      </c>
    </row>
    <row r="82" customFormat="false" ht="23.85" hidden="false" customHeight="false" outlineLevel="0" collapsed="false">
      <c r="A82" s="4" t="n">
        <v>81</v>
      </c>
      <c r="B82" s="2" t="s">
        <v>22663</v>
      </c>
      <c r="C82" s="4" t="s">
        <v>3097</v>
      </c>
      <c r="D82" s="2" t="s">
        <v>22655</v>
      </c>
      <c r="E82" s="2" t="s">
        <v>22664</v>
      </c>
      <c r="F82" s="4" t="s">
        <v>22497</v>
      </c>
    </row>
    <row r="83" customFormat="false" ht="23.85" hidden="false" customHeight="false" outlineLevel="0" collapsed="false">
      <c r="A83" s="4" t="n">
        <v>82</v>
      </c>
      <c r="B83" s="2" t="s">
        <v>22665</v>
      </c>
      <c r="C83" s="4" t="s">
        <v>3148</v>
      </c>
      <c r="D83" s="2" t="s">
        <v>22666</v>
      </c>
      <c r="E83" s="2" t="s">
        <v>22667</v>
      </c>
      <c r="F83" s="4" t="s">
        <v>22497</v>
      </c>
    </row>
    <row r="84" customFormat="false" ht="15" hidden="false" customHeight="false" outlineLevel="0" collapsed="false">
      <c r="A84" s="4" t="n">
        <v>83</v>
      </c>
      <c r="B84" s="2" t="s">
        <v>22668</v>
      </c>
      <c r="C84" s="4" t="s">
        <v>3242</v>
      </c>
      <c r="D84" s="2" t="s">
        <v>22669</v>
      </c>
      <c r="E84" s="2" t="s">
        <v>22670</v>
      </c>
      <c r="F84" s="4" t="s">
        <v>22497</v>
      </c>
    </row>
    <row r="85" customFormat="false" ht="23.85" hidden="false" customHeight="false" outlineLevel="0" collapsed="false">
      <c r="A85" s="4" t="n">
        <v>84</v>
      </c>
      <c r="B85" s="2" t="s">
        <v>22671</v>
      </c>
      <c r="C85" s="4" t="s">
        <v>3259</v>
      </c>
      <c r="D85" s="2" t="s">
        <v>22669</v>
      </c>
      <c r="E85" s="2" t="s">
        <v>22672</v>
      </c>
      <c r="F85" s="4" t="s">
        <v>22497</v>
      </c>
    </row>
    <row r="86" customFormat="false" ht="23.85" hidden="false" customHeight="false" outlineLevel="0" collapsed="false">
      <c r="A86" s="4" t="n">
        <v>85</v>
      </c>
      <c r="B86" s="2" t="s">
        <v>22673</v>
      </c>
      <c r="C86" s="4" t="s">
        <v>3319</v>
      </c>
      <c r="D86" s="2" t="s">
        <v>22666</v>
      </c>
      <c r="E86" s="2" t="s">
        <v>22674</v>
      </c>
      <c r="F86" s="4" t="s">
        <v>22497</v>
      </c>
    </row>
    <row r="87" customFormat="false" ht="23.85" hidden="false" customHeight="false" outlineLevel="0" collapsed="false">
      <c r="A87" s="4" t="n">
        <v>86</v>
      </c>
      <c r="B87" s="2" t="s">
        <v>22675</v>
      </c>
      <c r="C87" s="4" t="s">
        <v>3365</v>
      </c>
      <c r="D87" s="2" t="s">
        <v>22676</v>
      </c>
      <c r="E87" s="2" t="s">
        <v>22677</v>
      </c>
      <c r="F87" s="4" t="s">
        <v>22497</v>
      </c>
    </row>
    <row r="88" customFormat="false" ht="23.85" hidden="false" customHeight="false" outlineLevel="0" collapsed="false">
      <c r="A88" s="4" t="n">
        <v>87</v>
      </c>
      <c r="B88" s="2" t="s">
        <v>22678</v>
      </c>
      <c r="C88" s="4" t="s">
        <v>3899</v>
      </c>
      <c r="D88" s="2" t="s">
        <v>22679</v>
      </c>
      <c r="E88" s="2" t="s">
        <v>22680</v>
      </c>
      <c r="F88" s="4" t="s">
        <v>22497</v>
      </c>
    </row>
    <row r="89" customFormat="false" ht="23.85" hidden="false" customHeight="false" outlineLevel="0" collapsed="false">
      <c r="A89" s="4" t="n">
        <v>88</v>
      </c>
      <c r="B89" s="2" t="s">
        <v>22681</v>
      </c>
      <c r="C89" s="4" t="s">
        <v>3935</v>
      </c>
      <c r="D89" s="2" t="s">
        <v>22682</v>
      </c>
      <c r="E89" s="2" t="s">
        <v>22683</v>
      </c>
      <c r="F89" s="4" t="s">
        <v>22497</v>
      </c>
    </row>
    <row r="90" customFormat="false" ht="23.85" hidden="false" customHeight="false" outlineLevel="0" collapsed="false">
      <c r="A90" s="4" t="n">
        <v>89</v>
      </c>
      <c r="B90" s="2" t="s">
        <v>22684</v>
      </c>
      <c r="C90" s="4" t="s">
        <v>3943</v>
      </c>
      <c r="D90" s="2" t="s">
        <v>22682</v>
      </c>
      <c r="E90" s="2" t="s">
        <v>22683</v>
      </c>
      <c r="F90" s="4" t="s">
        <v>22497</v>
      </c>
    </row>
    <row r="91" customFormat="false" ht="23.85" hidden="false" customHeight="false" outlineLevel="0" collapsed="false">
      <c r="A91" s="4" t="n">
        <v>90</v>
      </c>
      <c r="B91" s="2" t="s">
        <v>22685</v>
      </c>
      <c r="C91" s="4" t="s">
        <v>3969</v>
      </c>
      <c r="D91" s="2" t="s">
        <v>22679</v>
      </c>
      <c r="E91" s="2" t="s">
        <v>22686</v>
      </c>
      <c r="F91" s="4" t="s">
        <v>22497</v>
      </c>
    </row>
    <row r="92" customFormat="false" ht="23.85" hidden="false" customHeight="false" outlineLevel="0" collapsed="false">
      <c r="A92" s="4" t="n">
        <v>91</v>
      </c>
      <c r="B92" s="2" t="s">
        <v>22687</v>
      </c>
      <c r="C92" s="4" t="s">
        <v>4149</v>
      </c>
      <c r="D92" s="2" t="s">
        <v>22688</v>
      </c>
      <c r="E92" s="2" t="s">
        <v>22689</v>
      </c>
      <c r="F92" s="4" t="s">
        <v>22497</v>
      </c>
    </row>
    <row r="93" customFormat="false" ht="15" hidden="false" customHeight="false" outlineLevel="0" collapsed="false">
      <c r="A93" s="4" t="n">
        <v>92</v>
      </c>
      <c r="B93" s="2" t="s">
        <v>22690</v>
      </c>
      <c r="C93" s="4" t="s">
        <v>4159</v>
      </c>
      <c r="D93" s="2" t="s">
        <v>22688</v>
      </c>
      <c r="E93" s="2" t="s">
        <v>22691</v>
      </c>
      <c r="F93" s="4" t="s">
        <v>22497</v>
      </c>
    </row>
    <row r="94" customFormat="false" ht="15" hidden="false" customHeight="false" outlineLevel="0" collapsed="false">
      <c r="A94" s="4" t="n">
        <v>93</v>
      </c>
      <c r="B94" s="2" t="s">
        <v>22692</v>
      </c>
      <c r="C94" s="4" t="s">
        <v>4247</v>
      </c>
      <c r="D94" s="2" t="s">
        <v>22693</v>
      </c>
      <c r="E94" s="2" t="s">
        <v>22694</v>
      </c>
      <c r="F94" s="4" t="s">
        <v>22497</v>
      </c>
    </row>
    <row r="95" customFormat="false" ht="23.85" hidden="false" customHeight="false" outlineLevel="0" collapsed="false">
      <c r="A95" s="4" t="n">
        <v>94</v>
      </c>
      <c r="B95" s="2" t="s">
        <v>22695</v>
      </c>
      <c r="C95" s="4" t="s">
        <v>4253</v>
      </c>
      <c r="D95" s="2" t="s">
        <v>22693</v>
      </c>
      <c r="E95" s="2" t="s">
        <v>22696</v>
      </c>
      <c r="F95" s="4" t="s">
        <v>22497</v>
      </c>
    </row>
    <row r="96" customFormat="false" ht="23.85" hidden="false" customHeight="false" outlineLevel="0" collapsed="false">
      <c r="A96" s="4" t="n">
        <v>95</v>
      </c>
      <c r="B96" s="2" t="s">
        <v>22697</v>
      </c>
      <c r="C96" s="4" t="s">
        <v>4275</v>
      </c>
      <c r="D96" s="2" t="s">
        <v>22693</v>
      </c>
      <c r="E96" s="2" t="s">
        <v>22698</v>
      </c>
      <c r="F96" s="4" t="s">
        <v>22497</v>
      </c>
    </row>
    <row r="97" customFormat="false" ht="15" hidden="false" customHeight="false" outlineLevel="0" collapsed="false">
      <c r="A97" s="4" t="n">
        <v>96</v>
      </c>
      <c r="B97" s="2" t="s">
        <v>22699</v>
      </c>
      <c r="C97" s="4" t="s">
        <v>4282</v>
      </c>
      <c r="D97" s="2" t="s">
        <v>22693</v>
      </c>
      <c r="E97" s="2" t="s">
        <v>22700</v>
      </c>
      <c r="F97" s="4" t="s">
        <v>22497</v>
      </c>
    </row>
    <row r="98" customFormat="false" ht="23.85" hidden="false" customHeight="false" outlineLevel="0" collapsed="false">
      <c r="A98" s="4" t="n">
        <v>97</v>
      </c>
      <c r="B98" s="2" t="s">
        <v>22701</v>
      </c>
      <c r="C98" s="4" t="s">
        <v>4288</v>
      </c>
      <c r="D98" s="2" t="s">
        <v>22693</v>
      </c>
      <c r="E98" s="2" t="s">
        <v>22702</v>
      </c>
      <c r="F98" s="4" t="s">
        <v>22497</v>
      </c>
    </row>
    <row r="99" customFormat="false" ht="23.85" hidden="false" customHeight="false" outlineLevel="0" collapsed="false">
      <c r="A99" s="4" t="n">
        <v>98</v>
      </c>
      <c r="B99" s="2" t="s">
        <v>22703</v>
      </c>
      <c r="C99" s="4" t="s">
        <v>4429</v>
      </c>
      <c r="D99" s="2" t="s">
        <v>22693</v>
      </c>
      <c r="E99" s="2" t="s">
        <v>22704</v>
      </c>
      <c r="F99" s="4" t="s">
        <v>22497</v>
      </c>
    </row>
    <row r="100" customFormat="false" ht="23.85" hidden="false" customHeight="false" outlineLevel="0" collapsed="false">
      <c r="A100" s="4" t="n">
        <v>99</v>
      </c>
      <c r="B100" s="2" t="s">
        <v>22705</v>
      </c>
      <c r="C100" s="4" t="s">
        <v>4803</v>
      </c>
      <c r="D100" s="2" t="s">
        <v>22706</v>
      </c>
      <c r="E100" s="2" t="s">
        <v>22707</v>
      </c>
      <c r="F100" s="4" t="s">
        <v>22497</v>
      </c>
    </row>
    <row r="101" customFormat="false" ht="23.85" hidden="false" customHeight="false" outlineLevel="0" collapsed="false">
      <c r="A101" s="4" t="n">
        <v>100</v>
      </c>
      <c r="B101" s="2" t="s">
        <v>22708</v>
      </c>
      <c r="C101" s="4" t="s">
        <v>4947</v>
      </c>
      <c r="D101" s="2" t="s">
        <v>22709</v>
      </c>
      <c r="E101" s="2" t="s">
        <v>22710</v>
      </c>
      <c r="F101" s="4" t="s">
        <v>22497</v>
      </c>
    </row>
    <row r="102" customFormat="false" ht="23.85" hidden="false" customHeight="false" outlineLevel="0" collapsed="false">
      <c r="A102" s="4" t="n">
        <v>101</v>
      </c>
      <c r="B102" s="2" t="s">
        <v>22711</v>
      </c>
      <c r="C102" s="4" t="s">
        <v>4977</v>
      </c>
      <c r="D102" s="2" t="s">
        <v>22709</v>
      </c>
      <c r="E102" s="2" t="s">
        <v>22712</v>
      </c>
      <c r="F102" s="4" t="s">
        <v>22497</v>
      </c>
    </row>
    <row r="103" customFormat="false" ht="23.85" hidden="false" customHeight="false" outlineLevel="0" collapsed="false">
      <c r="A103" s="4" t="n">
        <v>102</v>
      </c>
      <c r="B103" s="2" t="s">
        <v>22713</v>
      </c>
      <c r="C103" s="4" t="s">
        <v>5024</v>
      </c>
      <c r="D103" s="2" t="s">
        <v>22709</v>
      </c>
      <c r="E103" s="2" t="s">
        <v>22714</v>
      </c>
      <c r="F103" s="4" t="s">
        <v>22497</v>
      </c>
    </row>
    <row r="104" customFormat="false" ht="23.85" hidden="false" customHeight="false" outlineLevel="0" collapsed="false">
      <c r="A104" s="4" t="n">
        <v>103</v>
      </c>
      <c r="B104" s="2" t="s">
        <v>22715</v>
      </c>
      <c r="C104" s="4" t="s">
        <v>5031</v>
      </c>
      <c r="D104" s="2" t="s">
        <v>22716</v>
      </c>
      <c r="E104" s="2" t="s">
        <v>22717</v>
      </c>
      <c r="F104" s="4" t="s">
        <v>22497</v>
      </c>
    </row>
    <row r="105" customFormat="false" ht="23.85" hidden="false" customHeight="false" outlineLevel="0" collapsed="false">
      <c r="A105" s="4" t="n">
        <v>104</v>
      </c>
      <c r="B105" s="2" t="s">
        <v>22718</v>
      </c>
      <c r="C105" s="4" t="s">
        <v>5144</v>
      </c>
      <c r="D105" s="2" t="s">
        <v>22709</v>
      </c>
      <c r="E105" s="2" t="s">
        <v>22719</v>
      </c>
      <c r="F105" s="4" t="s">
        <v>22497</v>
      </c>
    </row>
    <row r="106" customFormat="false" ht="15" hidden="false" customHeight="false" outlineLevel="0" collapsed="false">
      <c r="A106" s="4" t="n">
        <v>105</v>
      </c>
      <c r="B106" s="2" t="s">
        <v>22720</v>
      </c>
      <c r="C106" s="4" t="s">
        <v>5153</v>
      </c>
      <c r="D106" s="2" t="s">
        <v>22709</v>
      </c>
      <c r="E106" s="2" t="s">
        <v>22721</v>
      </c>
      <c r="F106" s="4" t="s">
        <v>22497</v>
      </c>
    </row>
    <row r="107" customFormat="false" ht="23.85" hidden="false" customHeight="false" outlineLevel="0" collapsed="false">
      <c r="A107" s="4" t="n">
        <v>106</v>
      </c>
      <c r="B107" s="2" t="s">
        <v>22722</v>
      </c>
      <c r="C107" s="4" t="s">
        <v>5160</v>
      </c>
      <c r="D107" s="2" t="s">
        <v>22709</v>
      </c>
      <c r="E107" s="2" t="s">
        <v>22723</v>
      </c>
      <c r="F107" s="4" t="s">
        <v>22497</v>
      </c>
    </row>
    <row r="108" customFormat="false" ht="23.85" hidden="false" customHeight="false" outlineLevel="0" collapsed="false">
      <c r="A108" s="4" t="n">
        <v>107</v>
      </c>
      <c r="B108" s="2" t="s">
        <v>22724</v>
      </c>
      <c r="C108" s="4" t="s">
        <v>5168</v>
      </c>
      <c r="D108" s="2" t="s">
        <v>22709</v>
      </c>
      <c r="E108" s="2" t="s">
        <v>22725</v>
      </c>
      <c r="F108" s="4" t="s">
        <v>22497</v>
      </c>
    </row>
    <row r="109" customFormat="false" ht="23.85" hidden="false" customHeight="false" outlineLevel="0" collapsed="false">
      <c r="A109" s="4" t="n">
        <v>108</v>
      </c>
      <c r="B109" s="2" t="s">
        <v>22726</v>
      </c>
      <c r="C109" s="4" t="s">
        <v>5434</v>
      </c>
      <c r="D109" s="2" t="s">
        <v>22727</v>
      </c>
      <c r="E109" s="2" t="s">
        <v>22728</v>
      </c>
      <c r="F109" s="4" t="s">
        <v>22497</v>
      </c>
    </row>
    <row r="110" customFormat="false" ht="23.85" hidden="false" customHeight="false" outlineLevel="0" collapsed="false">
      <c r="A110" s="4" t="n">
        <v>109</v>
      </c>
      <c r="B110" s="2" t="s">
        <v>22729</v>
      </c>
      <c r="C110" s="4" t="s">
        <v>5442</v>
      </c>
      <c r="D110" s="2" t="s">
        <v>22727</v>
      </c>
      <c r="E110" s="2" t="s">
        <v>22730</v>
      </c>
      <c r="F110" s="4" t="s">
        <v>22497</v>
      </c>
    </row>
    <row r="111" customFormat="false" ht="23.85" hidden="false" customHeight="false" outlineLevel="0" collapsed="false">
      <c r="A111" s="4" t="n">
        <v>110</v>
      </c>
      <c r="B111" s="2" t="s">
        <v>22731</v>
      </c>
      <c r="C111" s="4" t="s">
        <v>5467</v>
      </c>
      <c r="D111" s="2" t="s">
        <v>22732</v>
      </c>
      <c r="E111" s="2" t="s">
        <v>22733</v>
      </c>
      <c r="F111" s="4" t="s">
        <v>22497</v>
      </c>
    </row>
    <row r="112" customFormat="false" ht="23.85" hidden="false" customHeight="false" outlineLevel="0" collapsed="false">
      <c r="A112" s="4" t="n">
        <v>111</v>
      </c>
      <c r="B112" s="2" t="s">
        <v>22734</v>
      </c>
      <c r="C112" s="4" t="s">
        <v>5475</v>
      </c>
      <c r="D112" s="2" t="s">
        <v>22735</v>
      </c>
      <c r="E112" s="2" t="s">
        <v>22736</v>
      </c>
      <c r="F112" s="4" t="s">
        <v>22497</v>
      </c>
    </row>
    <row r="113" customFormat="false" ht="23.85" hidden="false" customHeight="false" outlineLevel="0" collapsed="false">
      <c r="A113" s="4" t="n">
        <v>112</v>
      </c>
      <c r="B113" s="2" t="s">
        <v>22737</v>
      </c>
      <c r="C113" s="4" t="s">
        <v>5483</v>
      </c>
      <c r="D113" s="2" t="s">
        <v>22735</v>
      </c>
      <c r="E113" s="2" t="s">
        <v>22736</v>
      </c>
      <c r="F113" s="4" t="s">
        <v>22497</v>
      </c>
    </row>
    <row r="114" customFormat="false" ht="23.85" hidden="false" customHeight="false" outlineLevel="0" collapsed="false">
      <c r="A114" s="4" t="n">
        <v>113</v>
      </c>
      <c r="B114" s="2" t="s">
        <v>22738</v>
      </c>
      <c r="C114" s="4" t="s">
        <v>5503</v>
      </c>
      <c r="D114" s="2" t="s">
        <v>22727</v>
      </c>
      <c r="E114" s="2" t="s">
        <v>22739</v>
      </c>
      <c r="F114" s="4" t="s">
        <v>22497</v>
      </c>
    </row>
    <row r="115" customFormat="false" ht="23.85" hidden="false" customHeight="false" outlineLevel="0" collapsed="false">
      <c r="A115" s="4" t="n">
        <v>114</v>
      </c>
      <c r="B115" s="2" t="s">
        <v>22740</v>
      </c>
      <c r="C115" s="4" t="s">
        <v>5511</v>
      </c>
      <c r="D115" s="2" t="s">
        <v>22727</v>
      </c>
      <c r="E115" s="2" t="s">
        <v>22741</v>
      </c>
      <c r="F115" s="4" t="s">
        <v>22497</v>
      </c>
    </row>
    <row r="116" customFormat="false" ht="23.85" hidden="false" customHeight="false" outlineLevel="0" collapsed="false">
      <c r="A116" s="4" t="n">
        <v>115</v>
      </c>
      <c r="B116" s="2" t="s">
        <v>22742</v>
      </c>
      <c r="C116" s="4" t="s">
        <v>5518</v>
      </c>
      <c r="D116" s="2" t="s">
        <v>22743</v>
      </c>
      <c r="E116" s="2" t="s">
        <v>22744</v>
      </c>
      <c r="F116" s="4" t="s">
        <v>22497</v>
      </c>
    </row>
    <row r="117" customFormat="false" ht="23.85" hidden="false" customHeight="false" outlineLevel="0" collapsed="false">
      <c r="A117" s="4" t="n">
        <v>116</v>
      </c>
      <c r="B117" s="2" t="s">
        <v>22745</v>
      </c>
      <c r="C117" s="4" t="s">
        <v>5526</v>
      </c>
      <c r="D117" s="2" t="s">
        <v>22743</v>
      </c>
      <c r="E117" s="2" t="s">
        <v>22744</v>
      </c>
      <c r="F117" s="4" t="s">
        <v>22497</v>
      </c>
    </row>
    <row r="118" customFormat="false" ht="23.85" hidden="false" customHeight="false" outlineLevel="0" collapsed="false">
      <c r="A118" s="4" t="n">
        <v>117</v>
      </c>
      <c r="B118" s="2" t="s">
        <v>22746</v>
      </c>
      <c r="C118" s="4" t="s">
        <v>5546</v>
      </c>
      <c r="D118" s="2" t="s">
        <v>22727</v>
      </c>
      <c r="E118" s="2" t="s">
        <v>22747</v>
      </c>
      <c r="F118" s="4" t="s">
        <v>22497</v>
      </c>
    </row>
    <row r="119" customFormat="false" ht="23.85" hidden="false" customHeight="false" outlineLevel="0" collapsed="false">
      <c r="A119" s="4" t="n">
        <v>118</v>
      </c>
      <c r="B119" s="2" t="s">
        <v>22748</v>
      </c>
      <c r="C119" s="4" t="s">
        <v>5557</v>
      </c>
      <c r="D119" s="2" t="s">
        <v>22727</v>
      </c>
      <c r="E119" s="2" t="s">
        <v>22749</v>
      </c>
      <c r="F119" s="4" t="s">
        <v>22497</v>
      </c>
    </row>
    <row r="120" customFormat="false" ht="23.85" hidden="false" customHeight="false" outlineLevel="0" collapsed="false">
      <c r="A120" s="4" t="n">
        <v>119</v>
      </c>
      <c r="B120" s="2" t="s">
        <v>22750</v>
      </c>
      <c r="C120" s="4" t="s">
        <v>5563</v>
      </c>
      <c r="D120" s="2" t="s">
        <v>22727</v>
      </c>
      <c r="E120" s="2" t="s">
        <v>22751</v>
      </c>
      <c r="F120" s="4" t="s">
        <v>22497</v>
      </c>
    </row>
    <row r="121" customFormat="false" ht="23.85" hidden="false" customHeight="false" outlineLevel="0" collapsed="false">
      <c r="A121" s="4" t="n">
        <v>120</v>
      </c>
      <c r="B121" s="2" t="s">
        <v>22752</v>
      </c>
      <c r="C121" s="4" t="s">
        <v>5571</v>
      </c>
      <c r="D121" s="2" t="s">
        <v>22753</v>
      </c>
      <c r="E121" s="2" t="s">
        <v>22754</v>
      </c>
      <c r="F121" s="4" t="s">
        <v>22497</v>
      </c>
    </row>
    <row r="122" customFormat="false" ht="15" hidden="false" customHeight="false" outlineLevel="0" collapsed="false">
      <c r="A122" s="4" t="n">
        <v>121</v>
      </c>
      <c r="B122" s="2" t="s">
        <v>22755</v>
      </c>
      <c r="C122" s="4" t="s">
        <v>5579</v>
      </c>
      <c r="D122" s="2" t="s">
        <v>22753</v>
      </c>
      <c r="E122" s="2" t="s">
        <v>22756</v>
      </c>
      <c r="F122" s="4" t="s">
        <v>22497</v>
      </c>
    </row>
    <row r="123" customFormat="false" ht="15" hidden="false" customHeight="false" outlineLevel="0" collapsed="false">
      <c r="A123" s="4" t="n">
        <v>122</v>
      </c>
      <c r="B123" s="2" t="s">
        <v>22757</v>
      </c>
      <c r="C123" s="4" t="s">
        <v>5585</v>
      </c>
      <c r="D123" s="2" t="s">
        <v>22753</v>
      </c>
      <c r="E123" s="2" t="s">
        <v>22758</v>
      </c>
      <c r="F123" s="4" t="s">
        <v>22497</v>
      </c>
    </row>
    <row r="124" customFormat="false" ht="15" hidden="false" customHeight="false" outlineLevel="0" collapsed="false">
      <c r="A124" s="4" t="n">
        <v>123</v>
      </c>
      <c r="B124" s="2" t="s">
        <v>22759</v>
      </c>
      <c r="C124" s="4" t="s">
        <v>5594</v>
      </c>
      <c r="D124" s="2" t="s">
        <v>22753</v>
      </c>
      <c r="E124" s="2" t="s">
        <v>22758</v>
      </c>
      <c r="F124" s="4" t="s">
        <v>22497</v>
      </c>
    </row>
    <row r="125" customFormat="false" ht="15" hidden="false" customHeight="false" outlineLevel="0" collapsed="false">
      <c r="A125" s="4" t="n">
        <v>124</v>
      </c>
      <c r="B125" s="2" t="s">
        <v>22760</v>
      </c>
      <c r="C125" s="4" t="s">
        <v>5602</v>
      </c>
      <c r="D125" s="2" t="s">
        <v>22753</v>
      </c>
      <c r="E125" s="2" t="s">
        <v>22758</v>
      </c>
      <c r="F125" s="4" t="s">
        <v>22497</v>
      </c>
    </row>
    <row r="126" customFormat="false" ht="15" hidden="false" customHeight="false" outlineLevel="0" collapsed="false">
      <c r="A126" s="4" t="n">
        <v>125</v>
      </c>
      <c r="B126" s="2" t="s">
        <v>22761</v>
      </c>
      <c r="C126" s="4" t="s">
        <v>5608</v>
      </c>
      <c r="D126" s="2" t="s">
        <v>22753</v>
      </c>
      <c r="E126" s="2" t="s">
        <v>22758</v>
      </c>
      <c r="F126" s="4" t="s">
        <v>22497</v>
      </c>
    </row>
    <row r="127" customFormat="false" ht="23.85" hidden="false" customHeight="false" outlineLevel="0" collapsed="false">
      <c r="A127" s="4" t="n">
        <v>126</v>
      </c>
      <c r="B127" s="2" t="s">
        <v>22762</v>
      </c>
      <c r="C127" s="4" t="s">
        <v>5629</v>
      </c>
      <c r="D127" s="2" t="s">
        <v>22727</v>
      </c>
      <c r="E127" s="2" t="s">
        <v>22763</v>
      </c>
      <c r="F127" s="4" t="s">
        <v>22497</v>
      </c>
    </row>
    <row r="128" customFormat="false" ht="23.85" hidden="false" customHeight="false" outlineLevel="0" collapsed="false">
      <c r="A128" s="4" t="n">
        <v>127</v>
      </c>
      <c r="B128" s="2" t="s">
        <v>22764</v>
      </c>
      <c r="C128" s="4" t="s">
        <v>6006</v>
      </c>
      <c r="D128" s="2" t="s">
        <v>22765</v>
      </c>
      <c r="E128" s="2" t="s">
        <v>22766</v>
      </c>
      <c r="F128" s="4" t="s">
        <v>22497</v>
      </c>
    </row>
    <row r="129" customFormat="false" ht="23.85" hidden="false" customHeight="false" outlineLevel="0" collapsed="false">
      <c r="A129" s="4" t="n">
        <v>128</v>
      </c>
      <c r="B129" s="2" t="s">
        <v>22767</v>
      </c>
      <c r="C129" s="4" t="s">
        <v>6012</v>
      </c>
      <c r="D129" s="2" t="s">
        <v>22765</v>
      </c>
      <c r="E129" s="2" t="s">
        <v>22768</v>
      </c>
      <c r="F129" s="4" t="s">
        <v>22497</v>
      </c>
    </row>
    <row r="130" customFormat="false" ht="23.85" hidden="false" customHeight="false" outlineLevel="0" collapsed="false">
      <c r="A130" s="4" t="n">
        <v>129</v>
      </c>
      <c r="B130" s="2" t="s">
        <v>22769</v>
      </c>
      <c r="C130" s="4" t="s">
        <v>6019</v>
      </c>
      <c r="D130" s="2" t="s">
        <v>22765</v>
      </c>
      <c r="E130" s="2" t="s">
        <v>22770</v>
      </c>
      <c r="F130" s="4" t="s">
        <v>22497</v>
      </c>
    </row>
    <row r="131" customFormat="false" ht="23.85" hidden="false" customHeight="false" outlineLevel="0" collapsed="false">
      <c r="A131" s="4" t="n">
        <v>130</v>
      </c>
      <c r="B131" s="2" t="s">
        <v>22771</v>
      </c>
      <c r="C131" s="4" t="s">
        <v>6027</v>
      </c>
      <c r="D131" s="2" t="s">
        <v>22765</v>
      </c>
      <c r="E131" s="2" t="s">
        <v>22772</v>
      </c>
      <c r="F131" s="4" t="s">
        <v>22497</v>
      </c>
    </row>
    <row r="132" customFormat="false" ht="23.85" hidden="false" customHeight="false" outlineLevel="0" collapsed="false">
      <c r="A132" s="4" t="n">
        <v>131</v>
      </c>
      <c r="B132" s="2" t="s">
        <v>22773</v>
      </c>
      <c r="C132" s="4" t="s">
        <v>6034</v>
      </c>
      <c r="D132" s="2" t="s">
        <v>22765</v>
      </c>
      <c r="E132" s="2" t="s">
        <v>22774</v>
      </c>
      <c r="F132" s="4" t="s">
        <v>22497</v>
      </c>
    </row>
    <row r="133" customFormat="false" ht="23.85" hidden="false" customHeight="false" outlineLevel="0" collapsed="false">
      <c r="A133" s="4" t="n">
        <v>132</v>
      </c>
      <c r="B133" s="2" t="s">
        <v>22775</v>
      </c>
      <c r="C133" s="4" t="s">
        <v>6041</v>
      </c>
      <c r="D133" s="2" t="s">
        <v>22765</v>
      </c>
      <c r="E133" s="2" t="s">
        <v>22776</v>
      </c>
      <c r="F133" s="4" t="s">
        <v>22497</v>
      </c>
    </row>
    <row r="134" customFormat="false" ht="23.85" hidden="false" customHeight="false" outlineLevel="0" collapsed="false">
      <c r="A134" s="4" t="n">
        <v>133</v>
      </c>
      <c r="B134" s="2" t="s">
        <v>22777</v>
      </c>
      <c r="C134" s="4" t="s">
        <v>6048</v>
      </c>
      <c r="D134" s="2" t="s">
        <v>22765</v>
      </c>
      <c r="E134" s="2" t="s">
        <v>22778</v>
      </c>
      <c r="F134" s="4" t="s">
        <v>22497</v>
      </c>
    </row>
    <row r="135" customFormat="false" ht="23.85" hidden="false" customHeight="false" outlineLevel="0" collapsed="false">
      <c r="A135" s="4" t="n">
        <v>134</v>
      </c>
      <c r="B135" s="2" t="s">
        <v>22779</v>
      </c>
      <c r="C135" s="4" t="s">
        <v>6055</v>
      </c>
      <c r="D135" s="2" t="s">
        <v>22765</v>
      </c>
      <c r="E135" s="2" t="s">
        <v>22780</v>
      </c>
      <c r="F135" s="4" t="s">
        <v>22497</v>
      </c>
    </row>
    <row r="136" customFormat="false" ht="23.85" hidden="false" customHeight="false" outlineLevel="0" collapsed="false">
      <c r="A136" s="4" t="n">
        <v>135</v>
      </c>
      <c r="B136" s="2" t="s">
        <v>22781</v>
      </c>
      <c r="C136" s="4" t="s">
        <v>6060</v>
      </c>
      <c r="D136" s="2" t="s">
        <v>22765</v>
      </c>
      <c r="E136" s="2" t="s">
        <v>22782</v>
      </c>
      <c r="F136" s="4" t="s">
        <v>22497</v>
      </c>
    </row>
    <row r="137" customFormat="false" ht="15" hidden="false" customHeight="false" outlineLevel="0" collapsed="false">
      <c r="A137" s="4" t="n">
        <v>136</v>
      </c>
      <c r="B137" s="2" t="s">
        <v>22783</v>
      </c>
      <c r="C137" s="4" t="s">
        <v>6067</v>
      </c>
      <c r="D137" s="2" t="s">
        <v>22784</v>
      </c>
      <c r="E137" s="2" t="s">
        <v>22785</v>
      </c>
      <c r="F137" s="4" t="s">
        <v>22497</v>
      </c>
    </row>
    <row r="138" customFormat="false" ht="23.85" hidden="false" customHeight="false" outlineLevel="0" collapsed="false">
      <c r="A138" s="4" t="n">
        <v>137</v>
      </c>
      <c r="B138" s="2" t="s">
        <v>22786</v>
      </c>
      <c r="C138" s="4" t="s">
        <v>6180</v>
      </c>
      <c r="D138" s="2" t="s">
        <v>22784</v>
      </c>
      <c r="E138" s="2" t="s">
        <v>22787</v>
      </c>
      <c r="F138" s="4" t="s">
        <v>22497</v>
      </c>
    </row>
    <row r="139" customFormat="false" ht="23.85" hidden="false" customHeight="false" outlineLevel="0" collapsed="false">
      <c r="A139" s="4" t="n">
        <v>138</v>
      </c>
      <c r="B139" s="2" t="s">
        <v>22788</v>
      </c>
      <c r="C139" s="4" t="s">
        <v>6213</v>
      </c>
      <c r="D139" s="2" t="s">
        <v>22784</v>
      </c>
      <c r="E139" s="2" t="s">
        <v>22789</v>
      </c>
      <c r="F139" s="4" t="s">
        <v>22497</v>
      </c>
    </row>
    <row r="140" customFormat="false" ht="23.85" hidden="false" customHeight="false" outlineLevel="0" collapsed="false">
      <c r="A140" s="4" t="n">
        <v>139</v>
      </c>
      <c r="B140" s="2" t="s">
        <v>22790</v>
      </c>
      <c r="C140" s="4" t="s">
        <v>6313</v>
      </c>
      <c r="D140" s="2" t="s">
        <v>22784</v>
      </c>
      <c r="E140" s="2" t="s">
        <v>22791</v>
      </c>
      <c r="F140" s="4" t="s">
        <v>22497</v>
      </c>
    </row>
    <row r="141" customFormat="false" ht="23.85" hidden="false" customHeight="false" outlineLevel="0" collapsed="false">
      <c r="A141" s="4" t="n">
        <v>140</v>
      </c>
      <c r="B141" s="2" t="s">
        <v>22792</v>
      </c>
      <c r="C141" s="4" t="s">
        <v>6322</v>
      </c>
      <c r="D141" s="2" t="s">
        <v>22793</v>
      </c>
      <c r="E141" s="2" t="s">
        <v>22794</v>
      </c>
      <c r="F141" s="4" t="s">
        <v>22497</v>
      </c>
    </row>
    <row r="142" customFormat="false" ht="15" hidden="false" customHeight="false" outlineLevel="0" collapsed="false">
      <c r="A142" s="4" t="n">
        <v>141</v>
      </c>
      <c r="B142" s="2" t="s">
        <v>22795</v>
      </c>
      <c r="C142" s="4" t="s">
        <v>6331</v>
      </c>
      <c r="D142" s="2" t="s">
        <v>22793</v>
      </c>
      <c r="E142" s="2" t="s">
        <v>22796</v>
      </c>
      <c r="F142" s="4" t="s">
        <v>22497</v>
      </c>
    </row>
    <row r="143" customFormat="false" ht="23.85" hidden="false" customHeight="false" outlineLevel="0" collapsed="false">
      <c r="A143" s="4" t="n">
        <v>142</v>
      </c>
      <c r="B143" s="2" t="s">
        <v>22797</v>
      </c>
      <c r="C143" s="4" t="s">
        <v>6344</v>
      </c>
      <c r="D143" s="2" t="s">
        <v>22784</v>
      </c>
      <c r="E143" s="2" t="s">
        <v>22798</v>
      </c>
      <c r="F143" s="4" t="s">
        <v>22497</v>
      </c>
    </row>
    <row r="144" customFormat="false" ht="15" hidden="false" customHeight="false" outlineLevel="0" collapsed="false">
      <c r="A144" s="4" t="n">
        <v>143</v>
      </c>
      <c r="B144" s="2" t="s">
        <v>22799</v>
      </c>
      <c r="C144" s="4" t="s">
        <v>6383</v>
      </c>
      <c r="D144" s="2" t="s">
        <v>22784</v>
      </c>
      <c r="E144" s="2" t="s">
        <v>22800</v>
      </c>
      <c r="F144" s="4" t="s">
        <v>22497</v>
      </c>
    </row>
    <row r="145" customFormat="false" ht="23.85" hidden="false" customHeight="false" outlineLevel="0" collapsed="false">
      <c r="A145" s="4" t="n">
        <v>144</v>
      </c>
      <c r="B145" s="2" t="s">
        <v>22801</v>
      </c>
      <c r="C145" s="4" t="s">
        <v>6439</v>
      </c>
      <c r="D145" s="2" t="s">
        <v>22784</v>
      </c>
      <c r="E145" s="2" t="s">
        <v>22802</v>
      </c>
      <c r="F145" s="4" t="s">
        <v>22497</v>
      </c>
    </row>
    <row r="146" customFormat="false" ht="23.85" hidden="false" customHeight="false" outlineLevel="0" collapsed="false">
      <c r="A146" s="4" t="n">
        <v>145</v>
      </c>
      <c r="B146" s="2" t="s">
        <v>22803</v>
      </c>
      <c r="C146" s="4" t="s">
        <v>6605</v>
      </c>
      <c r="D146" s="2" t="s">
        <v>22804</v>
      </c>
      <c r="E146" s="2" t="s">
        <v>22805</v>
      </c>
      <c r="F146" s="4" t="s">
        <v>22497</v>
      </c>
    </row>
    <row r="147" customFormat="false" ht="23.85" hidden="false" customHeight="false" outlineLevel="0" collapsed="false">
      <c r="A147" s="4" t="n">
        <v>146</v>
      </c>
      <c r="B147" s="2" t="s">
        <v>22806</v>
      </c>
      <c r="C147" s="4" t="s">
        <v>6849</v>
      </c>
      <c r="D147" s="2" t="s">
        <v>22807</v>
      </c>
      <c r="E147" s="2" t="s">
        <v>22808</v>
      </c>
      <c r="F147" s="4" t="s">
        <v>22497</v>
      </c>
    </row>
    <row r="148" customFormat="false" ht="23.85" hidden="false" customHeight="false" outlineLevel="0" collapsed="false">
      <c r="A148" s="4" t="n">
        <v>147</v>
      </c>
      <c r="B148" s="2" t="s">
        <v>22809</v>
      </c>
      <c r="C148" s="4" t="s">
        <v>6915</v>
      </c>
      <c r="D148" s="2" t="s">
        <v>22807</v>
      </c>
      <c r="E148" s="2" t="s">
        <v>22810</v>
      </c>
      <c r="F148" s="4" t="s">
        <v>22497</v>
      </c>
    </row>
    <row r="149" customFormat="false" ht="23.85" hidden="false" customHeight="false" outlineLevel="0" collapsed="false">
      <c r="A149" s="4" t="n">
        <v>148</v>
      </c>
      <c r="B149" s="2" t="s">
        <v>22811</v>
      </c>
      <c r="C149" s="4" t="s">
        <v>6973</v>
      </c>
      <c r="D149" s="2" t="s">
        <v>22812</v>
      </c>
      <c r="E149" s="2" t="s">
        <v>22813</v>
      </c>
      <c r="F149" s="4" t="s">
        <v>22497</v>
      </c>
    </row>
    <row r="150" customFormat="false" ht="23.85" hidden="false" customHeight="false" outlineLevel="0" collapsed="false">
      <c r="A150" s="4" t="n">
        <v>149</v>
      </c>
      <c r="B150" s="2" t="s">
        <v>22814</v>
      </c>
      <c r="C150" s="4" t="s">
        <v>7019</v>
      </c>
      <c r="D150" s="2" t="s">
        <v>22807</v>
      </c>
      <c r="E150" s="2" t="s">
        <v>22815</v>
      </c>
      <c r="F150" s="4" t="s">
        <v>22497</v>
      </c>
    </row>
    <row r="151" customFormat="false" ht="23.85" hidden="false" customHeight="false" outlineLevel="0" collapsed="false">
      <c r="A151" s="4" t="n">
        <v>150</v>
      </c>
      <c r="B151" s="2" t="s">
        <v>22816</v>
      </c>
      <c r="C151" s="4" t="s">
        <v>7028</v>
      </c>
      <c r="D151" s="2" t="s">
        <v>22807</v>
      </c>
      <c r="E151" s="2" t="s">
        <v>22817</v>
      </c>
      <c r="F151" s="4" t="s">
        <v>22497</v>
      </c>
    </row>
    <row r="152" customFormat="false" ht="23.85" hidden="false" customHeight="false" outlineLevel="0" collapsed="false">
      <c r="A152" s="4" t="n">
        <v>151</v>
      </c>
      <c r="B152" s="2" t="s">
        <v>22818</v>
      </c>
      <c r="C152" s="4" t="s">
        <v>7197</v>
      </c>
      <c r="D152" s="2" t="s">
        <v>22819</v>
      </c>
      <c r="E152" s="2" t="s">
        <v>22820</v>
      </c>
      <c r="F152" s="4" t="s">
        <v>22497</v>
      </c>
    </row>
    <row r="153" customFormat="false" ht="23.85" hidden="false" customHeight="false" outlineLevel="0" collapsed="false">
      <c r="A153" s="4" t="n">
        <v>152</v>
      </c>
      <c r="B153" s="2" t="s">
        <v>22821</v>
      </c>
      <c r="C153" s="4" t="s">
        <v>7261</v>
      </c>
      <c r="D153" s="2" t="s">
        <v>22819</v>
      </c>
      <c r="E153" s="2" t="s">
        <v>22822</v>
      </c>
      <c r="F153" s="4" t="s">
        <v>22497</v>
      </c>
    </row>
    <row r="154" customFormat="false" ht="23.85" hidden="false" customHeight="false" outlineLevel="0" collapsed="false">
      <c r="A154" s="4" t="n">
        <v>153</v>
      </c>
      <c r="B154" s="2" t="s">
        <v>22823</v>
      </c>
      <c r="C154" s="4" t="s">
        <v>7279</v>
      </c>
      <c r="D154" s="2" t="s">
        <v>22819</v>
      </c>
      <c r="E154" s="2" t="s">
        <v>22824</v>
      </c>
      <c r="F154" s="4" t="s">
        <v>22497</v>
      </c>
    </row>
    <row r="155" customFormat="false" ht="23.85" hidden="false" customHeight="false" outlineLevel="0" collapsed="false">
      <c r="A155" s="4" t="n">
        <v>154</v>
      </c>
      <c r="B155" s="2" t="s">
        <v>22825</v>
      </c>
      <c r="C155" s="4" t="s">
        <v>7326</v>
      </c>
      <c r="D155" s="2" t="s">
        <v>22819</v>
      </c>
      <c r="E155" s="2" t="s">
        <v>22826</v>
      </c>
      <c r="F155" s="4" t="s">
        <v>22497</v>
      </c>
    </row>
    <row r="156" customFormat="false" ht="23.85" hidden="false" customHeight="false" outlineLevel="0" collapsed="false">
      <c r="A156" s="4" t="n">
        <v>155</v>
      </c>
      <c r="B156" s="2" t="s">
        <v>22827</v>
      </c>
      <c r="C156" s="4" t="s">
        <v>7414</v>
      </c>
      <c r="D156" s="2" t="s">
        <v>22828</v>
      </c>
      <c r="E156" s="2" t="s">
        <v>22829</v>
      </c>
      <c r="F156" s="4" t="s">
        <v>22497</v>
      </c>
    </row>
    <row r="157" customFormat="false" ht="23.85" hidden="false" customHeight="false" outlineLevel="0" collapsed="false">
      <c r="A157" s="4" t="n">
        <v>156</v>
      </c>
      <c r="B157" s="2" t="s">
        <v>22830</v>
      </c>
      <c r="C157" s="4" t="s">
        <v>7620</v>
      </c>
      <c r="D157" s="2" t="s">
        <v>22831</v>
      </c>
      <c r="E157" s="2" t="s">
        <v>22832</v>
      </c>
      <c r="F157" s="4" t="s">
        <v>22497</v>
      </c>
    </row>
    <row r="158" customFormat="false" ht="23.85" hidden="false" customHeight="false" outlineLevel="0" collapsed="false">
      <c r="A158" s="4" t="n">
        <v>157</v>
      </c>
      <c r="B158" s="2" t="s">
        <v>22833</v>
      </c>
      <c r="C158" s="4" t="s">
        <v>7666</v>
      </c>
      <c r="D158" s="2" t="s">
        <v>22831</v>
      </c>
      <c r="E158" s="2" t="s">
        <v>22834</v>
      </c>
      <c r="F158" s="4" t="s">
        <v>22497</v>
      </c>
    </row>
    <row r="159" customFormat="false" ht="23.85" hidden="false" customHeight="false" outlineLevel="0" collapsed="false">
      <c r="A159" s="4" t="n">
        <v>158</v>
      </c>
      <c r="B159" s="2" t="s">
        <v>22835</v>
      </c>
      <c r="C159" s="4" t="s">
        <v>7680</v>
      </c>
      <c r="D159" s="2" t="s">
        <v>22831</v>
      </c>
      <c r="E159" s="2" t="s">
        <v>22836</v>
      </c>
      <c r="F159" s="4" t="s">
        <v>22497</v>
      </c>
    </row>
    <row r="160" customFormat="false" ht="23.85" hidden="false" customHeight="false" outlineLevel="0" collapsed="false">
      <c r="A160" s="4" t="n">
        <v>159</v>
      </c>
      <c r="B160" s="2" t="s">
        <v>22837</v>
      </c>
      <c r="C160" s="4" t="s">
        <v>8023</v>
      </c>
      <c r="D160" s="2" t="s">
        <v>22838</v>
      </c>
      <c r="E160" s="2" t="s">
        <v>22839</v>
      </c>
      <c r="F160" s="4" t="s">
        <v>22497</v>
      </c>
    </row>
    <row r="161" customFormat="false" ht="23.85" hidden="false" customHeight="false" outlineLevel="0" collapsed="false">
      <c r="A161" s="4" t="n">
        <v>160</v>
      </c>
      <c r="B161" s="2" t="s">
        <v>22840</v>
      </c>
      <c r="C161" s="4" t="s">
        <v>8214</v>
      </c>
      <c r="D161" s="2" t="s">
        <v>22841</v>
      </c>
      <c r="E161" s="2" t="s">
        <v>22842</v>
      </c>
      <c r="F161" s="4" t="s">
        <v>22497</v>
      </c>
    </row>
    <row r="162" customFormat="false" ht="23.85" hidden="false" customHeight="false" outlineLevel="0" collapsed="false">
      <c r="A162" s="4" t="n">
        <v>161</v>
      </c>
      <c r="B162" s="2" t="s">
        <v>22843</v>
      </c>
      <c r="C162" s="4" t="s">
        <v>8222</v>
      </c>
      <c r="D162" s="2" t="s">
        <v>22844</v>
      </c>
      <c r="E162" s="2" t="s">
        <v>22845</v>
      </c>
      <c r="F162" s="4" t="s">
        <v>22497</v>
      </c>
    </row>
    <row r="163" customFormat="false" ht="23.85" hidden="false" customHeight="false" outlineLevel="0" collapsed="false">
      <c r="A163" s="4" t="n">
        <v>162</v>
      </c>
      <c r="B163" s="2" t="s">
        <v>22846</v>
      </c>
      <c r="C163" s="4" t="s">
        <v>8313</v>
      </c>
      <c r="D163" s="2" t="s">
        <v>22847</v>
      </c>
      <c r="E163" s="2" t="s">
        <v>22848</v>
      </c>
      <c r="F163" s="4" t="s">
        <v>22497</v>
      </c>
    </row>
    <row r="164" customFormat="false" ht="23.85" hidden="false" customHeight="false" outlineLevel="0" collapsed="false">
      <c r="A164" s="4" t="n">
        <v>163</v>
      </c>
      <c r="B164" s="2" t="s">
        <v>22849</v>
      </c>
      <c r="C164" s="4" t="s">
        <v>8320</v>
      </c>
      <c r="D164" s="2" t="s">
        <v>22847</v>
      </c>
      <c r="E164" s="2" t="s">
        <v>22850</v>
      </c>
      <c r="F164" s="4" t="s">
        <v>22497</v>
      </c>
    </row>
    <row r="165" customFormat="false" ht="23.85" hidden="false" customHeight="false" outlineLevel="0" collapsed="false">
      <c r="A165" s="4" t="n">
        <v>164</v>
      </c>
      <c r="B165" s="2" t="s">
        <v>22851</v>
      </c>
      <c r="C165" s="4" t="s">
        <v>8362</v>
      </c>
      <c r="D165" s="2" t="s">
        <v>22847</v>
      </c>
      <c r="E165" s="2" t="s">
        <v>22852</v>
      </c>
      <c r="F165" s="4" t="s">
        <v>22497</v>
      </c>
    </row>
    <row r="166" customFormat="false" ht="23.85" hidden="false" customHeight="false" outlineLevel="0" collapsed="false">
      <c r="A166" s="4" t="n">
        <v>165</v>
      </c>
      <c r="B166" s="2" t="s">
        <v>22853</v>
      </c>
      <c r="C166" s="4" t="s">
        <v>8369</v>
      </c>
      <c r="D166" s="2" t="s">
        <v>22847</v>
      </c>
      <c r="E166" s="2" t="s">
        <v>22854</v>
      </c>
      <c r="F166" s="4" t="s">
        <v>22497</v>
      </c>
    </row>
    <row r="167" customFormat="false" ht="15" hidden="false" customHeight="false" outlineLevel="0" collapsed="false">
      <c r="A167" s="4" t="n">
        <v>166</v>
      </c>
      <c r="B167" s="2" t="s">
        <v>22855</v>
      </c>
      <c r="C167" s="4" t="s">
        <v>8406</v>
      </c>
      <c r="D167" s="2" t="s">
        <v>22847</v>
      </c>
      <c r="E167" s="2" t="s">
        <v>22856</v>
      </c>
      <c r="F167" s="4" t="s">
        <v>22497</v>
      </c>
    </row>
    <row r="168" customFormat="false" ht="23.85" hidden="false" customHeight="false" outlineLevel="0" collapsed="false">
      <c r="A168" s="4" t="n">
        <v>167</v>
      </c>
      <c r="B168" s="2" t="s">
        <v>22857</v>
      </c>
      <c r="C168" s="4" t="s">
        <v>8414</v>
      </c>
      <c r="D168" s="2" t="s">
        <v>22847</v>
      </c>
      <c r="E168" s="2" t="s">
        <v>22858</v>
      </c>
      <c r="F168" s="4" t="s">
        <v>22497</v>
      </c>
    </row>
    <row r="169" customFormat="false" ht="23.85" hidden="false" customHeight="false" outlineLevel="0" collapsed="false">
      <c r="A169" s="4" t="n">
        <v>168</v>
      </c>
      <c r="B169" s="2" t="s">
        <v>22859</v>
      </c>
      <c r="C169" s="4" t="s">
        <v>8746</v>
      </c>
      <c r="D169" s="2" t="s">
        <v>22860</v>
      </c>
      <c r="E169" s="2" t="s">
        <v>22861</v>
      </c>
      <c r="F169" s="4" t="s">
        <v>22497</v>
      </c>
    </row>
    <row r="170" customFormat="false" ht="23.85" hidden="false" customHeight="false" outlineLevel="0" collapsed="false">
      <c r="A170" s="4" t="n">
        <v>169</v>
      </c>
      <c r="B170" s="2" t="s">
        <v>22862</v>
      </c>
      <c r="C170" s="4" t="s">
        <v>8754</v>
      </c>
      <c r="D170" s="2" t="s">
        <v>22860</v>
      </c>
      <c r="E170" s="2" t="s">
        <v>22863</v>
      </c>
      <c r="F170" s="4" t="s">
        <v>22497</v>
      </c>
    </row>
    <row r="171" customFormat="false" ht="35.05" hidden="false" customHeight="false" outlineLevel="0" collapsed="false">
      <c r="A171" s="4" t="n">
        <v>170</v>
      </c>
      <c r="B171" s="2" t="s">
        <v>22864</v>
      </c>
      <c r="C171" s="4" t="s">
        <v>8761</v>
      </c>
      <c r="D171" s="2" t="s">
        <v>22860</v>
      </c>
      <c r="E171" s="2" t="s">
        <v>22865</v>
      </c>
      <c r="F171" s="4" t="s">
        <v>22497</v>
      </c>
    </row>
    <row r="172" customFormat="false" ht="35.05" hidden="false" customHeight="false" outlineLevel="0" collapsed="false">
      <c r="A172" s="4" t="n">
        <v>171</v>
      </c>
      <c r="B172" s="2" t="s">
        <v>22866</v>
      </c>
      <c r="C172" s="4" t="s">
        <v>8976</v>
      </c>
      <c r="D172" s="2" t="s">
        <v>22867</v>
      </c>
      <c r="E172" s="2" t="s">
        <v>22868</v>
      </c>
      <c r="F172" s="4" t="s">
        <v>22497</v>
      </c>
    </row>
    <row r="173" customFormat="false" ht="35.05" hidden="false" customHeight="false" outlineLevel="0" collapsed="false">
      <c r="A173" s="4" t="n">
        <v>172</v>
      </c>
      <c r="B173" s="2" t="s">
        <v>22869</v>
      </c>
      <c r="C173" s="4" t="s">
        <v>8985</v>
      </c>
      <c r="D173" s="2" t="s">
        <v>22867</v>
      </c>
      <c r="E173" s="2" t="s">
        <v>22870</v>
      </c>
      <c r="F173" s="4" t="s">
        <v>22497</v>
      </c>
    </row>
    <row r="174" customFormat="false" ht="15" hidden="false" customHeight="false" outlineLevel="0" collapsed="false">
      <c r="A174" s="4" t="n">
        <v>173</v>
      </c>
      <c r="B174" s="2" t="s">
        <v>22871</v>
      </c>
      <c r="C174" s="4" t="s">
        <v>9125</v>
      </c>
      <c r="D174" s="2" t="s">
        <v>22872</v>
      </c>
      <c r="E174" s="2" t="s">
        <v>22873</v>
      </c>
      <c r="F174" s="4" t="s">
        <v>22497</v>
      </c>
    </row>
    <row r="175" customFormat="false" ht="23.85" hidden="false" customHeight="false" outlineLevel="0" collapsed="false">
      <c r="A175" s="4" t="n">
        <v>174</v>
      </c>
      <c r="B175" s="2" t="s">
        <v>22874</v>
      </c>
      <c r="C175" s="4" t="s">
        <v>9133</v>
      </c>
      <c r="D175" s="2" t="s">
        <v>22872</v>
      </c>
      <c r="E175" s="2" t="s">
        <v>22875</v>
      </c>
      <c r="F175" s="4" t="s">
        <v>22497</v>
      </c>
    </row>
    <row r="176" customFormat="false" ht="15" hidden="false" customHeight="false" outlineLevel="0" collapsed="false">
      <c r="A176" s="4" t="n">
        <v>175</v>
      </c>
      <c r="B176" s="2" t="s">
        <v>22876</v>
      </c>
      <c r="C176" s="4" t="s">
        <v>9590</v>
      </c>
      <c r="D176" s="2" t="s">
        <v>22877</v>
      </c>
      <c r="E176" s="2" t="s">
        <v>22878</v>
      </c>
      <c r="F176" s="4" t="s">
        <v>22497</v>
      </c>
    </row>
    <row r="177" customFormat="false" ht="23.85" hidden="false" customHeight="false" outlineLevel="0" collapsed="false">
      <c r="A177" s="4" t="n">
        <v>176</v>
      </c>
      <c r="B177" s="2" t="s">
        <v>22879</v>
      </c>
      <c r="C177" s="4" t="s">
        <v>9600</v>
      </c>
      <c r="D177" s="2" t="s">
        <v>22877</v>
      </c>
      <c r="E177" s="2" t="s">
        <v>22880</v>
      </c>
      <c r="F177" s="4" t="s">
        <v>22497</v>
      </c>
    </row>
    <row r="178" customFormat="false" ht="23.85" hidden="false" customHeight="false" outlineLevel="0" collapsed="false">
      <c r="A178" s="4" t="n">
        <v>177</v>
      </c>
      <c r="B178" s="2" t="s">
        <v>22881</v>
      </c>
      <c r="C178" s="4" t="s">
        <v>9620</v>
      </c>
      <c r="D178" s="2" t="s">
        <v>22877</v>
      </c>
      <c r="E178" s="2" t="s">
        <v>22882</v>
      </c>
      <c r="F178" s="4" t="s">
        <v>22497</v>
      </c>
    </row>
    <row r="179" customFormat="false" ht="15" hidden="false" customHeight="false" outlineLevel="0" collapsed="false">
      <c r="A179" s="4" t="n">
        <v>178</v>
      </c>
      <c r="B179" s="2" t="s">
        <v>22883</v>
      </c>
      <c r="C179" s="4" t="s">
        <v>9810</v>
      </c>
      <c r="D179" s="2" t="s">
        <v>22884</v>
      </c>
      <c r="E179" s="2" t="s">
        <v>22885</v>
      </c>
      <c r="F179" s="4" t="s">
        <v>22497</v>
      </c>
    </row>
    <row r="180" customFormat="false" ht="15" hidden="false" customHeight="false" outlineLevel="0" collapsed="false">
      <c r="A180" s="4" t="n">
        <v>179</v>
      </c>
      <c r="B180" s="2" t="s">
        <v>22886</v>
      </c>
      <c r="C180" s="4" t="s">
        <v>9818</v>
      </c>
      <c r="D180" s="2" t="s">
        <v>22884</v>
      </c>
      <c r="E180" s="2" t="s">
        <v>22885</v>
      </c>
      <c r="F180" s="4" t="s">
        <v>22497</v>
      </c>
    </row>
    <row r="181" customFormat="false" ht="23.85" hidden="false" customHeight="false" outlineLevel="0" collapsed="false">
      <c r="A181" s="4" t="n">
        <v>180</v>
      </c>
      <c r="B181" s="2" t="s">
        <v>22887</v>
      </c>
      <c r="C181" s="4" t="s">
        <v>9872</v>
      </c>
      <c r="D181" s="2" t="s">
        <v>22884</v>
      </c>
      <c r="E181" s="2" t="s">
        <v>22888</v>
      </c>
      <c r="F181" s="4" t="s">
        <v>22497</v>
      </c>
    </row>
    <row r="182" customFormat="false" ht="15" hidden="false" customHeight="false" outlineLevel="0" collapsed="false">
      <c r="A182" s="4" t="n">
        <v>181</v>
      </c>
      <c r="B182" s="2" t="s">
        <v>22889</v>
      </c>
      <c r="C182" s="4" t="s">
        <v>10068</v>
      </c>
      <c r="D182" s="2" t="s">
        <v>22890</v>
      </c>
      <c r="E182" s="2" t="s">
        <v>22891</v>
      </c>
      <c r="F182" s="4" t="s">
        <v>22497</v>
      </c>
    </row>
    <row r="183" customFormat="false" ht="23.85" hidden="false" customHeight="false" outlineLevel="0" collapsed="false">
      <c r="A183" s="4" t="n">
        <v>182</v>
      </c>
      <c r="B183" s="2" t="s">
        <v>22892</v>
      </c>
      <c r="C183" s="4" t="s">
        <v>10135</v>
      </c>
      <c r="D183" s="2" t="s">
        <v>22893</v>
      </c>
      <c r="E183" s="2" t="s">
        <v>22894</v>
      </c>
      <c r="F183" s="4" t="s">
        <v>22497</v>
      </c>
    </row>
    <row r="184" customFormat="false" ht="23.85" hidden="false" customHeight="false" outlineLevel="0" collapsed="false">
      <c r="A184" s="4" t="n">
        <v>183</v>
      </c>
      <c r="B184" s="2" t="s">
        <v>22895</v>
      </c>
      <c r="C184" s="4" t="s">
        <v>10209</v>
      </c>
      <c r="D184" s="2" t="s">
        <v>22896</v>
      </c>
      <c r="E184" s="2" t="s">
        <v>22897</v>
      </c>
      <c r="F184" s="4" t="s">
        <v>22497</v>
      </c>
    </row>
    <row r="185" customFormat="false" ht="23.85" hidden="false" customHeight="false" outlineLevel="0" collapsed="false">
      <c r="A185" s="4" t="n">
        <v>184</v>
      </c>
      <c r="B185" s="2" t="s">
        <v>22898</v>
      </c>
      <c r="C185" s="4" t="s">
        <v>10308</v>
      </c>
      <c r="D185" s="2" t="s">
        <v>22893</v>
      </c>
      <c r="E185" s="2" t="s">
        <v>22899</v>
      </c>
      <c r="F185" s="4" t="s">
        <v>22497</v>
      </c>
    </row>
    <row r="186" customFormat="false" ht="15" hidden="false" customHeight="false" outlineLevel="0" collapsed="false">
      <c r="A186" s="4" t="n">
        <v>185</v>
      </c>
      <c r="B186" s="2" t="s">
        <v>22900</v>
      </c>
      <c r="C186" s="4" t="s">
        <v>10317</v>
      </c>
      <c r="D186" s="2" t="s">
        <v>22893</v>
      </c>
      <c r="E186" s="2" t="s">
        <v>22901</v>
      </c>
      <c r="F186" s="4" t="s">
        <v>22497</v>
      </c>
    </row>
    <row r="187" customFormat="false" ht="15" hidden="false" customHeight="false" outlineLevel="0" collapsed="false">
      <c r="A187" s="4" t="n">
        <v>186</v>
      </c>
      <c r="B187" s="2" t="s">
        <v>22902</v>
      </c>
      <c r="C187" s="4" t="s">
        <v>10323</v>
      </c>
      <c r="D187" s="2" t="s">
        <v>22893</v>
      </c>
      <c r="E187" s="2" t="s">
        <v>22903</v>
      </c>
      <c r="F187" s="4" t="s">
        <v>22497</v>
      </c>
    </row>
    <row r="188" customFormat="false" ht="23.85" hidden="false" customHeight="false" outlineLevel="0" collapsed="false">
      <c r="A188" s="4" t="n">
        <v>187</v>
      </c>
      <c r="B188" s="2" t="s">
        <v>22904</v>
      </c>
      <c r="C188" s="4" t="s">
        <v>10329</v>
      </c>
      <c r="D188" s="2" t="s">
        <v>22893</v>
      </c>
      <c r="E188" s="2" t="s">
        <v>22905</v>
      </c>
      <c r="F188" s="4" t="s">
        <v>22497</v>
      </c>
    </row>
    <row r="189" customFormat="false" ht="23.85" hidden="false" customHeight="false" outlineLevel="0" collapsed="false">
      <c r="A189" s="4" t="n">
        <v>188</v>
      </c>
      <c r="B189" s="2" t="s">
        <v>22906</v>
      </c>
      <c r="C189" s="4" t="s">
        <v>10336</v>
      </c>
      <c r="D189" s="2" t="s">
        <v>22893</v>
      </c>
      <c r="E189" s="2" t="s">
        <v>22907</v>
      </c>
      <c r="F189" s="4" t="s">
        <v>22497</v>
      </c>
    </row>
    <row r="190" customFormat="false" ht="23.85" hidden="false" customHeight="false" outlineLevel="0" collapsed="false">
      <c r="A190" s="4" t="n">
        <v>189</v>
      </c>
      <c r="B190" s="2" t="s">
        <v>22908</v>
      </c>
      <c r="C190" s="4" t="s">
        <v>10557</v>
      </c>
      <c r="D190" s="2" t="s">
        <v>22909</v>
      </c>
      <c r="E190" s="2" t="s">
        <v>22910</v>
      </c>
      <c r="F190" s="4" t="s">
        <v>22497</v>
      </c>
    </row>
    <row r="191" customFormat="false" ht="23.85" hidden="false" customHeight="false" outlineLevel="0" collapsed="false">
      <c r="A191" s="4" t="n">
        <v>190</v>
      </c>
      <c r="B191" s="2" t="s">
        <v>22911</v>
      </c>
      <c r="C191" s="4" t="s">
        <v>10663</v>
      </c>
      <c r="D191" s="2" t="s">
        <v>22909</v>
      </c>
      <c r="E191" s="2" t="s">
        <v>22912</v>
      </c>
      <c r="F191" s="4" t="s">
        <v>22497</v>
      </c>
    </row>
    <row r="192" customFormat="false" ht="23.85" hidden="false" customHeight="false" outlineLevel="0" collapsed="false">
      <c r="A192" s="4" t="n">
        <v>191</v>
      </c>
      <c r="B192" s="2" t="s">
        <v>22913</v>
      </c>
      <c r="C192" s="4" t="s">
        <v>10671</v>
      </c>
      <c r="D192" s="2" t="s">
        <v>22914</v>
      </c>
      <c r="E192" s="2" t="s">
        <v>22915</v>
      </c>
      <c r="F192" s="4" t="s">
        <v>22497</v>
      </c>
    </row>
    <row r="193" customFormat="false" ht="23.85" hidden="false" customHeight="false" outlineLevel="0" collapsed="false">
      <c r="A193" s="4" t="n">
        <v>192</v>
      </c>
      <c r="B193" s="2" t="s">
        <v>22916</v>
      </c>
      <c r="C193" s="4" t="s">
        <v>10737</v>
      </c>
      <c r="D193" s="2" t="s">
        <v>22914</v>
      </c>
      <c r="E193" s="2" t="s">
        <v>22917</v>
      </c>
      <c r="F193" s="4" t="s">
        <v>22497</v>
      </c>
    </row>
    <row r="194" customFormat="false" ht="23.85" hidden="false" customHeight="false" outlineLevel="0" collapsed="false">
      <c r="A194" s="4" t="n">
        <v>193</v>
      </c>
      <c r="B194" s="2" t="s">
        <v>22918</v>
      </c>
      <c r="C194" s="4" t="s">
        <v>10746</v>
      </c>
      <c r="D194" s="2" t="s">
        <v>22914</v>
      </c>
      <c r="E194" s="2" t="s">
        <v>22919</v>
      </c>
      <c r="F194" s="4" t="s">
        <v>22497</v>
      </c>
    </row>
    <row r="195" customFormat="false" ht="23.85" hidden="false" customHeight="false" outlineLevel="0" collapsed="false">
      <c r="A195" s="4" t="n">
        <v>194</v>
      </c>
      <c r="B195" s="2" t="s">
        <v>22920</v>
      </c>
      <c r="C195" s="4" t="s">
        <v>10754</v>
      </c>
      <c r="D195" s="2" t="s">
        <v>22914</v>
      </c>
      <c r="E195" s="2" t="s">
        <v>22921</v>
      </c>
      <c r="F195" s="4" t="s">
        <v>22497</v>
      </c>
    </row>
    <row r="196" customFormat="false" ht="23.85" hidden="false" customHeight="false" outlineLevel="0" collapsed="false">
      <c r="A196" s="4" t="n">
        <v>195</v>
      </c>
      <c r="B196" s="2" t="s">
        <v>22922</v>
      </c>
      <c r="C196" s="4" t="s">
        <v>10803</v>
      </c>
      <c r="D196" s="2" t="s">
        <v>22923</v>
      </c>
      <c r="E196" s="2" t="s">
        <v>22924</v>
      </c>
      <c r="F196" s="4" t="s">
        <v>22497</v>
      </c>
    </row>
    <row r="197" customFormat="false" ht="23.85" hidden="false" customHeight="false" outlineLevel="0" collapsed="false">
      <c r="A197" s="4" t="n">
        <v>196</v>
      </c>
      <c r="B197" s="2" t="s">
        <v>22925</v>
      </c>
      <c r="C197" s="4" t="s">
        <v>10828</v>
      </c>
      <c r="D197" s="2" t="s">
        <v>22926</v>
      </c>
      <c r="E197" s="2" t="s">
        <v>22927</v>
      </c>
      <c r="F197" s="4" t="s">
        <v>22497</v>
      </c>
    </row>
    <row r="198" customFormat="false" ht="23.85" hidden="false" customHeight="false" outlineLevel="0" collapsed="false">
      <c r="A198" s="4" t="n">
        <v>197</v>
      </c>
      <c r="B198" s="2" t="s">
        <v>22928</v>
      </c>
      <c r="C198" s="4" t="s">
        <v>10856</v>
      </c>
      <c r="D198" s="2" t="s">
        <v>22929</v>
      </c>
      <c r="E198" s="2" t="s">
        <v>22930</v>
      </c>
      <c r="F198" s="4" t="s">
        <v>22497</v>
      </c>
    </row>
    <row r="199" customFormat="false" ht="23.85" hidden="false" customHeight="false" outlineLevel="0" collapsed="false">
      <c r="A199" s="4" t="n">
        <v>198</v>
      </c>
      <c r="B199" s="2" t="s">
        <v>22931</v>
      </c>
      <c r="C199" s="4" t="s">
        <v>10869</v>
      </c>
      <c r="D199" s="2" t="s">
        <v>22926</v>
      </c>
      <c r="E199" s="2" t="s">
        <v>22932</v>
      </c>
      <c r="F199" s="4" t="s">
        <v>22497</v>
      </c>
    </row>
    <row r="200" customFormat="false" ht="23.85" hidden="false" customHeight="false" outlineLevel="0" collapsed="false">
      <c r="A200" s="4" t="n">
        <v>199</v>
      </c>
      <c r="B200" s="2" t="s">
        <v>22933</v>
      </c>
      <c r="C200" s="4" t="s">
        <v>10912</v>
      </c>
      <c r="D200" s="2" t="s">
        <v>22926</v>
      </c>
      <c r="E200" s="2" t="s">
        <v>22934</v>
      </c>
      <c r="F200" s="4" t="s">
        <v>22497</v>
      </c>
    </row>
    <row r="201" customFormat="false" ht="23.85" hidden="false" customHeight="false" outlineLevel="0" collapsed="false">
      <c r="A201" s="4" t="n">
        <v>200</v>
      </c>
      <c r="B201" s="2" t="s">
        <v>22935</v>
      </c>
      <c r="C201" s="4" t="s">
        <v>10951</v>
      </c>
      <c r="D201" s="2" t="s">
        <v>22929</v>
      </c>
      <c r="E201" s="2" t="s">
        <v>22936</v>
      </c>
      <c r="F201" s="4" t="s">
        <v>22497</v>
      </c>
    </row>
    <row r="202" customFormat="false" ht="23.85" hidden="false" customHeight="false" outlineLevel="0" collapsed="false">
      <c r="A202" s="4" t="n">
        <v>201</v>
      </c>
      <c r="B202" s="2" t="s">
        <v>22937</v>
      </c>
      <c r="C202" s="4" t="s">
        <v>11098</v>
      </c>
      <c r="D202" s="2" t="s">
        <v>22929</v>
      </c>
      <c r="E202" s="2" t="s">
        <v>22938</v>
      </c>
      <c r="F202" s="4" t="s">
        <v>22497</v>
      </c>
    </row>
    <row r="203" customFormat="false" ht="15" hidden="false" customHeight="false" outlineLevel="0" collapsed="false">
      <c r="A203" s="4" t="n">
        <v>202</v>
      </c>
      <c r="B203" s="2" t="s">
        <v>22939</v>
      </c>
      <c r="C203" s="4" t="s">
        <v>11126</v>
      </c>
      <c r="D203" s="2" t="s">
        <v>22929</v>
      </c>
      <c r="E203" s="2" t="s">
        <v>22940</v>
      </c>
      <c r="F203" s="4" t="s">
        <v>22497</v>
      </c>
    </row>
    <row r="204" customFormat="false" ht="15" hidden="false" customHeight="false" outlineLevel="0" collapsed="false">
      <c r="A204" s="4" t="n">
        <v>203</v>
      </c>
      <c r="B204" s="2" t="s">
        <v>22941</v>
      </c>
      <c r="C204" s="4" t="s">
        <v>11132</v>
      </c>
      <c r="D204" s="2" t="s">
        <v>22929</v>
      </c>
      <c r="E204" s="2" t="s">
        <v>22942</v>
      </c>
      <c r="F204" s="4" t="s">
        <v>22497</v>
      </c>
    </row>
    <row r="205" customFormat="false" ht="23.85" hidden="false" customHeight="false" outlineLevel="0" collapsed="false">
      <c r="A205" s="4" t="n">
        <v>204</v>
      </c>
      <c r="B205" s="2" t="s">
        <v>22943</v>
      </c>
      <c r="C205" s="4" t="s">
        <v>11205</v>
      </c>
      <c r="D205" s="2" t="s">
        <v>22926</v>
      </c>
      <c r="E205" s="2" t="s">
        <v>22944</v>
      </c>
      <c r="F205" s="4" t="s">
        <v>22497</v>
      </c>
    </row>
    <row r="206" customFormat="false" ht="15" hidden="false" customHeight="false" outlineLevel="0" collapsed="false">
      <c r="A206" s="4" t="n">
        <v>205</v>
      </c>
      <c r="B206" s="2" t="s">
        <v>22945</v>
      </c>
      <c r="C206" s="4" t="s">
        <v>11212</v>
      </c>
      <c r="D206" s="2" t="s">
        <v>22926</v>
      </c>
      <c r="E206" s="2" t="s">
        <v>22946</v>
      </c>
      <c r="F206" s="4" t="s">
        <v>22497</v>
      </c>
    </row>
    <row r="207" customFormat="false" ht="15" hidden="false" customHeight="false" outlineLevel="0" collapsed="false">
      <c r="A207" s="4" t="n">
        <v>206</v>
      </c>
      <c r="B207" s="2" t="s">
        <v>22947</v>
      </c>
      <c r="C207" s="4" t="s">
        <v>11309</v>
      </c>
      <c r="D207" s="2" t="s">
        <v>22948</v>
      </c>
      <c r="E207" s="2" t="s">
        <v>22949</v>
      </c>
      <c r="F207" s="4" t="s">
        <v>22497</v>
      </c>
    </row>
    <row r="208" customFormat="false" ht="23.85" hidden="false" customHeight="false" outlineLevel="0" collapsed="false">
      <c r="A208" s="4" t="n">
        <v>207</v>
      </c>
      <c r="B208" s="2" t="s">
        <v>22950</v>
      </c>
      <c r="C208" s="4" t="s">
        <v>11382</v>
      </c>
      <c r="D208" s="2" t="s">
        <v>22951</v>
      </c>
      <c r="E208" s="2" t="s">
        <v>22952</v>
      </c>
      <c r="F208" s="4" t="s">
        <v>22497</v>
      </c>
    </row>
    <row r="209" customFormat="false" ht="23.85" hidden="false" customHeight="false" outlineLevel="0" collapsed="false">
      <c r="A209" s="4" t="n">
        <v>208</v>
      </c>
      <c r="B209" s="2" t="s">
        <v>22953</v>
      </c>
      <c r="C209" s="4" t="s">
        <v>11591</v>
      </c>
      <c r="D209" s="2" t="s">
        <v>22954</v>
      </c>
      <c r="E209" s="2" t="s">
        <v>22955</v>
      </c>
      <c r="F209" s="4" t="s">
        <v>22497</v>
      </c>
    </row>
    <row r="210" customFormat="false" ht="23.85" hidden="false" customHeight="false" outlineLevel="0" collapsed="false">
      <c r="A210" s="4" t="n">
        <v>209</v>
      </c>
      <c r="B210" s="2" t="s">
        <v>22956</v>
      </c>
      <c r="C210" s="4" t="s">
        <v>11723</v>
      </c>
      <c r="D210" s="2" t="s">
        <v>22954</v>
      </c>
      <c r="E210" s="2" t="s">
        <v>22957</v>
      </c>
      <c r="F210" s="4" t="s">
        <v>22497</v>
      </c>
    </row>
    <row r="211" customFormat="false" ht="15" hidden="false" customHeight="false" outlineLevel="0" collapsed="false">
      <c r="A211" s="4" t="n">
        <v>210</v>
      </c>
      <c r="B211" s="2" t="s">
        <v>22958</v>
      </c>
      <c r="C211" s="4" t="s">
        <v>11747</v>
      </c>
      <c r="D211" s="2" t="s">
        <v>22959</v>
      </c>
      <c r="E211" s="2" t="s">
        <v>22960</v>
      </c>
      <c r="F211" s="4" t="s">
        <v>22497</v>
      </c>
    </row>
    <row r="212" customFormat="false" ht="15" hidden="false" customHeight="false" outlineLevel="0" collapsed="false">
      <c r="A212" s="4" t="n">
        <v>211</v>
      </c>
      <c r="B212" s="2" t="s">
        <v>22961</v>
      </c>
      <c r="C212" s="4" t="s">
        <v>11756</v>
      </c>
      <c r="D212" s="2" t="s">
        <v>22954</v>
      </c>
      <c r="E212" s="2" t="s">
        <v>22962</v>
      </c>
      <c r="F212" s="4" t="s">
        <v>22497</v>
      </c>
    </row>
    <row r="213" customFormat="false" ht="23.85" hidden="false" customHeight="false" outlineLevel="0" collapsed="false">
      <c r="A213" s="4" t="n">
        <v>212</v>
      </c>
      <c r="B213" s="2" t="s">
        <v>22963</v>
      </c>
      <c r="C213" s="4" t="s">
        <v>11827</v>
      </c>
      <c r="D213" s="2" t="s">
        <v>22954</v>
      </c>
      <c r="E213" s="2" t="s">
        <v>22964</v>
      </c>
      <c r="F213" s="4" t="s">
        <v>22497</v>
      </c>
    </row>
    <row r="214" customFormat="false" ht="15" hidden="false" customHeight="false" outlineLevel="0" collapsed="false">
      <c r="A214" s="4" t="n">
        <v>213</v>
      </c>
      <c r="B214" s="2" t="s">
        <v>22965</v>
      </c>
      <c r="C214" s="4" t="s">
        <v>11964</v>
      </c>
      <c r="D214" s="2" t="s">
        <v>22966</v>
      </c>
      <c r="E214" s="2" t="s">
        <v>22967</v>
      </c>
      <c r="F214" s="4" t="s">
        <v>22497</v>
      </c>
    </row>
    <row r="215" customFormat="false" ht="15" hidden="false" customHeight="false" outlineLevel="0" collapsed="false">
      <c r="A215" s="4" t="n">
        <v>214</v>
      </c>
      <c r="B215" s="2" t="s">
        <v>22968</v>
      </c>
      <c r="C215" s="4" t="s">
        <v>12057</v>
      </c>
      <c r="D215" s="2" t="s">
        <v>22966</v>
      </c>
      <c r="E215" s="2" t="s">
        <v>22969</v>
      </c>
      <c r="F215" s="4" t="s">
        <v>22497</v>
      </c>
    </row>
    <row r="216" customFormat="false" ht="23.85" hidden="false" customHeight="false" outlineLevel="0" collapsed="false">
      <c r="A216" s="4" t="n">
        <v>215</v>
      </c>
      <c r="B216" s="2" t="s">
        <v>22970</v>
      </c>
      <c r="C216" s="4" t="s">
        <v>12100</v>
      </c>
      <c r="D216" s="2" t="s">
        <v>22966</v>
      </c>
      <c r="E216" s="2" t="s">
        <v>22971</v>
      </c>
      <c r="F216" s="4" t="s">
        <v>22497</v>
      </c>
    </row>
    <row r="217" customFormat="false" ht="23.85" hidden="false" customHeight="false" outlineLevel="0" collapsed="false">
      <c r="A217" s="4" t="n">
        <v>216</v>
      </c>
      <c r="B217" s="2" t="s">
        <v>22972</v>
      </c>
      <c r="C217" s="4" t="s">
        <v>12115</v>
      </c>
      <c r="D217" s="2" t="s">
        <v>22966</v>
      </c>
      <c r="E217" s="2" t="s">
        <v>22973</v>
      </c>
      <c r="F217" s="4" t="s">
        <v>22497</v>
      </c>
    </row>
    <row r="218" customFormat="false" ht="23.85" hidden="false" customHeight="false" outlineLevel="0" collapsed="false">
      <c r="A218" s="4" t="n">
        <v>217</v>
      </c>
      <c r="B218" s="2" t="s">
        <v>22974</v>
      </c>
      <c r="C218" s="4" t="s">
        <v>12172</v>
      </c>
      <c r="D218" s="2" t="s">
        <v>22975</v>
      </c>
      <c r="E218" s="2" t="s">
        <v>22976</v>
      </c>
      <c r="F218" s="4" t="s">
        <v>22497</v>
      </c>
    </row>
    <row r="219" customFormat="false" ht="23.85" hidden="false" customHeight="false" outlineLevel="0" collapsed="false">
      <c r="A219" s="4" t="n">
        <v>218</v>
      </c>
      <c r="B219" s="2" t="s">
        <v>22977</v>
      </c>
      <c r="C219" s="4" t="s">
        <v>12302</v>
      </c>
      <c r="D219" s="2" t="s">
        <v>22975</v>
      </c>
      <c r="E219" s="2" t="s">
        <v>22978</v>
      </c>
      <c r="F219" s="4" t="s">
        <v>22497</v>
      </c>
    </row>
    <row r="220" customFormat="false" ht="23.85" hidden="false" customHeight="false" outlineLevel="0" collapsed="false">
      <c r="A220" s="4" t="n">
        <v>219</v>
      </c>
      <c r="B220" s="2" t="s">
        <v>22979</v>
      </c>
      <c r="C220" s="4" t="s">
        <v>12385</v>
      </c>
      <c r="D220" s="2" t="s">
        <v>22980</v>
      </c>
      <c r="E220" s="2" t="s">
        <v>22981</v>
      </c>
      <c r="F220" s="4" t="s">
        <v>22497</v>
      </c>
    </row>
    <row r="221" customFormat="false" ht="15" hidden="false" customHeight="false" outlineLevel="0" collapsed="false">
      <c r="A221" s="4" t="n">
        <v>220</v>
      </c>
      <c r="B221" s="2" t="s">
        <v>22982</v>
      </c>
      <c r="C221" s="4" t="s">
        <v>12543</v>
      </c>
      <c r="D221" s="2" t="s">
        <v>22983</v>
      </c>
      <c r="E221" s="2" t="s">
        <v>22984</v>
      </c>
      <c r="F221" s="4" t="s">
        <v>22497</v>
      </c>
    </row>
    <row r="222" customFormat="false" ht="15" hidden="false" customHeight="false" outlineLevel="0" collapsed="false">
      <c r="A222" s="4" t="n">
        <v>221</v>
      </c>
      <c r="B222" s="2" t="s">
        <v>22985</v>
      </c>
      <c r="C222" s="4" t="s">
        <v>12552</v>
      </c>
      <c r="D222" s="2" t="s">
        <v>22983</v>
      </c>
      <c r="E222" s="2" t="s">
        <v>22986</v>
      </c>
      <c r="F222" s="4" t="s">
        <v>22497</v>
      </c>
    </row>
    <row r="223" customFormat="false" ht="15" hidden="false" customHeight="false" outlineLevel="0" collapsed="false">
      <c r="A223" s="4" t="n">
        <v>222</v>
      </c>
      <c r="B223" s="2" t="s">
        <v>22987</v>
      </c>
      <c r="C223" s="4" t="s">
        <v>12559</v>
      </c>
      <c r="D223" s="2" t="s">
        <v>22983</v>
      </c>
      <c r="E223" s="2" t="s">
        <v>22986</v>
      </c>
      <c r="F223" s="4" t="s">
        <v>22497</v>
      </c>
    </row>
    <row r="224" customFormat="false" ht="15" hidden="false" customHeight="false" outlineLevel="0" collapsed="false">
      <c r="A224" s="4" t="n">
        <v>223</v>
      </c>
      <c r="B224" s="2" t="s">
        <v>22988</v>
      </c>
      <c r="C224" s="4" t="s">
        <v>12680</v>
      </c>
      <c r="D224" s="2" t="s">
        <v>22989</v>
      </c>
      <c r="E224" s="2" t="s">
        <v>22990</v>
      </c>
      <c r="F224" s="4" t="s">
        <v>22497</v>
      </c>
    </row>
    <row r="225" customFormat="false" ht="23.85" hidden="false" customHeight="false" outlineLevel="0" collapsed="false">
      <c r="A225" s="4" t="n">
        <v>224</v>
      </c>
      <c r="B225" s="2" t="s">
        <v>22991</v>
      </c>
      <c r="C225" s="4" t="s">
        <v>12696</v>
      </c>
      <c r="D225" s="2" t="s">
        <v>22989</v>
      </c>
      <c r="E225" s="2" t="s">
        <v>22992</v>
      </c>
      <c r="F225" s="4" t="s">
        <v>22497</v>
      </c>
    </row>
    <row r="226" customFormat="false" ht="15" hidden="false" customHeight="false" outlineLevel="0" collapsed="false">
      <c r="A226" s="4" t="n">
        <v>225</v>
      </c>
      <c r="B226" s="2" t="s">
        <v>22993</v>
      </c>
      <c r="C226" s="4" t="s">
        <v>13182</v>
      </c>
      <c r="D226" s="2" t="s">
        <v>22994</v>
      </c>
      <c r="E226" s="2" t="s">
        <v>22995</v>
      </c>
      <c r="F226" s="4" t="s">
        <v>22497</v>
      </c>
    </row>
    <row r="227" customFormat="false" ht="23.85" hidden="false" customHeight="false" outlineLevel="0" collapsed="false">
      <c r="A227" s="4" t="n">
        <v>226</v>
      </c>
      <c r="B227" s="2" t="s">
        <v>22996</v>
      </c>
      <c r="C227" s="4" t="s">
        <v>13466</v>
      </c>
      <c r="D227" s="2" t="s">
        <v>22997</v>
      </c>
      <c r="E227" s="2" t="s">
        <v>22998</v>
      </c>
      <c r="F227" s="4" t="s">
        <v>22497</v>
      </c>
    </row>
    <row r="228" customFormat="false" ht="23.85" hidden="false" customHeight="false" outlineLevel="0" collapsed="false">
      <c r="A228" s="4" t="n">
        <v>227</v>
      </c>
      <c r="B228" s="2" t="s">
        <v>22999</v>
      </c>
      <c r="C228" s="4" t="s">
        <v>13476</v>
      </c>
      <c r="D228" s="2" t="s">
        <v>22997</v>
      </c>
      <c r="E228" s="2" t="s">
        <v>23000</v>
      </c>
      <c r="F228" s="4" t="s">
        <v>22497</v>
      </c>
    </row>
    <row r="229" customFormat="false" ht="23.85" hidden="false" customHeight="false" outlineLevel="0" collapsed="false">
      <c r="A229" s="4" t="n">
        <v>228</v>
      </c>
      <c r="B229" s="2" t="s">
        <v>23001</v>
      </c>
      <c r="C229" s="4" t="s">
        <v>13494</v>
      </c>
      <c r="D229" s="2" t="s">
        <v>22997</v>
      </c>
      <c r="E229" s="2" t="s">
        <v>23002</v>
      </c>
      <c r="F229" s="4" t="s">
        <v>22497</v>
      </c>
    </row>
    <row r="230" customFormat="false" ht="23.85" hidden="false" customHeight="false" outlineLevel="0" collapsed="false">
      <c r="A230" s="4" t="n">
        <v>229</v>
      </c>
      <c r="B230" s="2" t="s">
        <v>23003</v>
      </c>
      <c r="C230" s="4" t="s">
        <v>13521</v>
      </c>
      <c r="D230" s="2" t="s">
        <v>22997</v>
      </c>
      <c r="E230" s="2" t="s">
        <v>23004</v>
      </c>
      <c r="F230" s="4" t="s">
        <v>22497</v>
      </c>
    </row>
    <row r="231" customFormat="false" ht="23.85" hidden="false" customHeight="false" outlineLevel="0" collapsed="false">
      <c r="A231" s="4" t="n">
        <v>230</v>
      </c>
      <c r="B231" s="2" t="s">
        <v>23005</v>
      </c>
      <c r="C231" s="4" t="s">
        <v>13620</v>
      </c>
      <c r="D231" s="2" t="s">
        <v>22540</v>
      </c>
      <c r="E231" s="2" t="s">
        <v>23006</v>
      </c>
      <c r="F231" s="4" t="s">
        <v>22497</v>
      </c>
    </row>
    <row r="232" customFormat="false" ht="23.85" hidden="false" customHeight="false" outlineLevel="0" collapsed="false">
      <c r="A232" s="4" t="n">
        <v>231</v>
      </c>
      <c r="B232" s="2" t="s">
        <v>23007</v>
      </c>
      <c r="C232" s="4" t="s">
        <v>13643</v>
      </c>
      <c r="D232" s="2" t="s">
        <v>22531</v>
      </c>
      <c r="E232" s="2" t="s">
        <v>23008</v>
      </c>
      <c r="F232" s="4" t="s">
        <v>22497</v>
      </c>
    </row>
    <row r="233" customFormat="false" ht="23.85" hidden="false" customHeight="false" outlineLevel="0" collapsed="false">
      <c r="A233" s="4" t="n">
        <v>232</v>
      </c>
      <c r="B233" s="2" t="s">
        <v>23009</v>
      </c>
      <c r="C233" s="4" t="s">
        <v>13651</v>
      </c>
      <c r="D233" s="2" t="s">
        <v>23010</v>
      </c>
      <c r="E233" s="2" t="s">
        <v>23011</v>
      </c>
      <c r="F233" s="4" t="s">
        <v>22497</v>
      </c>
    </row>
    <row r="234" customFormat="false" ht="23.85" hidden="false" customHeight="false" outlineLevel="0" collapsed="false">
      <c r="A234" s="4" t="n">
        <v>233</v>
      </c>
      <c r="B234" s="2" t="s">
        <v>23012</v>
      </c>
      <c r="C234" s="4" t="s">
        <v>13716</v>
      </c>
      <c r="D234" s="2" t="s">
        <v>22540</v>
      </c>
      <c r="E234" s="2" t="s">
        <v>23013</v>
      </c>
      <c r="F234" s="4" t="s">
        <v>22497</v>
      </c>
    </row>
    <row r="235" customFormat="false" ht="23.85" hidden="false" customHeight="false" outlineLevel="0" collapsed="false">
      <c r="A235" s="4" t="n">
        <v>234</v>
      </c>
      <c r="B235" s="2" t="s">
        <v>23014</v>
      </c>
      <c r="C235" s="4" t="s">
        <v>13724</v>
      </c>
      <c r="D235" s="2" t="s">
        <v>22540</v>
      </c>
      <c r="E235" s="2" t="s">
        <v>23015</v>
      </c>
      <c r="F235" s="4" t="s">
        <v>22497</v>
      </c>
    </row>
    <row r="236" customFormat="false" ht="23.85" hidden="false" customHeight="false" outlineLevel="0" collapsed="false">
      <c r="A236" s="4" t="n">
        <v>235</v>
      </c>
      <c r="B236" s="2" t="s">
        <v>23016</v>
      </c>
      <c r="C236" s="4" t="s">
        <v>13739</v>
      </c>
      <c r="D236" s="2" t="s">
        <v>22534</v>
      </c>
      <c r="E236" s="2" t="s">
        <v>23017</v>
      </c>
      <c r="F236" s="4" t="s">
        <v>22497</v>
      </c>
    </row>
    <row r="237" customFormat="false" ht="23.85" hidden="false" customHeight="false" outlineLevel="0" collapsed="false">
      <c r="A237" s="4" t="n">
        <v>236</v>
      </c>
      <c r="B237" s="2" t="s">
        <v>23018</v>
      </c>
      <c r="C237" s="4" t="s">
        <v>13770</v>
      </c>
      <c r="D237" s="2" t="s">
        <v>22540</v>
      </c>
      <c r="E237" s="2" t="s">
        <v>23019</v>
      </c>
      <c r="F237" s="4" t="s">
        <v>22497</v>
      </c>
    </row>
    <row r="238" customFormat="false" ht="23.85" hidden="false" customHeight="false" outlineLevel="0" collapsed="false">
      <c r="A238" s="4" t="n">
        <v>237</v>
      </c>
      <c r="B238" s="2" t="s">
        <v>23020</v>
      </c>
      <c r="C238" s="4" t="s">
        <v>13776</v>
      </c>
      <c r="D238" s="2" t="s">
        <v>22540</v>
      </c>
      <c r="E238" s="2" t="s">
        <v>23021</v>
      </c>
      <c r="F238" s="4" t="s">
        <v>22497</v>
      </c>
    </row>
    <row r="239" customFormat="false" ht="23.85" hidden="false" customHeight="false" outlineLevel="0" collapsed="false">
      <c r="A239" s="4" t="n">
        <v>238</v>
      </c>
      <c r="B239" s="2" t="s">
        <v>23022</v>
      </c>
      <c r="C239" s="4" t="s">
        <v>13812</v>
      </c>
      <c r="D239" s="2" t="s">
        <v>22537</v>
      </c>
      <c r="E239" s="2" t="s">
        <v>23023</v>
      </c>
      <c r="F239" s="4" t="s">
        <v>22497</v>
      </c>
    </row>
    <row r="240" customFormat="false" ht="23.85" hidden="false" customHeight="false" outlineLevel="0" collapsed="false">
      <c r="A240" s="4" t="n">
        <v>239</v>
      </c>
      <c r="B240" s="2" t="s">
        <v>23024</v>
      </c>
      <c r="C240" s="4" t="s">
        <v>13818</v>
      </c>
      <c r="D240" s="2" t="s">
        <v>22540</v>
      </c>
      <c r="E240" s="2" t="s">
        <v>23025</v>
      </c>
      <c r="F240" s="4" t="s">
        <v>22497</v>
      </c>
    </row>
    <row r="241" customFormat="false" ht="23.85" hidden="false" customHeight="false" outlineLevel="0" collapsed="false">
      <c r="A241" s="4" t="n">
        <v>240</v>
      </c>
      <c r="B241" s="2" t="s">
        <v>23026</v>
      </c>
      <c r="C241" s="4" t="s">
        <v>13918</v>
      </c>
      <c r="D241" s="2" t="s">
        <v>22548</v>
      </c>
      <c r="E241" s="2" t="s">
        <v>23027</v>
      </c>
      <c r="F241" s="4" t="s">
        <v>22497</v>
      </c>
    </row>
    <row r="242" customFormat="false" ht="23.85" hidden="false" customHeight="false" outlineLevel="0" collapsed="false">
      <c r="A242" s="4" t="n">
        <v>241</v>
      </c>
      <c r="B242" s="2" t="s">
        <v>23028</v>
      </c>
      <c r="C242" s="4" t="s">
        <v>13925</v>
      </c>
      <c r="D242" s="2" t="s">
        <v>22548</v>
      </c>
      <c r="E242" s="2" t="s">
        <v>23029</v>
      </c>
      <c r="F242" s="4" t="s">
        <v>22497</v>
      </c>
    </row>
    <row r="243" customFormat="false" ht="23.85" hidden="false" customHeight="false" outlineLevel="0" collapsed="false">
      <c r="A243" s="4" t="n">
        <v>242</v>
      </c>
      <c r="B243" s="2" t="s">
        <v>23030</v>
      </c>
      <c r="C243" s="4" t="s">
        <v>13967</v>
      </c>
      <c r="D243" s="2" t="s">
        <v>23031</v>
      </c>
      <c r="E243" s="2" t="s">
        <v>23032</v>
      </c>
      <c r="F243" s="4" t="s">
        <v>22497</v>
      </c>
    </row>
    <row r="244" customFormat="false" ht="23.85" hidden="false" customHeight="false" outlineLevel="0" collapsed="false">
      <c r="A244" s="4" t="n">
        <v>243</v>
      </c>
      <c r="B244" s="2" t="s">
        <v>23033</v>
      </c>
      <c r="C244" s="4" t="s">
        <v>13976</v>
      </c>
      <c r="D244" s="2" t="s">
        <v>23031</v>
      </c>
      <c r="E244" s="2" t="s">
        <v>23034</v>
      </c>
      <c r="F244" s="4" t="s">
        <v>22497</v>
      </c>
    </row>
    <row r="245" customFormat="false" ht="23.85" hidden="false" customHeight="false" outlineLevel="0" collapsed="false">
      <c r="A245" s="4" t="n">
        <v>244</v>
      </c>
      <c r="B245" s="2" t="s">
        <v>23035</v>
      </c>
      <c r="C245" s="4" t="s">
        <v>13984</v>
      </c>
      <c r="D245" s="2" t="s">
        <v>22548</v>
      </c>
      <c r="E245" s="2" t="s">
        <v>23036</v>
      </c>
      <c r="F245" s="4" t="s">
        <v>22497</v>
      </c>
    </row>
    <row r="246" customFormat="false" ht="23.85" hidden="false" customHeight="false" outlineLevel="0" collapsed="false">
      <c r="A246" s="4" t="n">
        <v>245</v>
      </c>
      <c r="B246" s="2" t="s">
        <v>23037</v>
      </c>
      <c r="C246" s="4" t="s">
        <v>13993</v>
      </c>
      <c r="D246" s="2" t="s">
        <v>22548</v>
      </c>
      <c r="E246" s="2" t="s">
        <v>23038</v>
      </c>
      <c r="F246" s="4" t="s">
        <v>22497</v>
      </c>
    </row>
    <row r="247" customFormat="false" ht="23.85" hidden="false" customHeight="false" outlineLevel="0" collapsed="false">
      <c r="A247" s="4" t="n">
        <v>246</v>
      </c>
      <c r="B247" s="2" t="s">
        <v>23039</v>
      </c>
      <c r="C247" s="4" t="s">
        <v>14000</v>
      </c>
      <c r="D247" s="2" t="s">
        <v>23040</v>
      </c>
      <c r="E247" s="2" t="s">
        <v>23041</v>
      </c>
      <c r="F247" s="4" t="s">
        <v>22497</v>
      </c>
    </row>
    <row r="248" customFormat="false" ht="15" hidden="false" customHeight="false" outlineLevel="0" collapsed="false">
      <c r="A248" s="4" t="n">
        <v>247</v>
      </c>
      <c r="B248" s="2" t="s">
        <v>23042</v>
      </c>
      <c r="C248" s="4" t="s">
        <v>14009</v>
      </c>
      <c r="D248" s="2" t="s">
        <v>23043</v>
      </c>
      <c r="E248" s="2" t="s">
        <v>23044</v>
      </c>
      <c r="F248" s="4" t="s">
        <v>22497</v>
      </c>
    </row>
    <row r="249" customFormat="false" ht="15" hidden="false" customHeight="false" outlineLevel="0" collapsed="false">
      <c r="A249" s="4" t="n">
        <v>248</v>
      </c>
      <c r="B249" s="2" t="s">
        <v>23045</v>
      </c>
      <c r="C249" s="4" t="s">
        <v>14018</v>
      </c>
      <c r="D249" s="2" t="s">
        <v>23043</v>
      </c>
      <c r="E249" s="2" t="s">
        <v>23044</v>
      </c>
      <c r="F249" s="4" t="s">
        <v>22497</v>
      </c>
    </row>
    <row r="250" customFormat="false" ht="15" hidden="false" customHeight="false" outlineLevel="0" collapsed="false">
      <c r="A250" s="4" t="n">
        <v>249</v>
      </c>
      <c r="B250" s="2" t="s">
        <v>23046</v>
      </c>
      <c r="C250" s="4" t="s">
        <v>14024</v>
      </c>
      <c r="D250" s="2" t="s">
        <v>23043</v>
      </c>
      <c r="E250" s="2" t="s">
        <v>23044</v>
      </c>
      <c r="F250" s="4" t="s">
        <v>22497</v>
      </c>
    </row>
    <row r="251" customFormat="false" ht="15" hidden="false" customHeight="false" outlineLevel="0" collapsed="false">
      <c r="A251" s="4" t="n">
        <v>250</v>
      </c>
      <c r="B251" s="2" t="s">
        <v>23047</v>
      </c>
      <c r="C251" s="4" t="s">
        <v>14030</v>
      </c>
      <c r="D251" s="2" t="s">
        <v>23043</v>
      </c>
      <c r="E251" s="2" t="s">
        <v>23044</v>
      </c>
      <c r="F251" s="4" t="s">
        <v>22497</v>
      </c>
    </row>
    <row r="252" customFormat="false" ht="23.85" hidden="false" customHeight="false" outlineLevel="0" collapsed="false">
      <c r="A252" s="4" t="n">
        <v>251</v>
      </c>
      <c r="B252" s="2" t="s">
        <v>23048</v>
      </c>
      <c r="C252" s="4" t="s">
        <v>14437</v>
      </c>
      <c r="D252" s="2" t="s">
        <v>23049</v>
      </c>
      <c r="E252" s="2" t="s">
        <v>23050</v>
      </c>
      <c r="F252" s="4" t="s">
        <v>22497</v>
      </c>
    </row>
    <row r="253" customFormat="false" ht="15" hidden="false" customHeight="false" outlineLevel="0" collapsed="false">
      <c r="A253" s="4" t="n">
        <v>252</v>
      </c>
      <c r="B253" s="2" t="s">
        <v>23051</v>
      </c>
      <c r="C253" s="4" t="s">
        <v>14446</v>
      </c>
      <c r="D253" s="2" t="s">
        <v>23049</v>
      </c>
      <c r="E253" s="2" t="s">
        <v>23052</v>
      </c>
      <c r="F253" s="4" t="s">
        <v>22497</v>
      </c>
    </row>
    <row r="254" customFormat="false" ht="15" hidden="false" customHeight="false" outlineLevel="0" collapsed="false">
      <c r="A254" s="4" t="n">
        <v>253</v>
      </c>
      <c r="B254" s="2" t="s">
        <v>23053</v>
      </c>
      <c r="C254" s="4" t="s">
        <v>14452</v>
      </c>
      <c r="D254" s="2" t="s">
        <v>23049</v>
      </c>
      <c r="E254" s="2" t="s">
        <v>23052</v>
      </c>
      <c r="F254" s="4" t="s">
        <v>22497</v>
      </c>
    </row>
    <row r="255" customFormat="false" ht="15" hidden="false" customHeight="false" outlineLevel="0" collapsed="false">
      <c r="A255" s="4" t="n">
        <v>254</v>
      </c>
      <c r="B255" s="2" t="s">
        <v>23054</v>
      </c>
      <c r="C255" s="4" t="s">
        <v>14492</v>
      </c>
      <c r="D255" s="2" t="s">
        <v>23055</v>
      </c>
      <c r="E255" s="2" t="s">
        <v>23056</v>
      </c>
      <c r="F255" s="4" t="s">
        <v>22497</v>
      </c>
    </row>
    <row r="256" customFormat="false" ht="15" hidden="false" customHeight="false" outlineLevel="0" collapsed="false">
      <c r="A256" s="4" t="n">
        <v>255</v>
      </c>
      <c r="B256" s="2" t="s">
        <v>23057</v>
      </c>
      <c r="C256" s="4" t="s">
        <v>14499</v>
      </c>
      <c r="D256" s="2" t="s">
        <v>23055</v>
      </c>
      <c r="E256" s="2" t="s">
        <v>23056</v>
      </c>
      <c r="F256" s="4" t="s">
        <v>22497</v>
      </c>
    </row>
    <row r="257" customFormat="false" ht="23.85" hidden="false" customHeight="false" outlineLevel="0" collapsed="false">
      <c r="A257" s="4" t="n">
        <v>256</v>
      </c>
      <c r="B257" s="2" t="s">
        <v>23058</v>
      </c>
      <c r="C257" s="4" t="s">
        <v>14519</v>
      </c>
      <c r="D257" s="2" t="s">
        <v>22884</v>
      </c>
      <c r="E257" s="2" t="s">
        <v>23059</v>
      </c>
      <c r="F257" s="4" t="s">
        <v>22497</v>
      </c>
    </row>
    <row r="258" customFormat="false" ht="23.85" hidden="false" customHeight="false" outlineLevel="0" collapsed="false">
      <c r="A258" s="4" t="n">
        <v>257</v>
      </c>
      <c r="B258" s="2" t="s">
        <v>23060</v>
      </c>
      <c r="C258" s="4" t="s">
        <v>14529</v>
      </c>
      <c r="D258" s="2" t="s">
        <v>22884</v>
      </c>
      <c r="E258" s="2" t="s">
        <v>23059</v>
      </c>
      <c r="F258" s="4" t="s">
        <v>22497</v>
      </c>
    </row>
    <row r="259" customFormat="false" ht="23.85" hidden="false" customHeight="false" outlineLevel="0" collapsed="false">
      <c r="A259" s="4" t="n">
        <v>258</v>
      </c>
      <c r="B259" s="2" t="s">
        <v>23061</v>
      </c>
      <c r="C259" s="4" t="s">
        <v>14568</v>
      </c>
      <c r="D259" s="2" t="s">
        <v>23062</v>
      </c>
      <c r="E259" s="2" t="s">
        <v>23063</v>
      </c>
      <c r="F259" s="4" t="s">
        <v>22497</v>
      </c>
    </row>
    <row r="260" customFormat="false" ht="23.85" hidden="false" customHeight="false" outlineLevel="0" collapsed="false">
      <c r="A260" s="4" t="n">
        <v>259</v>
      </c>
      <c r="B260" s="2" t="s">
        <v>23064</v>
      </c>
      <c r="C260" s="4" t="s">
        <v>15447</v>
      </c>
      <c r="D260" s="2" t="s">
        <v>23062</v>
      </c>
      <c r="E260" s="2" t="s">
        <v>23065</v>
      </c>
      <c r="F260" s="4" t="s">
        <v>22497</v>
      </c>
    </row>
    <row r="261" customFormat="false" ht="23.85" hidden="false" customHeight="false" outlineLevel="0" collapsed="false">
      <c r="A261" s="4" t="n">
        <v>260</v>
      </c>
      <c r="B261" s="2" t="s">
        <v>23066</v>
      </c>
      <c r="C261" s="4" t="s">
        <v>15456</v>
      </c>
      <c r="D261" s="2" t="s">
        <v>23062</v>
      </c>
      <c r="E261" s="2" t="s">
        <v>23067</v>
      </c>
      <c r="F261" s="4" t="s">
        <v>22497</v>
      </c>
    </row>
    <row r="262" customFormat="false" ht="15" hidden="false" customHeight="false" outlineLevel="0" collapsed="false">
      <c r="A262" s="4" t="n">
        <v>261</v>
      </c>
      <c r="B262" s="2" t="s">
        <v>23068</v>
      </c>
      <c r="C262" s="4" t="s">
        <v>15665</v>
      </c>
      <c r="D262" s="2" t="s">
        <v>23069</v>
      </c>
      <c r="E262" s="2" t="s">
        <v>23070</v>
      </c>
      <c r="F262" s="4" t="s">
        <v>22497</v>
      </c>
    </row>
    <row r="263" customFormat="false" ht="15" hidden="false" customHeight="false" outlineLevel="0" collapsed="false">
      <c r="A263" s="4" t="n">
        <v>262</v>
      </c>
      <c r="B263" s="2" t="s">
        <v>23071</v>
      </c>
      <c r="C263" s="4" t="s">
        <v>15674</v>
      </c>
      <c r="D263" s="2" t="s">
        <v>23069</v>
      </c>
      <c r="E263" s="2" t="s">
        <v>23072</v>
      </c>
      <c r="F263" s="4" t="s">
        <v>22497</v>
      </c>
    </row>
    <row r="264" customFormat="false" ht="15" hidden="false" customHeight="false" outlineLevel="0" collapsed="false">
      <c r="A264" s="4" t="n">
        <v>263</v>
      </c>
      <c r="B264" s="2" t="s">
        <v>23073</v>
      </c>
      <c r="C264" s="4" t="s">
        <v>15680</v>
      </c>
      <c r="D264" s="2" t="s">
        <v>23069</v>
      </c>
      <c r="E264" s="2" t="s">
        <v>23074</v>
      </c>
      <c r="F264" s="4" t="s">
        <v>22497</v>
      </c>
    </row>
    <row r="265" customFormat="false" ht="15" hidden="false" customHeight="false" outlineLevel="0" collapsed="false">
      <c r="A265" s="4" t="n">
        <v>264</v>
      </c>
      <c r="B265" s="2" t="s">
        <v>23075</v>
      </c>
      <c r="C265" s="4" t="s">
        <v>15686</v>
      </c>
      <c r="D265" s="2" t="s">
        <v>23069</v>
      </c>
      <c r="E265" s="2" t="s">
        <v>23074</v>
      </c>
      <c r="F265" s="4" t="s">
        <v>22497</v>
      </c>
    </row>
    <row r="266" customFormat="false" ht="15" hidden="false" customHeight="false" outlineLevel="0" collapsed="false">
      <c r="A266" s="4" t="n">
        <v>265</v>
      </c>
      <c r="B266" s="2" t="s">
        <v>23076</v>
      </c>
      <c r="C266" s="4" t="s">
        <v>15691</v>
      </c>
      <c r="D266" s="2" t="s">
        <v>23069</v>
      </c>
      <c r="E266" s="2" t="s">
        <v>23074</v>
      </c>
      <c r="F266" s="4" t="s">
        <v>22497</v>
      </c>
    </row>
    <row r="267" customFormat="false" ht="15" hidden="false" customHeight="false" outlineLevel="0" collapsed="false">
      <c r="A267" s="4" t="n">
        <v>266</v>
      </c>
      <c r="B267" s="2" t="s">
        <v>23077</v>
      </c>
      <c r="C267" s="4" t="s">
        <v>15697</v>
      </c>
      <c r="D267" s="2" t="s">
        <v>23069</v>
      </c>
      <c r="E267" s="2" t="s">
        <v>23074</v>
      </c>
      <c r="F267" s="4" t="s">
        <v>22497</v>
      </c>
    </row>
    <row r="268" customFormat="false" ht="15" hidden="false" customHeight="false" outlineLevel="0" collapsed="false">
      <c r="A268" s="4" t="n">
        <v>267</v>
      </c>
      <c r="B268" s="2" t="s">
        <v>23078</v>
      </c>
      <c r="C268" s="4" t="s">
        <v>15703</v>
      </c>
      <c r="D268" s="2" t="s">
        <v>23069</v>
      </c>
      <c r="E268" s="2" t="s">
        <v>23074</v>
      </c>
      <c r="F268" s="4" t="s">
        <v>22497</v>
      </c>
    </row>
    <row r="269" customFormat="false" ht="15" hidden="false" customHeight="false" outlineLevel="0" collapsed="false">
      <c r="A269" s="4" t="n">
        <v>268</v>
      </c>
      <c r="B269" s="2" t="s">
        <v>23079</v>
      </c>
      <c r="C269" s="4" t="s">
        <v>15709</v>
      </c>
      <c r="D269" s="2" t="s">
        <v>23069</v>
      </c>
      <c r="E269" s="2" t="s">
        <v>23074</v>
      </c>
      <c r="F269" s="4" t="s">
        <v>22497</v>
      </c>
    </row>
    <row r="270" customFormat="false" ht="15" hidden="false" customHeight="false" outlineLevel="0" collapsed="false">
      <c r="A270" s="4" t="n">
        <v>269</v>
      </c>
      <c r="B270" s="2" t="s">
        <v>23080</v>
      </c>
      <c r="C270" s="4" t="s">
        <v>15757</v>
      </c>
      <c r="D270" s="2" t="s">
        <v>23069</v>
      </c>
      <c r="E270" s="2" t="s">
        <v>23081</v>
      </c>
      <c r="F270" s="4" t="s">
        <v>22497</v>
      </c>
    </row>
    <row r="271" customFormat="false" ht="15" hidden="false" customHeight="false" outlineLevel="0" collapsed="false">
      <c r="A271" s="4" t="n">
        <v>270</v>
      </c>
      <c r="B271" s="2" t="s">
        <v>23082</v>
      </c>
      <c r="C271" s="4" t="s">
        <v>15767</v>
      </c>
      <c r="D271" s="2" t="s">
        <v>23069</v>
      </c>
      <c r="E271" s="2" t="s">
        <v>23081</v>
      </c>
      <c r="F271" s="4" t="s">
        <v>22497</v>
      </c>
    </row>
    <row r="272" customFormat="false" ht="15" hidden="false" customHeight="false" outlineLevel="0" collapsed="false">
      <c r="A272" s="4" t="n">
        <v>271</v>
      </c>
      <c r="B272" s="2" t="s">
        <v>23083</v>
      </c>
      <c r="C272" s="4" t="s">
        <v>15773</v>
      </c>
      <c r="D272" s="2" t="s">
        <v>23069</v>
      </c>
      <c r="E272" s="2" t="s">
        <v>23081</v>
      </c>
      <c r="F272" s="4" t="s">
        <v>22497</v>
      </c>
    </row>
    <row r="273" customFormat="false" ht="15" hidden="false" customHeight="false" outlineLevel="0" collapsed="false">
      <c r="A273" s="4" t="n">
        <v>272</v>
      </c>
      <c r="B273" s="2" t="s">
        <v>23084</v>
      </c>
      <c r="C273" s="4" t="s">
        <v>15779</v>
      </c>
      <c r="D273" s="2" t="s">
        <v>23085</v>
      </c>
      <c r="E273" s="2" t="s">
        <v>23086</v>
      </c>
      <c r="F273" s="4" t="s">
        <v>22497</v>
      </c>
    </row>
    <row r="274" customFormat="false" ht="23.85" hidden="false" customHeight="false" outlineLevel="0" collapsed="false">
      <c r="A274" s="4" t="n">
        <v>273</v>
      </c>
      <c r="B274" s="2" t="s">
        <v>23087</v>
      </c>
      <c r="C274" s="4" t="s">
        <v>15789</v>
      </c>
      <c r="D274" s="2" t="s">
        <v>23085</v>
      </c>
      <c r="E274" s="2" t="s">
        <v>23088</v>
      </c>
      <c r="F274" s="4" t="s">
        <v>22497</v>
      </c>
    </row>
    <row r="275" customFormat="false" ht="15" hidden="false" customHeight="false" outlineLevel="0" collapsed="false">
      <c r="A275" s="4" t="n">
        <v>274</v>
      </c>
      <c r="B275" s="2" t="s">
        <v>23089</v>
      </c>
      <c r="C275" s="4" t="s">
        <v>15856</v>
      </c>
      <c r="D275" s="2" t="s">
        <v>23090</v>
      </c>
      <c r="E275" s="2" t="s">
        <v>23091</v>
      </c>
      <c r="F275" s="4" t="s">
        <v>22497</v>
      </c>
    </row>
    <row r="276" customFormat="false" ht="15" hidden="false" customHeight="false" outlineLevel="0" collapsed="false">
      <c r="A276" s="4" t="n">
        <v>275</v>
      </c>
      <c r="B276" s="2" t="s">
        <v>23092</v>
      </c>
      <c r="C276" s="4" t="s">
        <v>15864</v>
      </c>
      <c r="D276" s="2" t="s">
        <v>23090</v>
      </c>
      <c r="E276" s="2" t="s">
        <v>23091</v>
      </c>
      <c r="F276" s="4" t="s">
        <v>22497</v>
      </c>
    </row>
    <row r="277" customFormat="false" ht="15" hidden="false" customHeight="false" outlineLevel="0" collapsed="false">
      <c r="A277" s="4" t="n">
        <v>276</v>
      </c>
      <c r="B277" s="2" t="s">
        <v>23093</v>
      </c>
      <c r="C277" s="4" t="s">
        <v>15871</v>
      </c>
      <c r="D277" s="2" t="s">
        <v>23090</v>
      </c>
      <c r="E277" s="2" t="s">
        <v>23094</v>
      </c>
      <c r="F277" s="4" t="s">
        <v>22497</v>
      </c>
    </row>
    <row r="278" customFormat="false" ht="15" hidden="false" customHeight="false" outlineLevel="0" collapsed="false">
      <c r="A278" s="4" t="n">
        <v>277</v>
      </c>
      <c r="B278" s="2" t="s">
        <v>23095</v>
      </c>
      <c r="C278" s="4" t="s">
        <v>15881</v>
      </c>
      <c r="D278" s="2" t="s">
        <v>23090</v>
      </c>
      <c r="E278" s="2" t="s">
        <v>23094</v>
      </c>
      <c r="F278" s="4" t="s">
        <v>22497</v>
      </c>
    </row>
    <row r="279" customFormat="false" ht="15" hidden="false" customHeight="false" outlineLevel="0" collapsed="false">
      <c r="A279" s="4" t="n">
        <v>278</v>
      </c>
      <c r="B279" s="2" t="s">
        <v>23096</v>
      </c>
      <c r="C279" s="4" t="s">
        <v>15887</v>
      </c>
      <c r="D279" s="2" t="s">
        <v>23090</v>
      </c>
      <c r="E279" s="2" t="s">
        <v>23094</v>
      </c>
      <c r="F279" s="4" t="s">
        <v>22497</v>
      </c>
    </row>
    <row r="280" customFormat="false" ht="15" hidden="false" customHeight="false" outlineLevel="0" collapsed="false">
      <c r="A280" s="4" t="n">
        <v>279</v>
      </c>
      <c r="B280" s="2" t="s">
        <v>23097</v>
      </c>
      <c r="C280" s="4" t="s">
        <v>15893</v>
      </c>
      <c r="D280" s="2" t="s">
        <v>23098</v>
      </c>
      <c r="E280" s="2" t="s">
        <v>23099</v>
      </c>
      <c r="F280" s="4" t="s">
        <v>22497</v>
      </c>
    </row>
    <row r="281" customFormat="false" ht="15" hidden="false" customHeight="false" outlineLevel="0" collapsed="false">
      <c r="A281" s="4" t="n">
        <v>280</v>
      </c>
      <c r="B281" s="2" t="s">
        <v>23100</v>
      </c>
      <c r="C281" s="4" t="s">
        <v>15901</v>
      </c>
      <c r="D281" s="2" t="s">
        <v>23090</v>
      </c>
      <c r="E281" s="2" t="s">
        <v>23101</v>
      </c>
      <c r="F281" s="4" t="s">
        <v>22497</v>
      </c>
    </row>
    <row r="282" customFormat="false" ht="15" hidden="false" customHeight="false" outlineLevel="0" collapsed="false">
      <c r="A282" s="4" t="n">
        <v>281</v>
      </c>
      <c r="B282" s="2" t="s">
        <v>23102</v>
      </c>
      <c r="C282" s="4" t="s">
        <v>15907</v>
      </c>
      <c r="D282" s="2" t="s">
        <v>23090</v>
      </c>
      <c r="E282" s="2" t="s">
        <v>23101</v>
      </c>
      <c r="F282" s="4" t="s">
        <v>22497</v>
      </c>
    </row>
    <row r="283" customFormat="false" ht="15" hidden="false" customHeight="false" outlineLevel="0" collapsed="false">
      <c r="A283" s="4" t="n">
        <v>282</v>
      </c>
      <c r="B283" s="2" t="s">
        <v>23103</v>
      </c>
      <c r="C283" s="4" t="s">
        <v>15913</v>
      </c>
      <c r="D283" s="2" t="s">
        <v>23090</v>
      </c>
      <c r="E283" s="2" t="s">
        <v>23101</v>
      </c>
      <c r="F283" s="4" t="s">
        <v>22497</v>
      </c>
    </row>
    <row r="284" customFormat="false" ht="15" hidden="false" customHeight="false" outlineLevel="0" collapsed="false">
      <c r="A284" s="4" t="n">
        <v>283</v>
      </c>
      <c r="B284" s="2" t="s">
        <v>23104</v>
      </c>
      <c r="C284" s="4" t="s">
        <v>15918</v>
      </c>
      <c r="D284" s="2" t="s">
        <v>23105</v>
      </c>
      <c r="E284" s="2" t="s">
        <v>23106</v>
      </c>
      <c r="F284" s="4" t="s">
        <v>22497</v>
      </c>
    </row>
    <row r="285" customFormat="false" ht="15" hidden="false" customHeight="false" outlineLevel="0" collapsed="false">
      <c r="A285" s="4" t="n">
        <v>284</v>
      </c>
      <c r="B285" s="2" t="s">
        <v>23107</v>
      </c>
      <c r="C285" s="4" t="s">
        <v>15928</v>
      </c>
      <c r="D285" s="2" t="s">
        <v>23105</v>
      </c>
      <c r="E285" s="2" t="s">
        <v>23108</v>
      </c>
      <c r="F285" s="4" t="s">
        <v>22497</v>
      </c>
    </row>
    <row r="286" customFormat="false" ht="15" hidden="false" customHeight="false" outlineLevel="0" collapsed="false">
      <c r="A286" s="4" t="n">
        <v>285</v>
      </c>
      <c r="B286" s="2" t="s">
        <v>23109</v>
      </c>
      <c r="C286" s="4" t="s">
        <v>15934</v>
      </c>
      <c r="D286" s="2" t="s">
        <v>23105</v>
      </c>
      <c r="E286" s="2" t="s">
        <v>23108</v>
      </c>
      <c r="F286" s="4" t="s">
        <v>22497</v>
      </c>
    </row>
    <row r="287" customFormat="false" ht="23.85" hidden="false" customHeight="false" outlineLevel="0" collapsed="false">
      <c r="A287" s="4" t="n">
        <v>286</v>
      </c>
      <c r="B287" s="2" t="s">
        <v>23110</v>
      </c>
      <c r="C287" s="4" t="s">
        <v>15941</v>
      </c>
      <c r="D287" s="2" t="s">
        <v>23069</v>
      </c>
      <c r="E287" s="2" t="s">
        <v>23111</v>
      </c>
      <c r="F287" s="4" t="s">
        <v>22497</v>
      </c>
    </row>
    <row r="288" customFormat="false" ht="15" hidden="false" customHeight="false" outlineLevel="0" collapsed="false">
      <c r="A288" s="4" t="n">
        <v>287</v>
      </c>
      <c r="B288" s="2" t="s">
        <v>23112</v>
      </c>
      <c r="C288" s="4" t="s">
        <v>15951</v>
      </c>
      <c r="D288" s="2" t="s">
        <v>23069</v>
      </c>
      <c r="E288" s="2" t="s">
        <v>23113</v>
      </c>
      <c r="F288" s="4" t="s">
        <v>22497</v>
      </c>
    </row>
    <row r="289" customFormat="false" ht="15" hidden="false" customHeight="false" outlineLevel="0" collapsed="false">
      <c r="A289" s="4" t="n">
        <v>288</v>
      </c>
      <c r="B289" s="2" t="s">
        <v>23114</v>
      </c>
      <c r="C289" s="4" t="s">
        <v>15957</v>
      </c>
      <c r="D289" s="2" t="s">
        <v>23069</v>
      </c>
      <c r="E289" s="2" t="s">
        <v>23113</v>
      </c>
      <c r="F289" s="4" t="s">
        <v>22497</v>
      </c>
    </row>
    <row r="290" customFormat="false" ht="15" hidden="false" customHeight="false" outlineLevel="0" collapsed="false">
      <c r="A290" s="4" t="n">
        <v>289</v>
      </c>
      <c r="B290" s="2" t="s">
        <v>23115</v>
      </c>
      <c r="C290" s="4" t="s">
        <v>15963</v>
      </c>
      <c r="D290" s="2" t="s">
        <v>23116</v>
      </c>
      <c r="E290" s="2" t="s">
        <v>23117</v>
      </c>
      <c r="F290" s="4" t="s">
        <v>22497</v>
      </c>
    </row>
    <row r="291" customFormat="false" ht="15" hidden="false" customHeight="false" outlineLevel="0" collapsed="false">
      <c r="A291" s="4" t="n">
        <v>290</v>
      </c>
      <c r="B291" s="2" t="s">
        <v>23118</v>
      </c>
      <c r="C291" s="4" t="s">
        <v>15972</v>
      </c>
      <c r="D291" s="2" t="s">
        <v>23116</v>
      </c>
      <c r="E291" s="2" t="s">
        <v>23119</v>
      </c>
      <c r="F291" s="4" t="s">
        <v>22497</v>
      </c>
    </row>
    <row r="292" customFormat="false" ht="15" hidden="false" customHeight="false" outlineLevel="0" collapsed="false">
      <c r="A292" s="4" t="n">
        <v>291</v>
      </c>
      <c r="B292" s="2" t="s">
        <v>23120</v>
      </c>
      <c r="C292" s="4" t="s">
        <v>15978</v>
      </c>
      <c r="D292" s="2" t="s">
        <v>23121</v>
      </c>
      <c r="E292" s="2" t="s">
        <v>23122</v>
      </c>
      <c r="F292" s="4" t="s">
        <v>22497</v>
      </c>
    </row>
    <row r="293" customFormat="false" ht="15" hidden="false" customHeight="false" outlineLevel="0" collapsed="false">
      <c r="A293" s="4" t="n">
        <v>292</v>
      </c>
      <c r="B293" s="2" t="s">
        <v>23123</v>
      </c>
      <c r="C293" s="4" t="s">
        <v>16056</v>
      </c>
      <c r="D293" s="2" t="s">
        <v>23124</v>
      </c>
      <c r="E293" s="2" t="s">
        <v>23125</v>
      </c>
      <c r="F293" s="4" t="s">
        <v>22497</v>
      </c>
    </row>
    <row r="294" customFormat="false" ht="15" hidden="false" customHeight="false" outlineLevel="0" collapsed="false">
      <c r="A294" s="4" t="n">
        <v>293</v>
      </c>
      <c r="B294" s="2" t="s">
        <v>23126</v>
      </c>
      <c r="C294" s="4" t="s">
        <v>16064</v>
      </c>
      <c r="D294" s="2" t="s">
        <v>23069</v>
      </c>
      <c r="E294" s="2" t="s">
        <v>23127</v>
      </c>
      <c r="F294" s="4" t="s">
        <v>22497</v>
      </c>
    </row>
    <row r="295" customFormat="false" ht="15" hidden="false" customHeight="false" outlineLevel="0" collapsed="false">
      <c r="A295" s="4" t="n">
        <v>294</v>
      </c>
      <c r="B295" s="2" t="s">
        <v>23128</v>
      </c>
      <c r="C295" s="4" t="s">
        <v>16072</v>
      </c>
      <c r="D295" s="2" t="s">
        <v>23069</v>
      </c>
      <c r="E295" s="2" t="s">
        <v>23129</v>
      </c>
      <c r="F295" s="4" t="s">
        <v>22497</v>
      </c>
    </row>
    <row r="296" customFormat="false" ht="23.85" hidden="false" customHeight="false" outlineLevel="0" collapsed="false">
      <c r="A296" s="4" t="n">
        <v>295</v>
      </c>
      <c r="B296" s="2" t="s">
        <v>23130</v>
      </c>
      <c r="C296" s="4" t="s">
        <v>16121</v>
      </c>
      <c r="D296" s="2" t="s">
        <v>22989</v>
      </c>
      <c r="E296" s="2" t="s">
        <v>23131</v>
      </c>
      <c r="F296" s="4" t="s">
        <v>22497</v>
      </c>
    </row>
    <row r="297" customFormat="false" ht="15" hidden="false" customHeight="false" outlineLevel="0" collapsed="false">
      <c r="A297" s="4" t="n">
        <v>296</v>
      </c>
      <c r="B297" s="2" t="s">
        <v>23132</v>
      </c>
      <c r="C297" s="4" t="s">
        <v>16273</v>
      </c>
      <c r="D297" s="2" t="s">
        <v>23133</v>
      </c>
      <c r="E297" s="2" t="s">
        <v>23134</v>
      </c>
      <c r="F297" s="4" t="s">
        <v>22497</v>
      </c>
    </row>
    <row r="298" customFormat="false" ht="15" hidden="false" customHeight="false" outlineLevel="0" collapsed="false">
      <c r="A298" s="4" t="n">
        <v>297</v>
      </c>
      <c r="B298" s="2" t="s">
        <v>23135</v>
      </c>
      <c r="C298" s="4" t="s">
        <v>16282</v>
      </c>
      <c r="D298" s="2" t="s">
        <v>23133</v>
      </c>
      <c r="E298" s="2" t="s">
        <v>23136</v>
      </c>
      <c r="F298" s="4" t="s">
        <v>22497</v>
      </c>
    </row>
    <row r="299" customFormat="false" ht="15" hidden="false" customHeight="false" outlineLevel="0" collapsed="false">
      <c r="A299" s="4" t="n">
        <v>298</v>
      </c>
      <c r="B299" s="2" t="s">
        <v>23137</v>
      </c>
      <c r="C299" s="4" t="s">
        <v>16400</v>
      </c>
      <c r="D299" s="2" t="s">
        <v>23138</v>
      </c>
      <c r="E299" s="2" t="s">
        <v>23139</v>
      </c>
      <c r="F299" s="4" t="s">
        <v>22497</v>
      </c>
    </row>
    <row r="300" customFormat="false" ht="15" hidden="false" customHeight="false" outlineLevel="0" collapsed="false">
      <c r="A300" s="4" t="n">
        <v>299</v>
      </c>
      <c r="B300" s="2" t="s">
        <v>23140</v>
      </c>
      <c r="C300" s="4" t="s">
        <v>16409</v>
      </c>
      <c r="D300" s="2" t="s">
        <v>23138</v>
      </c>
      <c r="E300" s="2" t="s">
        <v>23141</v>
      </c>
      <c r="F300" s="4" t="s">
        <v>22497</v>
      </c>
    </row>
    <row r="301" customFormat="false" ht="23.85" hidden="false" customHeight="false" outlineLevel="0" collapsed="false">
      <c r="A301" s="4" t="n">
        <v>300</v>
      </c>
      <c r="B301" s="2" t="s">
        <v>23142</v>
      </c>
      <c r="C301" s="4" t="s">
        <v>16622</v>
      </c>
      <c r="D301" s="2" t="s">
        <v>23133</v>
      </c>
      <c r="E301" s="2" t="s">
        <v>23143</v>
      </c>
      <c r="F301" s="4" t="s">
        <v>22497</v>
      </c>
    </row>
    <row r="302" customFormat="false" ht="23.85" hidden="false" customHeight="false" outlineLevel="0" collapsed="false">
      <c r="A302" s="4" t="n">
        <v>301</v>
      </c>
      <c r="B302" s="2" t="s">
        <v>23144</v>
      </c>
      <c r="C302" s="4" t="s">
        <v>16679</v>
      </c>
      <c r="D302" s="2" t="s">
        <v>23133</v>
      </c>
      <c r="E302" s="2" t="s">
        <v>23145</v>
      </c>
      <c r="F302" s="4" t="s">
        <v>22497</v>
      </c>
    </row>
    <row r="303" customFormat="false" ht="23.85" hidden="false" customHeight="false" outlineLevel="0" collapsed="false">
      <c r="A303" s="4" t="n">
        <v>302</v>
      </c>
      <c r="B303" s="2" t="s">
        <v>23146</v>
      </c>
      <c r="C303" s="4" t="s">
        <v>16721</v>
      </c>
      <c r="D303" s="2" t="s">
        <v>23133</v>
      </c>
      <c r="E303" s="2" t="s">
        <v>23147</v>
      </c>
      <c r="F303" s="4" t="s">
        <v>22497</v>
      </c>
    </row>
    <row r="304" customFormat="false" ht="15" hidden="false" customHeight="false" outlineLevel="0" collapsed="false">
      <c r="A304" s="4" t="n">
        <v>303</v>
      </c>
      <c r="B304" s="2" t="s">
        <v>23148</v>
      </c>
      <c r="C304" s="4" t="s">
        <v>16855</v>
      </c>
      <c r="D304" s="2" t="s">
        <v>23149</v>
      </c>
      <c r="E304" s="2" t="s">
        <v>23150</v>
      </c>
      <c r="F304" s="4" t="s">
        <v>22497</v>
      </c>
    </row>
    <row r="305" customFormat="false" ht="15" hidden="false" customHeight="false" outlineLevel="0" collapsed="false">
      <c r="A305" s="4" t="n">
        <v>304</v>
      </c>
      <c r="B305" s="2" t="s">
        <v>23151</v>
      </c>
      <c r="C305" s="4" t="s">
        <v>16869</v>
      </c>
      <c r="D305" s="2" t="s">
        <v>23149</v>
      </c>
      <c r="E305" s="2" t="s">
        <v>23152</v>
      </c>
      <c r="F305" s="4" t="s">
        <v>22497</v>
      </c>
    </row>
    <row r="306" customFormat="false" ht="15" hidden="false" customHeight="false" outlineLevel="0" collapsed="false">
      <c r="A306" s="4" t="n">
        <v>305</v>
      </c>
      <c r="B306" s="2" t="s">
        <v>23153</v>
      </c>
      <c r="C306" s="4" t="s">
        <v>16920</v>
      </c>
      <c r="D306" s="2" t="s">
        <v>23149</v>
      </c>
      <c r="E306" s="2" t="s">
        <v>23154</v>
      </c>
      <c r="F306" s="4" t="s">
        <v>22497</v>
      </c>
    </row>
    <row r="307" customFormat="false" ht="15" hidden="false" customHeight="false" outlineLevel="0" collapsed="false">
      <c r="A307" s="4" t="n">
        <v>306</v>
      </c>
      <c r="B307" s="2" t="s">
        <v>23155</v>
      </c>
      <c r="C307" s="4" t="s">
        <v>16927</v>
      </c>
      <c r="D307" s="2" t="s">
        <v>23156</v>
      </c>
      <c r="E307" s="2" t="s">
        <v>23157</v>
      </c>
      <c r="F307" s="4" t="s">
        <v>22497</v>
      </c>
    </row>
    <row r="308" customFormat="false" ht="23.85" hidden="false" customHeight="false" outlineLevel="0" collapsed="false">
      <c r="A308" s="4" t="n">
        <v>307</v>
      </c>
      <c r="B308" s="2" t="s">
        <v>23158</v>
      </c>
      <c r="C308" s="4" t="s">
        <v>16936</v>
      </c>
      <c r="D308" s="2" t="s">
        <v>23159</v>
      </c>
      <c r="E308" s="2" t="s">
        <v>23160</v>
      </c>
      <c r="F308" s="4" t="s">
        <v>22497</v>
      </c>
    </row>
    <row r="309" customFormat="false" ht="15" hidden="false" customHeight="false" outlineLevel="0" collapsed="false">
      <c r="A309" s="4" t="n">
        <v>308</v>
      </c>
      <c r="B309" s="2" t="s">
        <v>23161</v>
      </c>
      <c r="C309" s="4" t="s">
        <v>16969</v>
      </c>
      <c r="D309" s="2" t="s">
        <v>23149</v>
      </c>
      <c r="E309" s="2" t="s">
        <v>23162</v>
      </c>
      <c r="F309" s="4" t="s">
        <v>22497</v>
      </c>
    </row>
    <row r="310" customFormat="false" ht="15" hidden="false" customHeight="false" outlineLevel="0" collapsed="false">
      <c r="A310" s="4" t="n">
        <v>309</v>
      </c>
      <c r="B310" s="2" t="s">
        <v>23163</v>
      </c>
      <c r="C310" s="4" t="s">
        <v>16993</v>
      </c>
      <c r="D310" s="2" t="s">
        <v>23149</v>
      </c>
      <c r="E310" s="2" t="s">
        <v>23152</v>
      </c>
      <c r="F310" s="4" t="s">
        <v>22497</v>
      </c>
    </row>
    <row r="311" customFormat="false" ht="15" hidden="false" customHeight="false" outlineLevel="0" collapsed="false">
      <c r="A311" s="4" t="n">
        <v>310</v>
      </c>
      <c r="B311" s="2" t="s">
        <v>23164</v>
      </c>
      <c r="C311" s="4" t="s">
        <v>17008</v>
      </c>
      <c r="D311" s="2" t="s">
        <v>23149</v>
      </c>
      <c r="E311" s="2" t="s">
        <v>23152</v>
      </c>
      <c r="F311" s="4" t="s">
        <v>22497</v>
      </c>
    </row>
    <row r="312" customFormat="false" ht="23.85" hidden="false" customHeight="false" outlineLevel="0" collapsed="false">
      <c r="A312" s="4" t="n">
        <v>311</v>
      </c>
      <c r="B312" s="2" t="s">
        <v>23165</v>
      </c>
      <c r="C312" s="4" t="s">
        <v>17070</v>
      </c>
      <c r="D312" s="2" t="s">
        <v>22997</v>
      </c>
      <c r="E312" s="2" t="s">
        <v>23166</v>
      </c>
      <c r="F312" s="4" t="s">
        <v>22497</v>
      </c>
    </row>
    <row r="313" customFormat="false" ht="23.85" hidden="false" customHeight="false" outlineLevel="0" collapsed="false">
      <c r="A313" s="4" t="n">
        <v>312</v>
      </c>
      <c r="B313" s="2" t="s">
        <v>23167</v>
      </c>
      <c r="C313" s="4" t="s">
        <v>17077</v>
      </c>
      <c r="D313" s="2" t="s">
        <v>22997</v>
      </c>
      <c r="E313" s="2" t="s">
        <v>23168</v>
      </c>
      <c r="F313" s="4" t="s">
        <v>22497</v>
      </c>
    </row>
    <row r="314" customFormat="false" ht="23.85" hidden="false" customHeight="false" outlineLevel="0" collapsed="false">
      <c r="A314" s="4" t="n">
        <v>313</v>
      </c>
      <c r="B314" s="2" t="s">
        <v>23169</v>
      </c>
      <c r="C314" s="4" t="s">
        <v>17192</v>
      </c>
      <c r="D314" s="2" t="s">
        <v>23170</v>
      </c>
      <c r="E314" s="2" t="s">
        <v>23171</v>
      </c>
      <c r="F314" s="4" t="s">
        <v>22497</v>
      </c>
    </row>
    <row r="315" customFormat="false" ht="23.85" hidden="false" customHeight="false" outlineLevel="0" collapsed="false">
      <c r="A315" s="4" t="n">
        <v>314</v>
      </c>
      <c r="B315" s="2" t="s">
        <v>23172</v>
      </c>
      <c r="C315" s="4" t="s">
        <v>17267</v>
      </c>
      <c r="D315" s="2" t="s">
        <v>23173</v>
      </c>
      <c r="E315" s="2" t="s">
        <v>23174</v>
      </c>
      <c r="F315" s="4" t="s">
        <v>22497</v>
      </c>
    </row>
    <row r="316" customFormat="false" ht="15" hidden="false" customHeight="false" outlineLevel="0" collapsed="false">
      <c r="A316" s="4" t="n">
        <v>315</v>
      </c>
      <c r="B316" s="2" t="s">
        <v>23175</v>
      </c>
      <c r="C316" s="4" t="s">
        <v>17516</v>
      </c>
      <c r="D316" s="2" t="s">
        <v>23176</v>
      </c>
      <c r="E316" s="2" t="s">
        <v>23177</v>
      </c>
      <c r="F316" s="4" t="s">
        <v>22497</v>
      </c>
    </row>
    <row r="317" customFormat="false" ht="23.85" hidden="false" customHeight="false" outlineLevel="0" collapsed="false">
      <c r="A317" s="4" t="n">
        <v>316</v>
      </c>
      <c r="B317" s="2" t="s">
        <v>23178</v>
      </c>
      <c r="C317" s="4" t="s">
        <v>17522</v>
      </c>
      <c r="D317" s="2" t="s">
        <v>23176</v>
      </c>
      <c r="E317" s="2" t="s">
        <v>23179</v>
      </c>
      <c r="F317" s="4" t="s">
        <v>22497</v>
      </c>
    </row>
    <row r="318" customFormat="false" ht="23.85" hidden="false" customHeight="false" outlineLevel="0" collapsed="false">
      <c r="A318" s="4" t="n">
        <v>317</v>
      </c>
      <c r="B318" s="2" t="s">
        <v>23180</v>
      </c>
      <c r="C318" s="4" t="s">
        <v>17619</v>
      </c>
      <c r="D318" s="2" t="s">
        <v>23181</v>
      </c>
      <c r="E318" s="2" t="s">
        <v>23182</v>
      </c>
      <c r="F318" s="4" t="s">
        <v>22497</v>
      </c>
    </row>
    <row r="319" customFormat="false" ht="23.85" hidden="false" customHeight="false" outlineLevel="0" collapsed="false">
      <c r="A319" s="4" t="n">
        <v>318</v>
      </c>
      <c r="B319" s="2" t="s">
        <v>23183</v>
      </c>
      <c r="C319" s="4" t="s">
        <v>17754</v>
      </c>
      <c r="D319" s="2" t="s">
        <v>23184</v>
      </c>
      <c r="E319" s="2" t="s">
        <v>23185</v>
      </c>
      <c r="F319" s="4" t="s">
        <v>22497</v>
      </c>
    </row>
    <row r="320" customFormat="false" ht="23.85" hidden="false" customHeight="false" outlineLevel="0" collapsed="false">
      <c r="A320" s="4" t="n">
        <v>319</v>
      </c>
      <c r="B320" s="2" t="s">
        <v>23186</v>
      </c>
      <c r="C320" s="4" t="s">
        <v>17874</v>
      </c>
      <c r="D320" s="2" t="s">
        <v>23149</v>
      </c>
      <c r="E320" s="2" t="s">
        <v>23187</v>
      </c>
      <c r="F320" s="4" t="s">
        <v>22497</v>
      </c>
    </row>
    <row r="321" customFormat="false" ht="23.85" hidden="false" customHeight="false" outlineLevel="0" collapsed="false">
      <c r="A321" s="4" t="n">
        <v>320</v>
      </c>
      <c r="B321" s="2" t="s">
        <v>23188</v>
      </c>
      <c r="C321" s="4" t="s">
        <v>17922</v>
      </c>
      <c r="D321" s="2" t="s">
        <v>23149</v>
      </c>
      <c r="E321" s="2" t="s">
        <v>23189</v>
      </c>
      <c r="F321" s="4" t="s">
        <v>22497</v>
      </c>
    </row>
    <row r="322" customFormat="false" ht="23.85" hidden="false" customHeight="false" outlineLevel="0" collapsed="false">
      <c r="A322" s="4" t="n">
        <v>321</v>
      </c>
      <c r="B322" s="2" t="s">
        <v>23190</v>
      </c>
      <c r="C322" s="4" t="s">
        <v>17937</v>
      </c>
      <c r="D322" s="2" t="s">
        <v>23149</v>
      </c>
      <c r="E322" s="2" t="s">
        <v>23191</v>
      </c>
      <c r="F322" s="4" t="s">
        <v>22497</v>
      </c>
    </row>
    <row r="323" customFormat="false" ht="23.85" hidden="false" customHeight="false" outlineLevel="0" collapsed="false">
      <c r="A323" s="4" t="n">
        <v>322</v>
      </c>
      <c r="B323" s="2" t="s">
        <v>23192</v>
      </c>
      <c r="C323" s="4" t="s">
        <v>18004</v>
      </c>
      <c r="D323" s="2" t="s">
        <v>23149</v>
      </c>
      <c r="E323" s="2" t="s">
        <v>23193</v>
      </c>
      <c r="F323" s="4" t="s">
        <v>22497</v>
      </c>
    </row>
    <row r="324" customFormat="false" ht="15" hidden="false" customHeight="false" outlineLevel="0" collapsed="false">
      <c r="A324" s="4" t="n">
        <v>323</v>
      </c>
      <c r="B324" s="2" t="s">
        <v>23194</v>
      </c>
      <c r="C324" s="4" t="s">
        <v>18013</v>
      </c>
      <c r="D324" s="2" t="s">
        <v>23149</v>
      </c>
      <c r="E324" s="2" t="s">
        <v>23195</v>
      </c>
      <c r="F324" s="4" t="s">
        <v>22497</v>
      </c>
    </row>
    <row r="325" customFormat="false" ht="23.85" hidden="false" customHeight="false" outlineLevel="0" collapsed="false">
      <c r="A325" s="4" t="n">
        <v>324</v>
      </c>
      <c r="B325" s="2" t="s">
        <v>23196</v>
      </c>
      <c r="C325" s="4" t="s">
        <v>18224</v>
      </c>
      <c r="D325" s="2" t="s">
        <v>22966</v>
      </c>
      <c r="E325" s="2" t="s">
        <v>23197</v>
      </c>
      <c r="F325" s="4" t="s">
        <v>22497</v>
      </c>
    </row>
    <row r="326" customFormat="false" ht="23.85" hidden="false" customHeight="false" outlineLevel="0" collapsed="false">
      <c r="A326" s="4" t="n">
        <v>325</v>
      </c>
      <c r="B326" s="2" t="s">
        <v>23198</v>
      </c>
      <c r="C326" s="4" t="s">
        <v>18259</v>
      </c>
      <c r="D326" s="2" t="s">
        <v>22975</v>
      </c>
      <c r="E326" s="2" t="s">
        <v>23199</v>
      </c>
      <c r="F326" s="4" t="s">
        <v>22497</v>
      </c>
    </row>
    <row r="327" customFormat="false" ht="35.05" hidden="false" customHeight="false" outlineLevel="0" collapsed="false">
      <c r="A327" s="4" t="n">
        <v>326</v>
      </c>
      <c r="B327" s="2" t="s">
        <v>23200</v>
      </c>
      <c r="C327" s="4" t="s">
        <v>18284</v>
      </c>
      <c r="D327" s="2" t="s">
        <v>23201</v>
      </c>
      <c r="E327" s="2" t="s">
        <v>23202</v>
      </c>
      <c r="F327" s="4" t="s">
        <v>22497</v>
      </c>
    </row>
    <row r="328" customFormat="false" ht="15" hidden="false" customHeight="false" outlineLevel="0" collapsed="false">
      <c r="A328" s="4" t="n">
        <v>327</v>
      </c>
      <c r="B328" s="2" t="s">
        <v>23203</v>
      </c>
      <c r="C328" s="4" t="s">
        <v>18333</v>
      </c>
      <c r="D328" s="2" t="s">
        <v>23133</v>
      </c>
      <c r="E328" s="2" t="s">
        <v>23204</v>
      </c>
      <c r="F328" s="4" t="s">
        <v>22497</v>
      </c>
    </row>
    <row r="329" customFormat="false" ht="15" hidden="false" customHeight="false" outlineLevel="0" collapsed="false">
      <c r="A329" s="4" t="n">
        <v>328</v>
      </c>
      <c r="B329" s="2" t="s">
        <v>23205</v>
      </c>
      <c r="C329" s="4" t="s">
        <v>18340</v>
      </c>
      <c r="D329" s="2" t="s">
        <v>22989</v>
      </c>
      <c r="E329" s="2" t="s">
        <v>23206</v>
      </c>
      <c r="F329" s="4" t="s">
        <v>22497</v>
      </c>
    </row>
    <row r="330" customFormat="false" ht="15" hidden="false" customHeight="false" outlineLevel="0" collapsed="false">
      <c r="A330" s="4" t="n">
        <v>329</v>
      </c>
      <c r="B330" s="2" t="s">
        <v>23207</v>
      </c>
      <c r="C330" s="4" t="s">
        <v>18348</v>
      </c>
      <c r="D330" s="2" t="s">
        <v>23208</v>
      </c>
      <c r="E330" s="2" t="s">
        <v>23209</v>
      </c>
      <c r="F330" s="4" t="s">
        <v>22497</v>
      </c>
    </row>
    <row r="331" customFormat="false" ht="23.85" hidden="false" customHeight="false" outlineLevel="0" collapsed="false">
      <c r="A331" s="4" t="n">
        <v>330</v>
      </c>
      <c r="B331" s="2" t="s">
        <v>23210</v>
      </c>
      <c r="C331" s="4" t="s">
        <v>18355</v>
      </c>
      <c r="D331" s="2" t="s">
        <v>23211</v>
      </c>
      <c r="E331" s="2" t="s">
        <v>23212</v>
      </c>
      <c r="F331" s="4" t="s">
        <v>22497</v>
      </c>
    </row>
    <row r="332" customFormat="false" ht="23.85" hidden="false" customHeight="false" outlineLevel="0" collapsed="false">
      <c r="A332" s="4" t="n">
        <v>331</v>
      </c>
      <c r="B332" s="2" t="s">
        <v>23213</v>
      </c>
      <c r="C332" s="4" t="s">
        <v>18394</v>
      </c>
      <c r="D332" s="2" t="s">
        <v>23214</v>
      </c>
      <c r="E332" s="2" t="s">
        <v>23215</v>
      </c>
      <c r="F332" s="4" t="s">
        <v>22497</v>
      </c>
    </row>
    <row r="333" customFormat="false" ht="23.85" hidden="false" customHeight="false" outlineLevel="0" collapsed="false">
      <c r="A333" s="4" t="n">
        <v>332</v>
      </c>
      <c r="B333" s="2" t="s">
        <v>23216</v>
      </c>
      <c r="C333" s="4" t="s">
        <v>18650</v>
      </c>
      <c r="D333" s="2" t="s">
        <v>23217</v>
      </c>
      <c r="E333" s="2" t="s">
        <v>23218</v>
      </c>
      <c r="F333" s="4" t="s">
        <v>22497</v>
      </c>
    </row>
    <row r="334" customFormat="false" ht="23.85" hidden="false" customHeight="false" outlineLevel="0" collapsed="false">
      <c r="A334" s="4" t="n">
        <v>333</v>
      </c>
      <c r="B334" s="2" t="s">
        <v>23219</v>
      </c>
      <c r="C334" s="4" t="s">
        <v>18658</v>
      </c>
      <c r="D334" s="2" t="s">
        <v>23217</v>
      </c>
      <c r="E334" s="2" t="s">
        <v>23220</v>
      </c>
      <c r="F334" s="4" t="s">
        <v>22497</v>
      </c>
    </row>
    <row r="335" customFormat="false" ht="23.85" hidden="false" customHeight="false" outlineLevel="0" collapsed="false">
      <c r="A335" s="4" t="n">
        <v>334</v>
      </c>
      <c r="B335" s="2" t="s">
        <v>23221</v>
      </c>
      <c r="C335" s="4" t="s">
        <v>18820</v>
      </c>
      <c r="D335" s="2" t="s">
        <v>23222</v>
      </c>
      <c r="E335" s="2" t="s">
        <v>23223</v>
      </c>
      <c r="F335" s="4" t="s">
        <v>22497</v>
      </c>
    </row>
    <row r="336" customFormat="false" ht="23.85" hidden="false" customHeight="false" outlineLevel="0" collapsed="false">
      <c r="A336" s="4" t="n">
        <v>335</v>
      </c>
      <c r="B336" s="2" t="s">
        <v>23224</v>
      </c>
      <c r="C336" s="4" t="s">
        <v>18959</v>
      </c>
      <c r="D336" s="2" t="s">
        <v>23225</v>
      </c>
      <c r="E336" s="2" t="s">
        <v>23226</v>
      </c>
      <c r="F336" s="4" t="s">
        <v>22497</v>
      </c>
    </row>
    <row r="337" customFormat="false" ht="23.85" hidden="false" customHeight="false" outlineLevel="0" collapsed="false">
      <c r="A337" s="4" t="n">
        <v>336</v>
      </c>
      <c r="B337" s="2" t="s">
        <v>23227</v>
      </c>
      <c r="C337" s="4" t="s">
        <v>18976</v>
      </c>
      <c r="D337" s="2" t="s">
        <v>23225</v>
      </c>
      <c r="E337" s="2" t="s">
        <v>23228</v>
      </c>
      <c r="F337" s="4" t="s">
        <v>22497</v>
      </c>
    </row>
    <row r="338" customFormat="false" ht="23.85" hidden="false" customHeight="false" outlineLevel="0" collapsed="false">
      <c r="A338" s="4" t="n">
        <v>337</v>
      </c>
      <c r="B338" s="2" t="s">
        <v>23229</v>
      </c>
      <c r="C338" s="4" t="s">
        <v>19002</v>
      </c>
      <c r="D338" s="2" t="s">
        <v>23230</v>
      </c>
      <c r="E338" s="2" t="s">
        <v>23231</v>
      </c>
      <c r="F338" s="4" t="s">
        <v>22497</v>
      </c>
    </row>
    <row r="339" customFormat="false" ht="23.85" hidden="false" customHeight="false" outlineLevel="0" collapsed="false">
      <c r="A339" s="4" t="n">
        <v>338</v>
      </c>
      <c r="B339" s="2" t="s">
        <v>23232</v>
      </c>
      <c r="C339" s="4" t="s">
        <v>19047</v>
      </c>
      <c r="D339" s="2" t="s">
        <v>23233</v>
      </c>
      <c r="E339" s="2" t="s">
        <v>23234</v>
      </c>
      <c r="F339" s="4" t="s">
        <v>22497</v>
      </c>
    </row>
    <row r="340" customFormat="false" ht="23.85" hidden="false" customHeight="false" outlineLevel="0" collapsed="false">
      <c r="A340" s="4" t="n">
        <v>339</v>
      </c>
      <c r="B340" s="2" t="s">
        <v>23235</v>
      </c>
      <c r="C340" s="4" t="s">
        <v>19086</v>
      </c>
      <c r="D340" s="2" t="s">
        <v>22989</v>
      </c>
      <c r="E340" s="2" t="s">
        <v>23236</v>
      </c>
      <c r="F340" s="4" t="s">
        <v>22497</v>
      </c>
    </row>
    <row r="341" customFormat="false" ht="23.85" hidden="false" customHeight="false" outlineLevel="0" collapsed="false">
      <c r="A341" s="4" t="n">
        <v>340</v>
      </c>
      <c r="B341" s="2" t="s">
        <v>23237</v>
      </c>
      <c r="C341" s="4" t="s">
        <v>19095</v>
      </c>
      <c r="D341" s="2" t="s">
        <v>23238</v>
      </c>
      <c r="E341" s="2" t="s">
        <v>23239</v>
      </c>
      <c r="F341" s="4" t="s">
        <v>22497</v>
      </c>
    </row>
    <row r="342" customFormat="false" ht="23.85" hidden="false" customHeight="false" outlineLevel="0" collapsed="false">
      <c r="A342" s="4" t="n">
        <v>341</v>
      </c>
      <c r="B342" s="2" t="s">
        <v>23240</v>
      </c>
      <c r="C342" s="4" t="s">
        <v>19102</v>
      </c>
      <c r="D342" s="2" t="s">
        <v>23211</v>
      </c>
      <c r="E342" s="2" t="s">
        <v>23241</v>
      </c>
      <c r="F342" s="4" t="s">
        <v>22497</v>
      </c>
    </row>
    <row r="343" customFormat="false" ht="23.85" hidden="false" customHeight="false" outlineLevel="0" collapsed="false">
      <c r="A343" s="4" t="n">
        <v>342</v>
      </c>
      <c r="B343" s="2" t="s">
        <v>23242</v>
      </c>
      <c r="C343" s="4" t="s">
        <v>19111</v>
      </c>
      <c r="D343" s="2" t="s">
        <v>22997</v>
      </c>
      <c r="E343" s="2" t="s">
        <v>23243</v>
      </c>
      <c r="F343" s="4" t="s">
        <v>22497</v>
      </c>
    </row>
    <row r="344" customFormat="false" ht="23.85" hidden="false" customHeight="false" outlineLevel="0" collapsed="false">
      <c r="A344" s="4" t="n">
        <v>343</v>
      </c>
      <c r="B344" s="2" t="s">
        <v>23244</v>
      </c>
      <c r="C344" s="4" t="s">
        <v>19164</v>
      </c>
      <c r="D344" s="2" t="s">
        <v>23133</v>
      </c>
      <c r="E344" s="2" t="s">
        <v>23245</v>
      </c>
      <c r="F344" s="4" t="s">
        <v>22497</v>
      </c>
    </row>
    <row r="345" customFormat="false" ht="15" hidden="false" customHeight="false" outlineLevel="0" collapsed="false">
      <c r="A345" s="4" t="n">
        <v>344</v>
      </c>
      <c r="B345" s="2" t="s">
        <v>23246</v>
      </c>
      <c r="C345" s="4" t="s">
        <v>19181</v>
      </c>
      <c r="D345" s="2" t="s">
        <v>23247</v>
      </c>
      <c r="E345" s="2" t="s">
        <v>23248</v>
      </c>
      <c r="F345" s="4" t="s">
        <v>22497</v>
      </c>
    </row>
    <row r="346" customFormat="false" ht="23.85" hidden="false" customHeight="false" outlineLevel="0" collapsed="false">
      <c r="A346" s="4" t="n">
        <v>345</v>
      </c>
      <c r="B346" s="2" t="s">
        <v>23249</v>
      </c>
      <c r="C346" s="4" t="s">
        <v>19205</v>
      </c>
      <c r="D346" s="2" t="s">
        <v>23247</v>
      </c>
      <c r="E346" s="2" t="s">
        <v>23250</v>
      </c>
      <c r="F346" s="4" t="s">
        <v>22497</v>
      </c>
    </row>
    <row r="347" customFormat="false" ht="15" hidden="false" customHeight="false" outlineLevel="0" collapsed="false">
      <c r="A347" s="4" t="n">
        <v>346</v>
      </c>
      <c r="B347" s="2" t="s">
        <v>23251</v>
      </c>
      <c r="C347" s="4" t="s">
        <v>19263</v>
      </c>
      <c r="D347" s="2" t="s">
        <v>22954</v>
      </c>
      <c r="E347" s="2" t="s">
        <v>23252</v>
      </c>
      <c r="F347" s="4" t="s">
        <v>22497</v>
      </c>
    </row>
    <row r="348" customFormat="false" ht="15" hidden="false" customHeight="false" outlineLevel="0" collapsed="false">
      <c r="A348" s="4" t="n">
        <v>347</v>
      </c>
      <c r="B348" s="2" t="s">
        <v>23253</v>
      </c>
      <c r="C348" s="4" t="s">
        <v>19323</v>
      </c>
      <c r="D348" s="2" t="s">
        <v>22543</v>
      </c>
      <c r="E348" s="2" t="s">
        <v>23254</v>
      </c>
      <c r="F348" s="4" t="s">
        <v>22497</v>
      </c>
    </row>
    <row r="349" customFormat="false" ht="15" hidden="false" customHeight="false" outlineLevel="0" collapsed="false">
      <c r="A349" s="4" t="n">
        <v>348</v>
      </c>
      <c r="B349" s="2" t="s">
        <v>23255</v>
      </c>
      <c r="C349" s="4" t="s">
        <v>19332</v>
      </c>
      <c r="D349" s="2" t="s">
        <v>22679</v>
      </c>
      <c r="E349" s="2" t="s">
        <v>23256</v>
      </c>
      <c r="F349" s="4" t="s">
        <v>22497</v>
      </c>
    </row>
    <row r="350" customFormat="false" ht="15" hidden="false" customHeight="false" outlineLevel="0" collapsed="false">
      <c r="A350" s="4" t="n">
        <v>349</v>
      </c>
      <c r="B350" s="2" t="s">
        <v>23257</v>
      </c>
      <c r="C350" s="4" t="s">
        <v>19470</v>
      </c>
      <c r="D350" s="2" t="s">
        <v>22989</v>
      </c>
      <c r="E350" s="2" t="s">
        <v>23258</v>
      </c>
      <c r="F350" s="4" t="s">
        <v>22497</v>
      </c>
    </row>
    <row r="351" customFormat="false" ht="15" hidden="false" customHeight="false" outlineLevel="0" collapsed="false">
      <c r="A351" s="4" t="n">
        <v>350</v>
      </c>
      <c r="B351" s="2" t="s">
        <v>23259</v>
      </c>
      <c r="C351" s="4" t="s">
        <v>19573</v>
      </c>
      <c r="D351" s="2" t="s">
        <v>23260</v>
      </c>
      <c r="E351" s="2" t="s">
        <v>23261</v>
      </c>
      <c r="F351" s="4" t="s">
        <v>22497</v>
      </c>
    </row>
    <row r="352" customFormat="false" ht="23.85" hidden="false" customHeight="false" outlineLevel="0" collapsed="false">
      <c r="A352" s="4" t="n">
        <v>351</v>
      </c>
      <c r="B352" s="2" t="s">
        <v>23262</v>
      </c>
      <c r="C352" s="4" t="s">
        <v>19607</v>
      </c>
      <c r="D352" s="2" t="s">
        <v>23263</v>
      </c>
      <c r="E352" s="2" t="s">
        <v>23264</v>
      </c>
      <c r="F352" s="4" t="s">
        <v>22497</v>
      </c>
    </row>
    <row r="353" customFormat="false" ht="15" hidden="false" customHeight="false" outlineLevel="0" collapsed="false">
      <c r="A353" s="4" t="n">
        <v>352</v>
      </c>
      <c r="B353" s="2" t="s">
        <v>23265</v>
      </c>
      <c r="C353" s="4" t="s">
        <v>19707</v>
      </c>
      <c r="D353" s="2" t="s">
        <v>22989</v>
      </c>
      <c r="E353" s="2" t="s">
        <v>23266</v>
      </c>
      <c r="F353" s="4" t="s">
        <v>22497</v>
      </c>
    </row>
    <row r="354" customFormat="false" ht="23.85" hidden="false" customHeight="false" outlineLevel="0" collapsed="false">
      <c r="A354" s="4" t="n">
        <v>353</v>
      </c>
      <c r="B354" s="2" t="s">
        <v>23267</v>
      </c>
      <c r="C354" s="4" t="s">
        <v>19887</v>
      </c>
      <c r="D354" s="2" t="s">
        <v>23268</v>
      </c>
      <c r="E354" s="2" t="s">
        <v>23269</v>
      </c>
      <c r="F354" s="4" t="s">
        <v>22497</v>
      </c>
    </row>
    <row r="355" customFormat="false" ht="23.85" hidden="false" customHeight="false" outlineLevel="0" collapsed="false">
      <c r="A355" s="4" t="n">
        <v>354</v>
      </c>
      <c r="B355" s="2" t="s">
        <v>23270</v>
      </c>
      <c r="C355" s="4" t="s">
        <v>19993</v>
      </c>
      <c r="D355" s="2" t="s">
        <v>23049</v>
      </c>
      <c r="E355" s="2" t="s">
        <v>23271</v>
      </c>
      <c r="F355" s="4" t="s">
        <v>22497</v>
      </c>
    </row>
    <row r="356" customFormat="false" ht="23.85" hidden="false" customHeight="false" outlineLevel="0" collapsed="false">
      <c r="A356" s="4" t="n">
        <v>355</v>
      </c>
      <c r="B356" s="2" t="s">
        <v>23272</v>
      </c>
      <c r="C356" s="4" t="s">
        <v>19999</v>
      </c>
      <c r="D356" s="2" t="s">
        <v>23049</v>
      </c>
      <c r="E356" s="2" t="s">
        <v>23273</v>
      </c>
      <c r="F356" s="4" t="s">
        <v>22497</v>
      </c>
    </row>
    <row r="357" customFormat="false" ht="15" hidden="false" customHeight="false" outlineLevel="0" collapsed="false">
      <c r="A357" s="4" t="n">
        <v>356</v>
      </c>
      <c r="B357" s="2" t="s">
        <v>23274</v>
      </c>
      <c r="C357" s="4" t="s">
        <v>20085</v>
      </c>
      <c r="D357" s="2" t="s">
        <v>23133</v>
      </c>
      <c r="E357" s="2" t="s">
        <v>23275</v>
      </c>
      <c r="F357" s="4" t="s">
        <v>22497</v>
      </c>
    </row>
    <row r="358" customFormat="false" ht="15" hidden="false" customHeight="false" outlineLevel="0" collapsed="false">
      <c r="A358" s="4" t="n">
        <v>357</v>
      </c>
      <c r="B358" s="2" t="s">
        <v>23276</v>
      </c>
      <c r="C358" s="4" t="s">
        <v>20100</v>
      </c>
      <c r="D358" s="2" t="s">
        <v>23133</v>
      </c>
      <c r="E358" s="2" t="s">
        <v>23277</v>
      </c>
      <c r="F358" s="4" t="s">
        <v>22497</v>
      </c>
    </row>
    <row r="359" customFormat="false" ht="23.85" hidden="false" customHeight="false" outlineLevel="0" collapsed="false">
      <c r="A359" s="4" t="n">
        <v>358</v>
      </c>
      <c r="B359" s="2" t="s">
        <v>23278</v>
      </c>
      <c r="C359" s="4" t="s">
        <v>20142</v>
      </c>
      <c r="D359" s="2" t="s">
        <v>23279</v>
      </c>
      <c r="E359" s="2" t="s">
        <v>23280</v>
      </c>
      <c r="F359" s="4" t="s">
        <v>22497</v>
      </c>
    </row>
    <row r="360" customFormat="false" ht="15" hidden="false" customHeight="false" outlineLevel="0" collapsed="false">
      <c r="A360" s="4" t="n">
        <v>359</v>
      </c>
      <c r="B360" s="2" t="s">
        <v>23281</v>
      </c>
      <c r="C360" s="4" t="s">
        <v>20218</v>
      </c>
      <c r="D360" s="2" t="s">
        <v>23214</v>
      </c>
      <c r="E360" s="2" t="s">
        <v>23282</v>
      </c>
      <c r="F360" s="4" t="s">
        <v>22497</v>
      </c>
    </row>
    <row r="361" customFormat="false" ht="15" hidden="false" customHeight="false" outlineLevel="0" collapsed="false">
      <c r="A361" s="4" t="n">
        <v>360</v>
      </c>
      <c r="B361" s="2" t="s">
        <v>23283</v>
      </c>
      <c r="C361" s="4" t="s">
        <v>20429</v>
      </c>
      <c r="D361" s="2" t="s">
        <v>23284</v>
      </c>
      <c r="E361" s="2" t="s">
        <v>23285</v>
      </c>
      <c r="F361" s="4" t="s">
        <v>22497</v>
      </c>
    </row>
    <row r="362" customFormat="false" ht="23.85" hidden="false" customHeight="false" outlineLevel="0" collapsed="false">
      <c r="A362" s="4" t="n">
        <v>361</v>
      </c>
      <c r="B362" s="2" t="s">
        <v>23286</v>
      </c>
      <c r="C362" s="4" t="s">
        <v>20464</v>
      </c>
      <c r="D362" s="2" t="s">
        <v>23149</v>
      </c>
      <c r="E362" s="2" t="s">
        <v>23287</v>
      </c>
      <c r="F362" s="4" t="s">
        <v>22497</v>
      </c>
    </row>
    <row r="363" customFormat="false" ht="23.85" hidden="false" customHeight="false" outlineLevel="0" collapsed="false">
      <c r="A363" s="4" t="n">
        <v>362</v>
      </c>
      <c r="B363" s="2" t="s">
        <v>23288</v>
      </c>
      <c r="C363" s="4" t="s">
        <v>20531</v>
      </c>
      <c r="D363" s="2" t="s">
        <v>23149</v>
      </c>
      <c r="E363" s="2" t="s">
        <v>23289</v>
      </c>
      <c r="F363" s="4" t="s">
        <v>22497</v>
      </c>
    </row>
    <row r="364" customFormat="false" ht="15" hidden="false" customHeight="false" outlineLevel="0" collapsed="false">
      <c r="A364" s="4" t="n">
        <v>363</v>
      </c>
      <c r="B364" s="2" t="s">
        <v>23290</v>
      </c>
      <c r="C364" s="4" t="s">
        <v>20551</v>
      </c>
      <c r="D364" s="2" t="s">
        <v>23149</v>
      </c>
      <c r="E364" s="2" t="s">
        <v>23291</v>
      </c>
      <c r="F364" s="4" t="s">
        <v>22497</v>
      </c>
    </row>
    <row r="365" customFormat="false" ht="15" hidden="false" customHeight="false" outlineLevel="0" collapsed="false">
      <c r="A365" s="4" t="n">
        <v>364</v>
      </c>
      <c r="B365" s="2" t="s">
        <v>23292</v>
      </c>
      <c r="C365" s="4" t="s">
        <v>20574</v>
      </c>
      <c r="D365" s="2" t="s">
        <v>23293</v>
      </c>
      <c r="E365" s="2" t="s">
        <v>23294</v>
      </c>
      <c r="F365" s="4" t="s">
        <v>22497</v>
      </c>
    </row>
    <row r="366" customFormat="false" ht="23.85" hidden="false" customHeight="false" outlineLevel="0" collapsed="false">
      <c r="A366" s="4" t="n">
        <v>365</v>
      </c>
      <c r="B366" s="2" t="s">
        <v>23295</v>
      </c>
      <c r="C366" s="4" t="s">
        <v>20645</v>
      </c>
      <c r="D366" s="2" t="s">
        <v>23296</v>
      </c>
      <c r="E366" s="2" t="s">
        <v>23297</v>
      </c>
      <c r="F366" s="4" t="s">
        <v>22497</v>
      </c>
    </row>
    <row r="367" customFormat="false" ht="23.85" hidden="false" customHeight="false" outlineLevel="0" collapsed="false">
      <c r="A367" s="4" t="n">
        <v>366</v>
      </c>
      <c r="B367" s="2" t="s">
        <v>23298</v>
      </c>
      <c r="C367" s="4" t="s">
        <v>20715</v>
      </c>
      <c r="D367" s="2" t="s">
        <v>22727</v>
      </c>
      <c r="E367" s="2" t="s">
        <v>23299</v>
      </c>
      <c r="F367" s="4" t="s">
        <v>22497</v>
      </c>
    </row>
    <row r="368" customFormat="false" ht="23.85" hidden="false" customHeight="false" outlineLevel="0" collapsed="false">
      <c r="A368" s="4" t="n">
        <v>367</v>
      </c>
      <c r="B368" s="2" t="s">
        <v>23300</v>
      </c>
      <c r="C368" s="4" t="s">
        <v>20817</v>
      </c>
      <c r="D368" s="2" t="s">
        <v>22929</v>
      </c>
      <c r="E368" s="2" t="s">
        <v>23301</v>
      </c>
      <c r="F368" s="4" t="s">
        <v>22497</v>
      </c>
    </row>
    <row r="369" customFormat="false" ht="23.85" hidden="false" customHeight="false" outlineLevel="0" collapsed="false">
      <c r="A369" s="4" t="n">
        <v>368</v>
      </c>
      <c r="B369" s="2" t="s">
        <v>23302</v>
      </c>
      <c r="C369" s="4" t="s">
        <v>20826</v>
      </c>
      <c r="D369" s="2" t="s">
        <v>22929</v>
      </c>
      <c r="E369" s="2" t="s">
        <v>23303</v>
      </c>
      <c r="F369" s="4" t="s">
        <v>22497</v>
      </c>
    </row>
    <row r="370" customFormat="false" ht="23.85" hidden="false" customHeight="false" outlineLevel="0" collapsed="false">
      <c r="A370" s="4" t="n">
        <v>369</v>
      </c>
      <c r="B370" s="2" t="s">
        <v>23304</v>
      </c>
      <c r="C370" s="4" t="s">
        <v>20879</v>
      </c>
      <c r="D370" s="2" t="s">
        <v>22929</v>
      </c>
      <c r="E370" s="2" t="s">
        <v>23305</v>
      </c>
      <c r="F370" s="4" t="s">
        <v>22497</v>
      </c>
    </row>
  </sheetData>
  <autoFilter ref="A1:F37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2" min="2" style="0" width="34"/>
    <col collapsed="false" customWidth="true" hidden="false" outlineLevel="0" max="3" min="3" style="0" width="10"/>
    <col collapsed="false" customWidth="true" hidden="false" outlineLevel="0" max="4" min="4" style="0" width="22"/>
    <col collapsed="false" customWidth="true" hidden="false" outlineLevel="0" max="5" min="5" style="0" width="90"/>
  </cols>
  <sheetData>
    <row r="1" customFormat="false" ht="23.85" hidden="false" customHeight="false" outlineLevel="0" collapsed="false">
      <c r="A1" s="3" t="s">
        <v>11</v>
      </c>
      <c r="B1" s="3" t="s">
        <v>12</v>
      </c>
      <c r="C1" s="3" t="s">
        <v>23306</v>
      </c>
      <c r="D1" s="3" t="s">
        <v>23307</v>
      </c>
      <c r="E1" s="3" t="s">
        <v>23308</v>
      </c>
    </row>
    <row r="2" customFormat="false" ht="15" hidden="false" customHeight="false" outlineLevel="0" collapsed="false">
      <c r="A2" s="4" t="s">
        <v>11643</v>
      </c>
      <c r="B2" s="4" t="s">
        <v>23309</v>
      </c>
      <c r="C2" s="4" t="n">
        <v>2018</v>
      </c>
      <c r="D2" s="4" t="s">
        <v>9346</v>
      </c>
      <c r="E2" s="2" t="s">
        <v>23310</v>
      </c>
    </row>
    <row r="3" customFormat="false" ht="23.85" hidden="false" customHeight="false" outlineLevel="0" collapsed="false">
      <c r="A3" s="4" t="s">
        <v>12224</v>
      </c>
      <c r="B3" s="4" t="s">
        <v>23311</v>
      </c>
      <c r="C3" s="4" t="n">
        <v>2020</v>
      </c>
      <c r="D3" s="4" t="s">
        <v>10211</v>
      </c>
      <c r="E3" s="2" t="s">
        <v>23312</v>
      </c>
    </row>
    <row r="4" customFormat="false" ht="23.85" hidden="false" customHeight="false" outlineLevel="0" collapsed="false">
      <c r="A4" s="4" t="s">
        <v>12303</v>
      </c>
      <c r="B4" s="4" t="s">
        <v>23313</v>
      </c>
      <c r="C4" s="4" t="n">
        <v>2024</v>
      </c>
      <c r="D4" s="4" t="s">
        <v>10211</v>
      </c>
      <c r="E4" s="2" t="s">
        <v>23314</v>
      </c>
    </row>
    <row r="5" customFormat="false" ht="23.85" hidden="false" customHeight="false" outlineLevel="0" collapsed="false">
      <c r="A5" s="4" t="s">
        <v>23315</v>
      </c>
      <c r="B5" s="4" t="s">
        <v>23316</v>
      </c>
      <c r="C5" s="4" t="n">
        <v>2024</v>
      </c>
      <c r="D5" s="4" t="s">
        <v>10211</v>
      </c>
      <c r="E5" s="2" t="s">
        <v>23317</v>
      </c>
    </row>
    <row r="6" customFormat="false" ht="23.85" hidden="false" customHeight="false" outlineLevel="0" collapsed="false">
      <c r="A6" s="4" t="s">
        <v>23318</v>
      </c>
      <c r="B6" s="4" t="s">
        <v>23319</v>
      </c>
      <c r="C6" s="4" t="n">
        <v>2024</v>
      </c>
      <c r="D6" s="4" t="s">
        <v>10211</v>
      </c>
      <c r="E6" s="2" t="s">
        <v>23320</v>
      </c>
    </row>
    <row r="7" customFormat="false" ht="23.85" hidden="false" customHeight="false" outlineLevel="0" collapsed="false">
      <c r="A7" s="4" t="s">
        <v>12241</v>
      </c>
      <c r="B7" s="4" t="s">
        <v>23321</v>
      </c>
      <c r="C7" s="4" t="n">
        <v>2026</v>
      </c>
      <c r="D7" s="4" t="s">
        <v>10211</v>
      </c>
      <c r="E7" s="2" t="s">
        <v>23322</v>
      </c>
    </row>
    <row r="8" customFormat="false" ht="46.25" hidden="false" customHeight="false" outlineLevel="0" collapsed="false">
      <c r="A8" s="4" t="s">
        <v>23323</v>
      </c>
      <c r="B8" s="4" t="s">
        <v>23324</v>
      </c>
      <c r="C8" s="4"/>
      <c r="D8" s="4" t="s">
        <v>23325</v>
      </c>
      <c r="E8" s="2" t="s">
        <v>23326</v>
      </c>
    </row>
    <row r="9" customFormat="false" ht="23.85" hidden="false" customHeight="false" outlineLevel="0" collapsed="false">
      <c r="A9" s="4" t="s">
        <v>12681</v>
      </c>
      <c r="B9" s="4" t="s">
        <v>23327</v>
      </c>
      <c r="C9" s="4"/>
      <c r="D9" s="4" t="s">
        <v>23328</v>
      </c>
      <c r="E9" s="2" t="s">
        <v>23329</v>
      </c>
    </row>
    <row r="10" customFormat="false" ht="15" hidden="false" customHeight="false" outlineLevel="0" collapsed="false">
      <c r="A10" s="4" t="s">
        <v>12711</v>
      </c>
      <c r="B10" s="4" t="s">
        <v>23330</v>
      </c>
      <c r="C10" s="4"/>
      <c r="D10" s="4" t="s">
        <v>23328</v>
      </c>
      <c r="E10" s="2" t="s">
        <v>23331</v>
      </c>
    </row>
    <row r="11" customFormat="false" ht="23.85" hidden="false" customHeight="false" outlineLevel="0" collapsed="false">
      <c r="A11" s="4" t="s">
        <v>12773</v>
      </c>
      <c r="B11" s="4" t="s">
        <v>23332</v>
      </c>
      <c r="C11" s="4"/>
      <c r="D11" s="4" t="s">
        <v>23328</v>
      </c>
      <c r="E11" s="2" t="s">
        <v>23333</v>
      </c>
    </row>
    <row r="12" customFormat="false" ht="15" hidden="false" customHeight="false" outlineLevel="0" collapsed="false">
      <c r="A12" s="4" t="s">
        <v>23334</v>
      </c>
      <c r="B12" s="4" t="s">
        <v>23335</v>
      </c>
      <c r="C12" s="4" t="n">
        <v>2025</v>
      </c>
      <c r="D12" s="4" t="s">
        <v>23336</v>
      </c>
      <c r="E12" s="2" t="s">
        <v>23337</v>
      </c>
    </row>
    <row r="13" customFormat="false" ht="23.85" hidden="false" customHeight="false" outlineLevel="0" collapsed="false">
      <c r="A13" s="4" t="s">
        <v>19987</v>
      </c>
      <c r="B13" s="4" t="s">
        <v>23338</v>
      </c>
      <c r="C13" s="4"/>
      <c r="D13" s="4" t="s">
        <v>23339</v>
      </c>
      <c r="E13" s="2" t="s">
        <v>23340</v>
      </c>
    </row>
    <row r="14" customFormat="false" ht="15" hidden="false" customHeight="false" outlineLevel="0" collapsed="false">
      <c r="A14" s="4" t="s">
        <v>16770</v>
      </c>
      <c r="B14" s="4" t="s">
        <v>23341</v>
      </c>
      <c r="C14" s="4"/>
      <c r="D14" s="4" t="s">
        <v>23339</v>
      </c>
      <c r="E14" s="2" t="s">
        <v>23342</v>
      </c>
    </row>
    <row r="15" customFormat="false" ht="15" hidden="false" customHeight="false" outlineLevel="0" collapsed="false">
      <c r="A15" s="4" t="s">
        <v>23343</v>
      </c>
      <c r="B15" s="4" t="s">
        <v>23341</v>
      </c>
      <c r="C15" s="4"/>
      <c r="D15" s="4" t="s">
        <v>23339</v>
      </c>
      <c r="E15" s="2" t="s">
        <v>23344</v>
      </c>
    </row>
    <row r="16" customFormat="false" ht="15" hidden="false" customHeight="false" outlineLevel="0" collapsed="false">
      <c r="A16" s="4" t="s">
        <v>16230</v>
      </c>
      <c r="B16" s="4" t="s">
        <v>23345</v>
      </c>
      <c r="C16" s="4" t="n">
        <v>2026</v>
      </c>
      <c r="D16" s="4" t="s">
        <v>23339</v>
      </c>
      <c r="E16" s="2" t="s">
        <v>23346</v>
      </c>
    </row>
    <row r="17" customFormat="false" ht="23.85" hidden="false" customHeight="false" outlineLevel="0" collapsed="false">
      <c r="A17" s="4" t="s">
        <v>23347</v>
      </c>
      <c r="B17" s="4" t="s">
        <v>23348</v>
      </c>
      <c r="C17" s="4" t="n">
        <v>2013</v>
      </c>
      <c r="D17" s="4" t="s">
        <v>23349</v>
      </c>
      <c r="E17" s="2" t="s">
        <v>23350</v>
      </c>
    </row>
    <row r="18" customFormat="false" ht="15" hidden="false" customHeight="false" outlineLevel="0" collapsed="false">
      <c r="A18" s="4" t="s">
        <v>17892</v>
      </c>
      <c r="B18" s="4" t="s">
        <v>6512</v>
      </c>
      <c r="C18" s="4" t="n">
        <v>2018</v>
      </c>
      <c r="D18" s="4" t="s">
        <v>23349</v>
      </c>
      <c r="E18" s="2" t="s">
        <v>23351</v>
      </c>
    </row>
    <row r="19" customFormat="false" ht="15" hidden="false" customHeight="false" outlineLevel="0" collapsed="false">
      <c r="A19" s="4" t="s">
        <v>18077</v>
      </c>
      <c r="B19" s="4" t="s">
        <v>23352</v>
      </c>
      <c r="C19" s="4" t="n">
        <v>2018</v>
      </c>
      <c r="D19" s="4" t="s">
        <v>23349</v>
      </c>
      <c r="E19" s="2" t="s">
        <v>23353</v>
      </c>
    </row>
    <row r="20" customFormat="false" ht="35.05" hidden="false" customHeight="false" outlineLevel="0" collapsed="false">
      <c r="A20" s="4" t="s">
        <v>23354</v>
      </c>
      <c r="B20" s="4" t="s">
        <v>23355</v>
      </c>
      <c r="C20" s="4"/>
      <c r="D20" s="4" t="s">
        <v>23356</v>
      </c>
      <c r="E20" s="2" t="s">
        <v>23357</v>
      </c>
    </row>
    <row r="21" customFormat="false" ht="23.85" hidden="false" customHeight="false" outlineLevel="0" collapsed="false">
      <c r="A21" s="4" t="s">
        <v>23358</v>
      </c>
      <c r="B21" s="4" t="s">
        <v>23359</v>
      </c>
      <c r="C21" s="4"/>
      <c r="D21" s="4" t="s">
        <v>21026</v>
      </c>
      <c r="E21" s="2" t="s">
        <v>23360</v>
      </c>
    </row>
    <row r="22" customFormat="false" ht="23.85" hidden="false" customHeight="false" outlineLevel="0" collapsed="false">
      <c r="A22" s="4" t="s">
        <v>23361</v>
      </c>
      <c r="B22" s="4" t="s">
        <v>23362</v>
      </c>
      <c r="C22" s="4"/>
      <c r="D22" s="4" t="s">
        <v>21026</v>
      </c>
      <c r="E22" s="2" t="s">
        <v>23363</v>
      </c>
    </row>
    <row r="23" customFormat="false" ht="15" hidden="false" customHeight="false" outlineLevel="0" collapsed="false">
      <c r="A23" s="4" t="s">
        <v>19672</v>
      </c>
      <c r="B23" s="4" t="s">
        <v>23364</v>
      </c>
      <c r="C23" s="4" t="n">
        <v>2025</v>
      </c>
      <c r="D23" s="4" t="s">
        <v>23365</v>
      </c>
      <c r="E23" s="2" t="s">
        <v>23366</v>
      </c>
    </row>
    <row r="24" customFormat="false" ht="23.85" hidden="false" customHeight="false" outlineLevel="0" collapsed="false">
      <c r="A24" s="4" t="s">
        <v>23367</v>
      </c>
      <c r="B24" s="4" t="s">
        <v>23367</v>
      </c>
      <c r="C24" s="4" t="n">
        <v>2025</v>
      </c>
      <c r="D24" s="4" t="s">
        <v>23365</v>
      </c>
      <c r="E24" s="2" t="s">
        <v>23368</v>
      </c>
    </row>
    <row r="25" customFormat="false" ht="15" hidden="false" customHeight="false" outlineLevel="0" collapsed="false">
      <c r="A25" s="4" t="s">
        <v>13314</v>
      </c>
      <c r="B25" s="4" t="s">
        <v>23369</v>
      </c>
      <c r="C25" s="4" t="n">
        <v>2024</v>
      </c>
      <c r="D25" s="4" t="s">
        <v>23365</v>
      </c>
      <c r="E25" s="2" t="s">
        <v>23370</v>
      </c>
    </row>
    <row r="26" customFormat="false" ht="15" hidden="false" customHeight="false" outlineLevel="0" collapsed="false">
      <c r="A26" s="4" t="s">
        <v>23371</v>
      </c>
      <c r="B26" s="4" t="s">
        <v>23372</v>
      </c>
      <c r="C26" s="4" t="n">
        <v>2026</v>
      </c>
      <c r="D26" s="4" t="s">
        <v>23365</v>
      </c>
      <c r="E26" s="2" t="s">
        <v>23373</v>
      </c>
    </row>
    <row r="27" customFormat="false" ht="15" hidden="false" customHeight="false" outlineLevel="0" collapsed="false">
      <c r="A27" s="4" t="s">
        <v>23374</v>
      </c>
      <c r="B27" s="4" t="s">
        <v>23375</v>
      </c>
      <c r="C27" s="4" t="n">
        <v>2022</v>
      </c>
      <c r="D27" s="4" t="s">
        <v>23376</v>
      </c>
      <c r="E27" s="2" t="s">
        <v>23377</v>
      </c>
    </row>
    <row r="28" customFormat="false" ht="23.85" hidden="false" customHeight="false" outlineLevel="0" collapsed="false">
      <c r="A28" s="4" t="s">
        <v>19557</v>
      </c>
      <c r="B28" s="4" t="s">
        <v>23378</v>
      </c>
      <c r="C28" s="4"/>
      <c r="D28" s="4" t="s">
        <v>23376</v>
      </c>
      <c r="E28" s="2" t="s">
        <v>23379</v>
      </c>
    </row>
    <row r="29" customFormat="false" ht="23.85" hidden="false" customHeight="false" outlineLevel="0" collapsed="false">
      <c r="A29" s="4" t="s">
        <v>19574</v>
      </c>
      <c r="B29" s="4" t="s">
        <v>23378</v>
      </c>
      <c r="C29" s="4"/>
      <c r="D29" s="4" t="s">
        <v>23376</v>
      </c>
      <c r="E29" s="2" t="s">
        <v>23380</v>
      </c>
    </row>
    <row r="30" customFormat="false" ht="23.85" hidden="false" customHeight="false" outlineLevel="0" collapsed="false">
      <c r="A30" s="4" t="s">
        <v>23381</v>
      </c>
      <c r="B30" s="4" t="s">
        <v>23382</v>
      </c>
      <c r="C30" s="4"/>
      <c r="D30" s="4" t="s">
        <v>23383</v>
      </c>
      <c r="E30" s="2" t="s">
        <v>23384</v>
      </c>
    </row>
    <row r="31" customFormat="false" ht="15" hidden="false" customHeight="false" outlineLevel="0" collapsed="false">
      <c r="A31" s="4" t="s">
        <v>23385</v>
      </c>
      <c r="B31" s="4" t="s">
        <v>23386</v>
      </c>
      <c r="C31" s="4" t="n">
        <v>2018</v>
      </c>
      <c r="D31" s="4" t="s">
        <v>23383</v>
      </c>
      <c r="E31" s="2" t="s">
        <v>23387</v>
      </c>
    </row>
    <row r="32" customFormat="false" ht="15" hidden="false" customHeight="false" outlineLevel="0" collapsed="false">
      <c r="A32" s="4" t="s">
        <v>23388</v>
      </c>
      <c r="B32" s="4" t="s">
        <v>23389</v>
      </c>
      <c r="C32" s="4" t="n">
        <v>2024</v>
      </c>
      <c r="D32" s="4" t="s">
        <v>23383</v>
      </c>
      <c r="E32" s="2" t="s">
        <v>23390</v>
      </c>
    </row>
    <row r="33" customFormat="false" ht="15" hidden="false" customHeight="false" outlineLevel="0" collapsed="false">
      <c r="A33" s="4" t="s">
        <v>23391</v>
      </c>
      <c r="B33" s="4" t="s">
        <v>23392</v>
      </c>
      <c r="C33" s="4" t="n">
        <v>2023</v>
      </c>
      <c r="D33" s="4" t="s">
        <v>23383</v>
      </c>
      <c r="E33" s="2" t="s">
        <v>23393</v>
      </c>
    </row>
    <row r="34" customFormat="false" ht="15" hidden="false" customHeight="false" outlineLevel="0" collapsed="false">
      <c r="A34" s="4" t="s">
        <v>23394</v>
      </c>
      <c r="B34" s="4" t="s">
        <v>23395</v>
      </c>
      <c r="C34" s="4" t="n">
        <v>2024</v>
      </c>
      <c r="D34" s="4" t="s">
        <v>23383</v>
      </c>
      <c r="E34" s="2" t="s">
        <v>23396</v>
      </c>
    </row>
    <row r="35" customFormat="false" ht="15" hidden="false" customHeight="false" outlineLevel="0" collapsed="false">
      <c r="A35" s="4" t="s">
        <v>23397</v>
      </c>
      <c r="B35" s="4" t="s">
        <v>23398</v>
      </c>
      <c r="C35" s="4" t="n">
        <v>2022</v>
      </c>
      <c r="D35" s="4" t="s">
        <v>23383</v>
      </c>
      <c r="E35" s="2" t="s">
        <v>23399</v>
      </c>
    </row>
    <row r="36" customFormat="false" ht="23.85" hidden="false" customHeight="false" outlineLevel="0" collapsed="false">
      <c r="A36" s="4" t="s">
        <v>23400</v>
      </c>
      <c r="B36" s="4" t="s">
        <v>23400</v>
      </c>
      <c r="C36" s="4" t="n">
        <v>2025</v>
      </c>
      <c r="D36" s="4" t="s">
        <v>23383</v>
      </c>
      <c r="E36" s="2" t="s">
        <v>23401</v>
      </c>
    </row>
    <row r="37" customFormat="false" ht="15" hidden="false" customHeight="false" outlineLevel="0" collapsed="false">
      <c r="A37" s="4" t="s">
        <v>23402</v>
      </c>
      <c r="B37" s="4" t="s">
        <v>23403</v>
      </c>
      <c r="C37" s="4" t="n">
        <v>2023</v>
      </c>
      <c r="D37" s="4" t="s">
        <v>23383</v>
      </c>
      <c r="E37" s="2" t="s">
        <v>23404</v>
      </c>
    </row>
    <row r="38" customFormat="false" ht="15" hidden="false" customHeight="false" outlineLevel="0" collapsed="false">
      <c r="A38" s="4" t="s">
        <v>16961</v>
      </c>
      <c r="B38" s="4" t="s">
        <v>23405</v>
      </c>
      <c r="C38" s="4" t="n">
        <v>2026</v>
      </c>
      <c r="D38" s="4" t="s">
        <v>23383</v>
      </c>
      <c r="E38" s="2" t="s">
        <v>23406</v>
      </c>
    </row>
    <row r="39" customFormat="false" ht="15" hidden="false" customHeight="false" outlineLevel="0" collapsed="false">
      <c r="A39" s="4" t="s">
        <v>16809</v>
      </c>
      <c r="B39" s="4" t="s">
        <v>23407</v>
      </c>
      <c r="C39" s="4" t="n">
        <v>2026</v>
      </c>
      <c r="D39" s="4" t="s">
        <v>23383</v>
      </c>
      <c r="E39" s="2" t="s">
        <v>23408</v>
      </c>
    </row>
    <row r="40" customFormat="false" ht="15" hidden="false" customHeight="false" outlineLevel="0" collapsed="false">
      <c r="A40" s="4" t="s">
        <v>16928</v>
      </c>
      <c r="B40" s="4" t="s">
        <v>23409</v>
      </c>
      <c r="C40" s="4" t="n">
        <v>2025</v>
      </c>
      <c r="D40" s="4" t="s">
        <v>23383</v>
      </c>
      <c r="E40" s="2" t="s">
        <v>23410</v>
      </c>
    </row>
    <row r="41" customFormat="false" ht="23.85" hidden="false" customHeight="false" outlineLevel="0" collapsed="false">
      <c r="A41" s="4" t="s">
        <v>16913</v>
      </c>
      <c r="B41" s="4" t="s">
        <v>23411</v>
      </c>
      <c r="C41" s="4"/>
      <c r="D41" s="4" t="s">
        <v>23383</v>
      </c>
      <c r="E41" s="2" t="s">
        <v>23412</v>
      </c>
    </row>
    <row r="42" customFormat="false" ht="23.85" hidden="false" customHeight="false" outlineLevel="0" collapsed="false">
      <c r="A42" s="4" t="s">
        <v>16848</v>
      </c>
      <c r="B42" s="4" t="s">
        <v>23413</v>
      </c>
      <c r="C42" s="4"/>
      <c r="D42" s="4" t="s">
        <v>23383</v>
      </c>
      <c r="E42" s="2" t="s">
        <v>23414</v>
      </c>
    </row>
    <row r="43" customFormat="false" ht="23.85" hidden="false" customHeight="false" outlineLevel="0" collapsed="false">
      <c r="A43" s="4" t="s">
        <v>16840</v>
      </c>
      <c r="B43" s="4" t="s">
        <v>23415</v>
      </c>
      <c r="C43" s="4"/>
      <c r="D43" s="4" t="s">
        <v>23383</v>
      </c>
      <c r="E43" s="2" t="s">
        <v>23416</v>
      </c>
    </row>
    <row r="44" customFormat="false" ht="15" hidden="false" customHeight="false" outlineLevel="0" collapsed="false">
      <c r="A44" s="4" t="s">
        <v>16937</v>
      </c>
      <c r="B44" s="4" t="s">
        <v>23417</v>
      </c>
      <c r="C44" s="4"/>
      <c r="D44" s="4" t="s">
        <v>23383</v>
      </c>
      <c r="E44" s="2" t="s">
        <v>23418</v>
      </c>
    </row>
    <row r="45" customFormat="false" ht="15" hidden="false" customHeight="false" outlineLevel="0" collapsed="false">
      <c r="A45" s="4" t="s">
        <v>16945</v>
      </c>
      <c r="B45" s="4" t="s">
        <v>23419</v>
      </c>
      <c r="C45" s="4"/>
      <c r="D45" s="4" t="s">
        <v>23383</v>
      </c>
      <c r="E45" s="2" t="s">
        <v>23420</v>
      </c>
    </row>
    <row r="46" customFormat="false" ht="15" hidden="false" customHeight="false" outlineLevel="0" collapsed="false">
      <c r="A46" s="4" t="s">
        <v>23421</v>
      </c>
      <c r="B46" s="4" t="s">
        <v>23422</v>
      </c>
      <c r="C46" s="4" t="n">
        <v>2025</v>
      </c>
      <c r="D46" s="4" t="s">
        <v>23383</v>
      </c>
      <c r="E46" s="2" t="s">
        <v>23423</v>
      </c>
    </row>
    <row r="47" customFormat="false" ht="15" hidden="false" customHeight="false" outlineLevel="0" collapsed="false">
      <c r="A47" s="4" t="s">
        <v>23424</v>
      </c>
      <c r="B47" s="4" t="s">
        <v>23425</v>
      </c>
      <c r="C47" s="4" t="n">
        <v>2026</v>
      </c>
      <c r="D47" s="4" t="s">
        <v>23383</v>
      </c>
      <c r="E47" s="2" t="s">
        <v>23426</v>
      </c>
    </row>
    <row r="48" customFormat="false" ht="23.85" hidden="false" customHeight="false" outlineLevel="0" collapsed="false">
      <c r="A48" s="4" t="s">
        <v>23427</v>
      </c>
      <c r="B48" s="4" t="s">
        <v>23428</v>
      </c>
      <c r="C48" s="4" t="n">
        <v>2025</v>
      </c>
      <c r="D48" s="4" t="s">
        <v>23383</v>
      </c>
      <c r="E48" s="2" t="s">
        <v>23429</v>
      </c>
    </row>
    <row r="49" customFormat="false" ht="15" hidden="false" customHeight="false" outlineLevel="0" collapsed="false">
      <c r="A49" s="4" t="s">
        <v>23430</v>
      </c>
      <c r="B49" s="4" t="s">
        <v>23431</v>
      </c>
      <c r="C49" s="4" t="n">
        <v>2024</v>
      </c>
      <c r="D49" s="4" t="s">
        <v>23383</v>
      </c>
      <c r="E49" s="2" t="s">
        <v>23432</v>
      </c>
    </row>
    <row r="50" customFormat="false" ht="15" hidden="false" customHeight="false" outlineLevel="0" collapsed="false">
      <c r="A50" s="4" t="s">
        <v>23433</v>
      </c>
      <c r="B50" s="4" t="s">
        <v>23434</v>
      </c>
      <c r="C50" s="4" t="n">
        <v>2017</v>
      </c>
      <c r="D50" s="4" t="s">
        <v>23383</v>
      </c>
      <c r="E50" s="2" t="s">
        <v>23435</v>
      </c>
    </row>
    <row r="51" customFormat="false" ht="15" hidden="false" customHeight="false" outlineLevel="0" collapsed="false">
      <c r="A51" s="4" t="s">
        <v>23436</v>
      </c>
      <c r="B51" s="4" t="s">
        <v>23437</v>
      </c>
      <c r="C51" s="4" t="n">
        <v>2025</v>
      </c>
      <c r="D51" s="4" t="s">
        <v>23383</v>
      </c>
      <c r="E51" s="2" t="s">
        <v>23438</v>
      </c>
    </row>
    <row r="52" customFormat="false" ht="15" hidden="false" customHeight="false" outlineLevel="0" collapsed="false">
      <c r="A52" s="4" t="s">
        <v>11873</v>
      </c>
      <c r="B52" s="4" t="s">
        <v>23439</v>
      </c>
      <c r="C52" s="4" t="n">
        <v>2026</v>
      </c>
      <c r="D52" s="4" t="s">
        <v>23383</v>
      </c>
      <c r="E52" s="2" t="s">
        <v>23440</v>
      </c>
    </row>
    <row r="53" customFormat="false" ht="23.85" hidden="false" customHeight="false" outlineLevel="0" collapsed="false">
      <c r="A53" s="4" t="s">
        <v>19289</v>
      </c>
      <c r="B53" s="4" t="s">
        <v>23441</v>
      </c>
      <c r="C53" s="4"/>
      <c r="D53" s="4" t="s">
        <v>1520</v>
      </c>
      <c r="E53" s="2" t="s">
        <v>23442</v>
      </c>
    </row>
    <row r="54" customFormat="false" ht="23.85" hidden="false" customHeight="false" outlineLevel="0" collapsed="false">
      <c r="A54" s="4" t="s">
        <v>19299</v>
      </c>
      <c r="B54" s="4" t="s">
        <v>23441</v>
      </c>
      <c r="C54" s="4"/>
      <c r="D54" s="4" t="s">
        <v>1520</v>
      </c>
      <c r="E54" s="2" t="s">
        <v>23443</v>
      </c>
    </row>
    <row r="55" customFormat="false" ht="35.05" hidden="false" customHeight="false" outlineLevel="0" collapsed="false">
      <c r="A55" s="4" t="s">
        <v>23444</v>
      </c>
      <c r="B55" s="4" t="s">
        <v>23441</v>
      </c>
      <c r="C55" s="4"/>
      <c r="D55" s="4" t="s">
        <v>1520</v>
      </c>
      <c r="E55" s="2" t="s">
        <v>23445</v>
      </c>
    </row>
    <row r="56" customFormat="false" ht="35.05" hidden="false" customHeight="false" outlineLevel="0" collapsed="false">
      <c r="A56" s="4" t="s">
        <v>23446</v>
      </c>
      <c r="B56" s="4" t="s">
        <v>23441</v>
      </c>
      <c r="C56" s="4"/>
      <c r="D56" s="4" t="s">
        <v>1520</v>
      </c>
      <c r="E56" s="2" t="s">
        <v>23447</v>
      </c>
    </row>
    <row r="57" customFormat="false" ht="23.85" hidden="false" customHeight="false" outlineLevel="0" collapsed="false">
      <c r="A57" s="4" t="s">
        <v>23448</v>
      </c>
      <c r="B57" s="4" t="s">
        <v>23449</v>
      </c>
      <c r="C57" s="4" t="n">
        <v>1996</v>
      </c>
      <c r="D57" s="4" t="s">
        <v>7139</v>
      </c>
      <c r="E57" s="2" t="s">
        <v>23450</v>
      </c>
    </row>
    <row r="58" customFormat="false" ht="23.85" hidden="false" customHeight="false" outlineLevel="0" collapsed="false">
      <c r="A58" s="4" t="s">
        <v>23448</v>
      </c>
      <c r="B58" s="4" t="s">
        <v>23451</v>
      </c>
      <c r="C58" s="4" t="n">
        <v>1997</v>
      </c>
      <c r="D58" s="4" t="s">
        <v>7139</v>
      </c>
      <c r="E58" s="2" t="s">
        <v>23450</v>
      </c>
    </row>
    <row r="59" customFormat="false" ht="23.85" hidden="false" customHeight="false" outlineLevel="0" collapsed="false">
      <c r="A59" s="4" t="s">
        <v>2677</v>
      </c>
      <c r="B59" s="4" t="s">
        <v>23452</v>
      </c>
      <c r="C59" s="4" t="n">
        <v>1995</v>
      </c>
      <c r="D59" s="4" t="s">
        <v>7139</v>
      </c>
      <c r="E59" s="2" t="s">
        <v>23453</v>
      </c>
    </row>
    <row r="60" customFormat="false" ht="23.85" hidden="false" customHeight="false" outlineLevel="0" collapsed="false">
      <c r="A60" s="4" t="s">
        <v>2597</v>
      </c>
      <c r="B60" s="4" t="s">
        <v>23454</v>
      </c>
      <c r="C60" s="4" t="n">
        <v>1994</v>
      </c>
      <c r="D60" s="4" t="s">
        <v>7139</v>
      </c>
      <c r="E60" s="2" t="s">
        <v>23455</v>
      </c>
    </row>
    <row r="61" customFormat="false" ht="23.85" hidden="false" customHeight="false" outlineLevel="0" collapsed="false">
      <c r="A61" s="4" t="s">
        <v>23456</v>
      </c>
      <c r="B61" s="4" t="s">
        <v>23457</v>
      </c>
      <c r="C61" s="4"/>
      <c r="D61" s="4" t="s">
        <v>7139</v>
      </c>
      <c r="E61" s="2" t="s">
        <v>23458</v>
      </c>
    </row>
    <row r="62" customFormat="false" ht="23.85" hidden="false" customHeight="false" outlineLevel="0" collapsed="false">
      <c r="A62" s="4" t="s">
        <v>23459</v>
      </c>
      <c r="B62" s="4" t="s">
        <v>23460</v>
      </c>
      <c r="C62" s="4" t="n">
        <v>1992</v>
      </c>
      <c r="D62" s="4" t="s">
        <v>21092</v>
      </c>
      <c r="E62" s="2" t="s">
        <v>23461</v>
      </c>
    </row>
    <row r="63" customFormat="false" ht="23.85" hidden="false" customHeight="false" outlineLevel="0" collapsed="false">
      <c r="A63" s="4" t="s">
        <v>23462</v>
      </c>
      <c r="B63" s="4" t="s">
        <v>23463</v>
      </c>
      <c r="C63" s="4" t="n">
        <v>1993</v>
      </c>
      <c r="D63" s="4" t="s">
        <v>21092</v>
      </c>
      <c r="E63" s="2" t="s">
        <v>23464</v>
      </c>
    </row>
    <row r="64" customFormat="false" ht="23.85" hidden="false" customHeight="false" outlineLevel="0" collapsed="false">
      <c r="A64" s="4" t="s">
        <v>23465</v>
      </c>
      <c r="B64" s="4" t="s">
        <v>23466</v>
      </c>
      <c r="C64" s="4" t="n">
        <v>1985</v>
      </c>
      <c r="D64" s="4" t="s">
        <v>21092</v>
      </c>
      <c r="E64" s="2" t="s">
        <v>23467</v>
      </c>
    </row>
    <row r="65" customFormat="false" ht="23.85" hidden="false" customHeight="false" outlineLevel="0" collapsed="false">
      <c r="A65" s="4" t="s">
        <v>4879</v>
      </c>
      <c r="B65" s="4" t="s">
        <v>23468</v>
      </c>
      <c r="C65" s="4" t="n">
        <v>1988</v>
      </c>
      <c r="D65" s="4" t="s">
        <v>21092</v>
      </c>
      <c r="E65" s="2" t="s">
        <v>23469</v>
      </c>
    </row>
    <row r="66" customFormat="false" ht="23.85" hidden="false" customHeight="false" outlineLevel="0" collapsed="false">
      <c r="A66" s="4" t="s">
        <v>23470</v>
      </c>
      <c r="B66" s="4" t="s">
        <v>23471</v>
      </c>
      <c r="C66" s="4" t="n">
        <v>2015</v>
      </c>
      <c r="D66" s="4" t="s">
        <v>2237</v>
      </c>
      <c r="E66" s="2" t="s">
        <v>23472</v>
      </c>
    </row>
    <row r="67" customFormat="false" ht="15" hidden="false" customHeight="false" outlineLevel="0" collapsed="false">
      <c r="A67" s="4" t="s">
        <v>15559</v>
      </c>
      <c r="B67" s="4" t="s">
        <v>23473</v>
      </c>
      <c r="C67" s="4" t="n">
        <v>2011</v>
      </c>
      <c r="D67" s="4" t="s">
        <v>9388</v>
      </c>
      <c r="E67" s="2" t="s">
        <v>23474</v>
      </c>
    </row>
    <row r="68" customFormat="false" ht="23.85" hidden="false" customHeight="false" outlineLevel="0" collapsed="false">
      <c r="A68" s="4" t="s">
        <v>23475</v>
      </c>
      <c r="B68" s="4" t="s">
        <v>23476</v>
      </c>
      <c r="C68" s="4" t="n">
        <v>2011</v>
      </c>
      <c r="D68" s="4" t="s">
        <v>9388</v>
      </c>
      <c r="E68" s="2" t="s">
        <v>23477</v>
      </c>
    </row>
    <row r="69" customFormat="false" ht="15" hidden="false" customHeight="false" outlineLevel="0" collapsed="false">
      <c r="A69" s="4" t="s">
        <v>18276</v>
      </c>
      <c r="B69" s="4" t="s">
        <v>18276</v>
      </c>
      <c r="C69" s="4" t="n">
        <v>2018</v>
      </c>
      <c r="D69" s="4" t="s">
        <v>9388</v>
      </c>
      <c r="E69" s="2" t="s">
        <v>23478</v>
      </c>
    </row>
    <row r="70" customFormat="false" ht="15" hidden="false" customHeight="false" outlineLevel="0" collapsed="false">
      <c r="A70" s="4" t="s">
        <v>18276</v>
      </c>
      <c r="B70" s="4" t="s">
        <v>23479</v>
      </c>
      <c r="C70" s="4" t="n">
        <v>2020</v>
      </c>
      <c r="D70" s="4" t="s">
        <v>9388</v>
      </c>
      <c r="E70" s="2" t="s">
        <v>23480</v>
      </c>
    </row>
    <row r="71" customFormat="false" ht="15" hidden="false" customHeight="false" outlineLevel="0" collapsed="false">
      <c r="A71" s="4" t="s">
        <v>18276</v>
      </c>
      <c r="B71" s="4" t="s">
        <v>23481</v>
      </c>
      <c r="C71" s="4" t="n">
        <v>2022</v>
      </c>
      <c r="D71" s="4" t="s">
        <v>9388</v>
      </c>
      <c r="E71" s="2" t="s">
        <v>23482</v>
      </c>
    </row>
    <row r="72" customFormat="false" ht="23.85" hidden="false" customHeight="false" outlineLevel="0" collapsed="false">
      <c r="A72" s="4" t="s">
        <v>23483</v>
      </c>
      <c r="B72" s="4" t="s">
        <v>23484</v>
      </c>
      <c r="C72" s="4" t="n">
        <v>2019</v>
      </c>
      <c r="D72" s="4" t="s">
        <v>9388</v>
      </c>
      <c r="E72" s="2" t="s">
        <v>23485</v>
      </c>
    </row>
    <row r="73" customFormat="false" ht="15" hidden="false" customHeight="false" outlineLevel="0" collapsed="false">
      <c r="A73" s="4" t="s">
        <v>23486</v>
      </c>
      <c r="B73" s="4" t="s">
        <v>23487</v>
      </c>
      <c r="C73" s="4" t="n">
        <v>2022</v>
      </c>
      <c r="D73" s="4" t="s">
        <v>9388</v>
      </c>
      <c r="E73" s="2" t="s">
        <v>23488</v>
      </c>
    </row>
    <row r="74" customFormat="false" ht="15" hidden="false" customHeight="false" outlineLevel="0" collapsed="false">
      <c r="A74" s="4" t="s">
        <v>23489</v>
      </c>
      <c r="B74" s="4" t="s">
        <v>23490</v>
      </c>
      <c r="C74" s="4" t="n">
        <v>2019</v>
      </c>
      <c r="D74" s="4" t="s">
        <v>9388</v>
      </c>
      <c r="E74" s="2" t="s">
        <v>23491</v>
      </c>
    </row>
    <row r="75" customFormat="false" ht="15" hidden="false" customHeight="false" outlineLevel="0" collapsed="false">
      <c r="A75" s="4" t="s">
        <v>23489</v>
      </c>
      <c r="B75" s="4" t="s">
        <v>23489</v>
      </c>
      <c r="C75" s="4" t="n">
        <v>2022</v>
      </c>
      <c r="D75" s="4" t="s">
        <v>9388</v>
      </c>
      <c r="E75" s="2" t="s">
        <v>23492</v>
      </c>
    </row>
    <row r="76" customFormat="false" ht="15" hidden="false" customHeight="false" outlineLevel="0" collapsed="false">
      <c r="A76" s="4" t="s">
        <v>15742</v>
      </c>
      <c r="B76" s="4" t="s">
        <v>23493</v>
      </c>
      <c r="C76" s="4" t="n">
        <v>2025</v>
      </c>
      <c r="D76" s="4" t="s">
        <v>9388</v>
      </c>
      <c r="E76" s="2" t="s">
        <v>23494</v>
      </c>
    </row>
    <row r="77" customFormat="false" ht="15" hidden="false" customHeight="false" outlineLevel="0" collapsed="false">
      <c r="A77" s="4" t="s">
        <v>16089</v>
      </c>
      <c r="B77" s="4" t="s">
        <v>23495</v>
      </c>
      <c r="C77" s="4" t="n">
        <v>2020</v>
      </c>
      <c r="D77" s="4" t="s">
        <v>9388</v>
      </c>
      <c r="E77" s="2" t="s">
        <v>23496</v>
      </c>
    </row>
  </sheetData>
  <autoFilter ref="A1:E7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2" min="2" style="0" width="16"/>
    <col collapsed="false" customWidth="true" hidden="false" outlineLevel="0" max="4" min="3" style="0" width="30"/>
    <col collapsed="false" customWidth="true" hidden="false" outlineLevel="0" max="6" min="5" style="0" width="60"/>
  </cols>
  <sheetData>
    <row r="1" customFormat="false" ht="15" hidden="false" customHeight="false" outlineLevel="0" collapsed="false">
      <c r="A1" s="3" t="s">
        <v>19375</v>
      </c>
      <c r="B1" s="3" t="s">
        <v>23497</v>
      </c>
      <c r="C1" s="3" t="s">
        <v>23498</v>
      </c>
      <c r="D1" s="3" t="s">
        <v>23499</v>
      </c>
      <c r="E1" s="3" t="s">
        <v>23500</v>
      </c>
      <c r="F1" s="3" t="s">
        <v>23501</v>
      </c>
    </row>
  </sheetData>
  <autoFilter ref="A1:F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2"/>
    <col collapsed="false" customWidth="true" hidden="false" outlineLevel="0" max="5" min="2" style="0" width="10"/>
    <col collapsed="false" customWidth="true" hidden="false" outlineLevel="0" max="6" min="6" style="0" width="4"/>
    <col collapsed="false" customWidth="true" hidden="false" outlineLevel="0" max="7" min="7" style="0" width="50"/>
  </cols>
  <sheetData>
    <row r="1" customFormat="false" ht="15" hidden="false" customHeight="false" outlineLevel="0" collapsed="false">
      <c r="A1" s="3" t="s">
        <v>23502</v>
      </c>
      <c r="B1" s="3" t="s">
        <v>20929</v>
      </c>
      <c r="C1" s="3" t="s">
        <v>20978</v>
      </c>
      <c r="D1" s="3" t="s">
        <v>21186</v>
      </c>
      <c r="E1" s="3" t="s">
        <v>23503</v>
      </c>
      <c r="F1" s="3"/>
      <c r="G1" s="3" t="s">
        <v>23504</v>
      </c>
    </row>
    <row r="2" customFormat="false" ht="15" hidden="false" customHeight="false" outlineLevel="0" collapsed="false">
      <c r="A2" s="4" t="s">
        <v>23505</v>
      </c>
      <c r="B2" s="4" t="n">
        <f aca="false">COUNTIFS(Albums!$G$2:$G$2811,"L1",Albums!$H$2:$H$2811,"Core")</f>
        <v>678</v>
      </c>
      <c r="C2" s="4" t="n">
        <f aca="false">COUNTIFS(Albums!$G$2:$G$2811,"L1",Albums!$H$2:$H$2811,"V")</f>
        <v>249</v>
      </c>
      <c r="D2" s="4" t="n">
        <f aca="false">COUNTIFS(Albums!$G$2:$G$2811,"L1",Albums!$H$2:$H$2811,"Context")</f>
        <v>47</v>
      </c>
      <c r="E2" s="4" t="n">
        <f aca="false">SUM(B2:D2)</f>
        <v>974</v>
      </c>
      <c r="F2" s="4"/>
      <c r="G2" s="4"/>
    </row>
    <row r="3" customFormat="false" ht="15" hidden="false" customHeight="false" outlineLevel="0" collapsed="false">
      <c r="A3" s="4" t="s">
        <v>23506</v>
      </c>
      <c r="B3" s="4" t="n">
        <f aca="false">COUNTIFS(Albums!$G$2:$G$2811,"L2",Albums!$H$2:$H$2811,"Core")</f>
        <v>49</v>
      </c>
      <c r="C3" s="4" t="n">
        <f aca="false">COUNTIFS(Albums!$G$2:$G$2811,"L2",Albums!$H$2:$H$2811,"V")</f>
        <v>540</v>
      </c>
      <c r="D3" s="4" t="n">
        <f aca="false">COUNTIFS(Albums!$G$2:$G$2811,"L2",Albums!$H$2:$H$2811,"Context")</f>
        <v>29</v>
      </c>
      <c r="E3" s="4" t="n">
        <f aca="false">SUM(B3:D3)</f>
        <v>618</v>
      </c>
      <c r="F3" s="4"/>
      <c r="G3" s="4"/>
    </row>
    <row r="4" customFormat="false" ht="15" hidden="false" customHeight="false" outlineLevel="0" collapsed="false">
      <c r="A4" s="4" t="s">
        <v>23507</v>
      </c>
      <c r="B4" s="4" t="n">
        <f aca="false">COUNTIFS(Albums!$G$2:$G$2811,"L3",Albums!$H$2:$H$2811,"Core")</f>
        <v>0</v>
      </c>
      <c r="C4" s="4" t="n">
        <f aca="false">COUNTIFS(Albums!$G$2:$G$2811,"L3",Albums!$H$2:$H$2811,"V")</f>
        <v>477</v>
      </c>
      <c r="D4" s="4" t="n">
        <f aca="false">COUNTIFS(Albums!$G$2:$G$2811,"L3",Albums!$H$2:$H$2811,"Context")</f>
        <v>34</v>
      </c>
      <c r="E4" s="4" t="n">
        <f aca="false">SUM(B4:D4)</f>
        <v>511</v>
      </c>
      <c r="F4" s="4"/>
      <c r="G4" s="4" t="s">
        <v>23508</v>
      </c>
    </row>
    <row r="5" customFormat="false" ht="15" hidden="false" customHeight="false" outlineLevel="0" collapsed="false">
      <c r="A5" s="4" t="s">
        <v>23509</v>
      </c>
      <c r="B5" s="4" t="n">
        <f aca="false">COUNTIFS(Albums!$G$2:$G$2811,"L4",Albums!$H$2:$H$2811,"Core")</f>
        <v>0</v>
      </c>
      <c r="C5" s="4" t="n">
        <f aca="false">COUNTIFS(Albums!$G$2:$G$2811,"L4",Albums!$H$2:$H$2811,"V")</f>
        <v>234</v>
      </c>
      <c r="D5" s="4" t="n">
        <f aca="false">COUNTIFS(Albums!$G$2:$G$2811,"L4",Albums!$H$2:$H$2811,"Context")</f>
        <v>20</v>
      </c>
      <c r="E5" s="4" t="n">
        <f aca="false">SUM(B5:D5)</f>
        <v>254</v>
      </c>
      <c r="F5" s="4"/>
      <c r="G5" s="4" t="s">
        <v>23510</v>
      </c>
    </row>
    <row r="6" customFormat="false" ht="15" hidden="false" customHeight="false" outlineLevel="0" collapsed="false">
      <c r="A6" s="4" t="s">
        <v>23511</v>
      </c>
      <c r="B6" s="4" t="n">
        <f aca="false">COUNTIFS(Albums!$G$2:$G$2811,"L5",Albums!$H$2:$H$2811,"Core")</f>
        <v>0</v>
      </c>
      <c r="C6" s="4" t="n">
        <f aca="false">COUNTIFS(Albums!$G$2:$G$2811,"L5",Albums!$H$2:$H$2811,"V")</f>
        <v>385</v>
      </c>
      <c r="D6" s="4" t="n">
        <f aca="false">COUNTIFS(Albums!$G$2:$G$2811,"L5",Albums!$H$2:$H$2811,"Context")</f>
        <v>20</v>
      </c>
      <c r="E6" s="4" t="n">
        <f aca="false">SUM(B6:D6)</f>
        <v>405</v>
      </c>
      <c r="F6" s="4"/>
      <c r="G6" s="4" t="s">
        <v>23512</v>
      </c>
    </row>
    <row r="7" customFormat="false" ht="15" hidden="false" customHeight="false" outlineLevel="0" collapsed="false">
      <c r="A7" s="4" t="s">
        <v>23513</v>
      </c>
      <c r="B7" s="4" t="n">
        <f aca="false">COUNTIFS(Albums!$G$2:$G$2811,"L6",Albums!$H$2:$H$2811,"Core")</f>
        <v>0</v>
      </c>
      <c r="C7" s="4" t="n">
        <f aca="false">COUNTIFS(Albums!$G$2:$G$2811,"L6",Albums!$H$2:$H$2811,"V")</f>
        <v>48</v>
      </c>
      <c r="D7" s="4" t="n">
        <f aca="false">COUNTIFS(Albums!$G$2:$G$2811,"L6",Albums!$H$2:$H$2811,"Context")</f>
        <v>0</v>
      </c>
      <c r="E7" s="4" t="n">
        <f aca="false">SUM(B7:D7)</f>
        <v>48</v>
      </c>
      <c r="F7" s="4"/>
      <c r="G7" s="4" t="s">
        <v>23514</v>
      </c>
    </row>
    <row r="8" customFormat="false" ht="15" hidden="false" customHeight="false" outlineLevel="0" collapsed="false">
      <c r="A8" s="4" t="s">
        <v>23503</v>
      </c>
      <c r="B8" s="4" t="n">
        <f aca="false">SUM(B2:B7)</f>
        <v>727</v>
      </c>
      <c r="C8" s="4" t="n">
        <f aca="false">SUM(C2:C7)</f>
        <v>1933</v>
      </c>
      <c r="D8" s="4" t="n">
        <f aca="false">SUM(D2:D7)</f>
        <v>150</v>
      </c>
      <c r="E8" s="4" t="n">
        <f aca="false">SUM(E2:E7)</f>
        <v>2810</v>
      </c>
      <c r="F8" s="4"/>
      <c r="G8" s="4" t="s">
        <v>23515</v>
      </c>
    </row>
    <row r="9" customFormat="false" ht="15" hidden="false" customHeight="false" outlineLevel="0" collapsed="false">
      <c r="A9" s="4" t="s">
        <v>23516</v>
      </c>
      <c r="B9" s="4"/>
      <c r="C9" s="4" t="n">
        <f aca="false">C2+C3</f>
        <v>789</v>
      </c>
      <c r="D9" s="4"/>
      <c r="E9" s="4"/>
      <c r="F9" s="4"/>
      <c r="G9" s="4" t="s">
        <v>23517</v>
      </c>
    </row>
    <row r="10" customFormat="false" ht="15" hidden="false" customHeight="false" outlineLevel="0" collapsed="false">
      <c r="A10" s="4"/>
      <c r="B10" s="4"/>
      <c r="C10" s="4"/>
      <c r="D10" s="4"/>
      <c r="E10" s="4"/>
      <c r="F10" s="4"/>
      <c r="G10" s="4"/>
    </row>
    <row r="11" customFormat="false" ht="15" hidden="false" customHeight="false" outlineLevel="0" collapsed="false">
      <c r="A11" s="5" t="s">
        <v>23518</v>
      </c>
      <c r="B11" s="5" t="s">
        <v>23519</v>
      </c>
      <c r="C11" s="4"/>
      <c r="D11" s="4"/>
      <c r="E11" s="4"/>
      <c r="F11" s="4"/>
      <c r="G11" s="4"/>
    </row>
    <row r="12" customFormat="false" ht="15" hidden="false" customHeight="false" outlineLevel="0" collapsed="false">
      <c r="A12" s="4" t="s">
        <v>52</v>
      </c>
      <c r="B12" s="4" t="n">
        <f aca="false">COUNTIF(Albums!$T$2:$T$2811,A12)</f>
        <v>793</v>
      </c>
      <c r="C12" s="4"/>
      <c r="D12" s="4"/>
      <c r="E12" s="4"/>
      <c r="F12" s="4"/>
      <c r="G12" s="4"/>
    </row>
    <row r="13" customFormat="false" ht="15" hidden="false" customHeight="false" outlineLevel="0" collapsed="false">
      <c r="A13" s="4" t="s">
        <v>107</v>
      </c>
      <c r="B13" s="4" t="n">
        <f aca="false">COUNTIF(Albums!$T$2:$T$2811,A13)</f>
        <v>1394</v>
      </c>
      <c r="C13" s="4"/>
      <c r="D13" s="4"/>
      <c r="E13" s="4"/>
      <c r="F13" s="4"/>
      <c r="G13" s="4"/>
    </row>
    <row r="14" customFormat="false" ht="15" hidden="false" customHeight="false" outlineLevel="0" collapsed="false">
      <c r="A14" s="4" t="s">
        <v>402</v>
      </c>
      <c r="B14" s="4" t="n">
        <f aca="false">COUNTIF(Albums!$T$2:$T$2811,A14)</f>
        <v>623</v>
      </c>
      <c r="C14" s="4"/>
      <c r="D14" s="4"/>
      <c r="E14" s="4"/>
      <c r="F14" s="4"/>
      <c r="G14" s="4"/>
    </row>
    <row r="15" customFormat="false" ht="15" hidden="false" customHeight="false" outlineLevel="0" collapsed="false">
      <c r="A15" s="4"/>
      <c r="B15" s="4"/>
      <c r="C15" s="4"/>
      <c r="D15" s="4"/>
      <c r="E15" s="4"/>
      <c r="F15" s="4"/>
      <c r="G15" s="4"/>
    </row>
    <row r="16" customFormat="false" ht="15" hidden="false" customHeight="false" outlineLevel="0" collapsed="false">
      <c r="A16" s="5" t="s">
        <v>23520</v>
      </c>
      <c r="B16" s="5" t="s">
        <v>23521</v>
      </c>
      <c r="C16" s="5" t="s">
        <v>17</v>
      </c>
      <c r="D16" s="5" t="s">
        <v>23522</v>
      </c>
      <c r="E16" s="4"/>
      <c r="F16" s="4"/>
      <c r="G16" s="4"/>
    </row>
    <row r="17" customFormat="false" ht="15" hidden="false" customHeight="false" outlineLevel="0" collapsed="false">
      <c r="A17" s="4" t="str">
        <f aca="false">Lanes!A2</f>
        <v>C1</v>
      </c>
      <c r="B17" s="4" t="n">
        <f aca="false">Lanes!J2</f>
        <v>54</v>
      </c>
      <c r="C17" s="4" t="str">
        <f aca="false">Lanes!C2</f>
        <v>Core</v>
      </c>
      <c r="D17" s="4" t="str">
        <f aca="false">Lanes!B2</f>
        <v>Indie twang / yallternative</v>
      </c>
      <c r="E17" s="4"/>
      <c r="F17" s="4"/>
      <c r="G17" s="4"/>
    </row>
    <row r="18" customFormat="false" ht="15" hidden="false" customHeight="false" outlineLevel="0" collapsed="false">
      <c r="A18" s="4" t="str">
        <f aca="false">Lanes!A3</f>
        <v>C2</v>
      </c>
      <c r="B18" s="4" t="n">
        <f aca="false">Lanes!J3</f>
        <v>41</v>
      </c>
      <c r="C18" s="4" t="str">
        <f aca="false">Lanes!C3</f>
        <v>Core</v>
      </c>
      <c r="D18" s="4" t="str">
        <f aca="false">Lanes!B3</f>
        <v>Barroom storytellers and deadpan songwriters</v>
      </c>
      <c r="E18" s="4"/>
      <c r="F18" s="4"/>
      <c r="G18" s="4"/>
    </row>
    <row r="19" customFormat="false" ht="15" hidden="false" customHeight="false" outlineLevel="0" collapsed="false">
      <c r="A19" s="4" t="str">
        <f aca="false">Lanes!A4</f>
        <v>C3</v>
      </c>
      <c r="B19" s="4" t="n">
        <f aca="false">Lanes!J4</f>
        <v>36</v>
      </c>
      <c r="C19" s="4" t="str">
        <f aca="false">Lanes!C4</f>
        <v>Core</v>
      </c>
      <c r="D19" s="4" t="str">
        <f aca="false">Lanes!B4</f>
        <v>New alt-country and honky-tonk bands</v>
      </c>
      <c r="E19" s="4"/>
      <c r="F19" s="4"/>
      <c r="G19" s="4"/>
    </row>
    <row r="20" customFormat="false" ht="15" hidden="false" customHeight="false" outlineLevel="0" collapsed="false">
      <c r="A20" s="4" t="str">
        <f aca="false">Lanes!A5</f>
        <v>C4</v>
      </c>
      <c r="B20" s="4" t="n">
        <f aca="false">Lanes!J5</f>
        <v>20</v>
      </c>
      <c r="C20" s="4" t="str">
        <f aca="false">Lanes!C5</f>
        <v>Core</v>
      </c>
      <c r="D20" s="4" t="str">
        <f aca="false">Lanes!B5</f>
        <v>Countrygaze and loud twang</v>
      </c>
      <c r="E20" s="4"/>
      <c r="F20" s="4"/>
      <c r="G20" s="4"/>
    </row>
    <row r="21" customFormat="false" ht="15" hidden="false" customHeight="false" outlineLevel="0" collapsed="false">
      <c r="A21" s="4" t="str">
        <f aca="false">Lanes!A6</f>
        <v>C5</v>
      </c>
      <c r="B21" s="4" t="n">
        <f aca="false">Lanes!J6</f>
        <v>178</v>
      </c>
      <c r="C21" s="4" t="str">
        <f aca="false">Lanes!C6</f>
        <v>Core</v>
      </c>
      <c r="D21" s="4" t="str">
        <f aca="false">Lanes!B6</f>
        <v>Twangy indie folk</v>
      </c>
      <c r="E21" s="4"/>
      <c r="F21" s="4"/>
      <c r="G21" s="4"/>
    </row>
    <row r="22" customFormat="false" ht="15" hidden="false" customHeight="false" outlineLevel="0" collapsed="false">
      <c r="A22" s="4" t="str">
        <f aca="false">Lanes!A7</f>
        <v>C6</v>
      </c>
      <c r="B22" s="4" t="n">
        <f aca="false">Lanes!J7</f>
        <v>165</v>
      </c>
      <c r="C22" s="4" t="str">
        <f aca="false">Lanes!C7</f>
        <v>Core</v>
      </c>
      <c r="D22" s="4" t="str">
        <f aca="false">Lanes!B7</f>
        <v>Cosmic country and the '70s revival</v>
      </c>
      <c r="E22" s="4"/>
      <c r="F22" s="4"/>
      <c r="G22" s="4"/>
    </row>
    <row r="23" customFormat="false" ht="15" hidden="false" customHeight="false" outlineLevel="0" collapsed="false">
      <c r="A23" s="4" t="str">
        <f aca="false">Lanes!A8</f>
        <v>C7</v>
      </c>
      <c r="B23" s="4" t="n">
        <f aca="false">Lanes!J8</f>
        <v>151</v>
      </c>
      <c r="C23" s="4" t="str">
        <f aca="false">Lanes!C8</f>
        <v>Core</v>
      </c>
      <c r="D23" s="4" t="str">
        <f aca="false">Lanes!B8</f>
        <v>Slacker, jangle, and power-pop revival</v>
      </c>
      <c r="E23" s="4"/>
      <c r="F23" s="4"/>
      <c r="G23" s="4"/>
    </row>
    <row r="24" customFormat="false" ht="15" hidden="false" customHeight="false" outlineLevel="0" collapsed="false">
      <c r="A24" s="4" t="str">
        <f aca="false">Lanes!A9</f>
        <v>C8</v>
      </c>
      <c r="B24" s="4" t="n">
        <f aca="false">Lanes!J9</f>
        <v>58</v>
      </c>
      <c r="C24" s="4" t="str">
        <f aca="false">Lanes!C9</f>
        <v>Core</v>
      </c>
      <c r="D24" s="4" t="str">
        <f aca="false">Lanes!B9</f>
        <v>Modern slowcore and hushed twang</v>
      </c>
      <c r="E24" s="4"/>
      <c r="F24" s="4"/>
      <c r="G24" s="4"/>
    </row>
    <row r="25" customFormat="false" ht="15" hidden="false" customHeight="false" outlineLevel="0" collapsed="false">
      <c r="A25" s="4" t="str">
        <f aca="false">Lanes!A10</f>
        <v>C9</v>
      </c>
      <c r="B25" s="4" t="n">
        <f aca="false">Lanes!J10</f>
        <v>24</v>
      </c>
      <c r="C25" s="4" t="str">
        <f aca="false">Lanes!C10</f>
        <v>Core</v>
      </c>
      <c r="D25" s="4" t="str">
        <f aca="false">Lanes!B10</f>
        <v>Emo-twang crossovers</v>
      </c>
      <c r="E25" s="4"/>
      <c r="F25" s="4"/>
      <c r="G25" s="4"/>
    </row>
    <row r="26" customFormat="false" ht="15" hidden="false" customHeight="false" outlineLevel="0" collapsed="false">
      <c r="A26" s="4" t="str">
        <f aca="false">Lanes!A11</f>
        <v>V1</v>
      </c>
      <c r="B26" s="4" t="n">
        <f aca="false">Lanes!J11</f>
        <v>46</v>
      </c>
      <c r="C26" s="4" t="str">
        <f aca="false">Lanes!C11</f>
        <v>V</v>
      </c>
      <c r="D26" s="4" t="str">
        <f aca="false">Lanes!B11</f>
        <v>Molina and the Magnolia circle</v>
      </c>
      <c r="E26" s="4"/>
      <c r="F26" s="4"/>
      <c r="G26" s="4"/>
    </row>
    <row r="27" customFormat="false" ht="15" hidden="false" customHeight="false" outlineLevel="0" collapsed="false">
      <c r="A27" s="4" t="str">
        <f aca="false">Lanes!A12</f>
        <v>V2</v>
      </c>
      <c r="B27" s="4" t="n">
        <f aca="false">Lanes!J12</f>
        <v>81</v>
      </c>
      <c r="C27" s="4" t="str">
        <f aca="false">Lanes!C12</f>
        <v>V</v>
      </c>
      <c r="D27" s="4" t="str">
        <f aca="false">Lanes!B12</f>
        <v>Drag City deadpan school</v>
      </c>
      <c r="E27" s="4"/>
      <c r="F27" s="4"/>
      <c r="G27" s="4"/>
    </row>
    <row r="28" customFormat="false" ht="15" hidden="false" customHeight="false" outlineLevel="0" collapsed="false">
      <c r="A28" s="4" t="str">
        <f aca="false">Lanes!A13</f>
        <v>V3</v>
      </c>
      <c r="B28" s="4" t="n">
        <f aca="false">Lanes!J13</f>
        <v>84</v>
      </c>
      <c r="C28" s="4" t="str">
        <f aca="false">Lanes!C13</f>
        <v>V</v>
      </c>
      <c r="D28" s="4" t="str">
        <f aca="false">Lanes!B13</f>
        <v>Southern storytelling rock</v>
      </c>
      <c r="E28" s="4"/>
      <c r="F28" s="4"/>
      <c r="G28" s="4"/>
    </row>
    <row r="29" customFormat="false" ht="15" hidden="false" customHeight="false" outlineLevel="0" collapsed="false">
      <c r="A29" s="4" t="str">
        <f aca="false">Lanes!A14</f>
        <v>V4</v>
      </c>
      <c r="B29" s="4" t="n">
        <f aca="false">Lanes!J14</f>
        <v>107</v>
      </c>
      <c r="C29" s="4" t="str">
        <f aca="false">Lanes!C14</f>
        <v>V</v>
      </c>
      <c r="D29" s="4" t="str">
        <f aca="false">Lanes!B14</f>
        <v>Roots-inflected 2000s indie</v>
      </c>
      <c r="E29" s="4"/>
      <c r="F29" s="4"/>
      <c r="G29" s="4"/>
    </row>
    <row r="30" customFormat="false" ht="15" hidden="false" customHeight="false" outlineLevel="0" collapsed="false">
      <c r="A30" s="4" t="str">
        <f aca="false">Lanes!A15</f>
        <v>V5</v>
      </c>
      <c r="B30" s="4" t="n">
        <f aca="false">Lanes!J15</f>
        <v>70</v>
      </c>
      <c r="C30" s="4" t="str">
        <f aca="false">Lanes!C15</f>
        <v>V</v>
      </c>
      <c r="D30" s="4" t="str">
        <f aca="false">Lanes!B15</f>
        <v>Rootsy indie folk</v>
      </c>
      <c r="E30" s="4"/>
      <c r="F30" s="4"/>
      <c r="G30" s="4"/>
    </row>
    <row r="31" customFormat="false" ht="15" hidden="false" customHeight="false" outlineLevel="0" collapsed="false">
      <c r="A31" s="4" t="str">
        <f aca="false">Lanes!A16</f>
        <v>V6</v>
      </c>
      <c r="B31" s="4" t="n">
        <f aca="false">Lanes!J16</f>
        <v>143</v>
      </c>
      <c r="C31" s="4" t="str">
        <f aca="false">Lanes!C16</f>
        <v>V</v>
      </c>
      <c r="D31" s="4" t="str">
        <f aca="false">Lanes!B16</f>
        <v>2000s–2010s alt-country</v>
      </c>
      <c r="E31" s="4"/>
      <c r="F31" s="4"/>
      <c r="G31" s="4"/>
    </row>
    <row r="32" customFormat="false" ht="15" hidden="false" customHeight="false" outlineLevel="0" collapsed="false">
      <c r="A32" s="4" t="str">
        <f aca="false">Lanes!A17</f>
        <v>V7</v>
      </c>
      <c r="B32" s="4" t="n">
        <f aca="false">Lanes!J17</f>
        <v>87</v>
      </c>
      <c r="C32" s="4" t="str">
        <f aca="false">Lanes!C17</f>
        <v>V</v>
      </c>
      <c r="D32" s="4" t="str">
        <f aca="false">Lanes!B17</f>
        <v>Neo-traditional and 'new outlaw' country</v>
      </c>
      <c r="E32" s="4"/>
      <c r="F32" s="4"/>
      <c r="G32" s="4"/>
    </row>
    <row r="33" customFormat="false" ht="15" hidden="false" customHeight="false" outlineLevel="0" collapsed="false">
      <c r="A33" s="4" t="str">
        <f aca="false">Lanes!A18</f>
        <v>V8</v>
      </c>
      <c r="B33" s="4" t="n">
        <f aca="false">Lanes!J18</f>
        <v>52</v>
      </c>
      <c r="C33" s="4" t="str">
        <f aca="false">Lanes!C18</f>
        <v>V</v>
      </c>
      <c r="D33" s="4" t="str">
        <f aca="false">Lanes!B18</f>
        <v>American Primitive and solo guitar</v>
      </c>
      <c r="E33" s="4"/>
      <c r="F33" s="4"/>
      <c r="G33" s="4"/>
    </row>
    <row r="34" customFormat="false" ht="15" hidden="false" customHeight="false" outlineLevel="0" collapsed="false">
      <c r="A34" s="4" t="str">
        <f aca="false">Lanes!A19</f>
        <v>V9</v>
      </c>
      <c r="B34" s="4" t="n">
        <f aca="false">Lanes!J19</f>
        <v>84</v>
      </c>
      <c r="C34" s="4" t="str">
        <f aca="false">Lanes!C19</f>
        <v>V</v>
      </c>
      <c r="D34" s="4" t="str">
        <f aca="false">Lanes!B19</f>
        <v>No Depression and insurgent country</v>
      </c>
      <c r="E34" s="4"/>
      <c r="F34" s="4"/>
      <c r="G34" s="4"/>
    </row>
    <row r="35" customFormat="false" ht="15" hidden="false" customHeight="false" outlineLevel="0" collapsed="false">
      <c r="A35" s="4" t="str">
        <f aca="false">Lanes!A20</f>
        <v>V10</v>
      </c>
      <c r="B35" s="4" t="n">
        <f aca="false">Lanes!J20</f>
        <v>101</v>
      </c>
      <c r="C35" s="4" t="str">
        <f aca="false">Lanes!C20</f>
        <v>V</v>
      </c>
      <c r="D35" s="4" t="str">
        <f aca="false">Lanes!B20</f>
        <v>Slacker and '90s indie rock</v>
      </c>
      <c r="E35" s="4"/>
      <c r="F35" s="4"/>
      <c r="G35" s="4"/>
    </row>
    <row r="36" customFormat="false" ht="15" hidden="false" customHeight="false" outlineLevel="0" collapsed="false">
      <c r="A36" s="4" t="str">
        <f aca="false">Lanes!A21</f>
        <v>V11</v>
      </c>
      <c r="B36" s="4" t="n">
        <f aca="false">Lanes!J21</f>
        <v>68</v>
      </c>
      <c r="C36" s="4" t="str">
        <f aca="false">Lanes!C21</f>
        <v>V</v>
      </c>
      <c r="D36" s="4" t="str">
        <f aca="false">Lanes!B21</f>
        <v>Lo-fi and home taping</v>
      </c>
      <c r="E36" s="4"/>
      <c r="F36" s="4"/>
      <c r="G36" s="4"/>
    </row>
    <row r="37" customFormat="false" ht="15" hidden="false" customHeight="false" outlineLevel="0" collapsed="false">
      <c r="A37" s="4" t="str">
        <f aca="false">Lanes!A22</f>
        <v>V12</v>
      </c>
      <c r="B37" s="4" t="n">
        <f aca="false">Lanes!J22</f>
        <v>73</v>
      </c>
      <c r="C37" s="4" t="str">
        <f aca="false">Lanes!C22</f>
        <v>V</v>
      </c>
      <c r="D37" s="4" t="str">
        <f aca="false">Lanes!B22</f>
        <v>Slowcore and sadcore</v>
      </c>
      <c r="E37" s="4"/>
      <c r="F37" s="4"/>
      <c r="G37" s="4"/>
    </row>
    <row r="38" customFormat="false" ht="15" hidden="false" customHeight="false" outlineLevel="0" collapsed="false">
      <c r="A38" s="4" t="str">
        <f aca="false">Lanes!A23</f>
        <v>V13</v>
      </c>
      <c r="B38" s="4" t="n">
        <f aca="false">Lanes!J23</f>
        <v>73</v>
      </c>
      <c r="C38" s="4" t="str">
        <f aca="false">Lanes!C23</f>
        <v>V</v>
      </c>
      <c r="D38" s="4" t="str">
        <f aca="false">Lanes!B23</f>
        <v>Americana songwriters before the label</v>
      </c>
      <c r="E38" s="4"/>
      <c r="F38" s="4"/>
      <c r="G38" s="4"/>
    </row>
    <row r="39" customFormat="false" ht="15" hidden="false" customHeight="false" outlineLevel="0" collapsed="false">
      <c r="A39" s="4" t="str">
        <f aca="false">Lanes!A24</f>
        <v>V14</v>
      </c>
      <c r="B39" s="4" t="n">
        <f aca="false">Lanes!J24</f>
        <v>49</v>
      </c>
      <c r="C39" s="4" t="str">
        <f aca="false">Lanes!C24</f>
        <v>V</v>
      </c>
      <c r="D39" s="4" t="str">
        <f aca="false">Lanes!B24</f>
        <v>Cowpunk and LA roots punk</v>
      </c>
      <c r="E39" s="4"/>
      <c r="F39" s="4"/>
      <c r="G39" s="4"/>
    </row>
    <row r="40" customFormat="false" ht="15" hidden="false" customHeight="false" outlineLevel="0" collapsed="false">
      <c r="A40" s="4" t="str">
        <f aca="false">Lanes!A25</f>
        <v>V15</v>
      </c>
      <c r="B40" s="4" t="n">
        <f aca="false">Lanes!J25</f>
        <v>34</v>
      </c>
      <c r="C40" s="4" t="str">
        <f aca="false">Lanes!C25</f>
        <v>V</v>
      </c>
      <c r="D40" s="4" t="str">
        <f aca="false">Lanes!B25</f>
        <v>Paisley Underground</v>
      </c>
      <c r="E40" s="4"/>
      <c r="F40" s="4"/>
      <c r="G40" s="4"/>
    </row>
    <row r="41" customFormat="false" ht="15" hidden="false" customHeight="false" outlineLevel="0" collapsed="false">
      <c r="A41" s="4" t="str">
        <f aca="false">Lanes!A26</f>
        <v>V16</v>
      </c>
      <c r="B41" s="4" t="n">
        <f aca="false">Lanes!J26</f>
        <v>102</v>
      </c>
      <c r="C41" s="4" t="str">
        <f aca="false">Lanes!C26</f>
        <v>V</v>
      </c>
      <c r="D41" s="4" t="str">
        <f aca="false">Lanes!B26</f>
        <v>American underground and college rock</v>
      </c>
      <c r="E41" s="4"/>
      <c r="F41" s="4"/>
      <c r="G41" s="4"/>
    </row>
    <row r="42" customFormat="false" ht="15" hidden="false" customHeight="false" outlineLevel="0" collapsed="false">
      <c r="A42" s="4" t="str">
        <f aca="false">Lanes!A27</f>
        <v>V17</v>
      </c>
      <c r="B42" s="4" t="n">
        <f aca="false">Lanes!J27</f>
        <v>60</v>
      </c>
      <c r="C42" s="4" t="str">
        <f aca="false">Lanes!C27</f>
        <v>V</v>
      </c>
      <c r="D42" s="4" t="str">
        <f aca="false">Lanes!B27</f>
        <v>Jangle and power pop, Big Star to GBV</v>
      </c>
      <c r="E42" s="4"/>
      <c r="F42" s="4"/>
      <c r="G42" s="4"/>
    </row>
    <row r="43" customFormat="false" ht="15" hidden="false" customHeight="false" outlineLevel="0" collapsed="false">
      <c r="A43" s="4" t="str">
        <f aca="false">Lanes!A28</f>
        <v>V18</v>
      </c>
      <c r="B43" s="4" t="n">
        <f aca="false">Lanes!J28</f>
        <v>53</v>
      </c>
      <c r="C43" s="4" t="str">
        <f aca="false">Lanes!C28</f>
        <v>V</v>
      </c>
      <c r="D43" s="4" t="str">
        <f aca="false">Lanes!B28</f>
        <v>Flying Nun and Antipodean indie</v>
      </c>
      <c r="E43" s="4"/>
      <c r="F43" s="4"/>
      <c r="G43" s="4"/>
    </row>
    <row r="44" customFormat="false" ht="15" hidden="false" customHeight="false" outlineLevel="0" collapsed="false">
      <c r="A44" s="4" t="str">
        <f aca="false">Lanes!A29</f>
        <v>V19</v>
      </c>
      <c r="B44" s="4" t="n">
        <f aca="false">Lanes!J29</f>
        <v>40</v>
      </c>
      <c r="C44" s="4" t="str">
        <f aca="false">Lanes!C29</f>
        <v>V</v>
      </c>
      <c r="D44" s="4" t="str">
        <f aca="false">Lanes!B29</f>
        <v>1980s country rebels</v>
      </c>
      <c r="E44" s="4"/>
      <c r="F44" s="4"/>
      <c r="G44" s="4"/>
    </row>
    <row r="45" customFormat="false" ht="15" hidden="false" customHeight="false" outlineLevel="0" collapsed="false">
      <c r="A45" s="4" t="str">
        <f aca="false">Lanes!A30</f>
        <v>V20</v>
      </c>
      <c r="B45" s="4" t="n">
        <f aca="false">Lanes!J30</f>
        <v>65</v>
      </c>
      <c r="C45" s="4" t="str">
        <f aca="false">Lanes!C30</f>
        <v>V</v>
      </c>
      <c r="D45" s="4" t="str">
        <f aca="false">Lanes!B30</f>
        <v>Neil Young and the Crazy Horse universe</v>
      </c>
      <c r="E45" s="4"/>
      <c r="F45" s="4"/>
      <c r="G45" s="4"/>
    </row>
    <row r="46" customFormat="false" ht="15" hidden="false" customHeight="false" outlineLevel="0" collapsed="false">
      <c r="A46" s="4" t="str">
        <f aca="false">Lanes!A31</f>
        <v>V21</v>
      </c>
      <c r="B46" s="4" t="n">
        <f aca="false">Lanes!J31</f>
        <v>55</v>
      </c>
      <c r="C46" s="4" t="str">
        <f aca="false">Lanes!C31</f>
        <v>V</v>
      </c>
      <c r="D46" s="4" t="str">
        <f aca="false">Lanes!B31</f>
        <v>Country rock and Cosmic American Music</v>
      </c>
      <c r="E46" s="4"/>
      <c r="F46" s="4"/>
      <c r="G46" s="4"/>
    </row>
    <row r="47" customFormat="false" ht="15" hidden="false" customHeight="false" outlineLevel="0" collapsed="false">
      <c r="A47" s="4" t="str">
        <f aca="false">Lanes!A32</f>
        <v>V22</v>
      </c>
      <c r="B47" s="4" t="n">
        <f aca="false">Lanes!J32</f>
        <v>35</v>
      </c>
      <c r="C47" s="4" t="str">
        <f aca="false">Lanes!C32</f>
        <v>V</v>
      </c>
      <c r="D47" s="4" t="str">
        <f aca="false">Lanes!B32</f>
        <v>Dylan and The Band</v>
      </c>
      <c r="E47" s="4"/>
      <c r="F47" s="4"/>
      <c r="G47" s="4"/>
    </row>
    <row r="48" customFormat="false" ht="15" hidden="false" customHeight="false" outlineLevel="0" collapsed="false">
      <c r="A48" s="4" t="str">
        <f aca="false">Lanes!A33</f>
        <v>V23</v>
      </c>
      <c r="B48" s="4" t="n">
        <f aca="false">Lanes!J33</f>
        <v>51</v>
      </c>
      <c r="C48" s="4" t="str">
        <f aca="false">Lanes!C33</f>
        <v>V</v>
      </c>
      <c r="D48" s="4" t="str">
        <f aca="false">Lanes!B33</f>
        <v>Outlaw country</v>
      </c>
      <c r="E48" s="4"/>
      <c r="F48" s="4"/>
      <c r="G48" s="4"/>
    </row>
    <row r="49" customFormat="false" ht="15" hidden="false" customHeight="false" outlineLevel="0" collapsed="false">
      <c r="A49" s="4" t="str">
        <f aca="false">Lanes!A34</f>
        <v>V24</v>
      </c>
      <c r="B49" s="4" t="n">
        <f aca="false">Lanes!J34</f>
        <v>46</v>
      </c>
      <c r="C49" s="4" t="str">
        <f aca="false">Lanes!C34</f>
        <v>V</v>
      </c>
      <c r="D49" s="4" t="str">
        <f aca="false">Lanes!B34</f>
        <v>Texas songwriters and progressive country</v>
      </c>
      <c r="E49" s="4"/>
      <c r="F49" s="4"/>
      <c r="G49" s="4"/>
    </row>
    <row r="50" customFormat="false" ht="15" hidden="false" customHeight="false" outlineLevel="0" collapsed="false">
      <c r="A50" s="4" t="str">
        <f aca="false">Lanes!A35</f>
        <v>V25</v>
      </c>
      <c r="B50" s="4" t="n">
        <f aca="false">Lanes!J35</f>
        <v>48</v>
      </c>
      <c r="C50" s="4" t="str">
        <f aca="false">Lanes!C35</f>
        <v>V</v>
      </c>
      <c r="D50" s="4" t="str">
        <f aca="false">Lanes!B35</f>
        <v>Country-folk storytellers</v>
      </c>
      <c r="E50" s="4"/>
      <c r="F50" s="4"/>
      <c r="G50" s="4"/>
    </row>
    <row r="51" customFormat="false" ht="15" hidden="false" customHeight="false" outlineLevel="0" collapsed="false">
      <c r="A51" s="4" t="str">
        <f aca="false">Lanes!A36</f>
        <v>V26</v>
      </c>
      <c r="B51" s="4" t="n">
        <f aca="false">Lanes!J36</f>
        <v>72</v>
      </c>
      <c r="C51" s="4" t="str">
        <f aca="false">Lanes!C36</f>
        <v>V</v>
      </c>
      <c r="D51" s="4" t="str">
        <f aca="false">Lanes!B36</f>
        <v>Honky-tonk, Bakersfield, and hard country</v>
      </c>
      <c r="E51" s="4"/>
      <c r="F51" s="4"/>
      <c r="G51" s="4"/>
    </row>
    <row r="52" customFormat="false" ht="15" hidden="false" customHeight="false" outlineLevel="0" collapsed="false">
      <c r="A52" s="4" t="str">
        <f aca="false">Lanes!A37</f>
        <v>V27</v>
      </c>
      <c r="B52" s="4" t="n">
        <f aca="false">Lanes!J37</f>
        <v>23</v>
      </c>
      <c r="C52" s="4" t="str">
        <f aca="false">Lanes!C37</f>
        <v>V</v>
      </c>
      <c r="D52" s="4" t="str">
        <f aca="false">Lanes!B37</f>
        <v>The Grateful Dead and California country-psych</v>
      </c>
      <c r="E52" s="4"/>
      <c r="F52" s="4"/>
      <c r="G52" s="4"/>
    </row>
    <row r="53" customFormat="false" ht="15" hidden="false" customHeight="false" outlineLevel="0" collapsed="false">
      <c r="A53" s="4" t="str">
        <f aca="false">Lanes!A38</f>
        <v>V28</v>
      </c>
      <c r="B53" s="4" t="n">
        <f aca="false">Lanes!J38</f>
        <v>40</v>
      </c>
      <c r="C53" s="4" t="str">
        <f aca="false">Lanes!C38</f>
        <v>V</v>
      </c>
      <c r="D53" s="4" t="str">
        <f aca="false">Lanes!B38</f>
        <v>Southern rock and country soul</v>
      </c>
      <c r="E53" s="4"/>
      <c r="F53" s="4"/>
      <c r="G53" s="4"/>
    </row>
    <row r="54" customFormat="false" ht="15" hidden="false" customHeight="false" outlineLevel="0" collapsed="false">
      <c r="A54" s="4" t="str">
        <f aca="false">Lanes!A39</f>
        <v>V29</v>
      </c>
      <c r="B54" s="4" t="n">
        <f aca="false">Lanes!J39</f>
        <v>29</v>
      </c>
      <c r="C54" s="4" t="str">
        <f aca="false">Lanes!C39</f>
        <v>V</v>
      </c>
      <c r="D54" s="4" t="str">
        <f aca="false">Lanes!B39</f>
        <v>Velvet Underground and proto-indie</v>
      </c>
      <c r="E54" s="4"/>
      <c r="F54" s="4"/>
      <c r="G54" s="4"/>
    </row>
    <row r="55" customFormat="false" ht="15" hidden="false" customHeight="false" outlineLevel="0" collapsed="false">
      <c r="A55" s="4" t="str">
        <f aca="false">Lanes!A40</f>
        <v>V30</v>
      </c>
      <c r="B55" s="4" t="n">
        <f aca="false">Lanes!J40</f>
        <v>29</v>
      </c>
      <c r="C55" s="4" t="str">
        <f aca="false">Lanes!C40</f>
        <v>V</v>
      </c>
      <c r="D55" s="4" t="str">
        <f aca="false">Lanes!B40</f>
        <v>British folk rock (selective)</v>
      </c>
      <c r="E55" s="4"/>
      <c r="F55" s="4"/>
      <c r="G55" s="4"/>
    </row>
    <row r="56" customFormat="false" ht="15" hidden="false" customHeight="false" outlineLevel="0" collapsed="false">
      <c r="A56" s="4" t="str">
        <f aca="false">Lanes!A41</f>
        <v>R1</v>
      </c>
      <c r="B56" s="4" t="n">
        <f aca="false">Lanes!J41</f>
        <v>33</v>
      </c>
      <c r="C56" s="4" t="str">
        <f aca="false">Lanes!C41</f>
        <v>V</v>
      </c>
      <c r="D56" s="4" t="str">
        <f aca="false">Lanes!B41</f>
        <v>Roots</v>
      </c>
      <c r="E56" s="4"/>
      <c r="F56" s="4"/>
      <c r="G56" s="4"/>
    </row>
    <row r="57" customFormat="false" ht="15" hidden="false" customHeight="false" outlineLevel="0" collapsed="false">
      <c r="A57" s="4" t="str">
        <f aca="false">Lanes!A42</f>
        <v>X1</v>
      </c>
      <c r="B57" s="4" t="n">
        <f aca="false">Lanes!J42</f>
        <v>12</v>
      </c>
      <c r="C57" s="4" t="str">
        <f aca="false">Lanes!C42</f>
        <v>Context</v>
      </c>
      <c r="D57" s="4" t="str">
        <f aca="false">Lanes!B42</f>
        <v>Mainstream Nashville, countrypolitan to bro-country</v>
      </c>
      <c r="E57" s="4"/>
      <c r="F57" s="4"/>
      <c r="G57" s="4"/>
    </row>
    <row r="58" customFormat="false" ht="15" hidden="false" customHeight="false" outlineLevel="0" collapsed="false">
      <c r="A58" s="4" t="str">
        <f aca="false">Lanes!A43</f>
        <v>X2</v>
      </c>
      <c r="B58" s="4" t="n">
        <f aca="false">Lanes!J43</f>
        <v>10</v>
      </c>
      <c r="C58" s="4" t="str">
        <f aca="false">Lanes!C43</f>
        <v>Context</v>
      </c>
      <c r="D58" s="4" t="str">
        <f aca="false">Lanes!B43</f>
        <v>Red Dirt, Texas country, and arena Americana</v>
      </c>
      <c r="E58" s="4"/>
      <c r="F58" s="4"/>
      <c r="G58" s="4"/>
    </row>
    <row r="59" customFormat="false" ht="15" hidden="false" customHeight="false" outlineLevel="0" collapsed="false">
      <c r="A59" s="4" t="str">
        <f aca="false">Lanes!A44</f>
        <v>X3</v>
      </c>
      <c r="B59" s="4" t="n">
        <f aca="false">Lanes!J44</f>
        <v>9</v>
      </c>
      <c r="C59" s="4" t="str">
        <f aca="false">Lanes!C44</f>
        <v>Context</v>
      </c>
      <c r="D59" s="4" t="str">
        <f aca="false">Lanes!B44</f>
        <v>Big-tent Americana and stomp-clap folk</v>
      </c>
      <c r="E59" s="4"/>
      <c r="F59" s="4"/>
      <c r="G59" s="4"/>
    </row>
    <row r="60" customFormat="false" ht="15" hidden="false" customHeight="false" outlineLevel="0" collapsed="false">
      <c r="A60" s="4" t="str">
        <f aca="false">Lanes!A45</f>
        <v>X4</v>
      </c>
      <c r="B60" s="4" t="n">
        <f aca="false">Lanes!J45</f>
        <v>8</v>
      </c>
      <c r="C60" s="4" t="str">
        <f aca="false">Lanes!C45</f>
        <v>Context</v>
      </c>
      <c r="D60" s="4" t="str">
        <f aca="false">Lanes!B45</f>
        <v>Bluegrass, old-time, and newgrass</v>
      </c>
      <c r="E60" s="4"/>
      <c r="F60" s="4"/>
      <c r="G60" s="4"/>
    </row>
    <row r="61" customFormat="false" ht="15" hidden="false" customHeight="false" outlineLevel="0" collapsed="false">
      <c r="A61" s="4" t="str">
        <f aca="false">Lanes!A46</f>
        <v>X5</v>
      </c>
      <c r="B61" s="4" t="n">
        <f aca="false">Lanes!J46</f>
        <v>12</v>
      </c>
      <c r="C61" s="4" t="str">
        <f aca="false">Lanes!C46</f>
        <v>Context</v>
      </c>
      <c r="D61" s="4" t="str">
        <f aca="false">Lanes!B46</f>
        <v>Chamber, baroque, and freak folk</v>
      </c>
      <c r="E61" s="4"/>
      <c r="F61" s="4"/>
      <c r="G61" s="4"/>
    </row>
    <row r="62" customFormat="false" ht="15" hidden="false" customHeight="false" outlineLevel="0" collapsed="false">
      <c r="A62" s="4" t="str">
        <f aca="false">Lanes!A47</f>
        <v>X6</v>
      </c>
      <c r="B62" s="4" t="n">
        <f aca="false">Lanes!J47</f>
        <v>8</v>
      </c>
      <c r="C62" s="4" t="str">
        <f aca="false">Lanes!C47</f>
        <v>Context</v>
      </c>
      <c r="D62" s="4" t="str">
        <f aca="false">Lanes!B47</f>
        <v>Emo and Midwest emo</v>
      </c>
      <c r="E62" s="4"/>
      <c r="F62" s="4"/>
      <c r="G62" s="4"/>
    </row>
    <row r="63" customFormat="false" ht="15" hidden="false" customHeight="false" outlineLevel="0" collapsed="false">
      <c r="A63" s="4" t="str">
        <f aca="false">Lanes!A48</f>
        <v>X7</v>
      </c>
      <c r="B63" s="4" t="n">
        <f aca="false">Lanes!J48</f>
        <v>9</v>
      </c>
      <c r="C63" s="4" t="str">
        <f aca="false">Lanes!C48</f>
        <v>Context</v>
      </c>
      <c r="D63" s="4" t="str">
        <f aca="false">Lanes!B48</f>
        <v>Heartland rock</v>
      </c>
      <c r="E63" s="4"/>
      <c r="F63" s="4"/>
      <c r="G63" s="4"/>
    </row>
    <row r="64" customFormat="false" ht="15" hidden="false" customHeight="false" outlineLevel="0" collapsed="false">
      <c r="A64" s="4" t="str">
        <f aca="false">Lanes!A49</f>
        <v>X8</v>
      </c>
      <c r="B64" s="4" t="n">
        <f aca="false">Lanes!J49</f>
        <v>9</v>
      </c>
      <c r="C64" s="4" t="str">
        <f aca="false">Lanes!C49</f>
        <v>Context</v>
      </c>
      <c r="D64" s="4" t="str">
        <f aca="false">Lanes!B49</f>
        <v>Grunge and '90s alt radio</v>
      </c>
      <c r="E64" s="4"/>
      <c r="F64" s="4"/>
      <c r="G64" s="4"/>
    </row>
    <row r="65" customFormat="false" ht="15" hidden="false" customHeight="false" outlineLevel="0" collapsed="false">
      <c r="A65" s="4" t="str">
        <f aca="false">Lanes!A50</f>
        <v>X9</v>
      </c>
      <c r="B65" s="4" t="n">
        <f aca="false">Lanes!J50</f>
        <v>14</v>
      </c>
      <c r="C65" s="4" t="str">
        <f aca="false">Lanes!C50</f>
        <v>Context</v>
      </c>
      <c r="D65" s="4" t="str">
        <f aca="false">Lanes!B50</f>
        <v>Classic shoegaze and dream pop</v>
      </c>
      <c r="E65" s="4"/>
      <c r="F65" s="4"/>
      <c r="G65" s="4"/>
    </row>
    <row r="66" customFormat="false" ht="15" hidden="false" customHeight="false" outlineLevel="0" collapsed="false">
      <c r="A66" s="4" t="str">
        <f aca="false">Lanes!A51</f>
        <v>X10</v>
      </c>
      <c r="B66" s="4" t="n">
        <f aca="false">Lanes!J51</f>
        <v>14</v>
      </c>
      <c r="C66" s="4" t="str">
        <f aca="false">Lanes!C51</f>
        <v>Context</v>
      </c>
      <c r="D66" s="4" t="str">
        <f aca="false">Lanes!B51</f>
        <v>Post-punk and noise rock</v>
      </c>
      <c r="E66" s="4"/>
      <c r="F66" s="4"/>
      <c r="G66" s="4"/>
    </row>
    <row r="67" customFormat="false" ht="15" hidden="false" customHeight="false" outlineLevel="0" collapsed="false">
      <c r="A67" s="4" t="str">
        <f aca="false">Lanes!A52</f>
        <v>X11</v>
      </c>
      <c r="B67" s="4" t="n">
        <f aca="false">Lanes!J52</f>
        <v>13</v>
      </c>
      <c r="C67" s="4" t="str">
        <f aca="false">Lanes!C52</f>
        <v>Context</v>
      </c>
      <c r="D67" s="4" t="str">
        <f aca="false">Lanes!B52</f>
        <v>Modern Southern rock</v>
      </c>
      <c r="E67" s="4"/>
      <c r="F67" s="4"/>
      <c r="G67" s="4"/>
    </row>
    <row r="68" customFormat="false" ht="15" hidden="false" customHeight="false" outlineLevel="0" collapsed="false">
      <c r="A68" s="4" t="str">
        <f aca="false">Lanes!A53</f>
        <v>X12</v>
      </c>
      <c r="B68" s="4" t="n">
        <f aca="false">Lanes!J53</f>
        <v>10</v>
      </c>
      <c r="C68" s="4" t="str">
        <f aca="false">Lanes!C53</f>
        <v>Context</v>
      </c>
      <c r="D68" s="4" t="str">
        <f aca="false">Lanes!B53</f>
        <v>Pop and indie artists' country turns</v>
      </c>
      <c r="E68" s="4"/>
      <c r="F68" s="4"/>
      <c r="G68" s="4"/>
    </row>
    <row r="69" customFormat="false" ht="15" hidden="false" customHeight="false" outlineLevel="0" collapsed="false">
      <c r="A69" s="4" t="str">
        <f aca="false">Lanes!A54</f>
        <v>X13</v>
      </c>
      <c r="B69" s="4" t="n">
        <f aca="false">Lanes!J54</f>
        <v>12</v>
      </c>
      <c r="C69" s="4" t="str">
        <f aca="false">Lanes!C54</f>
        <v>Context</v>
      </c>
      <c r="D69" s="4" t="str">
        <f aca="false">Lanes!B54</f>
        <v>Laurel Canyon and '70s soft rock</v>
      </c>
      <c r="E69" s="4"/>
      <c r="F69" s="4"/>
      <c r="G69" s="4"/>
    </row>
    <row r="70" customFormat="false" ht="15" hidden="false" customHeight="false" outlineLevel="0" collapsed="false">
      <c r="A70" s="4" t="str">
        <f aca="false">Lanes!A55</f>
        <v>X14</v>
      </c>
      <c r="B70" s="4" t="n">
        <f aca="false">Lanes!J55</f>
        <v>10</v>
      </c>
      <c r="C70" s="4" t="str">
        <f aca="false">Lanes!C55</f>
        <v>Context</v>
      </c>
      <c r="D70" s="4" t="str">
        <f aca="false">Lanes!B55</f>
        <v>Punk and hardcore roots</v>
      </c>
      <c r="E70" s="4"/>
      <c r="F70" s="4"/>
      <c r="G70" s="4"/>
    </row>
    <row r="71" customFormat="false" ht="15" hidden="false" customHeight="false" outlineLevel="0" collapsed="false">
      <c r="A71" s="4"/>
      <c r="B71" s="4"/>
      <c r="C71" s="4"/>
      <c r="D71" s="4"/>
      <c r="E71" s="4"/>
      <c r="F71" s="4"/>
      <c r="G71" s="4"/>
    </row>
    <row r="72" customFormat="false" ht="15" hidden="false" customHeight="false" outlineLevel="0" collapsed="false">
      <c r="A72" s="5" t="s">
        <v>23523</v>
      </c>
      <c r="B72" s="5" t="s">
        <v>23521</v>
      </c>
      <c r="C72" s="4"/>
      <c r="D72" s="4"/>
      <c r="E72" s="4"/>
      <c r="F72" s="4"/>
      <c r="G72" s="4"/>
    </row>
    <row r="73" customFormat="false" ht="15" hidden="false" customHeight="false" outlineLevel="0" collapsed="false">
      <c r="A73" s="4" t="n">
        <v>1940</v>
      </c>
      <c r="B73" s="4" t="n">
        <f aca="false">COUNTIF(Albums!$D$2:$D$2811,A73)</f>
        <v>1</v>
      </c>
      <c r="C73" s="4"/>
      <c r="D73" s="4"/>
      <c r="E73" s="4"/>
      <c r="F73" s="4"/>
      <c r="G73" s="4"/>
    </row>
    <row r="74" customFormat="false" ht="15" hidden="false" customHeight="false" outlineLevel="0" collapsed="false">
      <c r="A74" s="4" t="n">
        <v>1941</v>
      </c>
      <c r="B74" s="4" t="n">
        <f aca="false">COUNTIF(Albums!$D$2:$D$2811,A74)</f>
        <v>0</v>
      </c>
      <c r="C74" s="4"/>
      <c r="D74" s="4"/>
      <c r="E74" s="4"/>
      <c r="F74" s="4"/>
      <c r="G74" s="4"/>
    </row>
    <row r="75" customFormat="false" ht="15" hidden="false" customHeight="false" outlineLevel="0" collapsed="false">
      <c r="A75" s="4" t="n">
        <v>1942</v>
      </c>
      <c r="B75" s="4" t="n">
        <f aca="false">COUNTIF(Albums!$D$2:$D$2811,A75)</f>
        <v>0</v>
      </c>
      <c r="C75" s="4"/>
      <c r="D75" s="4"/>
      <c r="E75" s="4"/>
      <c r="F75" s="4"/>
      <c r="G75" s="4"/>
    </row>
    <row r="76" customFormat="false" ht="15" hidden="false" customHeight="false" outlineLevel="0" collapsed="false">
      <c r="A76" s="4" t="n">
        <v>1943</v>
      </c>
      <c r="B76" s="4" t="n">
        <f aca="false">COUNTIF(Albums!$D$2:$D$2811,A76)</f>
        <v>0</v>
      </c>
      <c r="C76" s="4"/>
      <c r="D76" s="4"/>
      <c r="E76" s="4"/>
      <c r="F76" s="4"/>
      <c r="G76" s="4"/>
    </row>
    <row r="77" customFormat="false" ht="15" hidden="false" customHeight="false" outlineLevel="0" collapsed="false">
      <c r="A77" s="4" t="n">
        <v>1944</v>
      </c>
      <c r="B77" s="4" t="n">
        <f aca="false">COUNTIF(Albums!$D$2:$D$2811,A77)</f>
        <v>0</v>
      </c>
      <c r="C77" s="4"/>
      <c r="D77" s="4"/>
      <c r="E77" s="4"/>
      <c r="F77" s="4"/>
      <c r="G77" s="4"/>
    </row>
    <row r="78" customFormat="false" ht="15" hidden="false" customHeight="false" outlineLevel="0" collapsed="false">
      <c r="A78" s="4" t="n">
        <v>1945</v>
      </c>
      <c r="B78" s="4" t="n">
        <f aca="false">COUNTIF(Albums!$D$2:$D$2811,A78)</f>
        <v>0</v>
      </c>
      <c r="C78" s="4"/>
      <c r="D78" s="4"/>
      <c r="E78" s="4"/>
      <c r="F78" s="4"/>
      <c r="G78" s="4"/>
    </row>
    <row r="79" customFormat="false" ht="15" hidden="false" customHeight="false" outlineLevel="0" collapsed="false">
      <c r="A79" s="4" t="n">
        <v>1946</v>
      </c>
      <c r="B79" s="4" t="n">
        <f aca="false">COUNTIF(Albums!$D$2:$D$2811,A79)</f>
        <v>0</v>
      </c>
      <c r="C79" s="4"/>
      <c r="D79" s="4"/>
      <c r="E79" s="4"/>
      <c r="F79" s="4"/>
      <c r="G79" s="4"/>
    </row>
    <row r="80" customFormat="false" ht="15" hidden="false" customHeight="false" outlineLevel="0" collapsed="false">
      <c r="A80" s="4" t="n">
        <v>1947</v>
      </c>
      <c r="B80" s="4" t="n">
        <f aca="false">COUNTIF(Albums!$D$2:$D$2811,A80)</f>
        <v>0</v>
      </c>
      <c r="C80" s="4"/>
      <c r="D80" s="4"/>
      <c r="E80" s="4"/>
      <c r="F80" s="4"/>
      <c r="G80" s="4"/>
    </row>
    <row r="81" customFormat="false" ht="15" hidden="false" customHeight="false" outlineLevel="0" collapsed="false">
      <c r="A81" s="4" t="n">
        <v>1948</v>
      </c>
      <c r="B81" s="4" t="n">
        <f aca="false">COUNTIF(Albums!$D$2:$D$2811,A81)</f>
        <v>0</v>
      </c>
      <c r="C81" s="4"/>
      <c r="D81" s="4"/>
      <c r="E81" s="4"/>
      <c r="F81" s="4"/>
      <c r="G81" s="4"/>
    </row>
    <row r="82" customFormat="false" ht="15" hidden="false" customHeight="false" outlineLevel="0" collapsed="false">
      <c r="A82" s="4" t="n">
        <v>1949</v>
      </c>
      <c r="B82" s="4" t="n">
        <f aca="false">COUNTIF(Albums!$D$2:$D$2811,A82)</f>
        <v>0</v>
      </c>
      <c r="C82" s="4"/>
      <c r="D82" s="4"/>
      <c r="E82" s="4"/>
      <c r="F82" s="4"/>
      <c r="G82" s="4"/>
    </row>
    <row r="83" customFormat="false" ht="15" hidden="false" customHeight="false" outlineLevel="0" collapsed="false">
      <c r="A83" s="4" t="n">
        <v>1950</v>
      </c>
      <c r="B83" s="4" t="n">
        <f aca="false">COUNTIF(Albums!$D$2:$D$2811,A83)</f>
        <v>0</v>
      </c>
      <c r="C83" s="4"/>
      <c r="D83" s="4"/>
      <c r="E83" s="4"/>
      <c r="F83" s="4"/>
      <c r="G83" s="4"/>
    </row>
    <row r="84" customFormat="false" ht="15" hidden="false" customHeight="false" outlineLevel="0" collapsed="false">
      <c r="A84" s="4" t="n">
        <v>1951</v>
      </c>
      <c r="B84" s="4" t="n">
        <f aca="false">COUNTIF(Albums!$D$2:$D$2811,A84)</f>
        <v>0</v>
      </c>
      <c r="C84" s="4"/>
      <c r="D84" s="4"/>
      <c r="E84" s="4"/>
      <c r="F84" s="4"/>
      <c r="G84" s="4"/>
    </row>
    <row r="85" customFormat="false" ht="15" hidden="false" customHeight="false" outlineLevel="0" collapsed="false">
      <c r="A85" s="4" t="n">
        <v>1952</v>
      </c>
      <c r="B85" s="4" t="n">
        <f aca="false">COUNTIF(Albums!$D$2:$D$2811,A85)</f>
        <v>2</v>
      </c>
      <c r="C85" s="4"/>
      <c r="D85" s="4"/>
      <c r="E85" s="4"/>
      <c r="F85" s="4"/>
      <c r="G85" s="4"/>
    </row>
    <row r="86" customFormat="false" ht="15" hidden="false" customHeight="false" outlineLevel="0" collapsed="false">
      <c r="A86" s="4" t="n">
        <v>1953</v>
      </c>
      <c r="B86" s="4" t="n">
        <f aca="false">COUNTIF(Albums!$D$2:$D$2811,A86)</f>
        <v>0</v>
      </c>
      <c r="C86" s="4"/>
      <c r="D86" s="4"/>
      <c r="E86" s="4"/>
      <c r="F86" s="4"/>
      <c r="G86" s="4"/>
    </row>
    <row r="87" customFormat="false" ht="15" hidden="false" customHeight="false" outlineLevel="0" collapsed="false">
      <c r="A87" s="4" t="n">
        <v>1954</v>
      </c>
      <c r="B87" s="4" t="n">
        <f aca="false">COUNTIF(Albums!$D$2:$D$2811,A87)</f>
        <v>0</v>
      </c>
      <c r="C87" s="4"/>
      <c r="D87" s="4"/>
      <c r="E87" s="4"/>
      <c r="F87" s="4"/>
      <c r="G87" s="4"/>
    </row>
    <row r="88" customFormat="false" ht="15" hidden="false" customHeight="false" outlineLevel="0" collapsed="false">
      <c r="A88" s="4" t="n">
        <v>1955</v>
      </c>
      <c r="B88" s="4" t="n">
        <f aca="false">COUNTIF(Albums!$D$2:$D$2811,A88)</f>
        <v>0</v>
      </c>
      <c r="C88" s="4"/>
      <c r="D88" s="4"/>
      <c r="E88" s="4"/>
      <c r="F88" s="4"/>
      <c r="G88" s="4"/>
    </row>
    <row r="89" customFormat="false" ht="15" hidden="false" customHeight="false" outlineLevel="0" collapsed="false">
      <c r="A89" s="4" t="n">
        <v>1956</v>
      </c>
      <c r="B89" s="4" t="n">
        <f aca="false">COUNTIF(Albums!$D$2:$D$2811,A89)</f>
        <v>3</v>
      </c>
      <c r="C89" s="4"/>
      <c r="D89" s="4"/>
      <c r="E89" s="4"/>
      <c r="F89" s="4"/>
      <c r="G89" s="4"/>
    </row>
    <row r="90" customFormat="false" ht="15" hidden="false" customHeight="false" outlineLevel="0" collapsed="false">
      <c r="A90" s="4" t="n">
        <v>1957</v>
      </c>
      <c r="B90" s="4" t="n">
        <f aca="false">COUNTIF(Albums!$D$2:$D$2811,A90)</f>
        <v>2</v>
      </c>
      <c r="C90" s="4"/>
      <c r="D90" s="4"/>
      <c r="E90" s="4"/>
      <c r="F90" s="4"/>
      <c r="G90" s="4"/>
    </row>
    <row r="91" customFormat="false" ht="15" hidden="false" customHeight="false" outlineLevel="0" collapsed="false">
      <c r="A91" s="4" t="n">
        <v>1958</v>
      </c>
      <c r="B91" s="4" t="n">
        <f aca="false">COUNTIF(Albums!$D$2:$D$2811,A91)</f>
        <v>6</v>
      </c>
      <c r="C91" s="4"/>
      <c r="D91" s="4"/>
      <c r="E91" s="4"/>
      <c r="F91" s="4"/>
      <c r="G91" s="4"/>
    </row>
    <row r="92" customFormat="false" ht="15" hidden="false" customHeight="false" outlineLevel="0" collapsed="false">
      <c r="A92" s="4" t="n">
        <v>1959</v>
      </c>
      <c r="B92" s="4" t="n">
        <f aca="false">COUNTIF(Albums!$D$2:$D$2811,A92)</f>
        <v>5</v>
      </c>
      <c r="C92" s="4"/>
      <c r="D92" s="4"/>
      <c r="E92" s="4"/>
      <c r="F92" s="4"/>
      <c r="G92" s="4"/>
    </row>
    <row r="93" customFormat="false" ht="15" hidden="false" customHeight="false" outlineLevel="0" collapsed="false">
      <c r="A93" s="4" t="n">
        <v>1960</v>
      </c>
      <c r="B93" s="4" t="n">
        <f aca="false">COUNTIF(Albums!$D$2:$D$2811,A93)</f>
        <v>1</v>
      </c>
      <c r="C93" s="4"/>
      <c r="D93" s="4"/>
      <c r="E93" s="4"/>
      <c r="F93" s="4"/>
      <c r="G93" s="4"/>
    </row>
    <row r="94" customFormat="false" ht="15" hidden="false" customHeight="false" outlineLevel="0" collapsed="false">
      <c r="A94" s="4" t="n">
        <v>1961</v>
      </c>
      <c r="B94" s="4" t="n">
        <f aca="false">COUNTIF(Albums!$D$2:$D$2811,A94)</f>
        <v>5</v>
      </c>
      <c r="C94" s="4"/>
      <c r="D94" s="4"/>
      <c r="E94" s="4"/>
      <c r="F94" s="4"/>
      <c r="G94" s="4"/>
    </row>
    <row r="95" customFormat="false" ht="15" hidden="false" customHeight="false" outlineLevel="0" collapsed="false">
      <c r="A95" s="4" t="n">
        <v>1962</v>
      </c>
      <c r="B95" s="4" t="n">
        <f aca="false">COUNTIF(Albums!$D$2:$D$2811,A95)</f>
        <v>2</v>
      </c>
      <c r="C95" s="4"/>
      <c r="D95" s="4"/>
      <c r="E95" s="4"/>
      <c r="F95" s="4"/>
      <c r="G95" s="4"/>
    </row>
    <row r="96" customFormat="false" ht="15" hidden="false" customHeight="false" outlineLevel="0" collapsed="false">
      <c r="A96" s="4" t="n">
        <v>1963</v>
      </c>
      <c r="B96" s="4" t="n">
        <f aca="false">COUNTIF(Albums!$D$2:$D$2811,A96)</f>
        <v>7</v>
      </c>
      <c r="C96" s="4"/>
      <c r="D96" s="4"/>
      <c r="E96" s="4"/>
      <c r="F96" s="4"/>
      <c r="G96" s="4"/>
    </row>
    <row r="97" customFormat="false" ht="15" hidden="false" customHeight="false" outlineLevel="0" collapsed="false">
      <c r="A97" s="4" t="n">
        <v>1964</v>
      </c>
      <c r="B97" s="4" t="n">
        <f aca="false">COUNTIF(Albums!$D$2:$D$2811,A97)</f>
        <v>5</v>
      </c>
      <c r="C97" s="4"/>
      <c r="D97" s="4"/>
      <c r="E97" s="4"/>
      <c r="F97" s="4"/>
      <c r="G97" s="4"/>
    </row>
    <row r="98" customFormat="false" ht="15" hidden="false" customHeight="false" outlineLevel="0" collapsed="false">
      <c r="A98" s="4" t="n">
        <v>1965</v>
      </c>
      <c r="B98" s="4" t="n">
        <f aca="false">COUNTIF(Albums!$D$2:$D$2811,A98)</f>
        <v>11</v>
      </c>
      <c r="C98" s="4"/>
      <c r="D98" s="4"/>
      <c r="E98" s="4"/>
      <c r="F98" s="4"/>
      <c r="G98" s="4"/>
    </row>
    <row r="99" customFormat="false" ht="15" hidden="false" customHeight="false" outlineLevel="0" collapsed="false">
      <c r="A99" s="4" t="n">
        <v>1966</v>
      </c>
      <c r="B99" s="4" t="n">
        <f aca="false">COUNTIF(Albums!$D$2:$D$2811,A99)</f>
        <v>11</v>
      </c>
      <c r="C99" s="4"/>
      <c r="D99" s="4"/>
      <c r="E99" s="4"/>
      <c r="F99" s="4"/>
      <c r="G99" s="4"/>
    </row>
    <row r="100" customFormat="false" ht="15" hidden="false" customHeight="false" outlineLevel="0" collapsed="false">
      <c r="A100" s="4" t="n">
        <v>1967</v>
      </c>
      <c r="B100" s="4" t="n">
        <f aca="false">COUNTIF(Albums!$D$2:$D$2811,A100)</f>
        <v>17</v>
      </c>
      <c r="C100" s="4"/>
      <c r="D100" s="4"/>
      <c r="E100" s="4"/>
      <c r="F100" s="4"/>
      <c r="G100" s="4"/>
    </row>
    <row r="101" customFormat="false" ht="15" hidden="false" customHeight="false" outlineLevel="0" collapsed="false">
      <c r="A101" s="4" t="n">
        <v>1968</v>
      </c>
      <c r="B101" s="4" t="n">
        <f aca="false">COUNTIF(Albums!$D$2:$D$2811,A101)</f>
        <v>26</v>
      </c>
      <c r="C101" s="4"/>
      <c r="D101" s="4"/>
      <c r="E101" s="4"/>
      <c r="F101" s="4"/>
      <c r="G101" s="4"/>
    </row>
    <row r="102" customFormat="false" ht="15" hidden="false" customHeight="false" outlineLevel="0" collapsed="false">
      <c r="A102" s="4" t="n">
        <v>1969</v>
      </c>
      <c r="B102" s="4" t="n">
        <f aca="false">COUNTIF(Albums!$D$2:$D$2811,A102)</f>
        <v>42</v>
      </c>
      <c r="C102" s="4"/>
      <c r="D102" s="4"/>
      <c r="E102" s="4"/>
      <c r="F102" s="4"/>
      <c r="G102" s="4"/>
    </row>
    <row r="103" customFormat="false" ht="15" hidden="false" customHeight="false" outlineLevel="0" collapsed="false">
      <c r="A103" s="4" t="n">
        <v>1970</v>
      </c>
      <c r="B103" s="4" t="n">
        <f aca="false">COUNTIF(Albums!$D$2:$D$2811,A103)</f>
        <v>34</v>
      </c>
      <c r="C103" s="4"/>
      <c r="D103" s="4"/>
      <c r="E103" s="4"/>
      <c r="F103" s="4"/>
      <c r="G103" s="4"/>
    </row>
    <row r="104" customFormat="false" ht="15" hidden="false" customHeight="false" outlineLevel="0" collapsed="false">
      <c r="A104" s="4" t="n">
        <v>1971</v>
      </c>
      <c r="B104" s="4" t="n">
        <f aca="false">COUNTIF(Albums!$D$2:$D$2811,A104)</f>
        <v>40</v>
      </c>
      <c r="C104" s="4"/>
      <c r="D104" s="4"/>
      <c r="E104" s="4"/>
      <c r="F104" s="4"/>
      <c r="G104" s="4"/>
    </row>
    <row r="105" customFormat="false" ht="15" hidden="false" customHeight="false" outlineLevel="0" collapsed="false">
      <c r="A105" s="4" t="n">
        <v>1972</v>
      </c>
      <c r="B105" s="4" t="n">
        <f aca="false">COUNTIF(Albums!$D$2:$D$2811,A105)</f>
        <v>48</v>
      </c>
      <c r="C105" s="4"/>
      <c r="D105" s="4"/>
      <c r="E105" s="4"/>
      <c r="F105" s="4"/>
      <c r="G105" s="4"/>
    </row>
    <row r="106" customFormat="false" ht="15" hidden="false" customHeight="false" outlineLevel="0" collapsed="false">
      <c r="A106" s="4" t="n">
        <v>1973</v>
      </c>
      <c r="B106" s="4" t="n">
        <f aca="false">COUNTIF(Albums!$D$2:$D$2811,A106)</f>
        <v>39</v>
      </c>
      <c r="C106" s="4"/>
      <c r="D106" s="4"/>
      <c r="E106" s="4"/>
      <c r="F106" s="4"/>
      <c r="G106" s="4"/>
    </row>
    <row r="107" customFormat="false" ht="15" hidden="false" customHeight="false" outlineLevel="0" collapsed="false">
      <c r="A107" s="4" t="n">
        <v>1974</v>
      </c>
      <c r="B107" s="4" t="n">
        <f aca="false">COUNTIF(Albums!$D$2:$D$2811,A107)</f>
        <v>35</v>
      </c>
      <c r="C107" s="4"/>
      <c r="D107" s="4"/>
      <c r="E107" s="4"/>
      <c r="F107" s="4"/>
      <c r="G107" s="4"/>
    </row>
    <row r="108" customFormat="false" ht="15" hidden="false" customHeight="false" outlineLevel="0" collapsed="false">
      <c r="A108" s="4" t="n">
        <v>1975</v>
      </c>
      <c r="B108" s="4" t="n">
        <f aca="false">COUNTIF(Albums!$D$2:$D$2811,A108)</f>
        <v>37</v>
      </c>
      <c r="C108" s="4"/>
      <c r="D108" s="4"/>
      <c r="E108" s="4"/>
      <c r="F108" s="4"/>
      <c r="G108" s="4"/>
    </row>
    <row r="109" customFormat="false" ht="15" hidden="false" customHeight="false" outlineLevel="0" collapsed="false">
      <c r="A109" s="4" t="n">
        <v>1976</v>
      </c>
      <c r="B109" s="4" t="n">
        <f aca="false">COUNTIF(Albums!$D$2:$D$2811,A109)</f>
        <v>34</v>
      </c>
      <c r="C109" s="4"/>
      <c r="D109" s="4"/>
      <c r="E109" s="4"/>
      <c r="F109" s="4"/>
      <c r="G109" s="4"/>
    </row>
    <row r="110" customFormat="false" ht="15" hidden="false" customHeight="false" outlineLevel="0" collapsed="false">
      <c r="A110" s="4" t="n">
        <v>1977</v>
      </c>
      <c r="B110" s="4" t="n">
        <f aca="false">COUNTIF(Albums!$D$2:$D$2811,A110)</f>
        <v>31</v>
      </c>
      <c r="C110" s="4"/>
      <c r="D110" s="4"/>
      <c r="E110" s="4"/>
      <c r="F110" s="4"/>
      <c r="G110" s="4"/>
    </row>
    <row r="111" customFormat="false" ht="15" hidden="false" customHeight="false" outlineLevel="0" collapsed="false">
      <c r="A111" s="4" t="n">
        <v>1978</v>
      </c>
      <c r="B111" s="4" t="n">
        <f aca="false">COUNTIF(Albums!$D$2:$D$2811,A111)</f>
        <v>31</v>
      </c>
      <c r="C111" s="4"/>
      <c r="D111" s="4"/>
      <c r="E111" s="4"/>
      <c r="F111" s="4"/>
      <c r="G111" s="4"/>
    </row>
    <row r="112" customFormat="false" ht="15" hidden="false" customHeight="false" outlineLevel="0" collapsed="false">
      <c r="A112" s="4" t="n">
        <v>1979</v>
      </c>
      <c r="B112" s="4" t="n">
        <f aca="false">COUNTIF(Albums!$D$2:$D$2811,A112)</f>
        <v>19</v>
      </c>
      <c r="C112" s="4"/>
      <c r="D112" s="4"/>
      <c r="E112" s="4"/>
      <c r="F112" s="4"/>
      <c r="G112" s="4"/>
    </row>
    <row r="113" customFormat="false" ht="15" hidden="false" customHeight="false" outlineLevel="0" collapsed="false">
      <c r="A113" s="4" t="n">
        <v>1980</v>
      </c>
      <c r="B113" s="4" t="n">
        <f aca="false">COUNTIF(Albums!$D$2:$D$2811,A113)</f>
        <v>15</v>
      </c>
      <c r="C113" s="4"/>
      <c r="D113" s="4"/>
      <c r="E113" s="4"/>
      <c r="F113" s="4"/>
      <c r="G113" s="4"/>
    </row>
    <row r="114" customFormat="false" ht="15" hidden="false" customHeight="false" outlineLevel="0" collapsed="false">
      <c r="A114" s="4" t="n">
        <v>1981</v>
      </c>
      <c r="B114" s="4" t="n">
        <f aca="false">COUNTIF(Albums!$D$2:$D$2811,A114)</f>
        <v>21</v>
      </c>
      <c r="C114" s="4"/>
      <c r="D114" s="4"/>
      <c r="E114" s="4"/>
      <c r="F114" s="4"/>
      <c r="G114" s="4"/>
    </row>
    <row r="115" customFormat="false" ht="15" hidden="false" customHeight="false" outlineLevel="0" collapsed="false">
      <c r="A115" s="4" t="n">
        <v>1982</v>
      </c>
      <c r="B115" s="4" t="n">
        <f aca="false">COUNTIF(Albums!$D$2:$D$2811,A115)</f>
        <v>24</v>
      </c>
      <c r="C115" s="4"/>
      <c r="D115" s="4"/>
      <c r="E115" s="4"/>
      <c r="F115" s="4"/>
      <c r="G115" s="4"/>
    </row>
    <row r="116" customFormat="false" ht="15" hidden="false" customHeight="false" outlineLevel="0" collapsed="false">
      <c r="A116" s="4" t="n">
        <v>1983</v>
      </c>
      <c r="B116" s="4" t="n">
        <f aca="false">COUNTIF(Albums!$D$2:$D$2811,A116)</f>
        <v>27</v>
      </c>
      <c r="C116" s="4"/>
      <c r="D116" s="4"/>
      <c r="E116" s="4"/>
      <c r="F116" s="4"/>
      <c r="G116" s="4"/>
    </row>
    <row r="117" customFormat="false" ht="15" hidden="false" customHeight="false" outlineLevel="0" collapsed="false">
      <c r="A117" s="4" t="n">
        <v>1984</v>
      </c>
      <c r="B117" s="4" t="n">
        <f aca="false">COUNTIF(Albums!$D$2:$D$2811,A117)</f>
        <v>32</v>
      </c>
      <c r="C117" s="4"/>
      <c r="D117" s="4"/>
      <c r="E117" s="4"/>
      <c r="F117" s="4"/>
      <c r="G117" s="4"/>
    </row>
    <row r="118" customFormat="false" ht="15" hidden="false" customHeight="false" outlineLevel="0" collapsed="false">
      <c r="A118" s="4" t="n">
        <v>1985</v>
      </c>
      <c r="B118" s="4" t="n">
        <f aca="false">COUNTIF(Albums!$D$2:$D$2811,A118)</f>
        <v>40</v>
      </c>
      <c r="C118" s="4"/>
      <c r="D118" s="4"/>
      <c r="E118" s="4"/>
      <c r="F118" s="4"/>
      <c r="G118" s="4"/>
    </row>
    <row r="119" customFormat="false" ht="15" hidden="false" customHeight="false" outlineLevel="0" collapsed="false">
      <c r="A119" s="4" t="n">
        <v>1986</v>
      </c>
      <c r="B119" s="4" t="n">
        <f aca="false">COUNTIF(Albums!$D$2:$D$2811,A119)</f>
        <v>46</v>
      </c>
      <c r="C119" s="4"/>
      <c r="D119" s="4"/>
      <c r="E119" s="4"/>
      <c r="F119" s="4"/>
      <c r="G119" s="4"/>
    </row>
    <row r="120" customFormat="false" ht="15" hidden="false" customHeight="false" outlineLevel="0" collapsed="false">
      <c r="A120" s="4" t="n">
        <v>1987</v>
      </c>
      <c r="B120" s="4" t="n">
        <f aca="false">COUNTIF(Albums!$D$2:$D$2811,A120)</f>
        <v>55</v>
      </c>
      <c r="C120" s="4"/>
      <c r="D120" s="4"/>
      <c r="E120" s="4"/>
      <c r="F120" s="4"/>
      <c r="G120" s="4"/>
    </row>
    <row r="121" customFormat="false" ht="15" hidden="false" customHeight="false" outlineLevel="0" collapsed="false">
      <c r="A121" s="4" t="n">
        <v>1988</v>
      </c>
      <c r="B121" s="4" t="n">
        <f aca="false">COUNTIF(Albums!$D$2:$D$2811,A121)</f>
        <v>39</v>
      </c>
      <c r="C121" s="4"/>
      <c r="D121" s="4"/>
      <c r="E121" s="4"/>
      <c r="F121" s="4"/>
      <c r="G121" s="4"/>
    </row>
    <row r="122" customFormat="false" ht="15" hidden="false" customHeight="false" outlineLevel="0" collapsed="false">
      <c r="A122" s="4" t="n">
        <v>1989</v>
      </c>
      <c r="B122" s="4" t="n">
        <f aca="false">COUNTIF(Albums!$D$2:$D$2811,A122)</f>
        <v>34</v>
      </c>
      <c r="C122" s="4"/>
      <c r="D122" s="4"/>
      <c r="E122" s="4"/>
      <c r="F122" s="4"/>
      <c r="G122" s="4"/>
    </row>
    <row r="123" customFormat="false" ht="15" hidden="false" customHeight="false" outlineLevel="0" collapsed="false">
      <c r="A123" s="4" t="n">
        <v>1990</v>
      </c>
      <c r="B123" s="4" t="n">
        <f aca="false">COUNTIF(Albums!$D$2:$D$2811,A123)</f>
        <v>48</v>
      </c>
      <c r="C123" s="4"/>
      <c r="D123" s="4"/>
      <c r="E123" s="4"/>
      <c r="F123" s="4"/>
      <c r="G123" s="4"/>
    </row>
    <row r="124" customFormat="false" ht="15" hidden="false" customHeight="false" outlineLevel="0" collapsed="false">
      <c r="A124" s="4" t="n">
        <v>1991</v>
      </c>
      <c r="B124" s="4" t="n">
        <f aca="false">COUNTIF(Albums!$D$2:$D$2811,A124)</f>
        <v>34</v>
      </c>
      <c r="C124" s="4"/>
      <c r="D124" s="4"/>
      <c r="E124" s="4"/>
      <c r="F124" s="4"/>
      <c r="G124" s="4"/>
    </row>
    <row r="125" customFormat="false" ht="15" hidden="false" customHeight="false" outlineLevel="0" collapsed="false">
      <c r="A125" s="4" t="n">
        <v>1992</v>
      </c>
      <c r="B125" s="4" t="n">
        <f aca="false">COUNTIF(Albums!$D$2:$D$2811,A125)</f>
        <v>38</v>
      </c>
      <c r="C125" s="4"/>
      <c r="D125" s="4"/>
      <c r="E125" s="4"/>
      <c r="F125" s="4"/>
      <c r="G125" s="4"/>
    </row>
    <row r="126" customFormat="false" ht="15" hidden="false" customHeight="false" outlineLevel="0" collapsed="false">
      <c r="A126" s="4" t="n">
        <v>1993</v>
      </c>
      <c r="B126" s="4" t="n">
        <f aca="false">COUNTIF(Albums!$D$2:$D$2811,A126)</f>
        <v>53</v>
      </c>
      <c r="C126" s="4"/>
      <c r="D126" s="4"/>
      <c r="E126" s="4"/>
      <c r="F126" s="4"/>
      <c r="G126" s="4"/>
    </row>
    <row r="127" customFormat="false" ht="15" hidden="false" customHeight="false" outlineLevel="0" collapsed="false">
      <c r="A127" s="4" t="n">
        <v>1994</v>
      </c>
      <c r="B127" s="4" t="n">
        <f aca="false">COUNTIF(Albums!$D$2:$D$2811,A127)</f>
        <v>54</v>
      </c>
      <c r="C127" s="4"/>
      <c r="D127" s="4"/>
      <c r="E127" s="4"/>
      <c r="F127" s="4"/>
      <c r="G127" s="4"/>
    </row>
    <row r="128" customFormat="false" ht="15" hidden="false" customHeight="false" outlineLevel="0" collapsed="false">
      <c r="A128" s="4" t="n">
        <v>1995</v>
      </c>
      <c r="B128" s="4" t="n">
        <f aca="false">COUNTIF(Albums!$D$2:$D$2811,A128)</f>
        <v>52</v>
      </c>
      <c r="C128" s="4"/>
      <c r="D128" s="4"/>
      <c r="E128" s="4"/>
      <c r="F128" s="4"/>
      <c r="G128" s="4"/>
    </row>
    <row r="129" customFormat="false" ht="15" hidden="false" customHeight="false" outlineLevel="0" collapsed="false">
      <c r="A129" s="4" t="n">
        <v>1996</v>
      </c>
      <c r="B129" s="4" t="n">
        <f aca="false">COUNTIF(Albums!$D$2:$D$2811,A129)</f>
        <v>55</v>
      </c>
      <c r="C129" s="4"/>
      <c r="D129" s="4"/>
      <c r="E129" s="4"/>
      <c r="F129" s="4"/>
      <c r="G129" s="4"/>
    </row>
    <row r="130" customFormat="false" ht="15" hidden="false" customHeight="false" outlineLevel="0" collapsed="false">
      <c r="A130" s="4" t="n">
        <v>1997</v>
      </c>
      <c r="B130" s="4" t="n">
        <f aca="false">COUNTIF(Albums!$D$2:$D$2811,A130)</f>
        <v>56</v>
      </c>
      <c r="C130" s="4"/>
      <c r="D130" s="4"/>
      <c r="E130" s="4"/>
      <c r="F130" s="4"/>
      <c r="G130" s="4"/>
    </row>
    <row r="131" customFormat="false" ht="15" hidden="false" customHeight="false" outlineLevel="0" collapsed="false">
      <c r="A131" s="4" t="n">
        <v>1998</v>
      </c>
      <c r="B131" s="4" t="n">
        <f aca="false">COUNTIF(Albums!$D$2:$D$2811,A131)</f>
        <v>46</v>
      </c>
      <c r="C131" s="4"/>
      <c r="D131" s="4"/>
      <c r="E131" s="4"/>
      <c r="F131" s="4"/>
      <c r="G131" s="4"/>
    </row>
    <row r="132" customFormat="false" ht="15" hidden="false" customHeight="false" outlineLevel="0" collapsed="false">
      <c r="A132" s="4" t="n">
        <v>1999</v>
      </c>
      <c r="B132" s="4" t="n">
        <f aca="false">COUNTIF(Albums!$D$2:$D$2811,A132)</f>
        <v>44</v>
      </c>
      <c r="C132" s="4"/>
      <c r="D132" s="4"/>
      <c r="E132" s="4"/>
      <c r="F132" s="4"/>
      <c r="G132" s="4"/>
    </row>
    <row r="133" customFormat="false" ht="15" hidden="false" customHeight="false" outlineLevel="0" collapsed="false">
      <c r="A133" s="4" t="n">
        <v>2000</v>
      </c>
      <c r="B133" s="4" t="n">
        <f aca="false">COUNTIF(Albums!$D$2:$D$2811,A133)</f>
        <v>38</v>
      </c>
      <c r="C133" s="4"/>
      <c r="D133" s="4"/>
      <c r="E133" s="4"/>
      <c r="F133" s="4"/>
      <c r="G133" s="4"/>
    </row>
    <row r="134" customFormat="false" ht="15" hidden="false" customHeight="false" outlineLevel="0" collapsed="false">
      <c r="A134" s="4" t="n">
        <v>2001</v>
      </c>
      <c r="B134" s="4" t="n">
        <f aca="false">COUNTIF(Albums!$D$2:$D$2811,A134)</f>
        <v>39</v>
      </c>
      <c r="C134" s="4"/>
      <c r="D134" s="4"/>
      <c r="E134" s="4"/>
      <c r="F134" s="4"/>
      <c r="G134" s="4"/>
    </row>
    <row r="135" customFormat="false" ht="15" hidden="false" customHeight="false" outlineLevel="0" collapsed="false">
      <c r="A135" s="4" t="n">
        <v>2002</v>
      </c>
      <c r="B135" s="4" t="n">
        <f aca="false">COUNTIF(Albums!$D$2:$D$2811,A135)</f>
        <v>36</v>
      </c>
      <c r="C135" s="4"/>
      <c r="D135" s="4"/>
      <c r="E135" s="4"/>
      <c r="F135" s="4"/>
      <c r="G135" s="4"/>
    </row>
    <row r="136" customFormat="false" ht="15" hidden="false" customHeight="false" outlineLevel="0" collapsed="false">
      <c r="A136" s="4" t="n">
        <v>2003</v>
      </c>
      <c r="B136" s="4" t="n">
        <f aca="false">COUNTIF(Albums!$D$2:$D$2811,A136)</f>
        <v>37</v>
      </c>
      <c r="C136" s="4"/>
      <c r="D136" s="4"/>
      <c r="E136" s="4"/>
      <c r="F136" s="4"/>
      <c r="G136" s="4"/>
    </row>
    <row r="137" customFormat="false" ht="15" hidden="false" customHeight="false" outlineLevel="0" collapsed="false">
      <c r="A137" s="4" t="n">
        <v>2004</v>
      </c>
      <c r="B137" s="4" t="n">
        <f aca="false">COUNTIF(Albums!$D$2:$D$2811,A137)</f>
        <v>32</v>
      </c>
      <c r="C137" s="4"/>
      <c r="D137" s="4"/>
      <c r="E137" s="4"/>
      <c r="F137" s="4"/>
      <c r="G137" s="4"/>
    </row>
    <row r="138" customFormat="false" ht="15" hidden="false" customHeight="false" outlineLevel="0" collapsed="false">
      <c r="A138" s="4" t="n">
        <v>2005</v>
      </c>
      <c r="B138" s="4" t="n">
        <f aca="false">COUNTIF(Albums!$D$2:$D$2811,A138)</f>
        <v>35</v>
      </c>
      <c r="C138" s="4"/>
      <c r="D138" s="4"/>
      <c r="E138" s="4"/>
      <c r="F138" s="4"/>
      <c r="G138" s="4"/>
    </row>
    <row r="139" customFormat="false" ht="15" hidden="false" customHeight="false" outlineLevel="0" collapsed="false">
      <c r="A139" s="4" t="n">
        <v>2006</v>
      </c>
      <c r="B139" s="4" t="n">
        <f aca="false">COUNTIF(Albums!$D$2:$D$2811,A139)</f>
        <v>31</v>
      </c>
      <c r="C139" s="4"/>
      <c r="D139" s="4"/>
      <c r="E139" s="4"/>
      <c r="F139" s="4"/>
      <c r="G139" s="4"/>
    </row>
    <row r="140" customFormat="false" ht="15" hidden="false" customHeight="false" outlineLevel="0" collapsed="false">
      <c r="A140" s="4" t="n">
        <v>2007</v>
      </c>
      <c r="B140" s="4" t="n">
        <f aca="false">COUNTIF(Albums!$D$2:$D$2811,A140)</f>
        <v>40</v>
      </c>
      <c r="C140" s="4"/>
      <c r="D140" s="4"/>
      <c r="E140" s="4"/>
      <c r="F140" s="4"/>
      <c r="G140" s="4"/>
    </row>
    <row r="141" customFormat="false" ht="15" hidden="false" customHeight="false" outlineLevel="0" collapsed="false">
      <c r="A141" s="4" t="n">
        <v>2008</v>
      </c>
      <c r="B141" s="4" t="n">
        <f aca="false">COUNTIF(Albums!$D$2:$D$2811,A141)</f>
        <v>31</v>
      </c>
      <c r="C141" s="4"/>
      <c r="D141" s="4"/>
      <c r="E141" s="4"/>
      <c r="F141" s="4"/>
      <c r="G141" s="4"/>
    </row>
    <row r="142" customFormat="false" ht="15" hidden="false" customHeight="false" outlineLevel="0" collapsed="false">
      <c r="A142" s="4" t="n">
        <v>2009</v>
      </c>
      <c r="B142" s="4" t="n">
        <f aca="false">COUNTIF(Albums!$D$2:$D$2811,A142)</f>
        <v>49</v>
      </c>
      <c r="C142" s="4"/>
      <c r="D142" s="4"/>
      <c r="E142" s="4"/>
      <c r="F142" s="4"/>
      <c r="G142" s="4"/>
    </row>
    <row r="143" customFormat="false" ht="15" hidden="false" customHeight="false" outlineLevel="0" collapsed="false">
      <c r="A143" s="4" t="n">
        <v>2010</v>
      </c>
      <c r="B143" s="4" t="n">
        <f aca="false">COUNTIF(Albums!$D$2:$D$2811,A143)</f>
        <v>35</v>
      </c>
      <c r="C143" s="4"/>
      <c r="D143" s="4"/>
      <c r="E143" s="4"/>
      <c r="F143" s="4"/>
      <c r="G143" s="4"/>
    </row>
    <row r="144" customFormat="false" ht="15" hidden="false" customHeight="false" outlineLevel="0" collapsed="false">
      <c r="A144" s="4" t="n">
        <v>2011</v>
      </c>
      <c r="B144" s="4" t="n">
        <f aca="false">COUNTIF(Albums!$D$2:$D$2811,A144)</f>
        <v>47</v>
      </c>
      <c r="C144" s="4"/>
      <c r="D144" s="4"/>
      <c r="E144" s="4"/>
      <c r="F144" s="4"/>
      <c r="G144" s="4"/>
    </row>
    <row r="145" customFormat="false" ht="15" hidden="false" customHeight="false" outlineLevel="0" collapsed="false">
      <c r="A145" s="4" t="n">
        <v>2012</v>
      </c>
      <c r="B145" s="4" t="n">
        <f aca="false">COUNTIF(Albums!$D$2:$D$2811,A145)</f>
        <v>39</v>
      </c>
      <c r="C145" s="4"/>
      <c r="D145" s="4"/>
      <c r="E145" s="4"/>
      <c r="F145" s="4"/>
      <c r="G145" s="4"/>
    </row>
    <row r="146" customFormat="false" ht="15" hidden="false" customHeight="false" outlineLevel="0" collapsed="false">
      <c r="A146" s="4" t="n">
        <v>2013</v>
      </c>
      <c r="B146" s="4" t="n">
        <f aca="false">COUNTIF(Albums!$D$2:$D$2811,A146)</f>
        <v>40</v>
      </c>
      <c r="C146" s="4"/>
      <c r="D146" s="4"/>
      <c r="E146" s="4"/>
      <c r="F146" s="4"/>
      <c r="G146" s="4"/>
    </row>
    <row r="147" customFormat="false" ht="15" hidden="false" customHeight="false" outlineLevel="0" collapsed="false">
      <c r="A147" s="4" t="n">
        <v>2014</v>
      </c>
      <c r="B147" s="4" t="n">
        <f aca="false">COUNTIF(Albums!$D$2:$D$2811,A147)</f>
        <v>47</v>
      </c>
      <c r="C147" s="4"/>
      <c r="D147" s="4"/>
      <c r="E147" s="4"/>
      <c r="F147" s="4"/>
      <c r="G147" s="4"/>
    </row>
    <row r="148" customFormat="false" ht="15" hidden="false" customHeight="false" outlineLevel="0" collapsed="false">
      <c r="A148" s="4" t="n">
        <v>2015</v>
      </c>
      <c r="B148" s="4" t="n">
        <f aca="false">COUNTIF(Albums!$D$2:$D$2811,A148)</f>
        <v>45</v>
      </c>
      <c r="C148" s="4"/>
      <c r="D148" s="4"/>
      <c r="E148" s="4"/>
      <c r="F148" s="4"/>
      <c r="G148" s="4"/>
    </row>
    <row r="149" customFormat="false" ht="15" hidden="false" customHeight="false" outlineLevel="0" collapsed="false">
      <c r="A149" s="4" t="n">
        <v>2016</v>
      </c>
      <c r="B149" s="4" t="n">
        <f aca="false">COUNTIF(Albums!$D$2:$D$2811,A149)</f>
        <v>47</v>
      </c>
      <c r="C149" s="4"/>
      <c r="D149" s="4"/>
      <c r="E149" s="4"/>
      <c r="F149" s="4"/>
      <c r="G149" s="4"/>
    </row>
    <row r="150" customFormat="false" ht="15" hidden="false" customHeight="false" outlineLevel="0" collapsed="false">
      <c r="A150" s="4" t="n">
        <v>2017</v>
      </c>
      <c r="B150" s="4" t="n">
        <f aca="false">COUNTIF(Albums!$D$2:$D$2811,A150)</f>
        <v>59</v>
      </c>
      <c r="C150" s="4"/>
      <c r="D150" s="4"/>
      <c r="E150" s="4"/>
      <c r="F150" s="4"/>
      <c r="G150" s="4"/>
    </row>
    <row r="151" customFormat="false" ht="15" hidden="false" customHeight="false" outlineLevel="0" collapsed="false">
      <c r="A151" s="4" t="n">
        <v>2018</v>
      </c>
      <c r="B151" s="4" t="n">
        <f aca="false">COUNTIF(Albums!$D$2:$D$2811,A151)</f>
        <v>63</v>
      </c>
      <c r="C151" s="4"/>
      <c r="D151" s="4"/>
      <c r="E151" s="4"/>
      <c r="F151" s="4"/>
      <c r="G151" s="4"/>
    </row>
    <row r="152" customFormat="false" ht="15" hidden="false" customHeight="false" outlineLevel="0" collapsed="false">
      <c r="A152" s="4" t="n">
        <v>2019</v>
      </c>
      <c r="B152" s="4" t="n">
        <f aca="false">COUNTIF(Albums!$D$2:$D$2811,A152)</f>
        <v>67</v>
      </c>
      <c r="C152" s="4"/>
      <c r="D152" s="4"/>
      <c r="E152" s="4"/>
      <c r="F152" s="4"/>
      <c r="G152" s="4"/>
    </row>
    <row r="153" customFormat="false" ht="15" hidden="false" customHeight="false" outlineLevel="0" collapsed="false">
      <c r="A153" s="4" t="n">
        <v>2020</v>
      </c>
      <c r="B153" s="4" t="n">
        <f aca="false">COUNTIF(Albums!$D$2:$D$2811,A153)</f>
        <v>69</v>
      </c>
      <c r="C153" s="4"/>
      <c r="D153" s="4"/>
      <c r="E153" s="4"/>
      <c r="F153" s="4"/>
      <c r="G153" s="4"/>
    </row>
    <row r="154" customFormat="false" ht="15" hidden="false" customHeight="false" outlineLevel="0" collapsed="false">
      <c r="A154" s="4" t="n">
        <v>2021</v>
      </c>
      <c r="B154" s="4" t="n">
        <f aca="false">COUNTIF(Albums!$D$2:$D$2811,A154)</f>
        <v>74</v>
      </c>
      <c r="C154" s="4"/>
      <c r="D154" s="4"/>
      <c r="E154" s="4"/>
      <c r="F154" s="4"/>
      <c r="G154" s="4"/>
    </row>
    <row r="155" customFormat="false" ht="15" hidden="false" customHeight="false" outlineLevel="0" collapsed="false">
      <c r="A155" s="4" t="n">
        <v>2022</v>
      </c>
      <c r="B155" s="4" t="n">
        <f aca="false">COUNTIF(Albums!$D$2:$D$2811,A155)</f>
        <v>98</v>
      </c>
      <c r="C155" s="4"/>
      <c r="D155" s="4"/>
      <c r="E155" s="4"/>
      <c r="F155" s="4"/>
      <c r="G155" s="4"/>
    </row>
    <row r="156" customFormat="false" ht="15" hidden="false" customHeight="false" outlineLevel="0" collapsed="false">
      <c r="A156" s="4" t="n">
        <v>2023</v>
      </c>
      <c r="B156" s="4" t="n">
        <f aca="false">COUNTIF(Albums!$D$2:$D$2811,A156)</f>
        <v>103</v>
      </c>
      <c r="C156" s="4"/>
      <c r="D156" s="4"/>
      <c r="E156" s="4"/>
      <c r="F156" s="4"/>
      <c r="G156" s="4"/>
    </row>
    <row r="157" customFormat="false" ht="15" hidden="false" customHeight="false" outlineLevel="0" collapsed="false">
      <c r="A157" s="4" t="n">
        <v>2024</v>
      </c>
      <c r="B157" s="4" t="n">
        <f aca="false">COUNTIF(Albums!$D$2:$D$2811,A157)</f>
        <v>100</v>
      </c>
      <c r="C157" s="4"/>
      <c r="D157" s="4"/>
      <c r="E157" s="4"/>
      <c r="F157" s="4"/>
      <c r="G157" s="4"/>
    </row>
    <row r="158" customFormat="false" ht="15" hidden="false" customHeight="false" outlineLevel="0" collapsed="false">
      <c r="A158" s="4" t="n">
        <v>2025</v>
      </c>
      <c r="B158" s="4" t="n">
        <f aca="false">COUNTIF(Albums!$D$2:$D$2811,A158)</f>
        <v>125</v>
      </c>
      <c r="C158" s="4"/>
      <c r="D158" s="4"/>
      <c r="E158" s="4"/>
      <c r="F158" s="4"/>
      <c r="G158" s="4"/>
    </row>
    <row r="159" customFormat="false" ht="15" hidden="false" customHeight="false" outlineLevel="0" collapsed="false">
      <c r="A159" s="4" t="n">
        <v>2026</v>
      </c>
      <c r="B159" s="4" t="n">
        <f aca="false">COUNTIF(Albums!$D$2:$D$2811,A159)</f>
        <v>77</v>
      </c>
      <c r="C159" s="4"/>
      <c r="D159" s="4"/>
      <c r="E159" s="4"/>
      <c r="F159" s="4"/>
      <c r="G159" s="4"/>
    </row>
  </sheetData>
  <autoFilter ref="A1:G15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sheetData>
    <row r="1" customFormat="false" ht="15" hidden="false" customHeight="false" outlineLevel="0" collapsed="false">
      <c r="A1" s="0" t="s">
        <v>23524</v>
      </c>
      <c r="B1" s="0" t="s">
        <v>23525</v>
      </c>
      <c r="C1" s="0" t="s">
        <v>23526</v>
      </c>
      <c r="D1" s="0" t="s">
        <v>23527</v>
      </c>
      <c r="E1" s="0" t="s">
        <v>23528</v>
      </c>
    </row>
    <row r="2" customFormat="false" ht="15" hidden="false" customHeight="false" outlineLevel="0" collapsed="false">
      <c r="A2" s="0" t="s">
        <v>249</v>
      </c>
      <c r="B2" s="0" t="s">
        <v>516</v>
      </c>
      <c r="C2" s="0" t="s">
        <v>11259</v>
      </c>
      <c r="E2" s="0" t="s">
        <v>22380</v>
      </c>
    </row>
    <row r="3" customFormat="false" ht="15" hidden="false" customHeight="false" outlineLevel="0" collapsed="false">
      <c r="A3" s="0" t="s">
        <v>370</v>
      </c>
      <c r="B3" s="0" t="s">
        <v>10491</v>
      </c>
      <c r="C3" s="0" t="s">
        <v>5469</v>
      </c>
      <c r="E3" s="0" t="s">
        <v>22382</v>
      </c>
    </row>
    <row r="4" customFormat="false" ht="15" hidden="false" customHeight="false" outlineLevel="0" collapsed="false">
      <c r="A4" s="0" t="s">
        <v>2528</v>
      </c>
      <c r="B4" s="0" t="s">
        <v>352</v>
      </c>
      <c r="C4" s="0" t="s">
        <v>11546</v>
      </c>
      <c r="E4" s="0" t="s">
        <v>22384</v>
      </c>
    </row>
    <row r="5" customFormat="false" ht="15" hidden="false" customHeight="false" outlineLevel="0" collapsed="false">
      <c r="A5" s="0" t="s">
        <v>471</v>
      </c>
      <c r="B5" s="0" t="s">
        <v>93</v>
      </c>
      <c r="C5" s="0" t="s">
        <v>11318</v>
      </c>
      <c r="E5" s="0" t="s">
        <v>22386</v>
      </c>
    </row>
    <row r="6" customFormat="false" ht="15" hidden="false" customHeight="false" outlineLevel="0" collapsed="false">
      <c r="A6" s="0" t="s">
        <v>387</v>
      </c>
      <c r="B6" s="0" t="s">
        <v>753</v>
      </c>
      <c r="C6" s="0" t="s">
        <v>11394</v>
      </c>
      <c r="E6" s="0" t="s">
        <v>22388</v>
      </c>
    </row>
    <row r="7" customFormat="false" ht="15" hidden="false" customHeight="false" outlineLevel="0" collapsed="false">
      <c r="A7" s="0" t="s">
        <v>351</v>
      </c>
      <c r="B7" s="0" t="s">
        <v>5550</v>
      </c>
      <c r="C7" s="0" t="s">
        <v>14242</v>
      </c>
      <c r="E7" s="0" t="s">
        <v>22390</v>
      </c>
    </row>
    <row r="8" customFormat="false" ht="15" hidden="false" customHeight="false" outlineLevel="0" collapsed="false">
      <c r="A8" s="0" t="s">
        <v>501</v>
      </c>
      <c r="B8" s="0" t="s">
        <v>45</v>
      </c>
      <c r="C8" s="0" t="s">
        <v>16811</v>
      </c>
      <c r="E8" s="0" t="s">
        <v>22392</v>
      </c>
    </row>
    <row r="9" customFormat="false" ht="15" hidden="false" customHeight="false" outlineLevel="0" collapsed="false">
      <c r="A9" s="0" t="s">
        <v>925</v>
      </c>
      <c r="B9" s="0" t="s">
        <v>472</v>
      </c>
      <c r="C9" s="0" t="s">
        <v>1687</v>
      </c>
      <c r="E9" s="0" t="s">
        <v>22394</v>
      </c>
    </row>
    <row r="10" customFormat="false" ht="15" hidden="false" customHeight="false" outlineLevel="0" collapsed="false">
      <c r="A10" s="0" t="s">
        <v>445</v>
      </c>
      <c r="B10" s="0" t="s">
        <v>2133</v>
      </c>
      <c r="C10" s="0" t="s">
        <v>12397</v>
      </c>
      <c r="E10" s="0" t="s">
        <v>22396</v>
      </c>
    </row>
    <row r="11" customFormat="false" ht="15" hidden="false" customHeight="false" outlineLevel="0" collapsed="false">
      <c r="A11" s="0" t="s">
        <v>544</v>
      </c>
      <c r="B11" s="0" t="s">
        <v>887</v>
      </c>
      <c r="C11" s="0" t="s">
        <v>350</v>
      </c>
      <c r="E11" s="0" t="s">
        <v>22398</v>
      </c>
    </row>
    <row r="12" customFormat="false" ht="15" hidden="false" customHeight="false" outlineLevel="0" collapsed="false">
      <c r="A12" s="0" t="s">
        <v>525</v>
      </c>
      <c r="B12" s="0" t="s">
        <v>229</v>
      </c>
      <c r="C12" s="0" t="s">
        <v>5178</v>
      </c>
      <c r="E12" s="0" t="s">
        <v>22400</v>
      </c>
    </row>
    <row r="13" customFormat="false" ht="15" hidden="false" customHeight="false" outlineLevel="0" collapsed="false">
      <c r="A13" s="0" t="s">
        <v>18464</v>
      </c>
      <c r="C13" s="0" t="s">
        <v>8998</v>
      </c>
      <c r="E13" s="0" t="s">
        <v>22402</v>
      </c>
    </row>
    <row r="14" customFormat="false" ht="15" hidden="false" customHeight="false" outlineLevel="0" collapsed="false">
      <c r="A14" s="0" t="s">
        <v>3617</v>
      </c>
      <c r="C14" s="0" t="s">
        <v>9653</v>
      </c>
      <c r="E14" s="0" t="s">
        <v>22405</v>
      </c>
    </row>
    <row r="15" customFormat="false" ht="15" hidden="false" customHeight="false" outlineLevel="0" collapsed="false">
      <c r="A15" s="0" t="s">
        <v>69</v>
      </c>
      <c r="C15" s="0" t="s">
        <v>9972</v>
      </c>
      <c r="E15" s="0" t="s">
        <v>22407</v>
      </c>
    </row>
    <row r="16" customFormat="false" ht="15" hidden="false" customHeight="false" outlineLevel="0" collapsed="false">
      <c r="A16" s="0" t="s">
        <v>2670</v>
      </c>
      <c r="C16" s="0" t="s">
        <v>14012</v>
      </c>
      <c r="E16" s="0" t="s">
        <v>22409</v>
      </c>
    </row>
    <row r="17" customFormat="false" ht="15" hidden="false" customHeight="false" outlineLevel="0" collapsed="false">
      <c r="A17" s="0" t="s">
        <v>44</v>
      </c>
      <c r="C17" s="0" t="s">
        <v>15507</v>
      </c>
      <c r="E17" s="0" t="s">
        <v>22411</v>
      </c>
    </row>
    <row r="18" customFormat="false" ht="15" hidden="false" customHeight="false" outlineLevel="0" collapsed="false">
      <c r="A18" s="0" t="s">
        <v>429</v>
      </c>
      <c r="C18" s="0" t="s">
        <v>10381</v>
      </c>
      <c r="E18" s="0" t="s">
        <v>22413</v>
      </c>
    </row>
    <row r="19" customFormat="false" ht="15" hidden="false" customHeight="false" outlineLevel="0" collapsed="false">
      <c r="A19" s="0" t="s">
        <v>6706</v>
      </c>
      <c r="C19" s="0" t="s">
        <v>10766</v>
      </c>
      <c r="E19" s="0" t="s">
        <v>22415</v>
      </c>
    </row>
    <row r="20" customFormat="false" ht="15" hidden="false" customHeight="false" outlineLevel="0" collapsed="false">
      <c r="A20" s="0" t="s">
        <v>113</v>
      </c>
      <c r="C20" s="0" t="s">
        <v>470</v>
      </c>
      <c r="E20" s="0" t="s">
        <v>22417</v>
      </c>
    </row>
    <row r="21" customFormat="false" ht="15" hidden="false" customHeight="false" outlineLevel="0" collapsed="false">
      <c r="A21" s="0" t="s">
        <v>192</v>
      </c>
      <c r="C21" s="0" t="s">
        <v>1045</v>
      </c>
      <c r="E21" s="0" t="s">
        <v>22420</v>
      </c>
    </row>
    <row r="22" customFormat="false" ht="15" hidden="false" customHeight="false" outlineLevel="0" collapsed="false">
      <c r="A22" s="0" t="s">
        <v>202</v>
      </c>
      <c r="C22" s="0" t="s">
        <v>1592</v>
      </c>
      <c r="E22" s="0" t="s">
        <v>22422</v>
      </c>
    </row>
    <row r="23" customFormat="false" ht="15" hidden="false" customHeight="false" outlineLevel="0" collapsed="false">
      <c r="A23" s="0" t="s">
        <v>3624</v>
      </c>
      <c r="C23" s="0" t="s">
        <v>2160</v>
      </c>
      <c r="E23" s="0" t="s">
        <v>22424</v>
      </c>
    </row>
    <row r="24" customFormat="false" ht="15" hidden="false" customHeight="false" outlineLevel="0" collapsed="false">
      <c r="A24" s="0" t="s">
        <v>17535</v>
      </c>
      <c r="C24" s="0" t="s">
        <v>2721</v>
      </c>
      <c r="E24" s="0" t="s">
        <v>22426</v>
      </c>
    </row>
    <row r="25" customFormat="false" ht="15" hidden="false" customHeight="false" outlineLevel="0" collapsed="false">
      <c r="A25" s="0" t="s">
        <v>661</v>
      </c>
      <c r="C25" s="0" t="s">
        <v>3111</v>
      </c>
      <c r="E25" s="0" t="s">
        <v>22428</v>
      </c>
    </row>
    <row r="26" customFormat="false" ht="15" hidden="false" customHeight="false" outlineLevel="0" collapsed="false">
      <c r="A26" s="0" t="s">
        <v>2678</v>
      </c>
      <c r="C26" s="0" t="s">
        <v>3378</v>
      </c>
      <c r="E26" s="0" t="s">
        <v>22430</v>
      </c>
    </row>
    <row r="27" customFormat="false" ht="15" hidden="false" customHeight="false" outlineLevel="0" collapsed="false">
      <c r="A27" s="0" t="s">
        <v>3253</v>
      </c>
      <c r="C27" s="0" t="s">
        <v>4052</v>
      </c>
      <c r="E27" s="0" t="s">
        <v>22432</v>
      </c>
    </row>
    <row r="28" customFormat="false" ht="15" hidden="false" customHeight="false" outlineLevel="0" collapsed="false">
      <c r="C28" s="0" t="s">
        <v>4508</v>
      </c>
      <c r="E28" s="0" t="s">
        <v>22434</v>
      </c>
    </row>
    <row r="29" customFormat="false" ht="15" hidden="false" customHeight="false" outlineLevel="0" collapsed="false">
      <c r="C29" s="0" t="s">
        <v>4890</v>
      </c>
      <c r="E29" s="0" t="s">
        <v>22437</v>
      </c>
    </row>
    <row r="30" customFormat="false" ht="15" hidden="false" customHeight="false" outlineLevel="0" collapsed="false">
      <c r="C30" s="0" t="s">
        <v>5648</v>
      </c>
      <c r="E30" s="0" t="s">
        <v>22439</v>
      </c>
    </row>
    <row r="31" customFormat="false" ht="15" hidden="false" customHeight="false" outlineLevel="0" collapsed="false">
      <c r="C31" s="0" t="s">
        <v>6070</v>
      </c>
      <c r="E31" s="0" t="s">
        <v>22441</v>
      </c>
    </row>
    <row r="32" customFormat="false" ht="15" hidden="false" customHeight="false" outlineLevel="0" collapsed="false">
      <c r="C32" s="0" t="s">
        <v>6450</v>
      </c>
      <c r="E32" s="0" t="s">
        <v>22443</v>
      </c>
    </row>
    <row r="33" customFormat="false" ht="15" hidden="false" customHeight="false" outlineLevel="0" collapsed="false">
      <c r="C33" s="0" t="s">
        <v>6705</v>
      </c>
      <c r="E33" s="0" t="s">
        <v>22445</v>
      </c>
    </row>
    <row r="34" customFormat="false" ht="15" hidden="false" customHeight="false" outlineLevel="0" collapsed="false">
      <c r="C34" s="0" t="s">
        <v>7080</v>
      </c>
      <c r="E34" s="0" t="s">
        <v>22447</v>
      </c>
    </row>
    <row r="35" customFormat="false" ht="15" hidden="false" customHeight="false" outlineLevel="0" collapsed="false">
      <c r="C35" s="0" t="s">
        <v>7423</v>
      </c>
      <c r="E35" s="0" t="s">
        <v>22449</v>
      </c>
    </row>
    <row r="36" customFormat="false" ht="15" hidden="false" customHeight="false" outlineLevel="0" collapsed="false">
      <c r="C36" s="0" t="s">
        <v>7783</v>
      </c>
      <c r="E36" s="0" t="s">
        <v>22451</v>
      </c>
    </row>
    <row r="37" customFormat="false" ht="15" hidden="false" customHeight="false" outlineLevel="0" collapsed="false">
      <c r="C37" s="0" t="s">
        <v>8298</v>
      </c>
      <c r="E37" s="0" t="s">
        <v>22453</v>
      </c>
    </row>
    <row r="38" customFormat="false" ht="15" hidden="false" customHeight="false" outlineLevel="0" collapsed="false">
      <c r="C38" s="0" t="s">
        <v>8469</v>
      </c>
      <c r="E38" s="0" t="s">
        <v>22455</v>
      </c>
    </row>
    <row r="39" customFormat="false" ht="15" hidden="false" customHeight="false" outlineLevel="0" collapsed="false">
      <c r="C39" s="0" t="s">
        <v>8781</v>
      </c>
      <c r="E39" s="0" t="s">
        <v>22457</v>
      </c>
    </row>
    <row r="40" customFormat="false" ht="15" hidden="false" customHeight="false" outlineLevel="0" collapsed="false">
      <c r="C40" s="0" t="s">
        <v>9421</v>
      </c>
      <c r="E40" s="0" t="s">
        <v>22460</v>
      </c>
    </row>
    <row r="41" customFormat="false" ht="15" hidden="false" customHeight="false" outlineLevel="0" collapsed="false">
      <c r="C41" s="0" t="s">
        <v>43</v>
      </c>
      <c r="E41" s="0" t="s">
        <v>22462</v>
      </c>
    </row>
    <row r="42" customFormat="false" ht="15" hidden="false" customHeight="false" outlineLevel="0" collapsed="false">
      <c r="C42" s="0" t="s">
        <v>17094</v>
      </c>
      <c r="E42" s="0" t="s">
        <v>22464</v>
      </c>
    </row>
    <row r="43" customFormat="false" ht="15" hidden="false" customHeight="false" outlineLevel="0" collapsed="false">
      <c r="C43" s="0" t="s">
        <v>17205</v>
      </c>
      <c r="E43" s="0" t="s">
        <v>22466</v>
      </c>
    </row>
    <row r="44" customFormat="false" ht="15" hidden="false" customHeight="false" outlineLevel="0" collapsed="false">
      <c r="C44" s="0" t="s">
        <v>17300</v>
      </c>
      <c r="E44" s="0" t="s">
        <v>22468</v>
      </c>
    </row>
    <row r="45" customFormat="false" ht="15" hidden="false" customHeight="false" outlineLevel="0" collapsed="false">
      <c r="C45" s="0" t="s">
        <v>17379</v>
      </c>
      <c r="E45" s="0" t="s">
        <v>22471</v>
      </c>
    </row>
    <row r="46" customFormat="false" ht="15" hidden="false" customHeight="false" outlineLevel="0" collapsed="false">
      <c r="C46" s="0" t="s">
        <v>17442</v>
      </c>
      <c r="E46" s="0" t="s">
        <v>22473</v>
      </c>
    </row>
    <row r="47" customFormat="false" ht="15" hidden="false" customHeight="false" outlineLevel="0" collapsed="false">
      <c r="C47" s="0" t="s">
        <v>17534</v>
      </c>
      <c r="E47" s="0" t="s">
        <v>22475</v>
      </c>
    </row>
    <row r="48" customFormat="false" ht="15" hidden="false" customHeight="false" outlineLevel="0" collapsed="false">
      <c r="C48" s="0" t="s">
        <v>17606</v>
      </c>
      <c r="E48" s="0" t="s">
        <v>22477</v>
      </c>
    </row>
    <row r="49" customFormat="false" ht="15" hidden="false" customHeight="false" outlineLevel="0" collapsed="false">
      <c r="C49" s="0" t="s">
        <v>17674</v>
      </c>
      <c r="E49" s="0" t="s">
        <v>22479</v>
      </c>
    </row>
    <row r="50" customFormat="false" ht="15" hidden="false" customHeight="false" outlineLevel="0" collapsed="false">
      <c r="C50" s="0" t="s">
        <v>18463</v>
      </c>
      <c r="E50" s="0" t="s">
        <v>22481</v>
      </c>
    </row>
    <row r="51" customFormat="false" ht="15" hidden="false" customHeight="false" outlineLevel="0" collapsed="false">
      <c r="C51" s="0" t="s">
        <v>18569</v>
      </c>
      <c r="E51" s="0" t="s">
        <v>22483</v>
      </c>
    </row>
    <row r="52" customFormat="false" ht="15" hidden="false" customHeight="false" outlineLevel="0" collapsed="false">
      <c r="C52" s="0" t="s">
        <v>18670</v>
      </c>
    </row>
    <row r="53" customFormat="false" ht="15" hidden="false" customHeight="false" outlineLevel="0" collapsed="false">
      <c r="C53" s="0" t="s">
        <v>18762</v>
      </c>
    </row>
    <row r="54" customFormat="false" ht="15" hidden="false" customHeight="false" outlineLevel="0" collapsed="false">
      <c r="C54" s="0" t="s">
        <v>18841</v>
      </c>
    </row>
    <row r="55" customFormat="false" ht="15" hidden="false" customHeight="false" outlineLevel="0" collapsed="false">
      <c r="C55" s="0" t="s">
        <v>18925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2026-09-25T20:43:05Z</dcterms:created>
  <dc:creator>openpyxl</dc:creator>
  <dc:description/>
  <dc:language>en-US</dc:language>
  <cp:lastModifiedBy/>
  <dcterms:modified xsi:type="dcterms:W3CDTF">2026-09-25T20:43:07Z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